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U10選手権関係\"/>
    </mc:Choice>
  </mc:AlternateContent>
  <bookViews>
    <workbookView xWindow="0" yWindow="0" windowWidth="23040" windowHeight="9384" tabRatio="925" activeTab="13"/>
  </bookViews>
  <sheets>
    <sheet name="抽選結果" sheetId="132" r:id="rId1"/>
    <sheet name="U10組合せ(抽選結果)" sheetId="85" r:id="rId2"/>
    <sheet name="U10組合せ" sheetId="133" r:id="rId3"/>
    <sheet name="AB" sheetId="127" r:id="rId4"/>
    <sheet name="CD" sheetId="126" r:id="rId5"/>
    <sheet name="EF" sheetId="131" r:id="rId6"/>
    <sheet name="GH" sheetId="130" r:id="rId7"/>
    <sheet name="IJ" sheetId="125" r:id="rId8"/>
    <sheet name="KL" sheetId="123" r:id="rId9"/>
    <sheet name="MN" sheetId="129" r:id="rId10"/>
    <sheet name="OP" sheetId="128" r:id="rId11"/>
    <sheet name="２日目リーグabcd" sheetId="121" r:id="rId12"/>
    <sheet name="２日目リーグefgh" sheetId="122" r:id="rId13"/>
    <sheet name="準々決勝・準決勝・決勝" sheetId="83" r:id="rId14"/>
    <sheet name="４×４・４×３" sheetId="120" r:id="rId15"/>
  </sheets>
  <definedNames>
    <definedName name="_xlnm.Print_Area" localSheetId="11">'２日目リーグabcd'!$A$1:$AG$101</definedName>
    <definedName name="_xlnm.Print_Area" localSheetId="12">'２日目リーグefgh'!$A$1:$AG$101</definedName>
    <definedName name="_xlnm.Print_Area" localSheetId="14">'４×４・４×３'!$A$1:$AG$101</definedName>
    <definedName name="_xlnm.Print_Area" localSheetId="3">AB!$A$1:$AG$101</definedName>
    <definedName name="_xlnm.Print_Area" localSheetId="4">CD!$A$1:$AG$101</definedName>
    <definedName name="_xlnm.Print_Area" localSheetId="5">EF!$A$1:$AG$84</definedName>
    <definedName name="_xlnm.Print_Area" localSheetId="6">GH!$A$1:$AF$84</definedName>
    <definedName name="_xlnm.Print_Area" localSheetId="7">IJ!$A$1:$AG$101</definedName>
    <definedName name="_xlnm.Print_Area" localSheetId="8">KL!$A$1:$AG$84</definedName>
    <definedName name="_xlnm.Print_Area" localSheetId="9">MN!$A$1:$AG$84</definedName>
    <definedName name="_xlnm.Print_Area" localSheetId="10">OP!$A$1:$AG$84</definedName>
    <definedName name="_xlnm.Print_Area" localSheetId="2">U10組合せ!$A$1:$AH$135</definedName>
    <definedName name="_xlnm.Print_Area" localSheetId="1">'U10組合せ(抽選結果)'!$A$1:$AH$135</definedName>
    <definedName name="_xlnm.Print_Area" localSheetId="13">準々決勝・準決勝・決勝!$A$1:$Y$57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49" i="85" l="1"/>
  <c r="Q55" i="83"/>
  <c r="Q49" i="83"/>
  <c r="Q46" i="83"/>
  <c r="D55" i="83"/>
  <c r="D52" i="83"/>
  <c r="D49" i="83"/>
  <c r="D46" i="83"/>
  <c r="E41" i="83"/>
  <c r="AH8" i="85" l="1"/>
  <c r="AH24" i="85"/>
  <c r="AH40" i="85"/>
  <c r="AH56" i="85"/>
  <c r="AH72" i="85"/>
  <c r="AH88" i="85"/>
  <c r="AH104" i="85"/>
  <c r="AH120" i="85"/>
  <c r="A120" i="85"/>
  <c r="A104" i="85"/>
  <c r="A88" i="85"/>
  <c r="A72" i="85"/>
  <c r="A56" i="85"/>
  <c r="A40" i="85"/>
  <c r="A24" i="85"/>
  <c r="A8" i="85"/>
  <c r="A117" i="132"/>
  <c r="A67" i="132"/>
  <c r="AF9" i="85"/>
  <c r="AF11" i="85"/>
  <c r="AF13" i="85"/>
  <c r="AF17" i="85"/>
  <c r="AF19" i="85"/>
  <c r="AF21" i="85"/>
  <c r="AF29" i="85"/>
  <c r="AF27" i="85"/>
  <c r="AF25" i="85"/>
  <c r="AF33" i="85"/>
  <c r="AF35" i="85"/>
  <c r="AF37" i="85"/>
  <c r="AF45" i="85"/>
  <c r="AF43" i="85"/>
  <c r="AF41" i="85"/>
  <c r="AF49" i="85"/>
  <c r="AF51" i="85"/>
  <c r="AF53" i="85"/>
  <c r="AF57" i="85"/>
  <c r="AF59" i="85"/>
  <c r="AF61" i="85"/>
  <c r="AF65" i="85"/>
  <c r="AF67" i="85"/>
  <c r="AF69" i="85"/>
  <c r="AF73" i="85"/>
  <c r="AF75" i="85"/>
  <c r="AF77" i="85"/>
  <c r="AF81" i="85"/>
  <c r="AF83" i="85"/>
  <c r="AF85" i="85"/>
  <c r="AF89" i="85"/>
  <c r="AF91" i="85"/>
  <c r="AF93" i="85"/>
  <c r="AF97" i="85"/>
  <c r="AF99" i="85"/>
  <c r="AF101" i="85"/>
  <c r="AF104" i="85"/>
  <c r="AF106" i="85"/>
  <c r="AF108" i="85"/>
  <c r="AF110" i="85"/>
  <c r="AF112" i="85"/>
  <c r="AF114" i="85"/>
  <c r="AF116" i="85"/>
  <c r="AF118" i="85"/>
  <c r="AF120" i="85"/>
  <c r="AF122" i="85"/>
  <c r="AF124" i="85"/>
  <c r="AF126" i="85"/>
  <c r="AF128" i="85"/>
  <c r="AF130" i="85"/>
  <c r="AF132" i="85"/>
  <c r="AF134" i="85"/>
  <c r="C133" i="85"/>
  <c r="C129" i="85"/>
  <c r="C131" i="85"/>
  <c r="C123" i="85"/>
  <c r="C125" i="85"/>
  <c r="C121" i="85"/>
  <c r="C117" i="85"/>
  <c r="C115" i="85"/>
  <c r="C113" i="85"/>
  <c r="C109" i="85"/>
  <c r="C107" i="85"/>
  <c r="C105" i="85"/>
  <c r="C99" i="85"/>
  <c r="C101" i="85"/>
  <c r="C97" i="85"/>
  <c r="C91" i="85"/>
  <c r="C93" i="85"/>
  <c r="C89" i="85"/>
  <c r="C83" i="85"/>
  <c r="C85" i="85"/>
  <c r="C81" i="85"/>
  <c r="C75" i="85"/>
  <c r="C77" i="85"/>
  <c r="C73" i="85"/>
  <c r="C58" i="85"/>
  <c r="C60" i="85"/>
  <c r="C62" i="85"/>
  <c r="C64" i="85"/>
  <c r="C66" i="85"/>
  <c r="C68" i="85"/>
  <c r="C70" i="85"/>
  <c r="C56" i="85"/>
  <c r="C54" i="85"/>
  <c r="C42" i="85"/>
  <c r="C44" i="85"/>
  <c r="C46" i="85"/>
  <c r="C48" i="85"/>
  <c r="C50" i="85"/>
  <c r="C52" i="85"/>
  <c r="C40" i="85"/>
  <c r="C36" i="85"/>
  <c r="C26" i="85"/>
  <c r="C28" i="85"/>
  <c r="C30" i="85"/>
  <c r="C32" i="85"/>
  <c r="C34" i="85"/>
  <c r="C38" i="85"/>
  <c r="C24" i="85"/>
  <c r="C22" i="85"/>
  <c r="C20" i="85"/>
  <c r="C16" i="85"/>
  <c r="C18" i="85"/>
  <c r="C14" i="85"/>
  <c r="C12" i="85"/>
  <c r="K7" i="127" s="1"/>
  <c r="C7" i="121" s="1"/>
  <c r="C10" i="85"/>
  <c r="C8" i="85"/>
  <c r="AC7" i="133"/>
  <c r="X7" i="133"/>
  <c r="A74" i="132"/>
  <c r="A73" i="132"/>
  <c r="A64" i="132"/>
  <c r="A63" i="132"/>
  <c r="A62" i="132"/>
  <c r="A61" i="132"/>
  <c r="A60" i="132"/>
  <c r="A59" i="132"/>
  <c r="A58" i="132"/>
  <c r="A50" i="132"/>
  <c r="A49" i="132"/>
  <c r="A48" i="132"/>
  <c r="A47" i="132"/>
  <c r="A53" i="132"/>
  <c r="A54" i="132"/>
  <c r="A34" i="132"/>
  <c r="A33" i="132"/>
  <c r="A32" i="132"/>
  <c r="A31" i="132"/>
  <c r="A46" i="132"/>
  <c r="A45" i="132"/>
  <c r="A44" i="132"/>
  <c r="A43" i="132"/>
  <c r="A42" i="132"/>
  <c r="A41" i="132"/>
  <c r="A40" i="132"/>
  <c r="A39" i="132"/>
  <c r="A38" i="132"/>
  <c r="A37" i="132"/>
  <c r="A30" i="132"/>
  <c r="A29" i="132"/>
  <c r="A28" i="132"/>
  <c r="A27" i="132"/>
  <c r="A26" i="132"/>
  <c r="A25" i="132"/>
  <c r="A24" i="132"/>
  <c r="A23" i="132"/>
  <c r="A126" i="132"/>
  <c r="A125" i="132"/>
  <c r="A124" i="132"/>
  <c r="A123" i="132"/>
  <c r="A122" i="132"/>
  <c r="A121" i="132"/>
  <c r="A120" i="132"/>
  <c r="A119" i="132"/>
  <c r="A118" i="132"/>
  <c r="A116" i="132"/>
  <c r="A115" i="132"/>
  <c r="A114" i="132"/>
  <c r="A113" i="132"/>
  <c r="A112" i="132"/>
  <c r="A111" i="132"/>
  <c r="A110" i="132"/>
  <c r="A109" i="132"/>
  <c r="A106" i="132"/>
  <c r="A105" i="132"/>
  <c r="A104" i="132"/>
  <c r="A72" i="132"/>
  <c r="A71" i="132"/>
  <c r="A70" i="132"/>
  <c r="A69" i="132"/>
  <c r="A68" i="132"/>
  <c r="A101" i="132"/>
  <c r="A100" i="132"/>
  <c r="A99" i="132"/>
  <c r="A98" i="132"/>
  <c r="A97" i="132"/>
  <c r="A96" i="132"/>
  <c r="A95" i="132"/>
  <c r="A94" i="132"/>
  <c r="A93" i="132"/>
  <c r="A92" i="132"/>
  <c r="A91" i="132"/>
  <c r="A90" i="132"/>
  <c r="A89" i="132"/>
  <c r="A88" i="132"/>
  <c r="A87" i="132"/>
  <c r="A86" i="132"/>
  <c r="A85" i="132"/>
  <c r="A84" i="132"/>
  <c r="A83" i="132"/>
  <c r="A82" i="132"/>
  <c r="A81" i="132"/>
  <c r="A80" i="132"/>
  <c r="A79" i="132"/>
  <c r="A78" i="132"/>
  <c r="A77" i="132"/>
  <c r="A57" i="132"/>
  <c r="A56" i="132"/>
  <c r="A55" i="132"/>
  <c r="A20" i="132"/>
  <c r="A19" i="132"/>
  <c r="A18" i="132"/>
  <c r="A17" i="132"/>
  <c r="A16" i="132"/>
  <c r="A15" i="132"/>
  <c r="A14" i="132"/>
  <c r="A13" i="132"/>
  <c r="A12" i="132"/>
  <c r="A11" i="132"/>
  <c r="A10" i="132"/>
  <c r="A9" i="132"/>
  <c r="A8" i="132"/>
  <c r="A7" i="132"/>
  <c r="A6" i="132"/>
  <c r="A5" i="132"/>
  <c r="AA7" i="123" l="1"/>
  <c r="U31" i="123" s="1"/>
  <c r="W7" i="123"/>
  <c r="S7" i="123"/>
  <c r="R36" i="123" s="1"/>
  <c r="V34" i="123" s="1"/>
  <c r="N7" i="123"/>
  <c r="J7" i="123"/>
  <c r="F7" i="123"/>
  <c r="G16" i="123" s="1"/>
  <c r="X1" i="128"/>
  <c r="X44" i="128"/>
  <c r="X44" i="129"/>
  <c r="X1" i="129"/>
  <c r="X44" i="123"/>
  <c r="X52" i="125"/>
  <c r="X1" i="125"/>
  <c r="X44" i="130"/>
  <c r="X1" i="130"/>
  <c r="X44" i="131"/>
  <c r="X1" i="131"/>
  <c r="X52" i="126"/>
  <c r="X1" i="126"/>
  <c r="X52" i="127"/>
  <c r="X1" i="127"/>
  <c r="X1" i="123"/>
  <c r="I1" i="123"/>
  <c r="A1" i="123"/>
  <c r="L38" i="123"/>
  <c r="I40" i="123" s="1"/>
  <c r="AA36" i="123"/>
  <c r="V40" i="123" s="1"/>
  <c r="J36" i="123"/>
  <c r="G38" i="123" s="1"/>
  <c r="I36" i="123"/>
  <c r="H38" i="123" s="1"/>
  <c r="R34" i="123"/>
  <c r="C34" i="123"/>
  <c r="T31" i="123"/>
  <c r="AA38" i="123" s="1"/>
  <c r="X40" i="123" s="1"/>
  <c r="N31" i="123"/>
  <c r="Z38" i="123" s="1"/>
  <c r="T28" i="123"/>
  <c r="N28" i="123"/>
  <c r="K38" i="123" s="1"/>
  <c r="T25" i="123"/>
  <c r="N25" i="123"/>
  <c r="Z36" i="123" s="1"/>
  <c r="T22" i="123"/>
  <c r="L36" i="123" s="1"/>
  <c r="G40" i="123" s="1"/>
  <c r="N22" i="123"/>
  <c r="K36" i="123" s="1"/>
  <c r="T19" i="123"/>
  <c r="Y36" i="123" s="1"/>
  <c r="V38" i="123" s="1"/>
  <c r="N19" i="123"/>
  <c r="X36" i="123" s="1"/>
  <c r="T16" i="123"/>
  <c r="N16" i="123"/>
  <c r="I44" i="123"/>
  <c r="AA50" i="128"/>
  <c r="W50" i="128"/>
  <c r="G74" i="128" s="1"/>
  <c r="S50" i="128"/>
  <c r="R79" i="128" s="1"/>
  <c r="V77" i="128" s="1"/>
  <c r="N50" i="128"/>
  <c r="J50" i="128"/>
  <c r="C81" i="128" s="1"/>
  <c r="I77" i="128" s="1"/>
  <c r="F50" i="128"/>
  <c r="G59" i="128" s="1"/>
  <c r="AA7" i="128"/>
  <c r="W7" i="128"/>
  <c r="U19" i="128" s="1"/>
  <c r="S7" i="128"/>
  <c r="G19" i="128" s="1"/>
  <c r="N7" i="128"/>
  <c r="C40" i="128" s="1"/>
  <c r="K34" i="128" s="1"/>
  <c r="J7" i="128"/>
  <c r="F7" i="128"/>
  <c r="C36" i="128" s="1"/>
  <c r="G34" i="128" s="1"/>
  <c r="AA50" i="129"/>
  <c r="W50" i="129"/>
  <c r="U62" i="129" s="1"/>
  <c r="S50" i="129"/>
  <c r="G68" i="129" s="1"/>
  <c r="N50" i="129"/>
  <c r="U71" i="129" s="1"/>
  <c r="J50" i="129"/>
  <c r="F50" i="129"/>
  <c r="G59" i="129" s="1"/>
  <c r="AA7" i="129"/>
  <c r="W7" i="129"/>
  <c r="G31" i="129" s="1"/>
  <c r="S7" i="129"/>
  <c r="R36" i="129" s="1"/>
  <c r="V34" i="129" s="1"/>
  <c r="N7" i="129"/>
  <c r="U28" i="129" s="1"/>
  <c r="J7" i="129"/>
  <c r="C38" i="129" s="1"/>
  <c r="I34" i="129" s="1"/>
  <c r="F7" i="129"/>
  <c r="AA50" i="123"/>
  <c r="AD7" i="122" s="1"/>
  <c r="W50" i="123"/>
  <c r="S50" i="123"/>
  <c r="N50" i="123"/>
  <c r="J50" i="123"/>
  <c r="F50" i="123"/>
  <c r="Z7" i="122" s="1"/>
  <c r="AD58" i="125"/>
  <c r="AB92" i="125" s="1"/>
  <c r="Z58" i="125"/>
  <c r="Z92" i="125" s="1"/>
  <c r="V58" i="125"/>
  <c r="G81" i="125" s="1"/>
  <c r="R58" i="125"/>
  <c r="O58" i="125"/>
  <c r="K58" i="125"/>
  <c r="U75" i="125" s="1"/>
  <c r="G58" i="125"/>
  <c r="B96" i="125" s="1"/>
  <c r="H92" i="125" s="1"/>
  <c r="C58" i="125"/>
  <c r="G75" i="125" s="1"/>
  <c r="AD7" i="125"/>
  <c r="U36" i="125" s="1"/>
  <c r="Z7" i="125"/>
  <c r="U28" i="125" s="1"/>
  <c r="V7" i="125"/>
  <c r="X41" i="125" s="1"/>
  <c r="R7" i="125"/>
  <c r="O7" i="125"/>
  <c r="K7" i="125"/>
  <c r="G18" i="125" s="1"/>
  <c r="G7" i="125"/>
  <c r="B45" i="125" s="1"/>
  <c r="H41" i="125" s="1"/>
  <c r="C7" i="125"/>
  <c r="B43" i="125" s="1"/>
  <c r="F41" i="125" s="1"/>
  <c r="AA50" i="130"/>
  <c r="U68" i="130" s="1"/>
  <c r="W50" i="130"/>
  <c r="G74" i="130" s="1"/>
  <c r="S50" i="130"/>
  <c r="N50" i="130"/>
  <c r="U71" i="130" s="1"/>
  <c r="J50" i="130"/>
  <c r="F50" i="130"/>
  <c r="G59" i="130" s="1"/>
  <c r="AA7" i="130"/>
  <c r="W7" i="130"/>
  <c r="R38" i="130" s="1"/>
  <c r="X34" i="130" s="1"/>
  <c r="S7" i="130"/>
  <c r="G25" i="130" s="1"/>
  <c r="N7" i="130"/>
  <c r="C40" i="130" s="1"/>
  <c r="K34" i="130" s="1"/>
  <c r="J7" i="130"/>
  <c r="G28" i="130" s="1"/>
  <c r="F7" i="130"/>
  <c r="AA50" i="131"/>
  <c r="W50" i="131"/>
  <c r="G74" i="131" s="1"/>
  <c r="S50" i="131"/>
  <c r="G68" i="131" s="1"/>
  <c r="N50" i="131"/>
  <c r="U71" i="131" s="1"/>
  <c r="J50" i="131"/>
  <c r="G71" i="131" s="1"/>
  <c r="F50" i="131"/>
  <c r="AA7" i="131"/>
  <c r="U31" i="131" s="1"/>
  <c r="W7" i="131"/>
  <c r="S7" i="131"/>
  <c r="G25" i="131" s="1"/>
  <c r="N7" i="131"/>
  <c r="J7" i="131"/>
  <c r="C38" i="131" s="1"/>
  <c r="I34" i="131" s="1"/>
  <c r="F7" i="131"/>
  <c r="C36" i="131" s="1"/>
  <c r="G34" i="131" s="1"/>
  <c r="AD58" i="126"/>
  <c r="R100" i="126" s="1"/>
  <c r="Z58" i="126"/>
  <c r="V58" i="126"/>
  <c r="G81" i="126" s="1"/>
  <c r="R58" i="126"/>
  <c r="G87" i="126" s="1"/>
  <c r="O58" i="126"/>
  <c r="B100" i="126" s="1"/>
  <c r="L92" i="126" s="1"/>
  <c r="K58" i="126"/>
  <c r="B98" i="126" s="1"/>
  <c r="J92" i="126" s="1"/>
  <c r="G58" i="126"/>
  <c r="C58" i="126"/>
  <c r="B94" i="126" s="1"/>
  <c r="F92" i="126" s="1"/>
  <c r="AD7" i="126"/>
  <c r="R49" i="126" s="1"/>
  <c r="Z7" i="126"/>
  <c r="Z41" i="126" s="1"/>
  <c r="V7" i="126"/>
  <c r="R7" i="126"/>
  <c r="V41" i="126" s="1"/>
  <c r="O7" i="126"/>
  <c r="U18" i="126" s="1"/>
  <c r="K7" i="126"/>
  <c r="U24" i="126" s="1"/>
  <c r="G7" i="126"/>
  <c r="C7" i="126"/>
  <c r="G32" i="126" s="1"/>
  <c r="AD58" i="127"/>
  <c r="R100" i="127" s="1"/>
  <c r="Z58" i="127"/>
  <c r="R98" i="127" s="1"/>
  <c r="V58" i="127"/>
  <c r="R58" i="127"/>
  <c r="G71" i="127" s="1"/>
  <c r="O58" i="127"/>
  <c r="B100" i="127" s="1"/>
  <c r="L92" i="127" s="1"/>
  <c r="K58" i="127"/>
  <c r="G58" i="127"/>
  <c r="G85" i="127" s="1"/>
  <c r="C58" i="127"/>
  <c r="G67" i="127" s="1"/>
  <c r="AD7" i="127"/>
  <c r="U36" i="127" s="1"/>
  <c r="Z7" i="127"/>
  <c r="Z41" i="127" s="1"/>
  <c r="V7" i="127"/>
  <c r="R45" i="127" s="1"/>
  <c r="R7" i="127"/>
  <c r="O7" i="127"/>
  <c r="U18" i="127" s="1"/>
  <c r="G18" i="127"/>
  <c r="G7" i="127"/>
  <c r="G26" i="127" s="1"/>
  <c r="C7" i="127"/>
  <c r="B43" i="127" s="1"/>
  <c r="F41" i="127" s="1"/>
  <c r="J79" i="131"/>
  <c r="G81" i="131" s="1"/>
  <c r="I79" i="131"/>
  <c r="H81" i="131" s="1"/>
  <c r="R77" i="131"/>
  <c r="C77" i="131"/>
  <c r="T74" i="131"/>
  <c r="AA81" i="131" s="1"/>
  <c r="X83" i="131" s="1"/>
  <c r="N74" i="131"/>
  <c r="Z81" i="131" s="1"/>
  <c r="T71" i="131"/>
  <c r="L81" i="131" s="1"/>
  <c r="I83" i="131" s="1"/>
  <c r="N71" i="131"/>
  <c r="K81" i="131" s="1"/>
  <c r="T68" i="131"/>
  <c r="AA79" i="131" s="1"/>
  <c r="V83" i="131" s="1"/>
  <c r="N68" i="131"/>
  <c r="Z79" i="131" s="1"/>
  <c r="T65" i="131"/>
  <c r="L79" i="131" s="1"/>
  <c r="G83" i="131" s="1"/>
  <c r="N65" i="131"/>
  <c r="K79" i="131" s="1"/>
  <c r="T62" i="131"/>
  <c r="Y79" i="131" s="1"/>
  <c r="V81" i="131" s="1"/>
  <c r="N62" i="131"/>
  <c r="X79" i="131" s="1"/>
  <c r="T59" i="131"/>
  <c r="N59" i="131"/>
  <c r="AA38" i="131"/>
  <c r="X40" i="131" s="1"/>
  <c r="W38" i="131"/>
  <c r="X36" i="131"/>
  <c r="R34" i="131"/>
  <c r="C34" i="131"/>
  <c r="T31" i="131"/>
  <c r="N31" i="131"/>
  <c r="Z38" i="131" s="1"/>
  <c r="T28" i="131"/>
  <c r="L38" i="131" s="1"/>
  <c r="I40" i="131" s="1"/>
  <c r="N28" i="131"/>
  <c r="K38" i="131" s="1"/>
  <c r="T25" i="131"/>
  <c r="AA36" i="131" s="1"/>
  <c r="V40" i="131" s="1"/>
  <c r="N25" i="131"/>
  <c r="Z36" i="131" s="1"/>
  <c r="T22" i="131"/>
  <c r="L36" i="131" s="1"/>
  <c r="G40" i="131" s="1"/>
  <c r="N22" i="131"/>
  <c r="K36" i="131" s="1"/>
  <c r="T19" i="131"/>
  <c r="Y36" i="131" s="1"/>
  <c r="N19" i="131"/>
  <c r="T16" i="131"/>
  <c r="J36" i="131" s="1"/>
  <c r="G38" i="131" s="1"/>
  <c r="N16" i="131"/>
  <c r="I36" i="131" s="1"/>
  <c r="I1" i="131"/>
  <c r="I44" i="131" s="1"/>
  <c r="A1" i="131"/>
  <c r="A44" i="131" s="1"/>
  <c r="L81" i="130"/>
  <c r="I83" i="130" s="1"/>
  <c r="AA79" i="130"/>
  <c r="V83" i="130" s="1"/>
  <c r="J79" i="130"/>
  <c r="G81" i="130" s="1"/>
  <c r="I79" i="130"/>
  <c r="H81" i="130" s="1"/>
  <c r="R77" i="130"/>
  <c r="C77" i="130"/>
  <c r="T74" i="130"/>
  <c r="AA81" i="130" s="1"/>
  <c r="X83" i="130" s="1"/>
  <c r="N74" i="130"/>
  <c r="Z81" i="130" s="1"/>
  <c r="T71" i="130"/>
  <c r="N71" i="130"/>
  <c r="K81" i="130" s="1"/>
  <c r="T68" i="130"/>
  <c r="N68" i="130"/>
  <c r="Z79" i="130" s="1"/>
  <c r="T65" i="130"/>
  <c r="L79" i="130" s="1"/>
  <c r="G83" i="130" s="1"/>
  <c r="N65" i="130"/>
  <c r="K79" i="130" s="1"/>
  <c r="T62" i="130"/>
  <c r="Y79" i="130" s="1"/>
  <c r="V81" i="130" s="1"/>
  <c r="N62" i="130"/>
  <c r="X79" i="130" s="1"/>
  <c r="T59" i="130"/>
  <c r="N59" i="130"/>
  <c r="Y40" i="130"/>
  <c r="Z38" i="130"/>
  <c r="L36" i="130"/>
  <c r="G40" i="130" s="1"/>
  <c r="R34" i="130"/>
  <c r="C34" i="130"/>
  <c r="T31" i="130"/>
  <c r="AA38" i="130" s="1"/>
  <c r="X40" i="130" s="1"/>
  <c r="X41" i="130" s="1"/>
  <c r="N31" i="130"/>
  <c r="T28" i="130"/>
  <c r="L38" i="130" s="1"/>
  <c r="I40" i="130" s="1"/>
  <c r="N28" i="130"/>
  <c r="K38" i="130" s="1"/>
  <c r="T25" i="130"/>
  <c r="AA36" i="130" s="1"/>
  <c r="V40" i="130" s="1"/>
  <c r="N25" i="130"/>
  <c r="Z36" i="130" s="1"/>
  <c r="T22" i="130"/>
  <c r="N22" i="130"/>
  <c r="K36" i="130" s="1"/>
  <c r="H40" i="130" s="1"/>
  <c r="T19" i="130"/>
  <c r="Y36" i="130" s="1"/>
  <c r="V38" i="130" s="1"/>
  <c r="N19" i="130"/>
  <c r="X36" i="130" s="1"/>
  <c r="T16" i="130"/>
  <c r="J36" i="130" s="1"/>
  <c r="G38" i="130" s="1"/>
  <c r="N16" i="130"/>
  <c r="I36" i="130" s="1"/>
  <c r="I1" i="130"/>
  <c r="I44" i="130" s="1"/>
  <c r="A1" i="130"/>
  <c r="A44" i="130" s="1"/>
  <c r="L81" i="129"/>
  <c r="I83" i="129" s="1"/>
  <c r="I79" i="129"/>
  <c r="H81" i="129" s="1"/>
  <c r="R77" i="129"/>
  <c r="C77" i="129"/>
  <c r="T74" i="129"/>
  <c r="AA81" i="129" s="1"/>
  <c r="X83" i="129" s="1"/>
  <c r="N74" i="129"/>
  <c r="Z81" i="129" s="1"/>
  <c r="T71" i="129"/>
  <c r="N71" i="129"/>
  <c r="K81" i="129" s="1"/>
  <c r="T68" i="129"/>
  <c r="AA79" i="129" s="1"/>
  <c r="V83" i="129" s="1"/>
  <c r="N68" i="129"/>
  <c r="Z79" i="129" s="1"/>
  <c r="T65" i="129"/>
  <c r="L79" i="129" s="1"/>
  <c r="G83" i="129" s="1"/>
  <c r="N65" i="129"/>
  <c r="K79" i="129" s="1"/>
  <c r="T62" i="129"/>
  <c r="Y79" i="129" s="1"/>
  <c r="V81" i="129" s="1"/>
  <c r="N62" i="129"/>
  <c r="X79" i="129" s="1"/>
  <c r="T59" i="129"/>
  <c r="J79" i="129" s="1"/>
  <c r="G81" i="129" s="1"/>
  <c r="N59" i="129"/>
  <c r="Y40" i="129"/>
  <c r="Z38" i="129"/>
  <c r="L36" i="129"/>
  <c r="G40" i="129" s="1"/>
  <c r="R34" i="129"/>
  <c r="C34" i="129"/>
  <c r="T31" i="129"/>
  <c r="AA38" i="129" s="1"/>
  <c r="X40" i="129" s="1"/>
  <c r="X41" i="129" s="1"/>
  <c r="N31" i="129"/>
  <c r="T28" i="129"/>
  <c r="L38" i="129" s="1"/>
  <c r="I40" i="129" s="1"/>
  <c r="N28" i="129"/>
  <c r="K38" i="129" s="1"/>
  <c r="T25" i="129"/>
  <c r="AA36" i="129" s="1"/>
  <c r="V40" i="129" s="1"/>
  <c r="N25" i="129"/>
  <c r="Z36" i="129" s="1"/>
  <c r="T22" i="129"/>
  <c r="N22" i="129"/>
  <c r="K36" i="129" s="1"/>
  <c r="T19" i="129"/>
  <c r="Y36" i="129" s="1"/>
  <c r="V38" i="129" s="1"/>
  <c r="N19" i="129"/>
  <c r="X36" i="129" s="1"/>
  <c r="T16" i="129"/>
  <c r="J36" i="129" s="1"/>
  <c r="G38" i="129" s="1"/>
  <c r="N16" i="129"/>
  <c r="I36" i="129" s="1"/>
  <c r="I1" i="129"/>
  <c r="I44" i="129" s="1"/>
  <c r="A1" i="129"/>
  <c r="A44" i="129" s="1"/>
  <c r="W83" i="128"/>
  <c r="Z79" i="128"/>
  <c r="X79" i="128"/>
  <c r="W81" i="128" s="1"/>
  <c r="I79" i="128"/>
  <c r="H81" i="128" s="1"/>
  <c r="R77" i="128"/>
  <c r="C77" i="128"/>
  <c r="T74" i="128"/>
  <c r="AA81" i="128" s="1"/>
  <c r="X83" i="128" s="1"/>
  <c r="N74" i="128"/>
  <c r="Z81" i="128" s="1"/>
  <c r="T71" i="128"/>
  <c r="L81" i="128" s="1"/>
  <c r="I83" i="128" s="1"/>
  <c r="N71" i="128"/>
  <c r="K81" i="128" s="1"/>
  <c r="T68" i="128"/>
  <c r="AA79" i="128" s="1"/>
  <c r="V83" i="128" s="1"/>
  <c r="N68" i="128"/>
  <c r="T65" i="128"/>
  <c r="L79" i="128" s="1"/>
  <c r="G83" i="128" s="1"/>
  <c r="N65" i="128"/>
  <c r="K79" i="128" s="1"/>
  <c r="T62" i="128"/>
  <c r="Y79" i="128" s="1"/>
  <c r="V81" i="128" s="1"/>
  <c r="N62" i="128"/>
  <c r="T59" i="128"/>
  <c r="J79" i="128" s="1"/>
  <c r="G81" i="128" s="1"/>
  <c r="N59" i="128"/>
  <c r="I40" i="128"/>
  <c r="L38" i="128"/>
  <c r="R34" i="128"/>
  <c r="C34" i="128"/>
  <c r="T31" i="128"/>
  <c r="AA38" i="128" s="1"/>
  <c r="X40" i="128" s="1"/>
  <c r="N31" i="128"/>
  <c r="Z38" i="128" s="1"/>
  <c r="T28" i="128"/>
  <c r="N28" i="128"/>
  <c r="K38" i="128" s="1"/>
  <c r="T25" i="128"/>
  <c r="AA36" i="128" s="1"/>
  <c r="V40" i="128" s="1"/>
  <c r="N25" i="128"/>
  <c r="Z36" i="128" s="1"/>
  <c r="T22" i="128"/>
  <c r="L36" i="128" s="1"/>
  <c r="G40" i="128" s="1"/>
  <c r="N22" i="128"/>
  <c r="K36" i="128" s="1"/>
  <c r="T19" i="128"/>
  <c r="Y36" i="128" s="1"/>
  <c r="V38" i="128" s="1"/>
  <c r="N19" i="128"/>
  <c r="X36" i="128" s="1"/>
  <c r="T16" i="128"/>
  <c r="J36" i="128" s="1"/>
  <c r="G38" i="128" s="1"/>
  <c r="N16" i="128"/>
  <c r="I36" i="128" s="1"/>
  <c r="I1" i="128"/>
  <c r="I44" i="128" s="1"/>
  <c r="A1" i="128"/>
  <c r="A44" i="128" s="1"/>
  <c r="G100" i="127"/>
  <c r="L98" i="127"/>
  <c r="K100" i="127" s="1"/>
  <c r="G98" i="127"/>
  <c r="L96" i="127"/>
  <c r="I100" i="127" s="1"/>
  <c r="AB94" i="127"/>
  <c r="W100" i="127" s="1"/>
  <c r="Z94" i="127"/>
  <c r="W98" i="127" s="1"/>
  <c r="X94" i="127"/>
  <c r="W96" i="127" s="1"/>
  <c r="L94" i="127"/>
  <c r="J94" i="127"/>
  <c r="H94" i="127"/>
  <c r="R92" i="127"/>
  <c r="B92" i="127"/>
  <c r="T89" i="127"/>
  <c r="AA96" i="127" s="1"/>
  <c r="X98" i="127" s="1"/>
  <c r="N89" i="127"/>
  <c r="Z96" i="127" s="1"/>
  <c r="Z97" i="127" s="1"/>
  <c r="T87" i="127"/>
  <c r="AC94" i="127" s="1"/>
  <c r="V100" i="127" s="1"/>
  <c r="N87" i="127"/>
  <c r="T85" i="127"/>
  <c r="K96" i="127" s="1"/>
  <c r="H98" i="127" s="1"/>
  <c r="N85" i="127"/>
  <c r="J96" i="127" s="1"/>
  <c r="T83" i="127"/>
  <c r="M94" i="127" s="1"/>
  <c r="N83" i="127"/>
  <c r="T81" i="127"/>
  <c r="AC96" i="127" s="1"/>
  <c r="X100" i="127" s="1"/>
  <c r="N81" i="127"/>
  <c r="AB96" i="127" s="1"/>
  <c r="T79" i="127"/>
  <c r="AA94" i="127" s="1"/>
  <c r="V98" i="127" s="1"/>
  <c r="N79" i="127"/>
  <c r="T77" i="127"/>
  <c r="M96" i="127" s="1"/>
  <c r="N77" i="127"/>
  <c r="T75" i="127"/>
  <c r="K94" i="127" s="1"/>
  <c r="F98" i="127" s="1"/>
  <c r="N75" i="127"/>
  <c r="T73" i="127"/>
  <c r="AC98" i="127" s="1"/>
  <c r="Z100" i="127" s="1"/>
  <c r="N73" i="127"/>
  <c r="AB98" i="127" s="1"/>
  <c r="T71" i="127"/>
  <c r="Y94" i="127" s="1"/>
  <c r="N71" i="127"/>
  <c r="T69" i="127"/>
  <c r="M98" i="127" s="1"/>
  <c r="N69" i="127"/>
  <c r="T67" i="127"/>
  <c r="I94" i="127" s="1"/>
  <c r="F96" i="127" s="1"/>
  <c r="N67" i="127"/>
  <c r="X49" i="127"/>
  <c r="V49" i="127"/>
  <c r="AB47" i="127"/>
  <c r="AA49" i="127" s="1"/>
  <c r="V47" i="127"/>
  <c r="M47" i="127"/>
  <c r="J49" i="127" s="1"/>
  <c r="AC45" i="127"/>
  <c r="V45" i="127"/>
  <c r="AC43" i="127"/>
  <c r="AA43" i="127"/>
  <c r="Y43" i="127"/>
  <c r="X43" i="127"/>
  <c r="X44" i="127" s="1"/>
  <c r="R41" i="127"/>
  <c r="B41" i="127"/>
  <c r="T38" i="127"/>
  <c r="AA45" i="127" s="1"/>
  <c r="X47" i="127" s="1"/>
  <c r="N38" i="127"/>
  <c r="Z45" i="127" s="1"/>
  <c r="T36" i="127"/>
  <c r="N36" i="127"/>
  <c r="AB43" i="127" s="1"/>
  <c r="T34" i="127"/>
  <c r="K45" i="127" s="1"/>
  <c r="H47" i="127" s="1"/>
  <c r="N34" i="127"/>
  <c r="J45" i="127" s="1"/>
  <c r="T32" i="127"/>
  <c r="M43" i="127" s="1"/>
  <c r="F49" i="127" s="1"/>
  <c r="N32" i="127"/>
  <c r="L43" i="127" s="1"/>
  <c r="T30" i="127"/>
  <c r="N30" i="127"/>
  <c r="AB45" i="127" s="1"/>
  <c r="T28" i="127"/>
  <c r="N28" i="127"/>
  <c r="Z43" i="127" s="1"/>
  <c r="T26" i="127"/>
  <c r="M45" i="127" s="1"/>
  <c r="H49" i="127" s="1"/>
  <c r="N26" i="127"/>
  <c r="L45" i="127" s="1"/>
  <c r="T24" i="127"/>
  <c r="K43" i="127" s="1"/>
  <c r="F47" i="127" s="1"/>
  <c r="N24" i="127"/>
  <c r="J43" i="127" s="1"/>
  <c r="T22" i="127"/>
  <c r="AC47" i="127" s="1"/>
  <c r="N22" i="127"/>
  <c r="T20" i="127"/>
  <c r="N20" i="127"/>
  <c r="T18" i="127"/>
  <c r="N18" i="127"/>
  <c r="L47" i="127" s="1"/>
  <c r="T16" i="127"/>
  <c r="I43" i="127" s="1"/>
  <c r="F45" i="127" s="1"/>
  <c r="N16" i="127"/>
  <c r="H43" i="127" s="1"/>
  <c r="Z100" i="126"/>
  <c r="G100" i="126"/>
  <c r="AC98" i="126"/>
  <c r="L98" i="126"/>
  <c r="K100" i="126" s="1"/>
  <c r="G98" i="126"/>
  <c r="AC96" i="126"/>
  <c r="X100" i="126" s="1"/>
  <c r="Z96" i="126"/>
  <c r="Z97" i="126" s="1"/>
  <c r="L96" i="126"/>
  <c r="L97" i="126" s="1"/>
  <c r="AB94" i="126"/>
  <c r="W100" i="126" s="1"/>
  <c r="Z94" i="126"/>
  <c r="W98" i="126" s="1"/>
  <c r="L94" i="126"/>
  <c r="J94" i="126"/>
  <c r="H94" i="126"/>
  <c r="R92" i="126"/>
  <c r="B92" i="126"/>
  <c r="T89" i="126"/>
  <c r="AA96" i="126" s="1"/>
  <c r="X98" i="126" s="1"/>
  <c r="N89" i="126"/>
  <c r="T87" i="126"/>
  <c r="AC94" i="126" s="1"/>
  <c r="V100" i="126" s="1"/>
  <c r="N87" i="126"/>
  <c r="T85" i="126"/>
  <c r="K96" i="126" s="1"/>
  <c r="H98" i="126" s="1"/>
  <c r="N85" i="126"/>
  <c r="J96" i="126" s="1"/>
  <c r="T83" i="126"/>
  <c r="M94" i="126" s="1"/>
  <c r="F100" i="126" s="1"/>
  <c r="N83" i="126"/>
  <c r="T81" i="126"/>
  <c r="N81" i="126"/>
  <c r="AB96" i="126" s="1"/>
  <c r="T79" i="126"/>
  <c r="AA94" i="126" s="1"/>
  <c r="V98" i="126" s="1"/>
  <c r="N79" i="126"/>
  <c r="T77" i="126"/>
  <c r="M96" i="126" s="1"/>
  <c r="H100" i="126" s="1"/>
  <c r="N77" i="126"/>
  <c r="T75" i="126"/>
  <c r="K94" i="126" s="1"/>
  <c r="F98" i="126" s="1"/>
  <c r="N75" i="126"/>
  <c r="T73" i="126"/>
  <c r="N73" i="126"/>
  <c r="AB98" i="126" s="1"/>
  <c r="AB99" i="126" s="1"/>
  <c r="T71" i="126"/>
  <c r="Y94" i="126" s="1"/>
  <c r="V96" i="126" s="1"/>
  <c r="N71" i="126"/>
  <c r="X94" i="126" s="1"/>
  <c r="T69" i="126"/>
  <c r="M98" i="126" s="1"/>
  <c r="J100" i="126" s="1"/>
  <c r="N69" i="126"/>
  <c r="T67" i="126"/>
  <c r="I94" i="126" s="1"/>
  <c r="F96" i="126" s="1"/>
  <c r="N67" i="126"/>
  <c r="X50" i="126"/>
  <c r="Y49" i="126"/>
  <c r="X49" i="126"/>
  <c r="AB47" i="126"/>
  <c r="AA49" i="126" s="1"/>
  <c r="V47" i="126"/>
  <c r="L47" i="126"/>
  <c r="G47" i="126"/>
  <c r="AB46" i="126"/>
  <c r="AC45" i="126"/>
  <c r="AB45" i="126"/>
  <c r="AA43" i="126"/>
  <c r="X43" i="126"/>
  <c r="J43" i="126"/>
  <c r="H43" i="126"/>
  <c r="G45" i="126" s="1"/>
  <c r="R41" i="126"/>
  <c r="B41" i="126"/>
  <c r="T38" i="126"/>
  <c r="AA45" i="126" s="1"/>
  <c r="X47" i="126" s="1"/>
  <c r="N38" i="126"/>
  <c r="Z45" i="126" s="1"/>
  <c r="T36" i="126"/>
  <c r="AC43" i="126" s="1"/>
  <c r="V49" i="126" s="1"/>
  <c r="N36" i="126"/>
  <c r="AB43" i="126" s="1"/>
  <c r="T34" i="126"/>
  <c r="K45" i="126" s="1"/>
  <c r="H47" i="126" s="1"/>
  <c r="N34" i="126"/>
  <c r="J45" i="126" s="1"/>
  <c r="T32" i="126"/>
  <c r="M43" i="126" s="1"/>
  <c r="F49" i="126" s="1"/>
  <c r="N32" i="126"/>
  <c r="L43" i="126" s="1"/>
  <c r="T30" i="126"/>
  <c r="N30" i="126"/>
  <c r="T28" i="126"/>
  <c r="N28" i="126"/>
  <c r="Z43" i="126" s="1"/>
  <c r="T26" i="126"/>
  <c r="M45" i="126" s="1"/>
  <c r="H49" i="126" s="1"/>
  <c r="N26" i="126"/>
  <c r="L45" i="126" s="1"/>
  <c r="T24" i="126"/>
  <c r="K43" i="126" s="1"/>
  <c r="F47" i="126" s="1"/>
  <c r="F48" i="126" s="1"/>
  <c r="N24" i="126"/>
  <c r="T22" i="126"/>
  <c r="AC47" i="126" s="1"/>
  <c r="AB48" i="126" s="1"/>
  <c r="N22" i="126"/>
  <c r="T20" i="126"/>
  <c r="Y43" i="126" s="1"/>
  <c r="V45" i="126" s="1"/>
  <c r="N20" i="126"/>
  <c r="T18" i="126"/>
  <c r="M47" i="126" s="1"/>
  <c r="J49" i="126" s="1"/>
  <c r="N18" i="126"/>
  <c r="T16" i="126"/>
  <c r="I43" i="126" s="1"/>
  <c r="F45" i="126" s="1"/>
  <c r="N16" i="126"/>
  <c r="X100" i="125"/>
  <c r="I100" i="125"/>
  <c r="G100" i="125"/>
  <c r="AC96" i="125"/>
  <c r="Z96" i="125"/>
  <c r="Z97" i="125" s="1"/>
  <c r="L96" i="125"/>
  <c r="AC94" i="125"/>
  <c r="V100" i="125" s="1"/>
  <c r="Z94" i="125"/>
  <c r="W98" i="125" s="1"/>
  <c r="X94" i="125"/>
  <c r="W96" i="125" s="1"/>
  <c r="L94" i="125"/>
  <c r="H94" i="125"/>
  <c r="R92" i="125"/>
  <c r="B92" i="125"/>
  <c r="T89" i="125"/>
  <c r="AA96" i="125" s="1"/>
  <c r="X98" i="125" s="1"/>
  <c r="N89" i="125"/>
  <c r="T87" i="125"/>
  <c r="N87" i="125"/>
  <c r="AB94" i="125" s="1"/>
  <c r="T85" i="125"/>
  <c r="K96" i="125" s="1"/>
  <c r="H98" i="125" s="1"/>
  <c r="N85" i="125"/>
  <c r="J96" i="125" s="1"/>
  <c r="T83" i="125"/>
  <c r="M94" i="125" s="1"/>
  <c r="F100" i="125" s="1"/>
  <c r="N83" i="125"/>
  <c r="T81" i="125"/>
  <c r="N81" i="125"/>
  <c r="AB96" i="125" s="1"/>
  <c r="T79" i="125"/>
  <c r="AA94" i="125" s="1"/>
  <c r="V98" i="125" s="1"/>
  <c r="N79" i="125"/>
  <c r="T77" i="125"/>
  <c r="M96" i="125" s="1"/>
  <c r="H100" i="125" s="1"/>
  <c r="H101" i="125" s="1"/>
  <c r="N77" i="125"/>
  <c r="T75" i="125"/>
  <c r="K94" i="125" s="1"/>
  <c r="F98" i="125" s="1"/>
  <c r="N75" i="125"/>
  <c r="J94" i="125" s="1"/>
  <c r="T73" i="125"/>
  <c r="AC98" i="125" s="1"/>
  <c r="Z100" i="125" s="1"/>
  <c r="N73" i="125"/>
  <c r="AB98" i="125" s="1"/>
  <c r="T71" i="125"/>
  <c r="Y94" i="125" s="1"/>
  <c r="N71" i="125"/>
  <c r="T69" i="125"/>
  <c r="M98" i="125" s="1"/>
  <c r="J100" i="125" s="1"/>
  <c r="N69" i="125"/>
  <c r="L98" i="125" s="1"/>
  <c r="T67" i="125"/>
  <c r="I94" i="125" s="1"/>
  <c r="F96" i="125" s="1"/>
  <c r="N67" i="125"/>
  <c r="X49" i="125"/>
  <c r="V49" i="125"/>
  <c r="I49" i="125"/>
  <c r="G49" i="125"/>
  <c r="AB47" i="125"/>
  <c r="AA49" i="125" s="1"/>
  <c r="L47" i="125"/>
  <c r="AC45" i="125"/>
  <c r="V45" i="125"/>
  <c r="L45" i="125"/>
  <c r="G45" i="125"/>
  <c r="AC43" i="125"/>
  <c r="Y43" i="125"/>
  <c r="L43" i="125"/>
  <c r="K43" i="125"/>
  <c r="F47" i="125" s="1"/>
  <c r="H43" i="125"/>
  <c r="R41" i="125"/>
  <c r="B41" i="125"/>
  <c r="T38" i="125"/>
  <c r="AA45" i="125" s="1"/>
  <c r="X47" i="125" s="1"/>
  <c r="N38" i="125"/>
  <c r="Z45" i="125" s="1"/>
  <c r="T36" i="125"/>
  <c r="N36" i="125"/>
  <c r="AB43" i="125" s="1"/>
  <c r="W49" i="125" s="1"/>
  <c r="T34" i="125"/>
  <c r="K45" i="125" s="1"/>
  <c r="H47" i="125" s="1"/>
  <c r="N34" i="125"/>
  <c r="J45" i="125" s="1"/>
  <c r="T32" i="125"/>
  <c r="M43" i="125" s="1"/>
  <c r="F49" i="125" s="1"/>
  <c r="N32" i="125"/>
  <c r="T30" i="125"/>
  <c r="N30" i="125"/>
  <c r="AB45" i="125" s="1"/>
  <c r="Y49" i="125" s="1"/>
  <c r="X50" i="125" s="1"/>
  <c r="T28" i="125"/>
  <c r="AA43" i="125" s="1"/>
  <c r="N28" i="125"/>
  <c r="Z43" i="125" s="1"/>
  <c r="W47" i="125" s="1"/>
  <c r="T26" i="125"/>
  <c r="M45" i="125" s="1"/>
  <c r="H49" i="125" s="1"/>
  <c r="H50" i="125" s="1"/>
  <c r="N26" i="125"/>
  <c r="T24" i="125"/>
  <c r="N24" i="125"/>
  <c r="J43" i="125" s="1"/>
  <c r="T22" i="125"/>
  <c r="AC47" i="125" s="1"/>
  <c r="Z49" i="125" s="1"/>
  <c r="N22" i="125"/>
  <c r="T20" i="125"/>
  <c r="N20" i="125"/>
  <c r="X43" i="125" s="1"/>
  <c r="X44" i="125" s="1"/>
  <c r="T18" i="125"/>
  <c r="M47" i="125" s="1"/>
  <c r="J49" i="125" s="1"/>
  <c r="N18" i="125"/>
  <c r="T16" i="125"/>
  <c r="I43" i="125" s="1"/>
  <c r="F45" i="125" s="1"/>
  <c r="N16" i="125"/>
  <c r="R77" i="123"/>
  <c r="C77" i="123"/>
  <c r="R92" i="120"/>
  <c r="B92" i="120"/>
  <c r="R41" i="120"/>
  <c r="B41" i="120"/>
  <c r="G34" i="126" l="1"/>
  <c r="R7" i="121"/>
  <c r="R79" i="130"/>
  <c r="V77" i="130" s="1"/>
  <c r="AD58" i="121"/>
  <c r="U28" i="123"/>
  <c r="U22" i="123"/>
  <c r="B98" i="127"/>
  <c r="J92" i="127" s="1"/>
  <c r="K7" i="121"/>
  <c r="Z92" i="126"/>
  <c r="AD7" i="121"/>
  <c r="U22" i="131"/>
  <c r="C58" i="121"/>
  <c r="G59" i="131"/>
  <c r="H9" i="83"/>
  <c r="K58" i="121"/>
  <c r="G16" i="129"/>
  <c r="U9" i="83"/>
  <c r="C58" i="122"/>
  <c r="U71" i="128"/>
  <c r="Z58" i="122"/>
  <c r="U20" i="126"/>
  <c r="V7" i="121"/>
  <c r="B96" i="126"/>
  <c r="H92" i="126" s="1"/>
  <c r="E9" i="83"/>
  <c r="Z7" i="121"/>
  <c r="C81" i="129"/>
  <c r="I77" i="129" s="1"/>
  <c r="K58" i="122"/>
  <c r="U74" i="131"/>
  <c r="O58" i="121"/>
  <c r="U59" i="130"/>
  <c r="K9" i="83"/>
  <c r="Z58" i="121"/>
  <c r="B49" i="125"/>
  <c r="L41" i="125" s="1"/>
  <c r="C7" i="122"/>
  <c r="U83" i="125"/>
  <c r="O9" i="83"/>
  <c r="K7" i="122"/>
  <c r="U31" i="129"/>
  <c r="G58" i="122"/>
  <c r="C38" i="128"/>
  <c r="I34" i="128" s="1"/>
  <c r="X9" i="83"/>
  <c r="R58" i="122"/>
  <c r="R40" i="128"/>
  <c r="Z34" i="128" s="1"/>
  <c r="V58" i="122"/>
  <c r="G31" i="123"/>
  <c r="V7" i="122"/>
  <c r="X92" i="127"/>
  <c r="O7" i="121"/>
  <c r="U31" i="130"/>
  <c r="V58" i="121"/>
  <c r="U71" i="121" s="1"/>
  <c r="U68" i="129"/>
  <c r="O58" i="122"/>
  <c r="U68" i="128"/>
  <c r="AD58" i="122"/>
  <c r="G36" i="127"/>
  <c r="B9" i="83"/>
  <c r="G7" i="121"/>
  <c r="U19" i="131"/>
  <c r="G58" i="121"/>
  <c r="C36" i="130"/>
  <c r="G34" i="130" s="1"/>
  <c r="R58" i="121"/>
  <c r="G28" i="125"/>
  <c r="G7" i="122"/>
  <c r="V92" i="125"/>
  <c r="O7" i="122"/>
  <c r="U16" i="123"/>
  <c r="R9" i="83"/>
  <c r="Q52" i="83" s="1"/>
  <c r="R7" i="122"/>
  <c r="J44" i="126"/>
  <c r="X44" i="126"/>
  <c r="W49" i="126"/>
  <c r="AB44" i="126"/>
  <c r="V50" i="126"/>
  <c r="Z44" i="126"/>
  <c r="W47" i="126"/>
  <c r="V48" i="126" s="1"/>
  <c r="AD43" i="126"/>
  <c r="Z49" i="126"/>
  <c r="AE49" i="126" s="1"/>
  <c r="Z50" i="126"/>
  <c r="AD49" i="126" s="1"/>
  <c r="L48" i="126"/>
  <c r="Z39" i="131"/>
  <c r="Y40" i="131"/>
  <c r="X41" i="131" s="1"/>
  <c r="AD36" i="131"/>
  <c r="AB97" i="127"/>
  <c r="Y100" i="127"/>
  <c r="X101" i="127"/>
  <c r="J95" i="126"/>
  <c r="O94" i="126"/>
  <c r="AB97" i="126"/>
  <c r="Y100" i="126"/>
  <c r="X101" i="126"/>
  <c r="I100" i="126"/>
  <c r="H101" i="126" s="1"/>
  <c r="Z39" i="129"/>
  <c r="Z80" i="128"/>
  <c r="G82" i="128"/>
  <c r="J95" i="127"/>
  <c r="AB99" i="127"/>
  <c r="AB48" i="127"/>
  <c r="Z49" i="127"/>
  <c r="Z50" i="127"/>
  <c r="W47" i="127"/>
  <c r="Z44" i="127"/>
  <c r="V48" i="127"/>
  <c r="H44" i="127"/>
  <c r="Z39" i="130"/>
  <c r="L46" i="125"/>
  <c r="Z50" i="125"/>
  <c r="L48" i="125"/>
  <c r="V50" i="125"/>
  <c r="AD49" i="125" s="1"/>
  <c r="O43" i="125"/>
  <c r="U59" i="131"/>
  <c r="R38" i="128"/>
  <c r="X34" i="128" s="1"/>
  <c r="U25" i="128"/>
  <c r="U73" i="125"/>
  <c r="R98" i="125"/>
  <c r="R100" i="125"/>
  <c r="U87" i="125"/>
  <c r="U81" i="125"/>
  <c r="R40" i="123"/>
  <c r="Z34" i="123" s="1"/>
  <c r="G85" i="125"/>
  <c r="G73" i="125"/>
  <c r="G74" i="129"/>
  <c r="U85" i="125"/>
  <c r="G69" i="125"/>
  <c r="B98" i="125"/>
  <c r="J92" i="125" s="1"/>
  <c r="U19" i="129"/>
  <c r="C40" i="129"/>
  <c r="K34" i="129" s="1"/>
  <c r="R83" i="129"/>
  <c r="Z77" i="129" s="1"/>
  <c r="U31" i="128"/>
  <c r="G25" i="129"/>
  <c r="R96" i="125"/>
  <c r="C36" i="123"/>
  <c r="G34" i="123" s="1"/>
  <c r="U22" i="128"/>
  <c r="R43" i="125"/>
  <c r="G71" i="125"/>
  <c r="R94" i="125"/>
  <c r="C79" i="129"/>
  <c r="G77" i="129" s="1"/>
  <c r="G36" i="125"/>
  <c r="G28" i="126"/>
  <c r="G65" i="129"/>
  <c r="G77" i="125"/>
  <c r="U16" i="126"/>
  <c r="U16" i="128"/>
  <c r="G28" i="128"/>
  <c r="U19" i="123"/>
  <c r="G25" i="128"/>
  <c r="G30" i="125"/>
  <c r="X92" i="125"/>
  <c r="U20" i="125"/>
  <c r="U71" i="125"/>
  <c r="G89" i="125"/>
  <c r="U22" i="129"/>
  <c r="G38" i="125"/>
  <c r="R45" i="125"/>
  <c r="U79" i="125"/>
  <c r="R36" i="128"/>
  <c r="V34" i="128" s="1"/>
  <c r="G31" i="128"/>
  <c r="R83" i="128"/>
  <c r="Z77" i="128" s="1"/>
  <c r="R40" i="129"/>
  <c r="Z34" i="129" s="1"/>
  <c r="U25" i="129"/>
  <c r="G22" i="129"/>
  <c r="C36" i="129"/>
  <c r="G34" i="129" s="1"/>
  <c r="G28" i="123"/>
  <c r="C38" i="123"/>
  <c r="I34" i="123" s="1"/>
  <c r="G22" i="123"/>
  <c r="G87" i="125"/>
  <c r="G67" i="125"/>
  <c r="G83" i="125"/>
  <c r="B94" i="125"/>
  <c r="F92" i="125" s="1"/>
  <c r="AB41" i="125"/>
  <c r="G24" i="125"/>
  <c r="G16" i="125"/>
  <c r="G26" i="125"/>
  <c r="G16" i="127"/>
  <c r="B96" i="127"/>
  <c r="H92" i="127" s="1"/>
  <c r="G28" i="131"/>
  <c r="R43" i="126"/>
  <c r="G22" i="130"/>
  <c r="R43" i="127"/>
  <c r="V41" i="127"/>
  <c r="G79" i="127"/>
  <c r="G77" i="126"/>
  <c r="G20" i="127"/>
  <c r="U87" i="126"/>
  <c r="G83" i="126"/>
  <c r="G87" i="127"/>
  <c r="U87" i="127"/>
  <c r="G20" i="126"/>
  <c r="AB41" i="126"/>
  <c r="U75" i="126"/>
  <c r="AB92" i="127"/>
  <c r="U16" i="127"/>
  <c r="G34" i="127"/>
  <c r="U25" i="130"/>
  <c r="B45" i="127"/>
  <c r="H41" i="127" s="1"/>
  <c r="U67" i="127"/>
  <c r="R40" i="130"/>
  <c r="Z34" i="130" s="1"/>
  <c r="U16" i="131"/>
  <c r="R98" i="126"/>
  <c r="U38" i="126"/>
  <c r="R47" i="127"/>
  <c r="U89" i="126"/>
  <c r="G31" i="131"/>
  <c r="U26" i="126"/>
  <c r="U69" i="126"/>
  <c r="G89" i="127"/>
  <c r="C38" i="130"/>
  <c r="I34" i="130" s="1"/>
  <c r="R96" i="127"/>
  <c r="U71" i="127"/>
  <c r="U25" i="131"/>
  <c r="X41" i="126"/>
  <c r="G81" i="127"/>
  <c r="G30" i="126"/>
  <c r="U79" i="126"/>
  <c r="U85" i="126"/>
  <c r="U24" i="127"/>
  <c r="R38" i="131"/>
  <c r="X34" i="131" s="1"/>
  <c r="G73" i="127"/>
  <c r="U38" i="127"/>
  <c r="U26" i="127"/>
  <c r="U32" i="127"/>
  <c r="B47" i="126"/>
  <c r="J41" i="126" s="1"/>
  <c r="G73" i="126"/>
  <c r="G28" i="127"/>
  <c r="V92" i="127"/>
  <c r="B47" i="127"/>
  <c r="J41" i="127" s="1"/>
  <c r="U24" i="125"/>
  <c r="G32" i="125"/>
  <c r="G65" i="130"/>
  <c r="C79" i="130"/>
  <c r="G77" i="130" s="1"/>
  <c r="G19" i="130"/>
  <c r="R36" i="130"/>
  <c r="V34" i="130" s="1"/>
  <c r="U28" i="130"/>
  <c r="U22" i="130"/>
  <c r="G16" i="130"/>
  <c r="R40" i="131"/>
  <c r="Z34" i="131" s="1"/>
  <c r="G19" i="131"/>
  <c r="R36" i="131"/>
  <c r="V34" i="131" s="1"/>
  <c r="U28" i="131"/>
  <c r="C40" i="131"/>
  <c r="K34" i="131" s="1"/>
  <c r="G16" i="131"/>
  <c r="G22" i="131"/>
  <c r="G89" i="126"/>
  <c r="R47" i="126"/>
  <c r="U32" i="126"/>
  <c r="U28" i="126"/>
  <c r="U34" i="126"/>
  <c r="G36" i="126"/>
  <c r="B49" i="126"/>
  <c r="L41" i="126" s="1"/>
  <c r="B43" i="126"/>
  <c r="F41" i="126" s="1"/>
  <c r="G24" i="126"/>
  <c r="G16" i="126"/>
  <c r="Z92" i="127"/>
  <c r="U73" i="127"/>
  <c r="U79" i="127"/>
  <c r="U85" i="127"/>
  <c r="U81" i="127"/>
  <c r="G69" i="127"/>
  <c r="G75" i="127"/>
  <c r="B94" i="127"/>
  <c r="F92" i="127" s="1"/>
  <c r="G83" i="127"/>
  <c r="U30" i="127"/>
  <c r="U28" i="127"/>
  <c r="G30" i="127"/>
  <c r="U20" i="127"/>
  <c r="X41" i="127"/>
  <c r="G22" i="127"/>
  <c r="G32" i="127"/>
  <c r="G24" i="127"/>
  <c r="Y40" i="123"/>
  <c r="Z39" i="123"/>
  <c r="W38" i="123"/>
  <c r="X37" i="123"/>
  <c r="AB36" i="123" s="1"/>
  <c r="AD36" i="123"/>
  <c r="AC36" i="123" s="1"/>
  <c r="X41" i="123"/>
  <c r="AD38" i="123"/>
  <c r="AC38" i="123" s="1"/>
  <c r="V39" i="123"/>
  <c r="AB38" i="123" s="1"/>
  <c r="H40" i="123"/>
  <c r="G41" i="123" s="1"/>
  <c r="M40" i="123" s="1"/>
  <c r="K37" i="123"/>
  <c r="O40" i="123"/>
  <c r="Z37" i="123"/>
  <c r="W40" i="123"/>
  <c r="G39" i="123"/>
  <c r="O38" i="123"/>
  <c r="N38" i="123" s="1"/>
  <c r="V41" i="123"/>
  <c r="AD40" i="123"/>
  <c r="AC40" i="123" s="1"/>
  <c r="J40" i="123"/>
  <c r="K39" i="123"/>
  <c r="I41" i="123"/>
  <c r="G25" i="123"/>
  <c r="I37" i="123"/>
  <c r="R38" i="123"/>
  <c r="X34" i="123" s="1"/>
  <c r="C40" i="123"/>
  <c r="K34" i="123" s="1"/>
  <c r="U25" i="123"/>
  <c r="O36" i="123"/>
  <c r="N36" i="123" s="1"/>
  <c r="G19" i="123"/>
  <c r="U62" i="128"/>
  <c r="G65" i="128"/>
  <c r="C79" i="128"/>
  <c r="G77" i="128" s="1"/>
  <c r="U28" i="128"/>
  <c r="G22" i="128"/>
  <c r="G16" i="128"/>
  <c r="R38" i="129"/>
  <c r="X34" i="129" s="1"/>
  <c r="G19" i="129"/>
  <c r="U16" i="129"/>
  <c r="G28" i="129"/>
  <c r="U89" i="125"/>
  <c r="G79" i="125"/>
  <c r="U69" i="125"/>
  <c r="B100" i="125"/>
  <c r="L92" i="125" s="1"/>
  <c r="U77" i="125"/>
  <c r="U67" i="125"/>
  <c r="U22" i="125"/>
  <c r="U30" i="125"/>
  <c r="R49" i="125"/>
  <c r="R47" i="125"/>
  <c r="U38" i="125"/>
  <c r="Z41" i="125"/>
  <c r="G22" i="125"/>
  <c r="G20" i="125"/>
  <c r="V41" i="125"/>
  <c r="U18" i="125"/>
  <c r="U26" i="125"/>
  <c r="U32" i="125"/>
  <c r="B47" i="125"/>
  <c r="J41" i="125" s="1"/>
  <c r="U34" i="125"/>
  <c r="G34" i="125"/>
  <c r="U16" i="125"/>
  <c r="R83" i="130"/>
  <c r="Z77" i="130" s="1"/>
  <c r="U62" i="130"/>
  <c r="G71" i="130"/>
  <c r="C81" i="130"/>
  <c r="I77" i="130" s="1"/>
  <c r="U19" i="130"/>
  <c r="G31" i="130"/>
  <c r="U16" i="130"/>
  <c r="R83" i="131"/>
  <c r="Z77" i="131" s="1"/>
  <c r="U62" i="131"/>
  <c r="C81" i="131"/>
  <c r="I77" i="131" s="1"/>
  <c r="G65" i="131"/>
  <c r="C79" i="131"/>
  <c r="G77" i="131" s="1"/>
  <c r="U73" i="126"/>
  <c r="U81" i="126"/>
  <c r="AB92" i="126"/>
  <c r="X92" i="126"/>
  <c r="R96" i="126"/>
  <c r="U71" i="126"/>
  <c r="R94" i="126"/>
  <c r="G71" i="126"/>
  <c r="G79" i="126"/>
  <c r="V92" i="126"/>
  <c r="U77" i="126"/>
  <c r="U83" i="126"/>
  <c r="G69" i="126"/>
  <c r="G85" i="126"/>
  <c r="U67" i="126"/>
  <c r="G67" i="126"/>
  <c r="G75" i="126"/>
  <c r="U22" i="126"/>
  <c r="U36" i="126"/>
  <c r="U30" i="126"/>
  <c r="G22" i="126"/>
  <c r="G38" i="126"/>
  <c r="R45" i="126"/>
  <c r="G18" i="126"/>
  <c r="G26" i="126"/>
  <c r="B45" i="126"/>
  <c r="H41" i="126" s="1"/>
  <c r="U89" i="127"/>
  <c r="R94" i="127"/>
  <c r="U69" i="127"/>
  <c r="U77" i="127"/>
  <c r="U83" i="127"/>
  <c r="U75" i="127"/>
  <c r="G77" i="127"/>
  <c r="AB41" i="127"/>
  <c r="U22" i="127"/>
  <c r="R49" i="127"/>
  <c r="G38" i="127"/>
  <c r="B49" i="127"/>
  <c r="L41" i="127" s="1"/>
  <c r="U34" i="127"/>
  <c r="K80" i="131"/>
  <c r="H83" i="131"/>
  <c r="G84" i="131" s="1"/>
  <c r="O83" i="131"/>
  <c r="K39" i="131"/>
  <c r="J40" i="131"/>
  <c r="X37" i="131"/>
  <c r="V38" i="131"/>
  <c r="O40" i="131"/>
  <c r="N40" i="131" s="1"/>
  <c r="G41" i="131"/>
  <c r="M40" i="131" s="1"/>
  <c r="Y83" i="131"/>
  <c r="X84" i="131" s="1"/>
  <c r="Z82" i="131"/>
  <c r="AC36" i="131"/>
  <c r="AD81" i="131"/>
  <c r="H40" i="131"/>
  <c r="K37" i="131"/>
  <c r="G82" i="131"/>
  <c r="M81" i="131" s="1"/>
  <c r="O81" i="131"/>
  <c r="N81" i="131" s="1"/>
  <c r="O36" i="131"/>
  <c r="N36" i="131" s="1"/>
  <c r="I37" i="131"/>
  <c r="M36" i="131" s="1"/>
  <c r="H38" i="131"/>
  <c r="G39" i="131" s="1"/>
  <c r="M38" i="131" s="1"/>
  <c r="W40" i="131"/>
  <c r="V41" i="131" s="1"/>
  <c r="Z37" i="131"/>
  <c r="AD83" i="131"/>
  <c r="O38" i="131"/>
  <c r="AD40" i="131"/>
  <c r="AD79" i="131"/>
  <c r="AC79" i="131" s="1"/>
  <c r="W81" i="131"/>
  <c r="V82" i="131" s="1"/>
  <c r="AB81" i="131" s="1"/>
  <c r="X80" i="131"/>
  <c r="W83" i="131"/>
  <c r="V84" i="131" s="1"/>
  <c r="Z80" i="131"/>
  <c r="J83" i="131"/>
  <c r="I84" i="131" s="1"/>
  <c r="K82" i="131"/>
  <c r="I41" i="131"/>
  <c r="R81" i="131"/>
  <c r="X77" i="131" s="1"/>
  <c r="I80" i="131"/>
  <c r="U68" i="131"/>
  <c r="O79" i="131"/>
  <c r="N79" i="131" s="1"/>
  <c r="G62" i="131"/>
  <c r="R79" i="131"/>
  <c r="V77" i="131" s="1"/>
  <c r="C83" i="131"/>
  <c r="K77" i="131" s="1"/>
  <c r="U65" i="131"/>
  <c r="O38" i="130"/>
  <c r="AD40" i="130"/>
  <c r="AC40" i="130" s="1"/>
  <c r="Y83" i="130"/>
  <c r="X84" i="130" s="1"/>
  <c r="Z82" i="130"/>
  <c r="W81" i="130"/>
  <c r="V82" i="130" s="1"/>
  <c r="AB81" i="130" s="1"/>
  <c r="X80" i="130"/>
  <c r="AB79" i="130" s="1"/>
  <c r="AD79" i="130"/>
  <c r="AC79" i="130" s="1"/>
  <c r="AD36" i="130"/>
  <c r="AC36" i="130" s="1"/>
  <c r="W38" i="130"/>
  <c r="V39" i="130" s="1"/>
  <c r="AB38" i="130" s="1"/>
  <c r="X37" i="130"/>
  <c r="AB36" i="130" s="1"/>
  <c r="K39" i="130"/>
  <c r="J40" i="130"/>
  <c r="I41" i="130"/>
  <c r="O40" i="130"/>
  <c r="N40" i="130" s="1"/>
  <c r="G41" i="130"/>
  <c r="M40" i="130" s="1"/>
  <c r="O81" i="130"/>
  <c r="N81" i="130" s="1"/>
  <c r="G82" i="130"/>
  <c r="AD83" i="130"/>
  <c r="K82" i="130"/>
  <c r="J83" i="130"/>
  <c r="I84" i="130" s="1"/>
  <c r="AD81" i="130"/>
  <c r="AD38" i="130"/>
  <c r="O83" i="130"/>
  <c r="Z80" i="130"/>
  <c r="W83" i="130"/>
  <c r="V84" i="130" s="1"/>
  <c r="H83" i="130"/>
  <c r="G84" i="130" s="1"/>
  <c r="K80" i="130"/>
  <c r="H38" i="130"/>
  <c r="G39" i="130" s="1"/>
  <c r="O36" i="130"/>
  <c r="N36" i="130" s="1"/>
  <c r="I37" i="130"/>
  <c r="W40" i="130"/>
  <c r="V41" i="130" s="1"/>
  <c r="AB40" i="130" s="1"/>
  <c r="Z37" i="130"/>
  <c r="U65" i="130"/>
  <c r="U74" i="130"/>
  <c r="G68" i="130"/>
  <c r="I80" i="130"/>
  <c r="R81" i="130"/>
  <c r="X77" i="130" s="1"/>
  <c r="C83" i="130"/>
  <c r="K77" i="130" s="1"/>
  <c r="O79" i="130"/>
  <c r="N79" i="130" s="1"/>
  <c r="G62" i="130"/>
  <c r="K37" i="130"/>
  <c r="K82" i="129"/>
  <c r="J83" i="129"/>
  <c r="I84" i="129" s="1"/>
  <c r="K37" i="129"/>
  <c r="H40" i="129"/>
  <c r="Y83" i="129"/>
  <c r="Z82" i="129"/>
  <c r="X84" i="129"/>
  <c r="O36" i="129"/>
  <c r="N36" i="129" s="1"/>
  <c r="H38" i="129"/>
  <c r="G39" i="129" s="1"/>
  <c r="M38" i="129" s="1"/>
  <c r="I37" i="129"/>
  <c r="M36" i="129" s="1"/>
  <c r="W40" i="129"/>
  <c r="V41" i="129" s="1"/>
  <c r="AB40" i="129" s="1"/>
  <c r="Z37" i="129"/>
  <c r="W81" i="129"/>
  <c r="X80" i="129"/>
  <c r="AD79" i="129"/>
  <c r="AC79" i="129" s="1"/>
  <c r="O38" i="129"/>
  <c r="AD40" i="129"/>
  <c r="AD81" i="129"/>
  <c r="V82" i="129"/>
  <c r="H83" i="129"/>
  <c r="K80" i="129"/>
  <c r="AD36" i="129"/>
  <c r="AC36" i="129" s="1"/>
  <c r="W38" i="129"/>
  <c r="X37" i="129"/>
  <c r="K39" i="129"/>
  <c r="J40" i="129"/>
  <c r="O83" i="129"/>
  <c r="G84" i="129"/>
  <c r="G82" i="129"/>
  <c r="M81" i="129" s="1"/>
  <c r="O81" i="129"/>
  <c r="N81" i="129" s="1"/>
  <c r="V39" i="129"/>
  <c r="AB38" i="129" s="1"/>
  <c r="AD38" i="129"/>
  <c r="I41" i="129"/>
  <c r="O40" i="129"/>
  <c r="N40" i="129" s="1"/>
  <c r="G41" i="129"/>
  <c r="Z80" i="129"/>
  <c r="W83" i="129"/>
  <c r="V84" i="129"/>
  <c r="AD83" i="129"/>
  <c r="AC83" i="129" s="1"/>
  <c r="U65" i="129"/>
  <c r="U74" i="129"/>
  <c r="I80" i="129"/>
  <c r="M79" i="129" s="1"/>
  <c r="R81" i="129"/>
  <c r="X77" i="129" s="1"/>
  <c r="U59" i="129"/>
  <c r="O79" i="129"/>
  <c r="N79" i="129" s="1"/>
  <c r="G62" i="129"/>
  <c r="G71" i="129"/>
  <c r="R79" i="129"/>
  <c r="V77" i="129" s="1"/>
  <c r="C83" i="129"/>
  <c r="K77" i="129" s="1"/>
  <c r="AD81" i="128"/>
  <c r="AC81" i="128" s="1"/>
  <c r="V82" i="128"/>
  <c r="AB81" i="128" s="1"/>
  <c r="I84" i="128"/>
  <c r="Y83" i="128"/>
  <c r="Z82" i="128"/>
  <c r="K37" i="128"/>
  <c r="H40" i="128"/>
  <c r="Z39" i="128"/>
  <c r="Y40" i="128"/>
  <c r="X41" i="128" s="1"/>
  <c r="X84" i="128"/>
  <c r="H38" i="128"/>
  <c r="O36" i="128"/>
  <c r="N36" i="128" s="1"/>
  <c r="I37" i="128"/>
  <c r="M36" i="128" s="1"/>
  <c r="W40" i="128"/>
  <c r="V41" i="128" s="1"/>
  <c r="Z37" i="128"/>
  <c r="H83" i="128"/>
  <c r="K80" i="128"/>
  <c r="O38" i="128"/>
  <c r="N38" i="128" s="1"/>
  <c r="G39" i="128"/>
  <c r="M38" i="128" s="1"/>
  <c r="AD40" i="128"/>
  <c r="O83" i="128"/>
  <c r="G84" i="128"/>
  <c r="AD36" i="128"/>
  <c r="AC36" i="128" s="1"/>
  <c r="W38" i="128"/>
  <c r="V39" i="128" s="1"/>
  <c r="X37" i="128"/>
  <c r="K39" i="128"/>
  <c r="J40" i="128"/>
  <c r="I41" i="128" s="1"/>
  <c r="O40" i="128"/>
  <c r="G41" i="128"/>
  <c r="J83" i="128"/>
  <c r="K82" i="128"/>
  <c r="M81" i="128" s="1"/>
  <c r="V84" i="128"/>
  <c r="AB83" i="128" s="1"/>
  <c r="AD83" i="128"/>
  <c r="AD38" i="128"/>
  <c r="O81" i="128"/>
  <c r="N81" i="128" s="1"/>
  <c r="U65" i="128"/>
  <c r="U74" i="128"/>
  <c r="AD79" i="128"/>
  <c r="AC79" i="128" s="1"/>
  <c r="G68" i="128"/>
  <c r="I80" i="128"/>
  <c r="M79" i="128" s="1"/>
  <c r="R81" i="128"/>
  <c r="X77" i="128" s="1"/>
  <c r="C83" i="128"/>
  <c r="K77" i="128" s="1"/>
  <c r="X80" i="128"/>
  <c r="AB79" i="128" s="1"/>
  <c r="U59" i="128"/>
  <c r="O79" i="128"/>
  <c r="N79" i="128" s="1"/>
  <c r="G62" i="128"/>
  <c r="G71" i="128"/>
  <c r="L46" i="127"/>
  <c r="I49" i="127"/>
  <c r="H50" i="127" s="1"/>
  <c r="V96" i="127"/>
  <c r="X95" i="127"/>
  <c r="AE94" i="127"/>
  <c r="L97" i="127"/>
  <c r="H100" i="127"/>
  <c r="H101" i="127" s="1"/>
  <c r="L95" i="127"/>
  <c r="F100" i="127"/>
  <c r="X99" i="127"/>
  <c r="J46" i="127"/>
  <c r="I47" i="127"/>
  <c r="H48" i="127"/>
  <c r="J97" i="127"/>
  <c r="I98" i="127"/>
  <c r="H99" i="127"/>
  <c r="V99" i="127"/>
  <c r="AE98" i="127"/>
  <c r="L48" i="127"/>
  <c r="K49" i="127"/>
  <c r="J50" i="127" s="1"/>
  <c r="J44" i="127"/>
  <c r="N43" i="127" s="1"/>
  <c r="G47" i="127"/>
  <c r="F48" i="127" s="1"/>
  <c r="N47" i="127" s="1"/>
  <c r="AB46" i="127"/>
  <c r="Y49" i="127"/>
  <c r="X50" i="127" s="1"/>
  <c r="AB44" i="127"/>
  <c r="AD43" i="127" s="1"/>
  <c r="W49" i="127"/>
  <c r="O96" i="127"/>
  <c r="O43" i="127"/>
  <c r="O45" i="127"/>
  <c r="L99" i="127"/>
  <c r="J100" i="127"/>
  <c r="J101" i="127" s="1"/>
  <c r="O98" i="127"/>
  <c r="F99" i="127"/>
  <c r="N98" i="127" s="1"/>
  <c r="V101" i="127"/>
  <c r="O94" i="127"/>
  <c r="L44" i="127"/>
  <c r="G49" i="127"/>
  <c r="F50" i="127" s="1"/>
  <c r="Z46" i="127"/>
  <c r="Y47" i="127"/>
  <c r="AE47" i="127" s="1"/>
  <c r="X48" i="127"/>
  <c r="AD47" i="127" s="1"/>
  <c r="Y98" i="127"/>
  <c r="G96" i="127"/>
  <c r="AA100" i="127"/>
  <c r="Z101" i="127" s="1"/>
  <c r="G45" i="127"/>
  <c r="F46" i="127" s="1"/>
  <c r="H95" i="127"/>
  <c r="N94" i="127" s="1"/>
  <c r="F97" i="127"/>
  <c r="N96" i="127" s="1"/>
  <c r="AE43" i="127"/>
  <c r="W45" i="127"/>
  <c r="V46" i="127" s="1"/>
  <c r="AD45" i="127" s="1"/>
  <c r="Z95" i="127"/>
  <c r="AB95" i="127"/>
  <c r="W96" i="126"/>
  <c r="AE94" i="126"/>
  <c r="X95" i="126"/>
  <c r="L46" i="126"/>
  <c r="I49" i="126"/>
  <c r="H50" i="126" s="1"/>
  <c r="G49" i="126"/>
  <c r="O49" i="126" s="1"/>
  <c r="L44" i="126"/>
  <c r="Y47" i="126"/>
  <c r="X48" i="126" s="1"/>
  <c r="Z46" i="126"/>
  <c r="O45" i="126"/>
  <c r="X99" i="126"/>
  <c r="L95" i="126"/>
  <c r="J101" i="126"/>
  <c r="V46" i="126"/>
  <c r="AE100" i="126"/>
  <c r="V101" i="126"/>
  <c r="V97" i="126"/>
  <c r="AE96" i="126"/>
  <c r="O100" i="126"/>
  <c r="F101" i="126"/>
  <c r="J97" i="126"/>
  <c r="I98" i="126"/>
  <c r="O98" i="126"/>
  <c r="J46" i="126"/>
  <c r="I47" i="126"/>
  <c r="O47" i="126" s="1"/>
  <c r="H99" i="126"/>
  <c r="V99" i="126"/>
  <c r="W45" i="126"/>
  <c r="Y98" i="126"/>
  <c r="AE98" i="126" s="1"/>
  <c r="G96" i="126"/>
  <c r="F97" i="126" s="1"/>
  <c r="N96" i="126" s="1"/>
  <c r="F99" i="126"/>
  <c r="AE43" i="126"/>
  <c r="AE45" i="126"/>
  <c r="H44" i="126"/>
  <c r="N43" i="126" s="1"/>
  <c r="F46" i="126"/>
  <c r="K49" i="126"/>
  <c r="J50" i="126" s="1"/>
  <c r="L99" i="126"/>
  <c r="O43" i="126"/>
  <c r="Z95" i="126"/>
  <c r="AA100" i="126"/>
  <c r="Z101" i="126" s="1"/>
  <c r="H95" i="126"/>
  <c r="N94" i="126" s="1"/>
  <c r="AB95" i="126"/>
  <c r="V96" i="125"/>
  <c r="AE94" i="125"/>
  <c r="F101" i="125"/>
  <c r="L95" i="125"/>
  <c r="J46" i="125"/>
  <c r="I47" i="125"/>
  <c r="O47" i="125" s="1"/>
  <c r="L99" i="125"/>
  <c r="K100" i="125"/>
  <c r="J101" i="125" s="1"/>
  <c r="G98" i="125"/>
  <c r="O98" i="125" s="1"/>
  <c r="J95" i="125"/>
  <c r="AB97" i="125"/>
  <c r="Y100" i="125"/>
  <c r="W100" i="125"/>
  <c r="AE100" i="125" s="1"/>
  <c r="AB95" i="125"/>
  <c r="Y47" i="125"/>
  <c r="Z46" i="125"/>
  <c r="O49" i="125"/>
  <c r="F50" i="125"/>
  <c r="X48" i="125"/>
  <c r="F48" i="125"/>
  <c r="O94" i="125"/>
  <c r="L44" i="125"/>
  <c r="O45" i="125"/>
  <c r="F46" i="125"/>
  <c r="N45" i="125" s="1"/>
  <c r="V47" i="125"/>
  <c r="Z44" i="125"/>
  <c r="AE43" i="125"/>
  <c r="AB99" i="125"/>
  <c r="AA100" i="125"/>
  <c r="I98" i="125"/>
  <c r="J97" i="125"/>
  <c r="AE49" i="125"/>
  <c r="Z101" i="125"/>
  <c r="V99" i="125"/>
  <c r="H99" i="125"/>
  <c r="V101" i="125"/>
  <c r="G47" i="125"/>
  <c r="J44" i="125"/>
  <c r="L97" i="125"/>
  <c r="X101" i="125"/>
  <c r="G96" i="125"/>
  <c r="O96" i="125" s="1"/>
  <c r="AB44" i="125"/>
  <c r="W45" i="125"/>
  <c r="AE45" i="125" s="1"/>
  <c r="AB46" i="125"/>
  <c r="AB48" i="125"/>
  <c r="Y98" i="125"/>
  <c r="X99" i="125" s="1"/>
  <c r="H95" i="125"/>
  <c r="H44" i="125"/>
  <c r="K49" i="125"/>
  <c r="J50" i="125" s="1"/>
  <c r="X95" i="125"/>
  <c r="Z95" i="125"/>
  <c r="R92" i="122"/>
  <c r="B92" i="122"/>
  <c r="R41" i="122"/>
  <c r="B41" i="122"/>
  <c r="R92" i="121"/>
  <c r="B92" i="121"/>
  <c r="R41" i="121"/>
  <c r="B41" i="121"/>
  <c r="C83" i="123"/>
  <c r="K77" i="123" s="1"/>
  <c r="AA79" i="123"/>
  <c r="V83" i="123" s="1"/>
  <c r="C79" i="123"/>
  <c r="G77" i="123" s="1"/>
  <c r="T74" i="123"/>
  <c r="AA81" i="123" s="1"/>
  <c r="X83" i="123" s="1"/>
  <c r="N74" i="123"/>
  <c r="Z81" i="123" s="1"/>
  <c r="T71" i="123"/>
  <c r="L81" i="123" s="1"/>
  <c r="I83" i="123" s="1"/>
  <c r="N71" i="123"/>
  <c r="K81" i="123" s="1"/>
  <c r="G71" i="123"/>
  <c r="T68" i="123"/>
  <c r="N68" i="123"/>
  <c r="Z79" i="123" s="1"/>
  <c r="U65" i="123"/>
  <c r="T65" i="123"/>
  <c r="L79" i="123" s="1"/>
  <c r="G83" i="123" s="1"/>
  <c r="N65" i="123"/>
  <c r="K79" i="123" s="1"/>
  <c r="G65" i="123"/>
  <c r="T62" i="123"/>
  <c r="Y79" i="123" s="1"/>
  <c r="V81" i="123" s="1"/>
  <c r="N62" i="123"/>
  <c r="X79" i="123" s="1"/>
  <c r="U59" i="123"/>
  <c r="T59" i="123"/>
  <c r="J79" i="123" s="1"/>
  <c r="G81" i="123" s="1"/>
  <c r="O81" i="123" s="1"/>
  <c r="N59" i="123"/>
  <c r="I79" i="123" s="1"/>
  <c r="H81" i="123" s="1"/>
  <c r="G59" i="123"/>
  <c r="U68" i="123"/>
  <c r="U62" i="123"/>
  <c r="R79" i="123"/>
  <c r="V77" i="123" s="1"/>
  <c r="U71" i="123"/>
  <c r="C81" i="123"/>
  <c r="I77" i="123" s="1"/>
  <c r="A44" i="123"/>
  <c r="X7" i="85"/>
  <c r="AD47" i="126" l="1"/>
  <c r="N45" i="126"/>
  <c r="AE47" i="126"/>
  <c r="AB40" i="131"/>
  <c r="AD96" i="126"/>
  <c r="N100" i="126"/>
  <c r="AD100" i="126"/>
  <c r="AC83" i="130"/>
  <c r="M40" i="129"/>
  <c r="AD100" i="125"/>
  <c r="AE100" i="127"/>
  <c r="AD100" i="127"/>
  <c r="AE49" i="127"/>
  <c r="V50" i="127"/>
  <c r="AD49" i="127" s="1"/>
  <c r="O49" i="127"/>
  <c r="M38" i="130"/>
  <c r="H48" i="125"/>
  <c r="AD43" i="125"/>
  <c r="V46" i="125"/>
  <c r="AD45" i="125" s="1"/>
  <c r="AC38" i="128"/>
  <c r="AB40" i="128"/>
  <c r="AB38" i="128"/>
  <c r="N40" i="128"/>
  <c r="AC40" i="128"/>
  <c r="AB36" i="128"/>
  <c r="AB81" i="129"/>
  <c r="M36" i="123"/>
  <c r="N40" i="123"/>
  <c r="AB40" i="123"/>
  <c r="M38" i="123"/>
  <c r="AB83" i="131"/>
  <c r="M79" i="131"/>
  <c r="AC40" i="131"/>
  <c r="V39" i="131"/>
  <c r="AB38" i="131" s="1"/>
  <c r="AD38" i="131"/>
  <c r="AC38" i="131" s="1"/>
  <c r="M83" i="131"/>
  <c r="AC83" i="131"/>
  <c r="AC81" i="131"/>
  <c r="N83" i="131"/>
  <c r="AB79" i="131"/>
  <c r="AB36" i="131"/>
  <c r="N38" i="131"/>
  <c r="M83" i="130"/>
  <c r="AB83" i="130"/>
  <c r="N83" i="130"/>
  <c r="AC38" i="130"/>
  <c r="M36" i="130"/>
  <c r="M79" i="130"/>
  <c r="M81" i="130"/>
  <c r="AC81" i="130"/>
  <c r="N38" i="130"/>
  <c r="AC38" i="129"/>
  <c r="AC81" i="129"/>
  <c r="M83" i="129"/>
  <c r="AC40" i="129"/>
  <c r="N83" i="129"/>
  <c r="AB83" i="129"/>
  <c r="N38" i="129"/>
  <c r="AB36" i="129"/>
  <c r="AB79" i="129"/>
  <c r="M40" i="128"/>
  <c r="M83" i="128"/>
  <c r="AC83" i="128"/>
  <c r="N83" i="128"/>
  <c r="N49" i="127"/>
  <c r="AE45" i="127"/>
  <c r="O47" i="127"/>
  <c r="O100" i="127"/>
  <c r="F101" i="127"/>
  <c r="N100" i="127" s="1"/>
  <c r="AD98" i="127"/>
  <c r="N45" i="127"/>
  <c r="AD94" i="127"/>
  <c r="V97" i="127"/>
  <c r="AD96" i="127" s="1"/>
  <c r="AE96" i="127"/>
  <c r="H48" i="126"/>
  <c r="N47" i="126" s="1"/>
  <c r="AD45" i="126"/>
  <c r="N98" i="126"/>
  <c r="AD94" i="126"/>
  <c r="F50" i="126"/>
  <c r="N49" i="126" s="1"/>
  <c r="O96" i="126"/>
  <c r="AD98" i="126"/>
  <c r="AD98" i="125"/>
  <c r="N49" i="125"/>
  <c r="F97" i="125"/>
  <c r="N96" i="125" s="1"/>
  <c r="N47" i="125"/>
  <c r="AE98" i="125"/>
  <c r="V48" i="125"/>
  <c r="AD47" i="125" s="1"/>
  <c r="AE47" i="125"/>
  <c r="F99" i="125"/>
  <c r="N98" i="125" s="1"/>
  <c r="AD94" i="125"/>
  <c r="N100" i="125"/>
  <c r="O100" i="125"/>
  <c r="N43" i="125"/>
  <c r="N94" i="125"/>
  <c r="V97" i="125"/>
  <c r="AD96" i="125" s="1"/>
  <c r="AE96" i="125"/>
  <c r="W81" i="123"/>
  <c r="V82" i="123" s="1"/>
  <c r="X80" i="123"/>
  <c r="AD79" i="123"/>
  <c r="AC79" i="123" s="1"/>
  <c r="X84" i="123"/>
  <c r="AD81" i="123"/>
  <c r="O83" i="123"/>
  <c r="N81" i="123"/>
  <c r="J83" i="123"/>
  <c r="I84" i="123" s="1"/>
  <c r="K82" i="123"/>
  <c r="Y83" i="123"/>
  <c r="Z82" i="123"/>
  <c r="H83" i="123"/>
  <c r="G84" i="123" s="1"/>
  <c r="K80" i="123"/>
  <c r="Z80" i="123"/>
  <c r="W83" i="123"/>
  <c r="V84" i="123" s="1"/>
  <c r="AB83" i="123" s="1"/>
  <c r="AD83" i="123"/>
  <c r="G74" i="123"/>
  <c r="G82" i="123"/>
  <c r="R83" i="123"/>
  <c r="Z77" i="123" s="1"/>
  <c r="U74" i="123"/>
  <c r="G68" i="123"/>
  <c r="I80" i="123"/>
  <c r="M79" i="123" s="1"/>
  <c r="R81" i="123"/>
  <c r="X77" i="123" s="1"/>
  <c r="O79" i="123"/>
  <c r="N79" i="123" s="1"/>
  <c r="G62" i="123"/>
  <c r="X1" i="122"/>
  <c r="I1" i="122"/>
  <c r="I1" i="121"/>
  <c r="Z100" i="122"/>
  <c r="R100" i="122"/>
  <c r="I100" i="122"/>
  <c r="B100" i="122"/>
  <c r="L92" i="122" s="1"/>
  <c r="AC98" i="122"/>
  <c r="R98" i="122"/>
  <c r="F98" i="122"/>
  <c r="B98" i="122"/>
  <c r="J92" i="122" s="1"/>
  <c r="AC96" i="122"/>
  <c r="X100" i="122" s="1"/>
  <c r="Z96" i="122"/>
  <c r="R96" i="122"/>
  <c r="L96" i="122"/>
  <c r="F96" i="122"/>
  <c r="B96" i="122"/>
  <c r="H92" i="122" s="1"/>
  <c r="AC94" i="122"/>
  <c r="V100" i="122" s="1"/>
  <c r="AA94" i="122"/>
  <c r="V98" i="122" s="1"/>
  <c r="Z94" i="122"/>
  <c r="W98" i="122" s="1"/>
  <c r="R94" i="122"/>
  <c r="K94" i="122"/>
  <c r="I94" i="122"/>
  <c r="B94" i="122"/>
  <c r="F92" i="122" s="1"/>
  <c r="AB92" i="122"/>
  <c r="Z92" i="122"/>
  <c r="X92" i="122"/>
  <c r="V92" i="122"/>
  <c r="U89" i="122"/>
  <c r="T89" i="122"/>
  <c r="AA96" i="122" s="1"/>
  <c r="X98" i="122" s="1"/>
  <c r="N89" i="122"/>
  <c r="G89" i="122"/>
  <c r="U87" i="122"/>
  <c r="T87" i="122"/>
  <c r="N87" i="122"/>
  <c r="AB94" i="122" s="1"/>
  <c r="W100" i="122" s="1"/>
  <c r="G87" i="122"/>
  <c r="U85" i="122"/>
  <c r="T85" i="122"/>
  <c r="K96" i="122" s="1"/>
  <c r="H98" i="122" s="1"/>
  <c r="N85" i="122"/>
  <c r="J96" i="122" s="1"/>
  <c r="G85" i="122"/>
  <c r="U83" i="122"/>
  <c r="T83" i="122"/>
  <c r="M94" i="122" s="1"/>
  <c r="F100" i="122" s="1"/>
  <c r="N83" i="122"/>
  <c r="L94" i="122" s="1"/>
  <c r="G100" i="122" s="1"/>
  <c r="G83" i="122"/>
  <c r="U81" i="122"/>
  <c r="T81" i="122"/>
  <c r="N81" i="122"/>
  <c r="AB96" i="122" s="1"/>
  <c r="G81" i="122"/>
  <c r="U79" i="122"/>
  <c r="T79" i="122"/>
  <c r="N79" i="122"/>
  <c r="G79" i="122"/>
  <c r="U77" i="122"/>
  <c r="T77" i="122"/>
  <c r="M96" i="122" s="1"/>
  <c r="H100" i="122" s="1"/>
  <c r="H101" i="122" s="1"/>
  <c r="N77" i="122"/>
  <c r="G77" i="122"/>
  <c r="U75" i="122"/>
  <c r="T75" i="122"/>
  <c r="N75" i="122"/>
  <c r="J94" i="122" s="1"/>
  <c r="G75" i="122"/>
  <c r="U73" i="122"/>
  <c r="T73" i="122"/>
  <c r="N73" i="122"/>
  <c r="AB98" i="122" s="1"/>
  <c r="AB99" i="122" s="1"/>
  <c r="G73" i="122"/>
  <c r="U71" i="122"/>
  <c r="T71" i="122"/>
  <c r="Y94" i="122" s="1"/>
  <c r="N71" i="122"/>
  <c r="X94" i="122" s="1"/>
  <c r="W96" i="122" s="1"/>
  <c r="G71" i="122"/>
  <c r="U69" i="122"/>
  <c r="T69" i="122"/>
  <c r="M98" i="122" s="1"/>
  <c r="J100" i="122" s="1"/>
  <c r="N69" i="122"/>
  <c r="L98" i="122" s="1"/>
  <c r="K100" i="122" s="1"/>
  <c r="G69" i="122"/>
  <c r="U67" i="122"/>
  <c r="T67" i="122"/>
  <c r="N67" i="122"/>
  <c r="H94" i="122" s="1"/>
  <c r="H95" i="122" s="1"/>
  <c r="G67" i="122"/>
  <c r="Z49" i="122"/>
  <c r="R49" i="122"/>
  <c r="J49" i="122"/>
  <c r="I49" i="122"/>
  <c r="G49" i="122"/>
  <c r="B49" i="122"/>
  <c r="L41" i="122" s="1"/>
  <c r="AC47" i="122"/>
  <c r="AB47" i="122"/>
  <c r="AB48" i="122" s="1"/>
  <c r="R47" i="122"/>
  <c r="M47" i="122"/>
  <c r="L47" i="122"/>
  <c r="L48" i="122" s="1"/>
  <c r="B47" i="122"/>
  <c r="J41" i="122" s="1"/>
  <c r="AC45" i="122"/>
  <c r="X49" i="122" s="1"/>
  <c r="AA45" i="122"/>
  <c r="X47" i="122" s="1"/>
  <c r="R45" i="122"/>
  <c r="L45" i="122"/>
  <c r="F45" i="122"/>
  <c r="B45" i="122"/>
  <c r="H41" i="122" s="1"/>
  <c r="AC43" i="122"/>
  <c r="V49" i="122" s="1"/>
  <c r="AA43" i="122"/>
  <c r="V47" i="122" s="1"/>
  <c r="Y43" i="122"/>
  <c r="V45" i="122" s="1"/>
  <c r="R43" i="122"/>
  <c r="L43" i="122"/>
  <c r="K43" i="122"/>
  <c r="F47" i="122" s="1"/>
  <c r="I43" i="122"/>
  <c r="B43" i="122"/>
  <c r="F41" i="122" s="1"/>
  <c r="AB41" i="122"/>
  <c r="Z41" i="122"/>
  <c r="X41" i="122"/>
  <c r="V41" i="122"/>
  <c r="U38" i="122"/>
  <c r="T38" i="122"/>
  <c r="N38" i="122"/>
  <c r="Z45" i="122" s="1"/>
  <c r="G38" i="122"/>
  <c r="U36" i="122"/>
  <c r="T36" i="122"/>
  <c r="N36" i="122"/>
  <c r="AB43" i="122" s="1"/>
  <c r="W49" i="122" s="1"/>
  <c r="G36" i="122"/>
  <c r="U34" i="122"/>
  <c r="T34" i="122"/>
  <c r="K45" i="122" s="1"/>
  <c r="H47" i="122" s="1"/>
  <c r="N34" i="122"/>
  <c r="J45" i="122" s="1"/>
  <c r="G34" i="122"/>
  <c r="U32" i="122"/>
  <c r="T32" i="122"/>
  <c r="M43" i="122" s="1"/>
  <c r="F49" i="122" s="1"/>
  <c r="F50" i="122" s="1"/>
  <c r="N32" i="122"/>
  <c r="G32" i="122"/>
  <c r="U30" i="122"/>
  <c r="T30" i="122"/>
  <c r="N30" i="122"/>
  <c r="AB45" i="122" s="1"/>
  <c r="G30" i="122"/>
  <c r="U28" i="122"/>
  <c r="T28" i="122"/>
  <c r="N28" i="122"/>
  <c r="Z43" i="122" s="1"/>
  <c r="G28" i="122"/>
  <c r="U26" i="122"/>
  <c r="T26" i="122"/>
  <c r="M45" i="122" s="1"/>
  <c r="H49" i="122" s="1"/>
  <c r="H50" i="122" s="1"/>
  <c r="N26" i="122"/>
  <c r="G26" i="122"/>
  <c r="U24" i="122"/>
  <c r="T24" i="122"/>
  <c r="N24" i="122"/>
  <c r="J43" i="122" s="1"/>
  <c r="G47" i="122" s="1"/>
  <c r="G24" i="122"/>
  <c r="U22" i="122"/>
  <c r="T22" i="122"/>
  <c r="N22" i="122"/>
  <c r="G22" i="122"/>
  <c r="U20" i="122"/>
  <c r="T20" i="122"/>
  <c r="N20" i="122"/>
  <c r="X43" i="122" s="1"/>
  <c r="G20" i="122"/>
  <c r="U18" i="122"/>
  <c r="T18" i="122"/>
  <c r="N18" i="122"/>
  <c r="G18" i="122"/>
  <c r="U16" i="122"/>
  <c r="T16" i="122"/>
  <c r="N16" i="122"/>
  <c r="H43" i="122" s="1"/>
  <c r="G16" i="122"/>
  <c r="A1" i="122"/>
  <c r="J95" i="122" l="1"/>
  <c r="G98" i="122"/>
  <c r="AB97" i="122"/>
  <c r="Y100" i="122"/>
  <c r="X101" i="122"/>
  <c r="L97" i="122"/>
  <c r="L46" i="122"/>
  <c r="AB46" i="122"/>
  <c r="Y49" i="122"/>
  <c r="X50" i="122"/>
  <c r="J44" i="122"/>
  <c r="O43" i="122"/>
  <c r="L44" i="122"/>
  <c r="M83" i="123"/>
  <c r="AC81" i="123"/>
  <c r="N83" i="123"/>
  <c r="AB81" i="123"/>
  <c r="AC83" i="123"/>
  <c r="AB79" i="123"/>
  <c r="M81" i="123"/>
  <c r="W45" i="122"/>
  <c r="V46" i="122" s="1"/>
  <c r="X44" i="122"/>
  <c r="AE43" i="122"/>
  <c r="Y47" i="122"/>
  <c r="X48" i="122" s="1"/>
  <c r="Z46" i="122"/>
  <c r="AE49" i="122"/>
  <c r="V50" i="122"/>
  <c r="N94" i="122"/>
  <c r="V96" i="122"/>
  <c r="AE94" i="122"/>
  <c r="O100" i="122"/>
  <c r="F101" i="122"/>
  <c r="N100" i="122" s="1"/>
  <c r="X99" i="122"/>
  <c r="Z97" i="122"/>
  <c r="W47" i="122"/>
  <c r="V48" i="122" s="1"/>
  <c r="Z44" i="122"/>
  <c r="J46" i="122"/>
  <c r="I47" i="122"/>
  <c r="O47" i="122" s="1"/>
  <c r="L95" i="122"/>
  <c r="J101" i="122"/>
  <c r="J97" i="122"/>
  <c r="I98" i="122"/>
  <c r="H99" i="122" s="1"/>
  <c r="V101" i="122"/>
  <c r="AE100" i="122"/>
  <c r="V99" i="122"/>
  <c r="G45" i="122"/>
  <c r="F46" i="122" s="1"/>
  <c r="N45" i="122" s="1"/>
  <c r="Y98" i="122"/>
  <c r="AE98" i="122" s="1"/>
  <c r="G96" i="122"/>
  <c r="O96" i="122" s="1"/>
  <c r="AA100" i="122"/>
  <c r="Z101" i="122" s="1"/>
  <c r="H44" i="122"/>
  <c r="F48" i="122"/>
  <c r="K49" i="122"/>
  <c r="J50" i="122" s="1"/>
  <c r="N49" i="122" s="1"/>
  <c r="F99" i="122"/>
  <c r="O94" i="122"/>
  <c r="L99" i="122"/>
  <c r="X95" i="122"/>
  <c r="AA49" i="122"/>
  <c r="Z50" i="122" s="1"/>
  <c r="AB44" i="122"/>
  <c r="Z95" i="122"/>
  <c r="AB95" i="122"/>
  <c r="O98" i="122" l="1"/>
  <c r="AD45" i="122"/>
  <c r="N43" i="122"/>
  <c r="AD47" i="122"/>
  <c r="AD100" i="122"/>
  <c r="AD94" i="122"/>
  <c r="AD43" i="122"/>
  <c r="O49" i="122"/>
  <c r="AE45" i="122"/>
  <c r="V97" i="122"/>
  <c r="AD96" i="122" s="1"/>
  <c r="AE96" i="122"/>
  <c r="O45" i="122"/>
  <c r="H48" i="122"/>
  <c r="N47" i="122" s="1"/>
  <c r="AD49" i="122"/>
  <c r="N98" i="122"/>
  <c r="AE47" i="122"/>
  <c r="F97" i="122"/>
  <c r="N96" i="122" s="1"/>
  <c r="AD98" i="122"/>
  <c r="X1" i="121" l="1"/>
  <c r="A1" i="121"/>
  <c r="Z100" i="121"/>
  <c r="G100" i="121"/>
  <c r="B100" i="121"/>
  <c r="L92" i="121" s="1"/>
  <c r="AC98" i="121"/>
  <c r="G98" i="121"/>
  <c r="B98" i="121"/>
  <c r="J92" i="121" s="1"/>
  <c r="Z96" i="121"/>
  <c r="Y98" i="121" s="1"/>
  <c r="R96" i="121"/>
  <c r="B96" i="121"/>
  <c r="H92" i="121" s="1"/>
  <c r="AB94" i="121"/>
  <c r="Z94" i="121"/>
  <c r="W98" i="121" s="1"/>
  <c r="R94" i="121"/>
  <c r="J94" i="121"/>
  <c r="B94" i="121"/>
  <c r="F92" i="121" s="1"/>
  <c r="Z92" i="121"/>
  <c r="X92" i="121"/>
  <c r="V92" i="121"/>
  <c r="T89" i="121"/>
  <c r="AA96" i="121" s="1"/>
  <c r="N89" i="121"/>
  <c r="G89" i="121"/>
  <c r="T87" i="121"/>
  <c r="AC94" i="121" s="1"/>
  <c r="V100" i="121" s="1"/>
  <c r="N87" i="121"/>
  <c r="T85" i="121"/>
  <c r="K96" i="121" s="1"/>
  <c r="H98" i="121" s="1"/>
  <c r="N85" i="121"/>
  <c r="J96" i="121" s="1"/>
  <c r="G85" i="121"/>
  <c r="U83" i="121"/>
  <c r="T83" i="121"/>
  <c r="M94" i="121" s="1"/>
  <c r="F100" i="121" s="1"/>
  <c r="F101" i="121" s="1"/>
  <c r="N83" i="121"/>
  <c r="L94" i="121" s="1"/>
  <c r="G83" i="121"/>
  <c r="T81" i="121"/>
  <c r="AC96" i="121" s="1"/>
  <c r="X100" i="121" s="1"/>
  <c r="N81" i="121"/>
  <c r="AB96" i="121" s="1"/>
  <c r="T79" i="121"/>
  <c r="AA94" i="121" s="1"/>
  <c r="N79" i="121"/>
  <c r="G79" i="121"/>
  <c r="T77" i="121"/>
  <c r="M96" i="121" s="1"/>
  <c r="H100" i="121" s="1"/>
  <c r="N77" i="121"/>
  <c r="L96" i="121" s="1"/>
  <c r="I100" i="121" s="1"/>
  <c r="G77" i="121"/>
  <c r="U75" i="121"/>
  <c r="T75" i="121"/>
  <c r="K94" i="121" s="1"/>
  <c r="F98" i="121" s="1"/>
  <c r="N75" i="121"/>
  <c r="T73" i="121"/>
  <c r="N73" i="121"/>
  <c r="AB98" i="121" s="1"/>
  <c r="T71" i="121"/>
  <c r="Y94" i="121" s="1"/>
  <c r="V96" i="121" s="1"/>
  <c r="N71" i="121"/>
  <c r="X94" i="121" s="1"/>
  <c r="G71" i="121"/>
  <c r="U69" i="121"/>
  <c r="T69" i="121"/>
  <c r="M98" i="121" s="1"/>
  <c r="J100" i="121" s="1"/>
  <c r="N69" i="121"/>
  <c r="L98" i="121" s="1"/>
  <c r="U67" i="121"/>
  <c r="T67" i="121"/>
  <c r="I94" i="121" s="1"/>
  <c r="F96" i="121" s="1"/>
  <c r="N67" i="121"/>
  <c r="H94" i="121" s="1"/>
  <c r="G67" i="121"/>
  <c r="R100" i="121"/>
  <c r="U79" i="121"/>
  <c r="G81" i="121"/>
  <c r="G87" i="121"/>
  <c r="U77" i="121"/>
  <c r="G75" i="121"/>
  <c r="Z49" i="121"/>
  <c r="R49" i="121"/>
  <c r="X48" i="121"/>
  <c r="AC47" i="121"/>
  <c r="AB47" i="121"/>
  <c r="AA49" i="121" s="1"/>
  <c r="Z50" i="121" s="1"/>
  <c r="X47" i="121"/>
  <c r="M47" i="121"/>
  <c r="J49" i="121" s="1"/>
  <c r="J46" i="121"/>
  <c r="Z45" i="121"/>
  <c r="Y47" i="121" s="1"/>
  <c r="B45" i="121"/>
  <c r="H41" i="121" s="1"/>
  <c r="AA43" i="121"/>
  <c r="V47" i="121" s="1"/>
  <c r="Z43" i="121"/>
  <c r="W47" i="121" s="1"/>
  <c r="M43" i="121"/>
  <c r="F49" i="121" s="1"/>
  <c r="L43" i="121"/>
  <c r="B43" i="121"/>
  <c r="F41" i="121" s="1"/>
  <c r="AB41" i="121"/>
  <c r="Z41" i="121"/>
  <c r="X41" i="121"/>
  <c r="T38" i="121"/>
  <c r="AA45" i="121" s="1"/>
  <c r="N38" i="121"/>
  <c r="U36" i="121"/>
  <c r="T36" i="121"/>
  <c r="AC43" i="121" s="1"/>
  <c r="V49" i="121" s="1"/>
  <c r="N36" i="121"/>
  <c r="AB43" i="121" s="1"/>
  <c r="W49" i="121" s="1"/>
  <c r="U34" i="121"/>
  <c r="T34" i="121"/>
  <c r="K45" i="121" s="1"/>
  <c r="H47" i="121" s="1"/>
  <c r="H48" i="121" s="1"/>
  <c r="N34" i="121"/>
  <c r="J45" i="121" s="1"/>
  <c r="I47" i="121" s="1"/>
  <c r="T32" i="121"/>
  <c r="N32" i="121"/>
  <c r="G32" i="121"/>
  <c r="U30" i="121"/>
  <c r="T30" i="121"/>
  <c r="AC45" i="121" s="1"/>
  <c r="X49" i="121" s="1"/>
  <c r="N30" i="121"/>
  <c r="AB45" i="121" s="1"/>
  <c r="Y49" i="121" s="1"/>
  <c r="X50" i="121" s="1"/>
  <c r="T28" i="121"/>
  <c r="N28" i="121"/>
  <c r="T26" i="121"/>
  <c r="M45" i="121" s="1"/>
  <c r="H49" i="121" s="1"/>
  <c r="N26" i="121"/>
  <c r="L45" i="121" s="1"/>
  <c r="U24" i="121"/>
  <c r="T24" i="121"/>
  <c r="K43" i="121" s="1"/>
  <c r="F47" i="121" s="1"/>
  <c r="N24" i="121"/>
  <c r="J43" i="121" s="1"/>
  <c r="G24" i="121"/>
  <c r="U22" i="121"/>
  <c r="T22" i="121"/>
  <c r="N22" i="121"/>
  <c r="T20" i="121"/>
  <c r="Y43" i="121" s="1"/>
  <c r="V45" i="121" s="1"/>
  <c r="N20" i="121"/>
  <c r="X43" i="121" s="1"/>
  <c r="U18" i="121"/>
  <c r="T18" i="121"/>
  <c r="N18" i="121"/>
  <c r="L47" i="121" s="1"/>
  <c r="L48" i="121" s="1"/>
  <c r="G18" i="121"/>
  <c r="U16" i="121"/>
  <c r="T16" i="121"/>
  <c r="I43" i="121" s="1"/>
  <c r="F45" i="121" s="1"/>
  <c r="N16" i="121"/>
  <c r="H43" i="121" s="1"/>
  <c r="U20" i="121"/>
  <c r="R43" i="121"/>
  <c r="B47" i="121"/>
  <c r="J41" i="121" s="1"/>
  <c r="G34" i="121"/>
  <c r="G16" i="121"/>
  <c r="L95" i="121" l="1"/>
  <c r="V98" i="121"/>
  <c r="V99" i="121" s="1"/>
  <c r="Z95" i="121"/>
  <c r="J95" i="121"/>
  <c r="H95" i="121"/>
  <c r="K100" i="121"/>
  <c r="J101" i="121" s="1"/>
  <c r="N100" i="121" s="1"/>
  <c r="L99" i="121"/>
  <c r="V48" i="121"/>
  <c r="J44" i="121"/>
  <c r="AB48" i="121"/>
  <c r="AD47" i="121" s="1"/>
  <c r="G45" i="121"/>
  <c r="F46" i="121" s="1"/>
  <c r="N45" i="121" s="1"/>
  <c r="H44" i="121"/>
  <c r="AE45" i="121"/>
  <c r="V46" i="121"/>
  <c r="Z97" i="121"/>
  <c r="X98" i="121"/>
  <c r="X99" i="121" s="1"/>
  <c r="L46" i="121"/>
  <c r="I49" i="121"/>
  <c r="H50" i="121" s="1"/>
  <c r="AE49" i="121"/>
  <c r="V50" i="121"/>
  <c r="AD49" i="121" s="1"/>
  <c r="AE47" i="121"/>
  <c r="W45" i="121"/>
  <c r="X44" i="121"/>
  <c r="AE43" i="121"/>
  <c r="V101" i="121"/>
  <c r="X95" i="121"/>
  <c r="AD94" i="121" s="1"/>
  <c r="G36" i="121"/>
  <c r="O43" i="121"/>
  <c r="G47" i="121"/>
  <c r="L44" i="121"/>
  <c r="G49" i="121"/>
  <c r="Z44" i="121"/>
  <c r="O47" i="121"/>
  <c r="AB44" i="121"/>
  <c r="U89" i="121"/>
  <c r="W96" i="121"/>
  <c r="V97" i="121" s="1"/>
  <c r="AD96" i="121" s="1"/>
  <c r="AE94" i="121"/>
  <c r="R98" i="121"/>
  <c r="Z46" i="121"/>
  <c r="V41" i="121"/>
  <c r="G28" i="121"/>
  <c r="R45" i="121"/>
  <c r="G22" i="121"/>
  <c r="U38" i="121"/>
  <c r="U28" i="121"/>
  <c r="N94" i="121"/>
  <c r="G30" i="121"/>
  <c r="O45" i="121"/>
  <c r="K49" i="121"/>
  <c r="J50" i="121" s="1"/>
  <c r="G96" i="121"/>
  <c r="F97" i="121" s="1"/>
  <c r="G38" i="121"/>
  <c r="U81" i="121"/>
  <c r="O94" i="121"/>
  <c r="G26" i="121"/>
  <c r="G69" i="121"/>
  <c r="U85" i="121"/>
  <c r="AB46" i="121"/>
  <c r="F48" i="121"/>
  <c r="N47" i="121" s="1"/>
  <c r="H101" i="121"/>
  <c r="W100" i="121"/>
  <c r="AB95" i="121"/>
  <c r="AB97" i="121"/>
  <c r="U32" i="121"/>
  <c r="U26" i="121"/>
  <c r="B49" i="121"/>
  <c r="L41" i="121" s="1"/>
  <c r="G20" i="121"/>
  <c r="F50" i="121"/>
  <c r="J97" i="121"/>
  <c r="I98" i="121"/>
  <c r="O98" i="121" s="1"/>
  <c r="L97" i="121"/>
  <c r="AB99" i="121"/>
  <c r="AA100" i="121"/>
  <c r="Y100" i="121"/>
  <c r="X101" i="121" s="1"/>
  <c r="AB92" i="121"/>
  <c r="U73" i="121"/>
  <c r="G73" i="121"/>
  <c r="R47" i="121"/>
  <c r="U87" i="121"/>
  <c r="F99" i="121"/>
  <c r="B100" i="120"/>
  <c r="L92" i="120" s="1"/>
  <c r="Y98" i="120"/>
  <c r="X98" i="120"/>
  <c r="X99" i="120" s="1"/>
  <c r="R98" i="120"/>
  <c r="B98" i="120"/>
  <c r="Z97" i="120"/>
  <c r="V97" i="120"/>
  <c r="AB96" i="120" s="1"/>
  <c r="AA96" i="120"/>
  <c r="Z96" i="120"/>
  <c r="W96" i="120"/>
  <c r="V96" i="120"/>
  <c r="AC96" i="120" s="1"/>
  <c r="R96" i="120"/>
  <c r="M96" i="120"/>
  <c r="H100" i="120" s="1"/>
  <c r="B96" i="120"/>
  <c r="X95" i="120"/>
  <c r="Y94" i="120"/>
  <c r="X94" i="120"/>
  <c r="R94" i="120"/>
  <c r="K94" i="120"/>
  <c r="F98" i="120" s="1"/>
  <c r="J94" i="120"/>
  <c r="G98" i="120" s="1"/>
  <c r="B94" i="120"/>
  <c r="Z92" i="120"/>
  <c r="X92" i="120"/>
  <c r="V92" i="120"/>
  <c r="J92" i="120"/>
  <c r="H92" i="120"/>
  <c r="F92" i="120"/>
  <c r="U87" i="120"/>
  <c r="T87" i="120"/>
  <c r="N87" i="120"/>
  <c r="G87" i="120"/>
  <c r="U85" i="120"/>
  <c r="T85" i="120"/>
  <c r="K96" i="120" s="1"/>
  <c r="H98" i="120" s="1"/>
  <c r="N85" i="120"/>
  <c r="J96" i="120" s="1"/>
  <c r="G85" i="120"/>
  <c r="U83" i="120"/>
  <c r="T83" i="120"/>
  <c r="M94" i="120" s="1"/>
  <c r="F100" i="120" s="1"/>
  <c r="N83" i="120"/>
  <c r="L94" i="120" s="1"/>
  <c r="G83" i="120"/>
  <c r="U79" i="120"/>
  <c r="T79" i="120"/>
  <c r="AA94" i="120" s="1"/>
  <c r="V98" i="120" s="1"/>
  <c r="N79" i="120"/>
  <c r="Z94" i="120" s="1"/>
  <c r="G79" i="120"/>
  <c r="U77" i="120"/>
  <c r="T77" i="120"/>
  <c r="N77" i="120"/>
  <c r="L96" i="120" s="1"/>
  <c r="G77" i="120"/>
  <c r="U75" i="120"/>
  <c r="T75" i="120"/>
  <c r="N75" i="120"/>
  <c r="G75" i="120"/>
  <c r="U71" i="120"/>
  <c r="T71" i="120"/>
  <c r="N71" i="120"/>
  <c r="G71" i="120"/>
  <c r="U69" i="120"/>
  <c r="T69" i="120"/>
  <c r="M98" i="120" s="1"/>
  <c r="J100" i="120" s="1"/>
  <c r="N69" i="120"/>
  <c r="L98" i="120" s="1"/>
  <c r="G69" i="120"/>
  <c r="U67" i="120"/>
  <c r="T67" i="120"/>
  <c r="I94" i="120" s="1"/>
  <c r="F96" i="120" s="1"/>
  <c r="N67" i="120"/>
  <c r="H94" i="120" s="1"/>
  <c r="G67" i="120"/>
  <c r="Z49" i="120"/>
  <c r="R49" i="120"/>
  <c r="J49" i="120"/>
  <c r="I49" i="120"/>
  <c r="H49" i="120"/>
  <c r="H50" i="120" s="1"/>
  <c r="G49" i="120"/>
  <c r="B49" i="120"/>
  <c r="AC47" i="120"/>
  <c r="AB47" i="120"/>
  <c r="AB48" i="120" s="1"/>
  <c r="R47" i="120"/>
  <c r="M47" i="120"/>
  <c r="L47" i="120"/>
  <c r="L48" i="120" s="1"/>
  <c r="G47" i="120"/>
  <c r="B47" i="120"/>
  <c r="AC45" i="120"/>
  <c r="X49" i="120" s="1"/>
  <c r="AB45" i="120"/>
  <c r="Y49" i="120" s="1"/>
  <c r="AA45" i="120"/>
  <c r="X47" i="120" s="1"/>
  <c r="V45" i="120"/>
  <c r="R45" i="120"/>
  <c r="M45" i="120"/>
  <c r="L45" i="120"/>
  <c r="L46" i="120" s="1"/>
  <c r="B45" i="120"/>
  <c r="X44" i="120"/>
  <c r="AC43" i="120"/>
  <c r="V49" i="120" s="1"/>
  <c r="AB43" i="120"/>
  <c r="AB44" i="120" s="1"/>
  <c r="Y43" i="120"/>
  <c r="X43" i="120"/>
  <c r="W45" i="120" s="1"/>
  <c r="R43" i="120"/>
  <c r="M43" i="120"/>
  <c r="F49" i="120" s="1"/>
  <c r="L43" i="120"/>
  <c r="L44" i="120" s="1"/>
  <c r="K43" i="120"/>
  <c r="F47" i="120" s="1"/>
  <c r="J43" i="120"/>
  <c r="J44" i="120" s="1"/>
  <c r="I43" i="120"/>
  <c r="F45" i="120" s="1"/>
  <c r="B43" i="120"/>
  <c r="AB41" i="120"/>
  <c r="Z41" i="120"/>
  <c r="X41" i="120"/>
  <c r="V41" i="120"/>
  <c r="L41" i="120"/>
  <c r="J41" i="120"/>
  <c r="H41" i="120"/>
  <c r="F41" i="120"/>
  <c r="U38" i="120"/>
  <c r="T38" i="120"/>
  <c r="N38" i="120"/>
  <c r="Z45" i="120" s="1"/>
  <c r="G38" i="120"/>
  <c r="U36" i="120"/>
  <c r="T36" i="120"/>
  <c r="N36" i="120"/>
  <c r="G36" i="120"/>
  <c r="U34" i="120"/>
  <c r="T34" i="120"/>
  <c r="K45" i="120" s="1"/>
  <c r="H47" i="120" s="1"/>
  <c r="N34" i="120"/>
  <c r="J45" i="120" s="1"/>
  <c r="G34" i="120"/>
  <c r="U32" i="120"/>
  <c r="T32" i="120"/>
  <c r="N32" i="120"/>
  <c r="G32" i="120"/>
  <c r="U30" i="120"/>
  <c r="T30" i="120"/>
  <c r="N30" i="120"/>
  <c r="G30" i="120"/>
  <c r="U28" i="120"/>
  <c r="T28" i="120"/>
  <c r="AA43" i="120" s="1"/>
  <c r="V47" i="120" s="1"/>
  <c r="N28" i="120"/>
  <c r="Z43" i="120" s="1"/>
  <c r="G28" i="120"/>
  <c r="U26" i="120"/>
  <c r="T26" i="120"/>
  <c r="N26" i="120"/>
  <c r="G26" i="120"/>
  <c r="U24" i="120"/>
  <c r="T24" i="120"/>
  <c r="N24" i="120"/>
  <c r="G24" i="120"/>
  <c r="U22" i="120"/>
  <c r="T22" i="120"/>
  <c r="N22" i="120"/>
  <c r="G22" i="120"/>
  <c r="U20" i="120"/>
  <c r="T20" i="120"/>
  <c r="N20" i="120"/>
  <c r="G20" i="120"/>
  <c r="U18" i="120"/>
  <c r="T18" i="120"/>
  <c r="N18" i="120"/>
  <c r="G18" i="120"/>
  <c r="U16" i="120"/>
  <c r="T16" i="120"/>
  <c r="N16" i="120"/>
  <c r="H43" i="120" s="1"/>
  <c r="G16" i="120"/>
  <c r="AE100" i="121" l="1"/>
  <c r="Z101" i="121"/>
  <c r="AD98" i="121"/>
  <c r="O96" i="121"/>
  <c r="AE96" i="121"/>
  <c r="O100" i="121"/>
  <c r="N43" i="121"/>
  <c r="O49" i="121"/>
  <c r="AD45" i="121"/>
  <c r="H99" i="121"/>
  <c r="N98" i="121" s="1"/>
  <c r="N49" i="121"/>
  <c r="AD100" i="121"/>
  <c r="N96" i="121"/>
  <c r="AE98" i="121"/>
  <c r="AD43" i="121"/>
  <c r="F50" i="120"/>
  <c r="L99" i="120"/>
  <c r="K100" i="120"/>
  <c r="J101" i="120"/>
  <c r="V46" i="120"/>
  <c r="AD45" i="120" s="1"/>
  <c r="AE45" i="120"/>
  <c r="X50" i="120"/>
  <c r="AC94" i="120"/>
  <c r="Z95" i="120"/>
  <c r="W98" i="120"/>
  <c r="AC98" i="120"/>
  <c r="V99" i="120"/>
  <c r="AB98" i="120" s="1"/>
  <c r="O98" i="120"/>
  <c r="F99" i="120"/>
  <c r="N98" i="120" s="1"/>
  <c r="Y47" i="120"/>
  <c r="X48" i="120" s="1"/>
  <c r="Z46" i="120"/>
  <c r="F97" i="120"/>
  <c r="N96" i="120" s="1"/>
  <c r="O96" i="120"/>
  <c r="I100" i="120"/>
  <c r="L97" i="120"/>
  <c r="J97" i="120"/>
  <c r="I98" i="120"/>
  <c r="H99" i="120"/>
  <c r="AB94" i="120"/>
  <c r="O43" i="120"/>
  <c r="G45" i="120"/>
  <c r="H44" i="120"/>
  <c r="N43" i="120" s="1"/>
  <c r="W47" i="120"/>
  <c r="V48" i="120" s="1"/>
  <c r="AD47" i="120" s="1"/>
  <c r="Z44" i="120"/>
  <c r="AD43" i="120" s="1"/>
  <c r="AE43" i="120"/>
  <c r="J46" i="120"/>
  <c r="I47" i="120"/>
  <c r="O47" i="120"/>
  <c r="F48" i="120"/>
  <c r="N47" i="120" s="1"/>
  <c r="O45" i="120"/>
  <c r="F46" i="120"/>
  <c r="N45" i="120" s="1"/>
  <c r="H95" i="120"/>
  <c r="N94" i="120" s="1"/>
  <c r="G96" i="120"/>
  <c r="O94" i="120"/>
  <c r="G100" i="120"/>
  <c r="O100" i="120" s="1"/>
  <c r="L95" i="120"/>
  <c r="H48" i="120"/>
  <c r="H101" i="120"/>
  <c r="J95" i="120"/>
  <c r="K49" i="120"/>
  <c r="O49" i="120" s="1"/>
  <c r="W49" i="120"/>
  <c r="V50" i="120" s="1"/>
  <c r="AA49" i="120"/>
  <c r="Z50" i="120" s="1"/>
  <c r="AB46" i="120"/>
  <c r="AD49" i="120" l="1"/>
  <c r="J50" i="120"/>
  <c r="AE49" i="120"/>
  <c r="AE47" i="120"/>
  <c r="F101" i="120"/>
  <c r="N100" i="120" s="1"/>
  <c r="N49" i="120"/>
  <c r="AC7" i="85" l="1"/>
  <c r="C2" i="83"/>
  <c r="R1" i="83"/>
  <c r="A1" i="83" l="1"/>
  <c r="P41" i="83" l="1"/>
  <c r="J41" i="83"/>
  <c r="P37" i="83" l="1"/>
  <c r="J37" i="83"/>
  <c r="P33" i="83"/>
  <c r="J33" i="83"/>
  <c r="Q29" i="83"/>
  <c r="Q37" i="83" s="1"/>
  <c r="Q41" i="83" s="1"/>
  <c r="P29" i="83"/>
  <c r="J29" i="83"/>
  <c r="E29" i="83"/>
  <c r="Q26" i="83"/>
  <c r="P26" i="83"/>
  <c r="J26" i="83"/>
  <c r="E26" i="83"/>
  <c r="E37" i="83" s="1"/>
  <c r="Q22" i="83"/>
  <c r="P22" i="83"/>
  <c r="J22" i="83"/>
  <c r="E22" i="83"/>
  <c r="Q33" i="83" s="1"/>
  <c r="Q19" i="83"/>
  <c r="P19" i="83"/>
  <c r="J19" i="83"/>
  <c r="E19" i="83"/>
  <c r="E33" i="83" s="1"/>
</calcChain>
</file>

<file path=xl/sharedStrings.xml><?xml version="1.0" encoding="utf-8"?>
<sst xmlns="http://schemas.openxmlformats.org/spreadsheetml/2006/main" count="3140" uniqueCount="624">
  <si>
    <t>⑥</t>
    <phoneticPr fontId="3"/>
  </si>
  <si>
    <t>勝点</t>
    <rPh sb="0" eb="1">
      <t>カ</t>
    </rPh>
    <rPh sb="1" eb="2">
      <t>テン</t>
    </rPh>
    <phoneticPr fontId="3"/>
  </si>
  <si>
    <t>得失点</t>
    <rPh sb="0" eb="3">
      <t>トクシッテン</t>
    </rPh>
    <phoneticPr fontId="3"/>
  </si>
  <si>
    <t>順位</t>
    <rPh sb="0" eb="2">
      <t>ジュンイ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</si>
  <si>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</si>
  <si>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</si>
  <si>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</si>
  <si>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</si>
  <si>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</si>
  <si>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（</t>
    <phoneticPr fontId="3"/>
  </si>
  <si>
    <t>）</t>
    <phoneticPr fontId="3"/>
  </si>
  <si>
    <t>F2</t>
  </si>
  <si>
    <t>F3</t>
  </si>
  <si>
    <t>F4</t>
  </si>
  <si>
    <t>H2</t>
  </si>
  <si>
    <t>H3</t>
  </si>
  <si>
    <t>H4</t>
  </si>
  <si>
    <t>会場</t>
  </si>
  <si>
    <t>A④</t>
  </si>
  <si>
    <t>A③</t>
  </si>
  <si>
    <t>B③</t>
  </si>
  <si>
    <t>A①</t>
  </si>
  <si>
    <t>B①</t>
  </si>
  <si>
    <t>A②</t>
  </si>
  <si>
    <t>B②</t>
  </si>
  <si>
    <t>準々決勝</t>
  </si>
  <si>
    <t>主、 副 、 副 、 4th</t>
  </si>
  <si>
    <t>A①</t>
    <phoneticPr fontId="3"/>
  </si>
  <si>
    <t>（</t>
  </si>
  <si>
    <t>ー</t>
  </si>
  <si>
    <t>）</t>
  </si>
  <si>
    <t>審判委員会</t>
    <rPh sb="0" eb="2">
      <t>シンパン</t>
    </rPh>
    <rPh sb="2" eb="5">
      <t>イインカイ</t>
    </rPh>
    <phoneticPr fontId="3"/>
  </si>
  <si>
    <t>B①</t>
    <phoneticPr fontId="3"/>
  </si>
  <si>
    <t>A②</t>
    <phoneticPr fontId="3"/>
  </si>
  <si>
    <t>B②</t>
    <phoneticPr fontId="3"/>
  </si>
  <si>
    <t>準決勝</t>
  </si>
  <si>
    <t>A③</t>
    <phoneticPr fontId="3"/>
  </si>
  <si>
    <t>B③</t>
    <phoneticPr fontId="3"/>
  </si>
  <si>
    <t>決勝</t>
  </si>
  <si>
    <t>A④</t>
    <phoneticPr fontId="3"/>
  </si>
  <si>
    <t>■成　績</t>
    <rPh sb="1" eb="2">
      <t>シゲル</t>
    </rPh>
    <rPh sb="3" eb="4">
      <t>イサオ</t>
    </rPh>
    <phoneticPr fontId="3"/>
  </si>
  <si>
    <t>優　勝</t>
    <rPh sb="0" eb="1">
      <t>ユウ</t>
    </rPh>
    <rPh sb="2" eb="3">
      <t>マサル</t>
    </rPh>
    <phoneticPr fontId="3"/>
  </si>
  <si>
    <t>準優勝</t>
    <phoneticPr fontId="3"/>
  </si>
  <si>
    <t>D2</t>
  </si>
  <si>
    <t>D3</t>
  </si>
  <si>
    <t>D4</t>
  </si>
  <si>
    <t>D6</t>
  </si>
  <si>
    <t>F6</t>
  </si>
  <si>
    <t>H6</t>
  </si>
  <si>
    <t>J2</t>
  </si>
  <si>
    <t>J3</t>
  </si>
  <si>
    <t>J4</t>
  </si>
  <si>
    <t>J6</t>
  </si>
  <si>
    <t>L1</t>
  </si>
  <si>
    <t>L2</t>
  </si>
  <si>
    <t>L3</t>
  </si>
  <si>
    <t>L4</t>
  </si>
  <si>
    <t>L5</t>
  </si>
  <si>
    <t>L6</t>
  </si>
  <si>
    <t>N1</t>
  </si>
  <si>
    <t>N2</t>
  </si>
  <si>
    <t>N3</t>
  </si>
  <si>
    <t>N4</t>
  </si>
  <si>
    <t>N5</t>
  </si>
  <si>
    <t>N6</t>
  </si>
  <si>
    <t>c</t>
    <phoneticPr fontId="3"/>
  </si>
  <si>
    <t>敢闘賞</t>
    <rPh sb="0" eb="3">
      <t>カントウショウ</t>
    </rPh>
    <phoneticPr fontId="3"/>
  </si>
  <si>
    <t>第３位</t>
    <rPh sb="0" eb="1">
      <t>ダイ</t>
    </rPh>
    <rPh sb="2" eb="3">
      <t>イ</t>
    </rPh>
    <phoneticPr fontId="3"/>
  </si>
  <si>
    <t>－</t>
  </si>
  <si>
    <t>B</t>
    <phoneticPr fontId="3"/>
  </si>
  <si>
    <t>d</t>
    <phoneticPr fontId="3"/>
  </si>
  <si>
    <t>K</t>
    <phoneticPr fontId="3"/>
  </si>
  <si>
    <t>D1</t>
  </si>
  <si>
    <t>D5</t>
  </si>
  <si>
    <t>F1</t>
  </si>
  <si>
    <t>F5</t>
  </si>
  <si>
    <t>H1</t>
  </si>
  <si>
    <t>H5</t>
  </si>
  <si>
    <t>J1</t>
  </si>
  <si>
    <t>J5</t>
  </si>
  <si>
    <t>第15会場</t>
    <rPh sb="0" eb="1">
      <t>ダイ</t>
    </rPh>
    <rPh sb="3" eb="5">
      <t>カイジョウ</t>
    </rPh>
    <phoneticPr fontId="3"/>
  </si>
  <si>
    <t>第13会場</t>
    <rPh sb="0" eb="1">
      <t>ダイ</t>
    </rPh>
    <rPh sb="3" eb="5">
      <t>カイジョウ</t>
    </rPh>
    <phoneticPr fontId="3"/>
  </si>
  <si>
    <t>第14会場</t>
    <rPh sb="0" eb="1">
      <t>ダイ</t>
    </rPh>
    <rPh sb="3" eb="5">
      <t>カイジョウ</t>
    </rPh>
    <phoneticPr fontId="3"/>
  </si>
  <si>
    <t>第11会場</t>
    <rPh sb="0" eb="1">
      <t>ダイ</t>
    </rPh>
    <rPh sb="3" eb="5">
      <t>カイジョウ</t>
    </rPh>
    <phoneticPr fontId="3"/>
  </si>
  <si>
    <t>第12会場</t>
    <rPh sb="0" eb="1">
      <t>ダイ</t>
    </rPh>
    <rPh sb="3" eb="5">
      <t>カイジョウ</t>
    </rPh>
    <phoneticPr fontId="3"/>
  </si>
  <si>
    <t>第9会場</t>
    <rPh sb="0" eb="1">
      <t>ダイ</t>
    </rPh>
    <rPh sb="2" eb="4">
      <t>カイジョウ</t>
    </rPh>
    <phoneticPr fontId="3"/>
  </si>
  <si>
    <t>第10会場</t>
    <rPh sb="0" eb="1">
      <t>ダイ</t>
    </rPh>
    <rPh sb="3" eb="5">
      <t>カイジョウ</t>
    </rPh>
    <phoneticPr fontId="3"/>
  </si>
  <si>
    <t>a</t>
    <phoneticPr fontId="3"/>
  </si>
  <si>
    <t>■第3日　10月22日</t>
    <rPh sb="7" eb="8">
      <t>ツキ</t>
    </rPh>
    <rPh sb="10" eb="11">
      <t>ニチ</t>
    </rPh>
    <phoneticPr fontId="3"/>
  </si>
  <si>
    <t>b</t>
    <phoneticPr fontId="3"/>
  </si>
  <si>
    <t>A4</t>
    <phoneticPr fontId="3"/>
  </si>
  <si>
    <t>A5</t>
    <phoneticPr fontId="3"/>
  </si>
  <si>
    <t>A6</t>
    <phoneticPr fontId="3"/>
  </si>
  <si>
    <t>第16会場</t>
    <rPh sb="0" eb="1">
      <t>ダイ</t>
    </rPh>
    <rPh sb="3" eb="5">
      <t>カイジョウ</t>
    </rPh>
    <phoneticPr fontId="3"/>
  </si>
  <si>
    <t>P6</t>
    <phoneticPr fontId="3"/>
  </si>
  <si>
    <t>P5</t>
    <phoneticPr fontId="3"/>
  </si>
  <si>
    <t>P4</t>
    <phoneticPr fontId="3"/>
  </si>
  <si>
    <t>第2会場</t>
    <rPh sb="0" eb="1">
      <t>ダイ</t>
    </rPh>
    <rPh sb="2" eb="3">
      <t>カイ</t>
    </rPh>
    <rPh sb="3" eb="4">
      <t>ジョウ</t>
    </rPh>
    <phoneticPr fontId="3"/>
  </si>
  <si>
    <t>第1会場</t>
    <rPh sb="0" eb="1">
      <t>ダイ</t>
    </rPh>
    <rPh sb="2" eb="3">
      <t>カイ</t>
    </rPh>
    <rPh sb="3" eb="4">
      <t>ジョウ</t>
    </rPh>
    <phoneticPr fontId="3"/>
  </si>
  <si>
    <t>第3会場</t>
    <rPh sb="0" eb="1">
      <t>ダイ</t>
    </rPh>
    <rPh sb="2" eb="3">
      <t>カイ</t>
    </rPh>
    <rPh sb="3" eb="4">
      <t>ジョウ</t>
    </rPh>
    <phoneticPr fontId="3"/>
  </si>
  <si>
    <t>第4会場</t>
    <rPh sb="0" eb="1">
      <t>ダイ</t>
    </rPh>
    <rPh sb="2" eb="3">
      <t>カイ</t>
    </rPh>
    <rPh sb="3" eb="4">
      <t>ジョウ</t>
    </rPh>
    <phoneticPr fontId="3"/>
  </si>
  <si>
    <t>第5会場</t>
    <rPh sb="0" eb="1">
      <t>ダイ</t>
    </rPh>
    <rPh sb="2" eb="3">
      <t>カイ</t>
    </rPh>
    <rPh sb="3" eb="4">
      <t>ジョウ</t>
    </rPh>
    <phoneticPr fontId="3"/>
  </si>
  <si>
    <t>第6会場</t>
    <rPh sb="0" eb="1">
      <t>ダイ</t>
    </rPh>
    <rPh sb="2" eb="3">
      <t>カイ</t>
    </rPh>
    <rPh sb="3" eb="4">
      <t>ジョウ</t>
    </rPh>
    <phoneticPr fontId="3"/>
  </si>
  <si>
    <t>第7会場</t>
    <rPh sb="0" eb="1">
      <t>ダイ</t>
    </rPh>
    <rPh sb="2" eb="3">
      <t>カイ</t>
    </rPh>
    <rPh sb="3" eb="4">
      <t>ジョウ</t>
    </rPh>
    <phoneticPr fontId="3"/>
  </si>
  <si>
    <t>第8会場</t>
    <rPh sb="0" eb="1">
      <t>ダイ</t>
    </rPh>
    <rPh sb="2" eb="3">
      <t>カイ</t>
    </rPh>
    <rPh sb="3" eb="4">
      <t>ジョウ</t>
    </rPh>
    <phoneticPr fontId="3"/>
  </si>
  <si>
    <t>BB</t>
  </si>
  <si>
    <t>D</t>
  </si>
  <si>
    <t>DD</t>
  </si>
  <si>
    <t>E1</t>
  </si>
  <si>
    <t>E</t>
  </si>
  <si>
    <t>E2</t>
  </si>
  <si>
    <t>E3</t>
  </si>
  <si>
    <t>E4</t>
  </si>
  <si>
    <t>E5</t>
  </si>
  <si>
    <t>EE</t>
  </si>
  <si>
    <t>E6</t>
  </si>
  <si>
    <t>F</t>
  </si>
  <si>
    <t>FF</t>
  </si>
  <si>
    <t>G1</t>
  </si>
  <si>
    <t>G</t>
  </si>
  <si>
    <t>G2</t>
  </si>
  <si>
    <t>G3</t>
  </si>
  <si>
    <t>G4</t>
  </si>
  <si>
    <t>G5</t>
  </si>
  <si>
    <t>GG</t>
  </si>
  <si>
    <t>G6</t>
  </si>
  <si>
    <t>H</t>
  </si>
  <si>
    <t>HH</t>
  </si>
  <si>
    <t>II</t>
  </si>
  <si>
    <t>I</t>
  </si>
  <si>
    <t>JJ</t>
  </si>
  <si>
    <t>J</t>
  </si>
  <si>
    <t>KK</t>
  </si>
  <si>
    <t>LL</t>
  </si>
  <si>
    <t>L</t>
  </si>
  <si>
    <t>MM</t>
  </si>
  <si>
    <t>M6</t>
  </si>
  <si>
    <t>M5</t>
  </si>
  <si>
    <t>M</t>
  </si>
  <si>
    <t>M4</t>
  </si>
  <si>
    <t>M3</t>
  </si>
  <si>
    <t>M2</t>
  </si>
  <si>
    <t>M1</t>
  </si>
  <si>
    <t>NN</t>
  </si>
  <si>
    <t>N</t>
  </si>
  <si>
    <t>準々決勝・準決勝・決勝</t>
    <rPh sb="0" eb="2">
      <t>ジュンジュン</t>
    </rPh>
    <rPh sb="2" eb="4">
      <t>ケッショウ</t>
    </rPh>
    <rPh sb="5" eb="8">
      <t>ジュンケッショウ</t>
    </rPh>
    <rPh sb="9" eb="11">
      <t>ケッショウ</t>
    </rPh>
    <phoneticPr fontId="3"/>
  </si>
  <si>
    <t>AA</t>
    <phoneticPr fontId="3"/>
  </si>
  <si>
    <t>BB</t>
    <phoneticPr fontId="3"/>
  </si>
  <si>
    <t>SAKURAグリーンフィールド</t>
    <phoneticPr fontId="3"/>
  </si>
  <si>
    <t>PP</t>
    <phoneticPr fontId="3"/>
  </si>
  <si>
    <t>OO</t>
    <phoneticPr fontId="3"/>
  </si>
  <si>
    <t>O</t>
    <phoneticPr fontId="3"/>
  </si>
  <si>
    <t>O6</t>
    <phoneticPr fontId="3"/>
  </si>
  <si>
    <t>O5</t>
    <phoneticPr fontId="3"/>
  </si>
  <si>
    <t>O4</t>
    <phoneticPr fontId="3"/>
  </si>
  <si>
    <t>O3</t>
    <phoneticPr fontId="3"/>
  </si>
  <si>
    <t>O2</t>
    <phoneticPr fontId="3"/>
  </si>
  <si>
    <t>O1</t>
    <phoneticPr fontId="3"/>
  </si>
  <si>
    <t>第2会場</t>
    <rPh sb="0" eb="1">
      <t>ダイ</t>
    </rPh>
    <rPh sb="2" eb="4">
      <t>カイジョウ</t>
    </rPh>
    <phoneticPr fontId="3"/>
  </si>
  <si>
    <t>A</t>
    <phoneticPr fontId="3"/>
  </si>
  <si>
    <t>A1</t>
    <phoneticPr fontId="3"/>
  </si>
  <si>
    <t>A2</t>
    <phoneticPr fontId="3"/>
  </si>
  <si>
    <t>A3</t>
    <phoneticPr fontId="3"/>
  </si>
  <si>
    <t>P</t>
    <phoneticPr fontId="3"/>
  </si>
  <si>
    <t>P3</t>
    <phoneticPr fontId="3"/>
  </si>
  <si>
    <t>P2</t>
    <phoneticPr fontId="3"/>
  </si>
  <si>
    <t>P1</t>
    <phoneticPr fontId="3"/>
  </si>
  <si>
    <t>第1会場</t>
    <rPh sb="0" eb="1">
      <t>ダイ</t>
    </rPh>
    <rPh sb="2" eb="4">
      <t>カイジョウ</t>
    </rPh>
    <phoneticPr fontId="3"/>
  </si>
  <si>
    <t>第５２回栃木県U-10サッカー選手権大会　組み合わせ表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1" eb="22">
      <t>ク</t>
    </rPh>
    <rPh sb="23" eb="24">
      <t>ア</t>
    </rPh>
    <rPh sb="26" eb="27">
      <t>ヒョウ</t>
    </rPh>
    <phoneticPr fontId="3"/>
  </si>
  <si>
    <t>■第1日　10月14日</t>
    <rPh sb="7" eb="8">
      <t>ツキ</t>
    </rPh>
    <rPh sb="10" eb="11">
      <t>ニチ</t>
    </rPh>
    <phoneticPr fontId="3"/>
  </si>
  <si>
    <t>■第2日　10月15日</t>
    <rPh sb="7" eb="8">
      <t>ツキ</t>
    </rPh>
    <rPh sb="10" eb="11">
      <t>ニチ</t>
    </rPh>
    <phoneticPr fontId="3"/>
  </si>
  <si>
    <t>真岡ハイトラ運動公園運動広場1</t>
    <rPh sb="0" eb="2">
      <t>モオカ</t>
    </rPh>
    <rPh sb="6" eb="8">
      <t>ウンドウ</t>
    </rPh>
    <rPh sb="8" eb="10">
      <t>コウエン</t>
    </rPh>
    <rPh sb="10" eb="12">
      <t>ウンドウ</t>
    </rPh>
    <rPh sb="12" eb="14">
      <t>ヒロバ</t>
    </rPh>
    <phoneticPr fontId="3"/>
  </si>
  <si>
    <t>真岡ハイトラ運動公園運動広場１</t>
    <rPh sb="0" eb="2">
      <t>モオカ</t>
    </rPh>
    <rPh sb="6" eb="14">
      <t>ウンドウコウエンウンドウヒロバ</t>
    </rPh>
    <phoneticPr fontId="3"/>
  </si>
  <si>
    <t>開会式・入場行進　10月14日　8：30～　真岡ハイトラ運動公園陸上競技場</t>
    <rPh sb="0" eb="3">
      <t>カイカイシキ</t>
    </rPh>
    <rPh sb="4" eb="6">
      <t>ニュウジョウ</t>
    </rPh>
    <rPh sb="6" eb="8">
      <t>コウシン</t>
    </rPh>
    <rPh sb="11" eb="12">
      <t>ツキ</t>
    </rPh>
    <rPh sb="14" eb="15">
      <t>ニチ</t>
    </rPh>
    <rPh sb="22" eb="24">
      <t>モオカ</t>
    </rPh>
    <rPh sb="28" eb="30">
      <t>ウンドウ</t>
    </rPh>
    <rPh sb="30" eb="32">
      <t>コウエン</t>
    </rPh>
    <rPh sb="32" eb="34">
      <t>リクジョウ</t>
    </rPh>
    <rPh sb="34" eb="37">
      <t>キョウギジョウ</t>
    </rPh>
    <phoneticPr fontId="3"/>
  </si>
  <si>
    <t>A</t>
  </si>
  <si>
    <t>AA</t>
  </si>
  <si>
    <t>ピッチ</t>
    <phoneticPr fontId="3"/>
  </si>
  <si>
    <t>主，</t>
    <rPh sb="0" eb="1">
      <t>シュ</t>
    </rPh>
    <phoneticPr fontId="3"/>
  </si>
  <si>
    <t>副，</t>
    <rPh sb="0" eb="1">
      <t>フク</t>
    </rPh>
    <phoneticPr fontId="3"/>
  </si>
  <si>
    <t>４ｔｈ</t>
    <phoneticPr fontId="3"/>
  </si>
  <si>
    <t>Ａ</t>
    <phoneticPr fontId="3"/>
  </si>
  <si>
    <t>5,</t>
    <phoneticPr fontId="3"/>
  </si>
  <si>
    <t>6,</t>
    <phoneticPr fontId="3"/>
  </si>
  <si>
    <t>7,</t>
    <phoneticPr fontId="3"/>
  </si>
  <si>
    <t>Ｂ</t>
    <phoneticPr fontId="3"/>
  </si>
  <si>
    <t>8,</t>
    <phoneticPr fontId="3"/>
  </si>
  <si>
    <t>1,</t>
    <phoneticPr fontId="3"/>
  </si>
  <si>
    <t>2,</t>
    <phoneticPr fontId="3"/>
  </si>
  <si>
    <t>3,</t>
    <phoneticPr fontId="3"/>
  </si>
  <si>
    <t>4,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</si>
  <si>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</si>
  <si>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</si>
  <si>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</si>
  <si>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</si>
  <si>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</si>
  <si>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</si>
  <si>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9,</t>
  </si>
  <si>
    <t>10,</t>
  </si>
  <si>
    <t>11,</t>
  </si>
  <si>
    <t>12,</t>
  </si>
  <si>
    <t>13,</t>
  </si>
  <si>
    <t>14,</t>
  </si>
  <si>
    <t>15,</t>
  </si>
  <si>
    <t>16,</t>
  </si>
  <si>
    <t>A7</t>
    <phoneticPr fontId="3"/>
  </si>
  <si>
    <t>A8</t>
    <phoneticPr fontId="3"/>
  </si>
  <si>
    <t>B1</t>
  </si>
  <si>
    <t>B</t>
  </si>
  <si>
    <t>B2</t>
  </si>
  <si>
    <t>B3</t>
  </si>
  <si>
    <t>B4</t>
  </si>
  <si>
    <t>B5</t>
  </si>
  <si>
    <t>B6</t>
  </si>
  <si>
    <t>B7</t>
  </si>
  <si>
    <t>B8</t>
  </si>
  <si>
    <t>ｃ</t>
    <phoneticPr fontId="3"/>
  </si>
  <si>
    <t>ｄ</t>
    <phoneticPr fontId="3"/>
  </si>
  <si>
    <t>I8</t>
    <phoneticPr fontId="3"/>
  </si>
  <si>
    <t>I7</t>
    <phoneticPr fontId="3"/>
  </si>
  <si>
    <t>I6</t>
    <phoneticPr fontId="3"/>
  </si>
  <si>
    <t>I5</t>
    <phoneticPr fontId="3"/>
  </si>
  <si>
    <t>I4</t>
    <phoneticPr fontId="3"/>
  </si>
  <si>
    <t>I3</t>
    <phoneticPr fontId="3"/>
  </si>
  <si>
    <t>I2</t>
    <phoneticPr fontId="3"/>
  </si>
  <si>
    <t>I1</t>
    <phoneticPr fontId="3"/>
  </si>
  <si>
    <t>J8</t>
  </si>
  <si>
    <t>J7</t>
  </si>
  <si>
    <t>h</t>
    <phoneticPr fontId="3"/>
  </si>
  <si>
    <t>g</t>
    <phoneticPr fontId="3"/>
  </si>
  <si>
    <t>e</t>
    <phoneticPr fontId="3"/>
  </si>
  <si>
    <t>f</t>
    <phoneticPr fontId="3"/>
  </si>
  <si>
    <t>2次リーグ</t>
    <rPh sb="1" eb="2">
      <t>ジ</t>
    </rPh>
    <phoneticPr fontId="3"/>
  </si>
  <si>
    <t>■第1日　10月14日</t>
  </si>
  <si>
    <t>１次リーグ</t>
  </si>
  <si>
    <t>C1</t>
  </si>
  <si>
    <t>C</t>
  </si>
  <si>
    <t>C2</t>
  </si>
  <si>
    <t>C3</t>
  </si>
  <si>
    <t>C4</t>
  </si>
  <si>
    <t>C5</t>
  </si>
  <si>
    <t>CC</t>
  </si>
  <si>
    <t>C6</t>
  </si>
  <si>
    <t>C7</t>
  </si>
  <si>
    <t>C8</t>
  </si>
  <si>
    <t>D7</t>
  </si>
  <si>
    <t>D8</t>
  </si>
  <si>
    <t>(</t>
    <phoneticPr fontId="3"/>
  </si>
  <si>
    <t>)</t>
    <phoneticPr fontId="3"/>
  </si>
  <si>
    <t>総得点</t>
    <rPh sb="0" eb="3">
      <t>ソウトクテン</t>
    </rPh>
    <phoneticPr fontId="3"/>
  </si>
  <si>
    <t>－</t>
    <phoneticPr fontId="3"/>
  </si>
  <si>
    <t>1次リーグ</t>
    <rPh sb="1" eb="2">
      <t>ジ</t>
    </rPh>
    <phoneticPr fontId="3"/>
  </si>
  <si>
    <t>C</t>
    <phoneticPr fontId="3"/>
  </si>
  <si>
    <t>CC</t>
    <phoneticPr fontId="3"/>
  </si>
  <si>
    <t>D</t>
    <phoneticPr fontId="3"/>
  </si>
  <si>
    <t>DD</t>
    <phoneticPr fontId="3"/>
  </si>
  <si>
    <t>E</t>
    <phoneticPr fontId="3"/>
  </si>
  <si>
    <t>EE</t>
    <phoneticPr fontId="3"/>
  </si>
  <si>
    <t>F</t>
    <phoneticPr fontId="3"/>
  </si>
  <si>
    <t>FF</t>
    <phoneticPr fontId="3"/>
  </si>
  <si>
    <t>G</t>
    <phoneticPr fontId="3"/>
  </si>
  <si>
    <t>GG</t>
    <phoneticPr fontId="3"/>
  </si>
  <si>
    <t>H</t>
    <phoneticPr fontId="3"/>
  </si>
  <si>
    <t>HH</t>
    <phoneticPr fontId="3"/>
  </si>
  <si>
    <t>I</t>
    <phoneticPr fontId="3"/>
  </si>
  <si>
    <t>II</t>
    <phoneticPr fontId="3"/>
  </si>
  <si>
    <t>J</t>
    <phoneticPr fontId="3"/>
  </si>
  <si>
    <t>JJ</t>
    <phoneticPr fontId="3"/>
  </si>
  <si>
    <t>KK</t>
    <phoneticPr fontId="3"/>
  </si>
  <si>
    <t>L</t>
    <phoneticPr fontId="3"/>
  </si>
  <si>
    <t>LL</t>
    <phoneticPr fontId="3"/>
  </si>
  <si>
    <t>M</t>
    <phoneticPr fontId="3"/>
  </si>
  <si>
    <t>MM</t>
    <phoneticPr fontId="3"/>
  </si>
  <si>
    <t>N</t>
    <phoneticPr fontId="3"/>
  </si>
  <si>
    <t>NN</t>
    <phoneticPr fontId="3"/>
  </si>
  <si>
    <t>第3会場</t>
    <rPh sb="0" eb="1">
      <t>ダイ</t>
    </rPh>
    <rPh sb="2" eb="4">
      <t>カイジョウ</t>
    </rPh>
    <phoneticPr fontId="3"/>
  </si>
  <si>
    <t>第4会場</t>
    <rPh sb="0" eb="1">
      <t>ダイ</t>
    </rPh>
    <rPh sb="2" eb="4">
      <t>カイジョウ</t>
    </rPh>
    <phoneticPr fontId="3"/>
  </si>
  <si>
    <t>第5会場</t>
    <rPh sb="0" eb="1">
      <t>ダイ</t>
    </rPh>
    <rPh sb="2" eb="4">
      <t>カイジョウ</t>
    </rPh>
    <phoneticPr fontId="3"/>
  </si>
  <si>
    <t>第6会場</t>
    <rPh sb="0" eb="1">
      <t>ダイ</t>
    </rPh>
    <rPh sb="2" eb="4">
      <t>カイジョウ</t>
    </rPh>
    <phoneticPr fontId="3"/>
  </si>
  <si>
    <t>第7会場</t>
    <rPh sb="0" eb="1">
      <t>ダイ</t>
    </rPh>
    <rPh sb="2" eb="4">
      <t>カイジョウ</t>
    </rPh>
    <phoneticPr fontId="3"/>
  </si>
  <si>
    <t>第8会場</t>
    <rPh sb="0" eb="1">
      <t>ダイ</t>
    </rPh>
    <rPh sb="2" eb="4">
      <t>カイジョウ</t>
    </rPh>
    <phoneticPr fontId="3"/>
  </si>
  <si>
    <t>K5</t>
    <phoneticPr fontId="3"/>
  </si>
  <si>
    <t>K6</t>
    <phoneticPr fontId="3"/>
  </si>
  <si>
    <t>K1</t>
    <phoneticPr fontId="3"/>
  </si>
  <si>
    <t>K2</t>
    <phoneticPr fontId="3"/>
  </si>
  <si>
    <t>K3</t>
    <phoneticPr fontId="3"/>
  </si>
  <si>
    <t>K4</t>
    <phoneticPr fontId="3"/>
  </si>
  <si>
    <t>抽選結果</t>
  </si>
  <si>
    <t>【会場担当チーム】（１６チーム）</t>
    <phoneticPr fontId="3"/>
  </si>
  <si>
    <t>キツレガワエスシージュニア</t>
  </si>
  <si>
    <t>さくらボン・ディ・ボーラ</t>
  </si>
  <si>
    <t>サクラボンディボーラ</t>
  </si>
  <si>
    <t>フットボールクラブ氏家</t>
  </si>
  <si>
    <t>フットボールクラブウジイエ</t>
  </si>
  <si>
    <t>上松山クラブ</t>
  </si>
  <si>
    <t>カミマツヤマクラブ</t>
  </si>
  <si>
    <t>今市ＦＣプログレス</t>
  </si>
  <si>
    <t>イマイチエフシープログレス</t>
  </si>
  <si>
    <t>今市ジュニオール</t>
  </si>
  <si>
    <t>イマイチジュニオール</t>
  </si>
  <si>
    <t>ＦＣあわのレジェンド</t>
  </si>
  <si>
    <t>エフシーアワノレジェンド</t>
  </si>
  <si>
    <t>鹿沼西ＦＣ</t>
  </si>
  <si>
    <t>カヌマニシエフシー</t>
  </si>
  <si>
    <t>ＦＣ中村</t>
  </si>
  <si>
    <t>エフシーナカムラ</t>
  </si>
  <si>
    <t>真岡西サッカークラブブリッツ</t>
  </si>
  <si>
    <t>モオカニシサッカークラブブリッツ</t>
  </si>
  <si>
    <t>クゲタフットボールクラブ</t>
  </si>
  <si>
    <t>ＦＣ真岡２１ファンタジー</t>
  </si>
  <si>
    <t>エフシーモオカニジュウイチファンタジー</t>
  </si>
  <si>
    <t>南河内サッカースポーツ少年団</t>
  </si>
  <si>
    <t>ミナミカワウチサッカースポーツショウネンダン</t>
  </si>
  <si>
    <t>ＪＦＣ　Ｗｉｎｇ</t>
  </si>
  <si>
    <t>ジェイエフシーウィング</t>
  </si>
  <si>
    <t>Ｋ－ＷＥＳＴ．ＦＣ２００１</t>
  </si>
  <si>
    <t>ケーウエストフットボールクラブ２００１</t>
  </si>
  <si>
    <t>御厨フットボールクラブ</t>
  </si>
  <si>
    <t>ミクリヤフットボールクラブ</t>
  </si>
  <si>
    <t>【塩谷・南那須地区】</t>
    <rPh sb="1" eb="3">
      <t>シオヤ</t>
    </rPh>
    <rPh sb="4" eb="7">
      <t>ミナミナス</t>
    </rPh>
    <rPh sb="7" eb="9">
      <t>チク</t>
    </rPh>
    <phoneticPr fontId="3"/>
  </si>
  <si>
    <t>高根沢西フットボールクラブ</t>
  </si>
  <si>
    <t>タカネザワニシフットボールクラブ</t>
  </si>
  <si>
    <t>ＦＣ　ＳＦｉＤＡ</t>
  </si>
  <si>
    <t>エフシー　スフィーダ</t>
  </si>
  <si>
    <t>ヴェルフェヤイタユージュウヴェール</t>
  </si>
  <si>
    <t>ヴェルフェヤイタユージュウブラン</t>
  </si>
  <si>
    <t>ＦＣバジェルボ那須烏山</t>
  </si>
  <si>
    <t>エフシーバジェルボナスカラスヤマ</t>
  </si>
  <si>
    <t>【宇河地区】</t>
    <rPh sb="1" eb="2">
      <t>ウ</t>
    </rPh>
    <rPh sb="2" eb="3">
      <t>カワ</t>
    </rPh>
    <rPh sb="3" eb="5">
      <t>チク</t>
    </rPh>
    <phoneticPr fontId="3"/>
  </si>
  <si>
    <t>宝木キッカーズＭＯＲＡＬＥ１０</t>
  </si>
  <si>
    <t>タカラギキッカーズモラールテン</t>
  </si>
  <si>
    <t>タカラギキッカーズユニティ</t>
  </si>
  <si>
    <t>トヨサトジュニアフットボールクラブウツノミヤ</t>
  </si>
  <si>
    <t>ＦＣみらい</t>
  </si>
  <si>
    <t>エフシーミライ</t>
  </si>
  <si>
    <t>フジミサッカースポーツショウネンダン</t>
  </si>
  <si>
    <t>セイブエフシー</t>
  </si>
  <si>
    <t>緑が丘ＹＦＣサッカー教室</t>
  </si>
  <si>
    <t>ミドリガオカワイエフシーサッカーキョウシツ</t>
  </si>
  <si>
    <t>エヌピーオーホウジンサウスウツノミヤスポーツクラブ</t>
  </si>
  <si>
    <t>国本ジュニアサッカークラブ</t>
  </si>
  <si>
    <t>クニモトジュニアサッカークラブ</t>
  </si>
  <si>
    <t>エフシーブロケード</t>
  </si>
  <si>
    <t>ウダイフゾクショウサッカースポーツショウネンダン</t>
  </si>
  <si>
    <t>ＳＵＧＡＯサッカークラブ</t>
  </si>
  <si>
    <t>スガオウサッカークラブ</t>
  </si>
  <si>
    <t>トチギサッカークラブ　ユージュウ</t>
  </si>
  <si>
    <t>ＦＣＲｉｓｏ</t>
  </si>
  <si>
    <t>フットボールクラブリーゾ</t>
  </si>
  <si>
    <t>ともぞうサッカークラブ　Ｕ１０</t>
  </si>
  <si>
    <t>トモゾウサッカークラブ</t>
  </si>
  <si>
    <t>石井フットボールクラブ</t>
  </si>
  <si>
    <t>イシイフットボールクラブ</t>
  </si>
  <si>
    <t>ミハラサッカークラブジュニア</t>
  </si>
  <si>
    <t>カテット白沢サッカースクール</t>
  </si>
  <si>
    <t>カテットシラサワサッカースクール</t>
  </si>
  <si>
    <t>フットボールクラブ　アリーバ</t>
  </si>
  <si>
    <t>カミカワチジュニアサッカークラブ</t>
  </si>
  <si>
    <t>Ｓ４　スペランツァ</t>
  </si>
  <si>
    <t>エスフォー　スペランツァ</t>
  </si>
  <si>
    <t>ユニオンスポーツクラブ</t>
  </si>
  <si>
    <t>ＦＣスポルト宇都宮</t>
  </si>
  <si>
    <t>エフシースポルトウツノミヤ</t>
  </si>
  <si>
    <t>イソサッカークラブ</t>
  </si>
  <si>
    <t>宇都宮フットボールクラブジュニア</t>
  </si>
  <si>
    <t>ウツノミヤフットボールクラブジュニア</t>
  </si>
  <si>
    <t>【上都賀地区】</t>
    <rPh sb="1" eb="4">
      <t>カミツガ</t>
    </rPh>
    <phoneticPr fontId="3"/>
  </si>
  <si>
    <t>カヌマトウコウエフシー</t>
  </si>
  <si>
    <t>北押原ＦＣ</t>
  </si>
  <si>
    <t>キタオシハラエフシー</t>
  </si>
  <si>
    <t>ニッコウスポーツクラブ</t>
  </si>
  <si>
    <t>ＫＳＣ鹿沼</t>
  </si>
  <si>
    <t>ケーエスシーカヌマ</t>
  </si>
  <si>
    <t>アルゼンチンサッカークラブニッコウ</t>
  </si>
  <si>
    <t>藤原ＦＣ</t>
  </si>
  <si>
    <t>フジハラエフシー</t>
  </si>
  <si>
    <t>抽選結果</t>
    <phoneticPr fontId="3"/>
  </si>
  <si>
    <t>【芳賀地区】</t>
    <rPh sb="1" eb="3">
      <t>ハガ</t>
    </rPh>
    <phoneticPr fontId="3"/>
  </si>
  <si>
    <t>亀山サッカークラブ</t>
  </si>
  <si>
    <t>カメヤマサッカークラブ</t>
  </si>
  <si>
    <t>益子ＳＣ</t>
  </si>
  <si>
    <t>マシコエスシ</t>
  </si>
  <si>
    <t>祖母井クラブ</t>
  </si>
  <si>
    <t>ウバガイクラブ</t>
  </si>
  <si>
    <t>ＪＦＣアミスタ市貝</t>
  </si>
  <si>
    <t>おおぞらＳＣ</t>
  </si>
  <si>
    <t>【下都賀地区】</t>
    <rPh sb="1" eb="4">
      <t>シモツガ</t>
    </rPh>
    <phoneticPr fontId="3"/>
  </si>
  <si>
    <t>都賀クラブジュニア</t>
  </si>
  <si>
    <t>ツガクラブジュニア</t>
  </si>
  <si>
    <t>トチギウーヴァフットボールクラブ</t>
  </si>
  <si>
    <t>野木ＳＳＳ</t>
  </si>
  <si>
    <t>ノギスリーエス</t>
  </si>
  <si>
    <t>小山三小　ＦＣ</t>
  </si>
  <si>
    <t>オヤマサンショウエフシー</t>
  </si>
  <si>
    <t>ＦＣプリメーロ</t>
  </si>
  <si>
    <t>フットボールクラブプリメーロ</t>
  </si>
  <si>
    <t>ＦＣ城東</t>
  </si>
  <si>
    <t>エフシージョウトウ</t>
  </si>
  <si>
    <t>ＦＣがむしゃら</t>
  </si>
  <si>
    <t>エフシーガムシャラ</t>
  </si>
  <si>
    <t>間東ＦＣミラクルズ</t>
  </si>
  <si>
    <t>マヒガシエフシーミラクルズ</t>
  </si>
  <si>
    <t>大谷北ＦＣフォルテ</t>
  </si>
  <si>
    <t>オオヤキタエフシーフォルテ</t>
  </si>
  <si>
    <t>ＳＡＫＵＲＡ　ＦＯＯＴＢＡＬＬ　ＣＬＵＢ　Ｊｒ</t>
  </si>
  <si>
    <t>サクラフットボールクラブジュニア</t>
  </si>
  <si>
    <t>大谷東フットボールクラブ</t>
  </si>
  <si>
    <t>オオヤヒガシフットボールクラブ</t>
  </si>
  <si>
    <t>Ｆ．Ｃ．栃木ジュニア</t>
  </si>
  <si>
    <t>エフシートチギジュニア</t>
  </si>
  <si>
    <t>ミブエフシーユナイテッド</t>
  </si>
  <si>
    <t>ペガサスフジオカ２００７</t>
  </si>
  <si>
    <t>モランゴトチギフットボールクラブユウジュウレッド</t>
  </si>
  <si>
    <t>モランゴトチギフットボールクラブユウジュウグリーン</t>
  </si>
  <si>
    <t>ＦＣ　ＶＡＬＯＮ</t>
  </si>
  <si>
    <t>エフシーバロン</t>
  </si>
  <si>
    <t>ＦＣ　ＶＡＬＯＮセカンド</t>
  </si>
  <si>
    <t>エフシーバロンセカンド</t>
  </si>
  <si>
    <t>抽選結果</t>
    <phoneticPr fontId="3"/>
  </si>
  <si>
    <t>【両毛地区】</t>
    <rPh sb="1" eb="3">
      <t>リョウモウ</t>
    </rPh>
    <phoneticPr fontId="3"/>
  </si>
  <si>
    <t>佐野ＳＳＳ</t>
  </si>
  <si>
    <t>サノスリーエス</t>
  </si>
  <si>
    <t>足利サッカークラブジュニア</t>
  </si>
  <si>
    <t>アシカガサッカークラブジュニア</t>
  </si>
  <si>
    <t>ＦＣ　ＳＨＵＪＡＫＵ</t>
  </si>
  <si>
    <t>エフシーシュジャク</t>
  </si>
  <si>
    <t>坂西ジュニオール</t>
  </si>
  <si>
    <t>サカニシジュニオール</t>
  </si>
  <si>
    <t>ミエヤママエエフシー</t>
  </si>
  <si>
    <t>ＧＲＳ足利Ｊｒ．</t>
  </si>
  <si>
    <t>ジーアールエスアシカガジュニア</t>
  </si>
  <si>
    <t>クレアＦＣアルドーレ</t>
  </si>
  <si>
    <t>クレアエフシーアルドーレ</t>
  </si>
  <si>
    <t>ＣＡ．アトレチコ　佐野</t>
  </si>
  <si>
    <t>シーエーアトレチコサノ</t>
  </si>
  <si>
    <t>【北那須地区】</t>
    <rPh sb="1" eb="4">
      <t>キタナス</t>
    </rPh>
    <phoneticPr fontId="3"/>
  </si>
  <si>
    <t>大田原城山サッカークラブ</t>
  </si>
  <si>
    <t>オオタワラシロヤマサッカークラブ</t>
  </si>
  <si>
    <t>紫塚ＦＣ</t>
  </si>
  <si>
    <t>ムラサキヅカエフシー</t>
  </si>
  <si>
    <t>東那須野ＦＣ　Ｕ－１０</t>
  </si>
  <si>
    <t>ヒガシナスノエフシーユージュウ</t>
  </si>
  <si>
    <t>ＦＣ　Ａｖａｎｃｅ</t>
  </si>
  <si>
    <t>エフシー　アヴァンセ</t>
  </si>
  <si>
    <t>ＦＣ西那須２１アストロ</t>
  </si>
  <si>
    <t>エフシーニシナスニジュウイチアストロ</t>
  </si>
  <si>
    <t>大山フットボールクラブアミーゴ</t>
  </si>
  <si>
    <t>オオヤマフットボールクラブアミーゴ</t>
  </si>
  <si>
    <t>高林・青木フットボールクラブ</t>
  </si>
  <si>
    <t>タカバヤシアオキフットボールクラブ</t>
  </si>
  <si>
    <t>野原グランディオスＦＣ</t>
  </si>
  <si>
    <t>ノハラグランディオスエフシー</t>
  </si>
  <si>
    <t>那須野ヶ原ＦＣボンジボーラ</t>
  </si>
  <si>
    <t>ナスノガハラエフシ－ボンジボーラ</t>
  </si>
  <si>
    <t>ＦＣ黒羽</t>
  </si>
  <si>
    <t>エフシークロバネ</t>
  </si>
  <si>
    <t>○第52回栃木県U-10サッカー選手権大会 抽選順</t>
    <phoneticPr fontId="3"/>
  </si>
  <si>
    <t>両毛→北那須→塩谷南那須→上都賀→宇河→芳賀→下都賀</t>
    <rPh sb="0" eb="2">
      <t>リョウモウ</t>
    </rPh>
    <rPh sb="3" eb="4">
      <t>キタ</t>
    </rPh>
    <rPh sb="4" eb="6">
      <t>ナス</t>
    </rPh>
    <rPh sb="7" eb="9">
      <t>シオヤ</t>
    </rPh>
    <rPh sb="9" eb="12">
      <t>ミナミナス</t>
    </rPh>
    <rPh sb="17" eb="19">
      <t>ウカワ</t>
    </rPh>
    <phoneticPr fontId="3"/>
  </si>
  <si>
    <t>サンエコ自然の森サッカー場A</t>
  </si>
  <si>
    <t>サンエコ自然の森サッカー場B</t>
  </si>
  <si>
    <t>鬼怒グリーンパーク白沢A</t>
  </si>
  <si>
    <t>ブラッドレスサッカークラブ</t>
  </si>
  <si>
    <t>鬼怒グリーンパーク白沢B</t>
  </si>
  <si>
    <t>真岡ハイトラ運動公園陸上競技場A</t>
  </si>
  <si>
    <t>真岡ハイトラ運動公園陸上競技場B</t>
  </si>
  <si>
    <t>エスペランサＭＯＫＡ</t>
  </si>
  <si>
    <t>真岡ハイトラ運動公園運動広場1A</t>
  </si>
  <si>
    <t>Ｊ－ＳＰＯＲＴＳＦＯＯＴＢＡＬＬＣＬＵＢ</t>
  </si>
  <si>
    <t>真岡ハイトラ運動公園運動広場1B</t>
  </si>
  <si>
    <t>益子町民グランドA</t>
  </si>
  <si>
    <t>益子町民グランドB</t>
  </si>
  <si>
    <t>芳賀町けやき台サッカー場</t>
  </si>
  <si>
    <t>芳賀町上の原緑地公園サッカー場</t>
  </si>
  <si>
    <t>真岡鬼怒自然クレーA</t>
  </si>
  <si>
    <t>真岡鬼怒自然クレーB</t>
  </si>
  <si>
    <t>別所山公園サッカー場</t>
  </si>
  <si>
    <t>石橋ＦＣ</t>
  </si>
  <si>
    <t>下野市東部運動公園</t>
  </si>
  <si>
    <t>ＦＣ毛野</t>
  </si>
  <si>
    <t>ＪＦＣ　足利ラトゥール</t>
  </si>
  <si>
    <t>ＴＡＣ　ＫＵＺＵＵ　ＦＣ</t>
  </si>
  <si>
    <t>西原ＦＣ</t>
  </si>
  <si>
    <t>フットボールクラブガナドール大田原Ｕ１２</t>
  </si>
  <si>
    <t>那須野ヶ原ＦＣボンジボーラ　セカンド</t>
  </si>
  <si>
    <t>ＫＯＨＡＲＵ　ＰＲＯＵＤ栃木フットボールクラブ</t>
  </si>
  <si>
    <t>阿久津サッカークラブ</t>
  </si>
  <si>
    <t>ＢＬＵＥ　ＴＨＵＮＤＥＲ</t>
  </si>
  <si>
    <t>喜連川ＦＣＪｒ</t>
  </si>
  <si>
    <t>しおやＦＣヴィガウス</t>
  </si>
  <si>
    <t>ヴェルフェ矢板Ｕ－１２・ｖｅｒｔ</t>
  </si>
  <si>
    <t>ヴェルフェ矢板Ｕ－１２・ｂｌａｎｃ</t>
  </si>
  <si>
    <t>ＮＩＫＫＯ　ＳＰＯＲＴＳ　ＣＬＵＢ　セレソン</t>
  </si>
  <si>
    <t>ＮＩＫＫＯ　ＳＰＯＲＴＳ　ＣＬＵＢ　セントラル</t>
  </si>
  <si>
    <t>ＣＦＡ日光</t>
  </si>
  <si>
    <t>昭和戸祭・細谷ＳＣ</t>
  </si>
  <si>
    <t>豊郷ＪＦＣ宇都宮</t>
  </si>
  <si>
    <t>ＦＣグランディール宇都宮</t>
  </si>
  <si>
    <t>清原陽東サッカースポーツ少年団</t>
  </si>
  <si>
    <t>富士見サッカースポーツ少年団ブルー</t>
  </si>
  <si>
    <t>富士見サッカースポーツ少年団レッド</t>
  </si>
  <si>
    <t>栃木ＳＣ　Ｕ－１２</t>
  </si>
  <si>
    <t>ＴＥＡＭ　リフレＳＣ</t>
  </si>
  <si>
    <t>ともぞうサッカークラブ　Ｕ９</t>
  </si>
  <si>
    <t>ＦＣアリーバＵ１０</t>
  </si>
  <si>
    <t>ｕｎｉｏｎｓｐｏｒｔｓｃｌｕｂ</t>
  </si>
  <si>
    <t>ＦＣスポルト宇都宮クラウド</t>
  </si>
  <si>
    <t>ＩＳＯＳＯＣＣＥＲＣＬＵＢ</t>
  </si>
  <si>
    <t>ＩＳＯＳＣＳＥＧＵＮＤＯ</t>
  </si>
  <si>
    <t>ＪＦＣファイターズ</t>
  </si>
  <si>
    <t>ＪＦＣアミスタ市貝Ｂ</t>
  </si>
  <si>
    <t>茂木ＦＣ</t>
  </si>
  <si>
    <t>合戦場フットボールクラブ</t>
  </si>
  <si>
    <t>小山ウエストＪＦＣ</t>
  </si>
  <si>
    <t>ＭＯＲＡＮＧＯ栃木フットボールクラブＵ１０</t>
  </si>
  <si>
    <t>ＦＣカンピオーネ</t>
  </si>
  <si>
    <t>K5</t>
    <phoneticPr fontId="3"/>
  </si>
  <si>
    <t>G5</t>
    <phoneticPr fontId="3"/>
  </si>
  <si>
    <t>H5</t>
    <phoneticPr fontId="3"/>
  </si>
  <si>
    <t>N5</t>
    <phoneticPr fontId="3"/>
  </si>
  <si>
    <t>L5</t>
    <phoneticPr fontId="3"/>
  </si>
  <si>
    <t>O5</t>
    <phoneticPr fontId="3"/>
  </si>
  <si>
    <t>F5</t>
    <phoneticPr fontId="3"/>
  </si>
  <si>
    <t>P5</t>
    <phoneticPr fontId="3"/>
  </si>
  <si>
    <t>M5</t>
    <phoneticPr fontId="3"/>
  </si>
  <si>
    <t>E5</t>
    <phoneticPr fontId="3"/>
  </si>
  <si>
    <t>C5</t>
    <phoneticPr fontId="3"/>
  </si>
  <si>
    <t>A5</t>
    <phoneticPr fontId="3"/>
  </si>
  <si>
    <t>B5</t>
    <phoneticPr fontId="3"/>
  </si>
  <si>
    <t>I5</t>
    <phoneticPr fontId="3"/>
  </si>
  <si>
    <t>D5</t>
    <phoneticPr fontId="3"/>
  </si>
  <si>
    <t>J5</t>
    <phoneticPr fontId="3"/>
  </si>
  <si>
    <t>J8</t>
    <phoneticPr fontId="3"/>
  </si>
  <si>
    <t>P1</t>
    <phoneticPr fontId="3"/>
  </si>
  <si>
    <t>D2</t>
    <phoneticPr fontId="3"/>
  </si>
  <si>
    <t>H2</t>
    <phoneticPr fontId="3"/>
  </si>
  <si>
    <t>I6</t>
    <phoneticPr fontId="3"/>
  </si>
  <si>
    <t>A3</t>
    <phoneticPr fontId="3"/>
  </si>
  <si>
    <t>E6</t>
    <phoneticPr fontId="3"/>
  </si>
  <si>
    <t>N4</t>
    <phoneticPr fontId="3"/>
  </si>
  <si>
    <t>B6</t>
    <phoneticPr fontId="3"/>
  </si>
  <si>
    <t>F2</t>
    <phoneticPr fontId="3"/>
  </si>
  <si>
    <t>C8</t>
    <phoneticPr fontId="3"/>
  </si>
  <si>
    <t>L2</t>
    <phoneticPr fontId="3"/>
  </si>
  <si>
    <t>M2</t>
    <phoneticPr fontId="3"/>
  </si>
  <si>
    <t>N1</t>
    <phoneticPr fontId="3"/>
  </si>
  <si>
    <t>I3</t>
    <phoneticPr fontId="3"/>
  </si>
  <si>
    <t>L6</t>
    <phoneticPr fontId="3"/>
  </si>
  <si>
    <t>F6</t>
    <phoneticPr fontId="3"/>
  </si>
  <si>
    <t>K1</t>
    <phoneticPr fontId="3"/>
  </si>
  <si>
    <t>J1</t>
    <phoneticPr fontId="3"/>
  </si>
  <si>
    <t>B2</t>
    <phoneticPr fontId="3"/>
  </si>
  <si>
    <t>H6</t>
    <phoneticPr fontId="3"/>
  </si>
  <si>
    <t>A2</t>
    <phoneticPr fontId="3"/>
  </si>
  <si>
    <t>P3</t>
    <phoneticPr fontId="3"/>
  </si>
  <si>
    <t>G6</t>
    <phoneticPr fontId="3"/>
  </si>
  <si>
    <t>D7</t>
    <phoneticPr fontId="3"/>
  </si>
  <si>
    <t>C7</t>
    <phoneticPr fontId="3"/>
  </si>
  <si>
    <t>O3</t>
    <phoneticPr fontId="3"/>
  </si>
  <si>
    <t>K3</t>
    <phoneticPr fontId="3"/>
  </si>
  <si>
    <t>H1</t>
    <phoneticPr fontId="3"/>
  </si>
  <si>
    <t>D6</t>
    <phoneticPr fontId="3"/>
  </si>
  <si>
    <t>A7</t>
    <phoneticPr fontId="3"/>
  </si>
  <si>
    <t>C3</t>
    <phoneticPr fontId="3"/>
  </si>
  <si>
    <t>J7</t>
    <phoneticPr fontId="3"/>
  </si>
  <si>
    <t>B7</t>
    <phoneticPr fontId="3"/>
  </si>
  <si>
    <t>F1</t>
    <phoneticPr fontId="3"/>
  </si>
  <si>
    <t>E2</t>
    <phoneticPr fontId="3"/>
  </si>
  <si>
    <t>M6</t>
    <phoneticPr fontId="3"/>
  </si>
  <si>
    <t>I4</t>
    <phoneticPr fontId="3"/>
  </si>
  <si>
    <t>D1</t>
    <phoneticPr fontId="3"/>
  </si>
  <si>
    <t>A8</t>
    <phoneticPr fontId="3"/>
  </si>
  <si>
    <t>J6</t>
    <phoneticPr fontId="3"/>
  </si>
  <si>
    <t>B4</t>
    <phoneticPr fontId="3"/>
  </si>
  <si>
    <t>C4</t>
    <phoneticPr fontId="3"/>
  </si>
  <si>
    <t>N2</t>
    <phoneticPr fontId="3"/>
  </si>
  <si>
    <t>I8</t>
    <phoneticPr fontId="3"/>
  </si>
  <si>
    <t>O4</t>
    <phoneticPr fontId="3"/>
  </si>
  <si>
    <t>A1</t>
    <phoneticPr fontId="3"/>
  </si>
  <si>
    <t>D3</t>
    <phoneticPr fontId="3"/>
  </si>
  <si>
    <t>L3</t>
    <phoneticPr fontId="3"/>
  </si>
  <si>
    <t>E3</t>
    <phoneticPr fontId="3"/>
  </si>
  <si>
    <t>K4</t>
    <phoneticPr fontId="3"/>
  </si>
  <si>
    <t>I7</t>
    <phoneticPr fontId="3"/>
  </si>
  <si>
    <t>B8</t>
    <phoneticPr fontId="3"/>
  </si>
  <si>
    <t>C1</t>
    <phoneticPr fontId="3"/>
  </si>
  <si>
    <t>G4</t>
    <phoneticPr fontId="3"/>
  </si>
  <si>
    <t>I2</t>
    <phoneticPr fontId="3"/>
  </si>
  <si>
    <t>P6</t>
    <phoneticPr fontId="3"/>
  </si>
  <si>
    <t>M1</t>
    <phoneticPr fontId="3"/>
  </si>
  <si>
    <t>G1</t>
    <phoneticPr fontId="3"/>
  </si>
  <si>
    <t>O2</t>
    <phoneticPr fontId="3"/>
  </si>
  <si>
    <t>M4</t>
    <phoneticPr fontId="3"/>
  </si>
  <si>
    <t>C6</t>
    <phoneticPr fontId="3"/>
  </si>
  <si>
    <t>P2</t>
    <phoneticPr fontId="3"/>
  </si>
  <si>
    <t>J4</t>
    <phoneticPr fontId="3"/>
  </si>
  <si>
    <t>F4</t>
    <phoneticPr fontId="3"/>
  </si>
  <si>
    <t>B3</t>
    <phoneticPr fontId="3"/>
  </si>
  <si>
    <t>K2</t>
    <phoneticPr fontId="3"/>
  </si>
  <si>
    <t>N3</t>
    <phoneticPr fontId="3"/>
  </si>
  <si>
    <t>A6</t>
    <phoneticPr fontId="3"/>
  </si>
  <si>
    <t>F3</t>
    <phoneticPr fontId="3"/>
  </si>
  <si>
    <t>H3</t>
    <phoneticPr fontId="3"/>
  </si>
  <si>
    <t>J3</t>
    <phoneticPr fontId="3"/>
  </si>
  <si>
    <t>D8</t>
    <phoneticPr fontId="3"/>
  </si>
  <si>
    <t>G2</t>
    <phoneticPr fontId="3"/>
  </si>
  <si>
    <t>O6</t>
    <phoneticPr fontId="3"/>
  </si>
  <si>
    <t>E1</t>
    <phoneticPr fontId="3"/>
  </si>
  <si>
    <t>C2</t>
    <phoneticPr fontId="3"/>
  </si>
  <si>
    <t>P4</t>
    <phoneticPr fontId="3"/>
  </si>
  <si>
    <t>G3</t>
    <phoneticPr fontId="3"/>
  </si>
  <si>
    <t>J2</t>
    <phoneticPr fontId="3"/>
  </si>
  <si>
    <t>E4</t>
    <phoneticPr fontId="3"/>
  </si>
  <si>
    <t>I1</t>
    <phoneticPr fontId="3"/>
  </si>
  <si>
    <t>L4</t>
    <phoneticPr fontId="3"/>
  </si>
  <si>
    <t>K6</t>
    <phoneticPr fontId="3"/>
  </si>
  <si>
    <t>L1</t>
    <phoneticPr fontId="3"/>
  </si>
  <si>
    <t>D4</t>
    <phoneticPr fontId="3"/>
  </si>
  <si>
    <t>B1</t>
    <phoneticPr fontId="3"/>
  </si>
  <si>
    <t>H4</t>
    <phoneticPr fontId="3"/>
  </si>
  <si>
    <t>N6</t>
    <phoneticPr fontId="3"/>
  </si>
  <si>
    <t>O1</t>
    <phoneticPr fontId="3"/>
  </si>
  <si>
    <t>M3</t>
    <phoneticPr fontId="3"/>
  </si>
  <si>
    <t>A4</t>
    <phoneticPr fontId="3"/>
  </si>
  <si>
    <t>g</t>
    <phoneticPr fontId="3"/>
  </si>
  <si>
    <t>PK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</si>
</sst>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20"/>
      <name val="ＤＨＰ平成ゴシックW5"/>
      <family val="3"/>
      <charset val="128"/>
    </font>
    <font>
      <b/>
      <sz val="18"/>
      <name val="BIZ UDPゴシック"/>
      <family val="3"/>
      <charset val="128"/>
    </font>
    <font>
      <b/>
      <sz val="20"/>
      <name val="ＭＳ Ｐゴシック"/>
      <family val="3"/>
      <charset val="128"/>
    </font>
    <font>
      <sz val="11"/>
      <color rgb="FF000000"/>
      <name val="MS PGothic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color theme="6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sz val="20"/>
      <color theme="6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name val="ＤＨＰ特太ゴシック体"/>
      <family val="3"/>
      <charset val="128"/>
    </font>
    <font>
      <b/>
      <sz val="11"/>
      <name val="ＭＳ Ｐゴシック"/>
      <family val="3"/>
      <charset val="128"/>
      <scheme val="major"/>
    </font>
    <font>
      <sz val="20"/>
      <color theme="1"/>
      <name val="ＤＨＰ特太ゴシック体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5"/>
      <name val="ＭＳ Ｐゴシック"/>
      <family val="3"/>
      <charset val="128"/>
    </font>
    <font>
      <sz val="8"/>
      <name val="ＭＳ Ｐゴシック"/>
      <family val="3"/>
      <charset val="128"/>
    </font>
    <font>
      <sz val="17"/>
      <name val="ＭＳ Ｐゴシック"/>
      <family val="3"/>
      <charset val="128"/>
    </font>
    <font>
      <sz val="13"/>
      <name val="ＭＳ Ｐゴシック"/>
      <family val="3"/>
      <charset val="128"/>
    </font>
    <font>
      <sz val="14.5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dashed">
        <color indexed="64"/>
      </left>
      <right/>
      <top style="thin">
        <color auto="1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/>
      <top style="thick">
        <color rgb="FFFF0000"/>
      </top>
      <bottom/>
      <diagonal/>
    </border>
    <border>
      <left style="dashed">
        <color indexed="64"/>
      </left>
      <right style="thin">
        <color indexed="64"/>
      </right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dashed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dashed">
        <color indexed="64"/>
      </right>
      <top style="thick">
        <color rgb="FFFF0000"/>
      </top>
      <bottom/>
      <diagonal/>
    </border>
    <border>
      <left style="thin">
        <color indexed="64"/>
      </left>
      <right style="dashed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auto="1"/>
      </left>
      <right style="thick">
        <color rgb="FFFF0000"/>
      </right>
      <top style="thick">
        <color rgb="FFFF0000"/>
      </top>
      <bottom/>
      <diagonal/>
    </border>
    <border>
      <left style="thin">
        <color auto="1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n">
        <color auto="1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dashed">
        <color indexed="64"/>
      </right>
      <top/>
      <bottom/>
      <diagonal/>
    </border>
    <border>
      <left style="thick">
        <color rgb="FFFF0000"/>
      </left>
      <right style="dashed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dashed">
        <color indexed="64"/>
      </left>
      <right style="thick">
        <color rgb="FFFF0000"/>
      </right>
      <top/>
      <bottom style="thick">
        <color rgb="FFFF0000"/>
      </bottom>
      <diagonal/>
    </border>
    <border>
      <left style="dashed">
        <color indexed="64"/>
      </left>
      <right style="thick">
        <color rgb="FFFF0000"/>
      </right>
      <top/>
      <bottom/>
      <diagonal/>
    </border>
    <border>
      <left style="dashed">
        <color indexed="64"/>
      </left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dashed">
        <color indexed="64"/>
      </right>
      <top style="thick">
        <color rgb="FFFF0000"/>
      </top>
      <bottom/>
      <diagonal/>
    </border>
    <border>
      <left style="dashed">
        <color indexed="64"/>
      </left>
      <right/>
      <top/>
      <bottom style="thick">
        <color rgb="FFFF0000"/>
      </bottom>
      <diagonal/>
    </border>
    <border>
      <left/>
      <right style="dashed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ck">
        <color rgb="FFFF0000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/>
      <diagonal/>
    </border>
    <border>
      <left style="thick">
        <color rgb="FFFF0000"/>
      </left>
      <right style="dashed">
        <color indexed="64"/>
      </right>
      <top style="thin">
        <color auto="1"/>
      </top>
      <bottom/>
      <diagonal/>
    </border>
    <border>
      <left style="thick">
        <color rgb="FFFF0000"/>
      </left>
      <right style="dashed">
        <color indexed="64"/>
      </right>
      <top style="thick">
        <color rgb="FFFF0000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7" fillId="0" borderId="0"/>
    <xf numFmtId="0" fontId="1" fillId="0" borderId="0">
      <alignment vertical="center"/>
    </xf>
  </cellStyleXfs>
  <cellXfs count="703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0" xfId="0" applyFont="1">
      <alignment vertical="center"/>
    </xf>
    <xf numFmtId="0" fontId="7" fillId="0" borderId="3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7" fillId="0" borderId="10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0" fillId="0" borderId="0" xfId="0" applyAlignment="1">
      <alignment vertical="center" shrinkToFit="1"/>
    </xf>
    <xf numFmtId="0" fontId="7" fillId="0" borderId="0" xfId="0" applyFont="1" applyAlignment="1">
      <alignment vertical="center" textRotation="255"/>
    </xf>
    <xf numFmtId="0" fontId="7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5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11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distributed" vertical="center"/>
    </xf>
    <xf numFmtId="0" fontId="9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horizontal="center" vertical="center" textRotation="255" shrinkToFit="1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19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23" xfId="0" applyFont="1" applyBorder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7" fillId="0" borderId="22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21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0" fillId="0" borderId="3" xfId="0" applyBorder="1">
      <alignment vertical="center"/>
    </xf>
    <xf numFmtId="0" fontId="7" fillId="0" borderId="33" xfId="0" applyFont="1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0" fillId="0" borderId="22" xfId="0" applyBorder="1">
      <alignment vertical="center"/>
    </xf>
    <xf numFmtId="0" fontId="0" fillId="0" borderId="21" xfId="0" applyBorder="1">
      <alignment vertical="center"/>
    </xf>
    <xf numFmtId="0" fontId="0" fillId="0" borderId="34" xfId="0" applyBorder="1">
      <alignment vertical="center"/>
    </xf>
    <xf numFmtId="0" fontId="7" fillId="0" borderId="34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7" fillId="0" borderId="2" xfId="0" applyFont="1" applyBorder="1" applyAlignment="1">
      <alignment vertical="center" textRotation="255" wrapText="1"/>
    </xf>
    <xf numFmtId="0" fontId="0" fillId="0" borderId="13" xfId="0" applyBorder="1">
      <alignment vertical="center"/>
    </xf>
    <xf numFmtId="0" fontId="19" fillId="0" borderId="0" xfId="0" applyFont="1">
      <alignment vertical="center"/>
    </xf>
    <xf numFmtId="0" fontId="17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textRotation="255"/>
    </xf>
    <xf numFmtId="0" fontId="6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center" textRotation="255" shrinkToFi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56" fontId="10" fillId="0" borderId="0" xfId="0" applyNumberFormat="1" applyFont="1">
      <alignment vertical="center"/>
    </xf>
    <xf numFmtId="0" fontId="7" fillId="0" borderId="11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vertical="top" textRotation="255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distributed" textRotation="255"/>
    </xf>
    <xf numFmtId="56" fontId="5" fillId="0" borderId="0" xfId="0" applyNumberFormat="1" applyFont="1" applyAlignment="1">
      <alignment vertical="center" shrinkToFit="1"/>
    </xf>
    <xf numFmtId="56" fontId="7" fillId="0" borderId="0" xfId="0" applyNumberFormat="1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 shrinkToFit="1"/>
    </xf>
    <xf numFmtId="0" fontId="7" fillId="0" borderId="0" xfId="0" applyFont="1" applyAlignment="1">
      <alignment vertical="center" textRotation="255" wrapText="1"/>
    </xf>
    <xf numFmtId="0" fontId="16" fillId="0" borderId="0" xfId="0" applyFont="1" applyAlignment="1">
      <alignment horizontal="center" vertical="top"/>
    </xf>
    <xf numFmtId="0" fontId="7" fillId="0" borderId="12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7" fillId="0" borderId="20" xfId="0" applyFont="1" applyBorder="1">
      <alignment vertical="center"/>
    </xf>
    <xf numFmtId="0" fontId="12" fillId="0" borderId="18" xfId="0" applyFont="1" applyBorder="1" applyAlignment="1">
      <alignment horizontal="center" vertical="center"/>
    </xf>
    <xf numFmtId="56" fontId="7" fillId="0" borderId="14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6" fillId="0" borderId="0" xfId="0" applyFont="1" applyAlignment="1">
      <alignment horizontal="center" vertical="center" textRotation="255" shrinkToFit="1"/>
    </xf>
    <xf numFmtId="0" fontId="5" fillId="0" borderId="17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34" xfId="0" applyFont="1" applyBorder="1">
      <alignment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24" fillId="0" borderId="0" xfId="0" applyFont="1" applyAlignment="1">
      <alignment vertical="center" shrinkToFit="1"/>
    </xf>
    <xf numFmtId="0" fontId="7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7" fillId="0" borderId="0" xfId="0" applyFont="1" applyAlignment="1">
      <alignment vertical="distributed" textRotation="255" wrapText="1"/>
    </xf>
    <xf numFmtId="0" fontId="12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textRotation="91"/>
    </xf>
    <xf numFmtId="0" fontId="4" fillId="0" borderId="0" xfId="0" applyFont="1" applyAlignment="1">
      <alignment horizontal="distributed" vertical="center"/>
    </xf>
    <xf numFmtId="0" fontId="15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12" fillId="0" borderId="0" xfId="0" applyFont="1">
      <alignment vertical="center"/>
    </xf>
    <xf numFmtId="0" fontId="18" fillId="0" borderId="0" xfId="0" applyFont="1" applyAlignment="1">
      <alignment vertical="center" shrinkToFit="1"/>
    </xf>
    <xf numFmtId="0" fontId="16" fillId="0" borderId="0" xfId="0" applyFont="1" applyAlignment="1">
      <alignment horizontal="center" vertical="top" shrinkToFit="1"/>
    </xf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 textRotation="255" shrinkToFit="1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8" fillId="0" borderId="0" xfId="2" applyFont="1" applyAlignment="1">
      <alignment vertical="center"/>
    </xf>
    <xf numFmtId="0" fontId="27" fillId="0" borderId="0" xfId="2" applyAlignment="1">
      <alignment vertical="center"/>
    </xf>
    <xf numFmtId="0" fontId="29" fillId="0" borderId="0" xfId="2" applyFont="1" applyAlignment="1">
      <alignment horizontal="center" vertical="center"/>
    </xf>
    <xf numFmtId="0" fontId="29" fillId="0" borderId="0" xfId="2" applyFont="1" applyAlignment="1">
      <alignment horizontal="center" vertical="center" shrinkToFit="1"/>
    </xf>
    <xf numFmtId="0" fontId="29" fillId="0" borderId="0" xfId="2" applyFont="1" applyAlignment="1">
      <alignment horizontal="right" vertical="center"/>
    </xf>
    <xf numFmtId="0" fontId="30" fillId="0" borderId="0" xfId="2" applyFont="1" applyAlignment="1">
      <alignment horizontal="left" vertical="center"/>
    </xf>
    <xf numFmtId="0" fontId="31" fillId="0" borderId="0" xfId="2" applyFont="1" applyAlignment="1">
      <alignment vertical="center"/>
    </xf>
    <xf numFmtId="0" fontId="32" fillId="0" borderId="0" xfId="2" applyFont="1" applyAlignment="1">
      <alignment vertical="center"/>
    </xf>
    <xf numFmtId="0" fontId="33" fillId="0" borderId="0" xfId="2" applyFont="1" applyAlignment="1">
      <alignment horizontal="center" vertical="center" shrinkToFit="1"/>
    </xf>
    <xf numFmtId="0" fontId="34" fillId="0" borderId="0" xfId="2" applyFont="1" applyAlignment="1">
      <alignment horizontal="right" vertical="center" shrinkToFit="1"/>
    </xf>
    <xf numFmtId="0" fontId="31" fillId="0" borderId="0" xfId="2" applyFont="1" applyAlignment="1">
      <alignment horizontal="center" vertical="center"/>
    </xf>
    <xf numFmtId="0" fontId="33" fillId="0" borderId="0" xfId="2" applyFont="1" applyAlignment="1">
      <alignment horizontal="left" vertical="center"/>
    </xf>
    <xf numFmtId="0" fontId="35" fillId="0" borderId="0" xfId="2" applyFont="1" applyAlignment="1">
      <alignment horizontal="center" vertical="center"/>
    </xf>
    <xf numFmtId="0" fontId="36" fillId="2" borderId="43" xfId="2" applyFont="1" applyFill="1" applyBorder="1" applyAlignment="1">
      <alignment horizontal="center" vertical="center" shrinkToFit="1"/>
    </xf>
    <xf numFmtId="0" fontId="32" fillId="0" borderId="0" xfId="2" applyFont="1" applyAlignment="1">
      <alignment horizontal="center" vertical="center"/>
    </xf>
    <xf numFmtId="0" fontId="37" fillId="0" borderId="0" xfId="0" applyFont="1" applyAlignment="1">
      <alignment horizontal="left" vertical="center" shrinkToFit="1"/>
    </xf>
    <xf numFmtId="0" fontId="38" fillId="0" borderId="0" xfId="2" applyFont="1" applyAlignment="1">
      <alignment vertical="center" shrinkToFit="1"/>
    </xf>
    <xf numFmtId="0" fontId="32" fillId="0" borderId="0" xfId="2" applyFont="1" applyAlignment="1">
      <alignment vertical="center" wrapText="1" shrinkToFit="1"/>
    </xf>
    <xf numFmtId="0" fontId="32" fillId="0" borderId="0" xfId="2" applyFont="1" applyAlignment="1">
      <alignment vertical="center" shrinkToFit="1"/>
    </xf>
    <xf numFmtId="0" fontId="37" fillId="0" borderId="0" xfId="3" applyFont="1" applyAlignment="1">
      <alignment horizontal="left" vertical="center" shrinkToFit="1"/>
    </xf>
    <xf numFmtId="0" fontId="39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 shrinkToFit="1"/>
    </xf>
    <xf numFmtId="0" fontId="40" fillId="0" borderId="0" xfId="2" applyFont="1" applyAlignment="1">
      <alignment horizontal="right" vertical="center" shrinkToFit="1"/>
    </xf>
    <xf numFmtId="0" fontId="32" fillId="0" borderId="0" xfId="2" applyFont="1" applyAlignment="1">
      <alignment horizontal="left" vertical="center" shrinkToFit="1"/>
    </xf>
    <xf numFmtId="0" fontId="32" fillId="0" borderId="0" xfId="2" applyFont="1" applyAlignment="1">
      <alignment horizontal="right" vertical="center"/>
    </xf>
    <xf numFmtId="0" fontId="41" fillId="0" borderId="0" xfId="2" applyFont="1" applyAlignment="1">
      <alignment horizontal="left" vertical="center"/>
    </xf>
    <xf numFmtId="0" fontId="40" fillId="0" borderId="0" xfId="2" applyFont="1" applyAlignment="1">
      <alignment vertical="center" shrinkToFit="1"/>
    </xf>
    <xf numFmtId="0" fontId="41" fillId="0" borderId="0" xfId="2" applyFont="1" applyAlignment="1">
      <alignment horizontal="left" vertical="center" shrinkToFit="1"/>
    </xf>
    <xf numFmtId="0" fontId="40" fillId="0" borderId="0" xfId="2" applyFont="1" applyAlignment="1">
      <alignment horizontal="left" vertical="center" shrinkToFit="1"/>
    </xf>
    <xf numFmtId="0" fontId="42" fillId="0" borderId="0" xfId="2" applyFont="1" applyAlignment="1">
      <alignment horizontal="right" vertical="center"/>
    </xf>
    <xf numFmtId="0" fontId="41" fillId="0" borderId="0" xfId="2" applyFont="1" applyAlignment="1">
      <alignment horizontal="center" vertical="center" shrinkToFit="1"/>
    </xf>
    <xf numFmtId="0" fontId="41" fillId="0" borderId="0" xfId="2" applyFont="1" applyAlignment="1">
      <alignment vertical="center" shrinkToFit="1"/>
    </xf>
    <xf numFmtId="0" fontId="37" fillId="0" borderId="0" xfId="2" applyFont="1" applyAlignment="1">
      <alignment horizontal="left" vertical="center" shrinkToFit="1"/>
    </xf>
    <xf numFmtId="0" fontId="41" fillId="0" borderId="0" xfId="2" applyFont="1" applyAlignment="1">
      <alignment horizontal="right" vertical="center"/>
    </xf>
    <xf numFmtId="0" fontId="41" fillId="0" borderId="0" xfId="2" applyFont="1" applyAlignment="1">
      <alignment vertical="center"/>
    </xf>
    <xf numFmtId="0" fontId="41" fillId="0" borderId="0" xfId="2" applyFont="1" applyAlignment="1">
      <alignment horizontal="center" vertical="center"/>
    </xf>
    <xf numFmtId="0" fontId="32" fillId="0" borderId="0" xfId="2" applyFont="1" applyAlignment="1">
      <alignment horizontal="left" vertical="center"/>
    </xf>
    <xf numFmtId="0" fontId="30" fillId="0" borderId="0" xfId="2" applyFont="1" applyAlignment="1">
      <alignment horizontal="right" vertical="center"/>
    </xf>
    <xf numFmtId="0" fontId="42" fillId="0" borderId="0" xfId="2" applyFont="1" applyAlignment="1">
      <alignment horizontal="left" vertical="center"/>
    </xf>
    <xf numFmtId="0" fontId="42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6" fillId="0" borderId="0" xfId="2" applyFont="1" applyAlignment="1">
      <alignment vertical="center" shrinkToFit="1"/>
    </xf>
    <xf numFmtId="0" fontId="27" fillId="0" borderId="0" xfId="2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5" fillId="0" borderId="0" xfId="0" applyFont="1">
      <alignment vertical="center"/>
    </xf>
    <xf numFmtId="0" fontId="44" fillId="0" borderId="0" xfId="0" applyFont="1" applyAlignment="1">
      <alignment horizontal="center" vertical="center"/>
    </xf>
    <xf numFmtId="0" fontId="4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top" textRotation="255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center" vertical="center" shrinkToFit="1"/>
    </xf>
    <xf numFmtId="56" fontId="10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vertical="distributed" textRotation="255" wrapText="1"/>
    </xf>
    <xf numFmtId="0" fontId="0" fillId="0" borderId="0" xfId="0" applyFont="1" applyAlignment="1">
      <alignment horizontal="distributed" vertical="center"/>
    </xf>
    <xf numFmtId="0" fontId="7" fillId="0" borderId="44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45" xfId="0" applyFont="1" applyBorder="1">
      <alignment vertical="center"/>
    </xf>
    <xf numFmtId="0" fontId="0" fillId="0" borderId="44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46" xfId="0" applyFont="1" applyBorder="1">
      <alignment vertical="center"/>
    </xf>
    <xf numFmtId="0" fontId="7" fillId="0" borderId="0" xfId="0" applyFont="1" applyBorder="1" applyAlignment="1">
      <alignment vertical="center" shrinkToFit="1"/>
    </xf>
    <xf numFmtId="0" fontId="7" fillId="0" borderId="47" xfId="0" applyFont="1" applyBorder="1" applyAlignment="1">
      <alignment vertical="center" shrinkToFit="1"/>
    </xf>
    <xf numFmtId="0" fontId="7" fillId="0" borderId="48" xfId="0" applyFont="1" applyBorder="1">
      <alignment vertical="center"/>
    </xf>
    <xf numFmtId="0" fontId="7" fillId="0" borderId="49" xfId="0" applyFont="1" applyBorder="1" applyAlignment="1">
      <alignment vertical="center" shrinkToFit="1"/>
    </xf>
    <xf numFmtId="0" fontId="7" fillId="0" borderId="50" xfId="0" applyFont="1" applyBorder="1">
      <alignment vertical="center"/>
    </xf>
    <xf numFmtId="0" fontId="12" fillId="0" borderId="0" xfId="0" applyFont="1" applyBorder="1" applyAlignment="1">
      <alignment vertical="center" shrinkToFit="1"/>
    </xf>
    <xf numFmtId="0" fontId="7" fillId="0" borderId="52" xfId="0" applyFont="1" applyBorder="1" applyAlignment="1">
      <alignment horizontal="center" vertical="center" shrinkToFit="1"/>
    </xf>
    <xf numFmtId="56" fontId="7" fillId="0" borderId="0" xfId="0" applyNumberFormat="1" applyFont="1" applyBorder="1" applyAlignment="1">
      <alignment vertical="center" shrinkToFit="1"/>
    </xf>
    <xf numFmtId="56" fontId="7" fillId="0" borderId="47" xfId="0" applyNumberFormat="1" applyFont="1" applyBorder="1" applyAlignment="1">
      <alignment vertical="center" shrinkToFit="1"/>
    </xf>
    <xf numFmtId="0" fontId="5" fillId="0" borderId="52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textRotation="255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54" xfId="0" applyFont="1" applyBorder="1">
      <alignment vertical="center"/>
    </xf>
    <xf numFmtId="0" fontId="0" fillId="0" borderId="56" xfId="0" applyFont="1" applyBorder="1">
      <alignment vertical="center"/>
    </xf>
    <xf numFmtId="0" fontId="0" fillId="0" borderId="47" xfId="0" applyFont="1" applyBorder="1">
      <alignment vertical="center"/>
    </xf>
    <xf numFmtId="0" fontId="0" fillId="0" borderId="57" xfId="0" applyFont="1" applyBorder="1">
      <alignment vertical="center"/>
    </xf>
    <xf numFmtId="0" fontId="0" fillId="0" borderId="58" xfId="0" applyFont="1" applyBorder="1">
      <alignment vertical="center"/>
    </xf>
    <xf numFmtId="0" fontId="7" fillId="0" borderId="53" xfId="0" applyFont="1" applyBorder="1">
      <alignment vertical="center"/>
    </xf>
    <xf numFmtId="0" fontId="7" fillId="0" borderId="47" xfId="0" applyFont="1" applyBorder="1">
      <alignment vertical="center"/>
    </xf>
    <xf numFmtId="0" fontId="7" fillId="0" borderId="59" xfId="0" applyFont="1" applyBorder="1">
      <alignment vertical="center"/>
    </xf>
    <xf numFmtId="0" fontId="7" fillId="0" borderId="56" xfId="0" applyFont="1" applyBorder="1">
      <alignment vertical="center"/>
    </xf>
    <xf numFmtId="0" fontId="7" fillId="0" borderId="57" xfId="0" applyFont="1" applyBorder="1">
      <alignment vertical="center"/>
    </xf>
    <xf numFmtId="0" fontId="7" fillId="0" borderId="60" xfId="0" applyFont="1" applyBorder="1">
      <alignment vertical="center"/>
    </xf>
    <xf numFmtId="0" fontId="7" fillId="0" borderId="59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0" fillId="0" borderId="60" xfId="0" applyFont="1" applyBorder="1">
      <alignment vertical="center"/>
    </xf>
    <xf numFmtId="0" fontId="0" fillId="0" borderId="59" xfId="0" applyFont="1" applyBorder="1">
      <alignment vertical="center"/>
    </xf>
    <xf numFmtId="0" fontId="0" fillId="0" borderId="45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0" fillId="0" borderId="53" xfId="0" applyFont="1" applyBorder="1">
      <alignment vertical="center"/>
    </xf>
    <xf numFmtId="0" fontId="7" fillId="0" borderId="61" xfId="0" applyFont="1" applyBorder="1" applyAlignment="1">
      <alignment vertical="center" shrinkToFit="1"/>
    </xf>
    <xf numFmtId="0" fontId="7" fillId="0" borderId="62" xfId="0" applyFont="1" applyBorder="1" applyAlignment="1">
      <alignment vertical="center" shrinkToFit="1"/>
    </xf>
    <xf numFmtId="0" fontId="7" fillId="0" borderId="55" xfId="0" applyFont="1" applyBorder="1" applyAlignment="1">
      <alignment vertical="center" shrinkToFit="1"/>
    </xf>
    <xf numFmtId="0" fontId="7" fillId="0" borderId="63" xfId="0" applyFont="1" applyBorder="1" applyAlignment="1">
      <alignment vertical="center" shrinkToFit="1"/>
    </xf>
    <xf numFmtId="0" fontId="7" fillId="0" borderId="56" xfId="0" applyFont="1" applyBorder="1" applyAlignment="1">
      <alignment vertical="center" shrinkToFit="1"/>
    </xf>
    <xf numFmtId="0" fontId="7" fillId="0" borderId="64" xfId="0" applyFont="1" applyBorder="1" applyAlignment="1">
      <alignment vertical="center" shrinkToFit="1"/>
    </xf>
    <xf numFmtId="0" fontId="7" fillId="0" borderId="65" xfId="0" applyFont="1" applyBorder="1" applyAlignment="1">
      <alignment vertical="center" shrinkToFit="1"/>
    </xf>
    <xf numFmtId="0" fontId="7" fillId="0" borderId="59" xfId="0" applyFont="1" applyBorder="1" applyAlignment="1">
      <alignment vertical="center" shrinkToFit="1"/>
    </xf>
    <xf numFmtId="0" fontId="7" fillId="0" borderId="69" xfId="0" applyFont="1" applyBorder="1" applyAlignment="1">
      <alignment vertical="center" shrinkToFit="1"/>
    </xf>
    <xf numFmtId="0" fontId="7" fillId="0" borderId="68" xfId="0" applyFont="1" applyBorder="1" applyAlignment="1">
      <alignment vertical="center" shrinkToFit="1"/>
    </xf>
    <xf numFmtId="56" fontId="7" fillId="0" borderId="68" xfId="0" applyNumberFormat="1" applyFont="1" applyBorder="1" applyAlignment="1">
      <alignment vertical="center" shrinkToFit="1"/>
    </xf>
    <xf numFmtId="56" fontId="7" fillId="0" borderId="67" xfId="0" applyNumberFormat="1" applyFont="1" applyBorder="1" applyAlignment="1">
      <alignment vertical="center" shrinkToFit="1"/>
    </xf>
    <xf numFmtId="0" fontId="7" fillId="0" borderId="70" xfId="0" applyFont="1" applyBorder="1" applyAlignment="1">
      <alignment vertical="center" shrinkToFit="1"/>
    </xf>
    <xf numFmtId="0" fontId="7" fillId="0" borderId="49" xfId="0" applyFont="1" applyBorder="1">
      <alignment vertical="center"/>
    </xf>
    <xf numFmtId="0" fontId="7" fillId="0" borderId="71" xfId="0" applyFont="1" applyBorder="1">
      <alignment vertical="center"/>
    </xf>
    <xf numFmtId="0" fontId="7" fillId="0" borderId="72" xfId="0" applyFont="1" applyBorder="1">
      <alignment vertical="center"/>
    </xf>
    <xf numFmtId="0" fontId="7" fillId="0" borderId="70" xfId="0" applyFont="1" applyBorder="1">
      <alignment vertical="center"/>
    </xf>
    <xf numFmtId="0" fontId="7" fillId="0" borderId="66" xfId="0" applyFont="1" applyBorder="1">
      <alignment vertical="center"/>
    </xf>
    <xf numFmtId="0" fontId="7" fillId="0" borderId="73" xfId="0" applyFont="1" applyBorder="1">
      <alignment vertical="center"/>
    </xf>
    <xf numFmtId="0" fontId="7" fillId="0" borderId="50" xfId="0" applyFont="1" applyBorder="1" applyAlignment="1">
      <alignment horizontal="center" vertical="center" shrinkToFit="1"/>
    </xf>
    <xf numFmtId="0" fontId="0" fillId="0" borderId="49" xfId="0" applyBorder="1">
      <alignment vertical="center"/>
    </xf>
    <xf numFmtId="0" fontId="0" fillId="0" borderId="70" xfId="0" applyBorder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20" fontId="7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74" xfId="0" applyFont="1" applyBorder="1">
      <alignment vertical="center"/>
    </xf>
    <xf numFmtId="0" fontId="7" fillId="0" borderId="5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5" xfId="0" applyFont="1" applyBorder="1">
      <alignment vertical="center"/>
    </xf>
    <xf numFmtId="0" fontId="49" fillId="0" borderId="0" xfId="0" applyFont="1" applyAlignment="1">
      <alignment horizontal="center" vertical="center" wrapText="1"/>
    </xf>
    <xf numFmtId="0" fontId="7" fillId="0" borderId="68" xfId="0" applyFont="1" applyBorder="1">
      <alignment vertical="center"/>
    </xf>
    <xf numFmtId="0" fontId="7" fillId="0" borderId="69" xfId="0" applyFont="1" applyBorder="1">
      <alignment vertical="center"/>
    </xf>
    <xf numFmtId="0" fontId="7" fillId="0" borderId="76" xfId="0" applyFont="1" applyBorder="1">
      <alignment vertical="center"/>
    </xf>
    <xf numFmtId="0" fontId="6" fillId="5" borderId="0" xfId="0" applyFont="1" applyFill="1" applyAlignment="1">
      <alignment vertical="center" textRotation="255" shrinkToFit="1"/>
    </xf>
    <xf numFmtId="0" fontId="6" fillId="5" borderId="0" xfId="0" applyFont="1" applyFill="1" applyAlignment="1">
      <alignment vertical="center" shrinkToFit="1"/>
    </xf>
    <xf numFmtId="0" fontId="5" fillId="0" borderId="33" xfId="0" applyFont="1" applyBorder="1">
      <alignment vertical="center"/>
    </xf>
    <xf numFmtId="0" fontId="7" fillId="0" borderId="45" xfId="0" applyFont="1" applyBorder="1" applyAlignment="1">
      <alignment horizontal="center" vertical="center" shrinkToFit="1"/>
    </xf>
    <xf numFmtId="0" fontId="6" fillId="5" borderId="0" xfId="0" applyFont="1" applyFill="1">
      <alignment vertical="center"/>
    </xf>
    <xf numFmtId="0" fontId="7" fillId="0" borderId="67" xfId="0" applyFont="1" applyBorder="1">
      <alignment vertical="center"/>
    </xf>
    <xf numFmtId="0" fontId="5" fillId="0" borderId="62" xfId="0" applyFont="1" applyBorder="1">
      <alignment vertical="center"/>
    </xf>
    <xf numFmtId="0" fontId="5" fillId="0" borderId="63" xfId="0" applyFont="1" applyBorder="1">
      <alignment vertical="center"/>
    </xf>
    <xf numFmtId="0" fontId="6" fillId="0" borderId="77" xfId="0" applyFont="1" applyBorder="1" applyAlignment="1">
      <alignment horizontal="center" vertical="center" shrinkToFit="1"/>
    </xf>
    <xf numFmtId="0" fontId="4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/>
    </xf>
    <xf numFmtId="0" fontId="6" fillId="5" borderId="6" xfId="0" applyFont="1" applyFill="1" applyBorder="1" applyAlignment="1">
      <alignment horizontal="center" vertical="center" shrinkToFit="1"/>
    </xf>
    <xf numFmtId="0" fontId="6" fillId="5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textRotation="255" shrinkToFit="1"/>
    </xf>
    <xf numFmtId="0" fontId="6" fillId="5" borderId="6" xfId="0" applyFont="1" applyFill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9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6" fillId="4" borderId="6" xfId="0" applyFont="1" applyFill="1" applyBorder="1" applyAlignment="1">
      <alignment horizontal="center" vertical="center" textRotation="255" shrinkToFit="1"/>
    </xf>
    <xf numFmtId="56" fontId="5" fillId="0" borderId="16" xfId="0" applyNumberFormat="1" applyFont="1" applyBorder="1" applyAlignment="1">
      <alignment horizontal="center" vertical="center" shrinkToFit="1"/>
    </xf>
    <xf numFmtId="56" fontId="5" fillId="0" borderId="0" xfId="0" applyNumberFormat="1" applyFont="1" applyAlignment="1">
      <alignment horizontal="center" vertical="center" shrinkToFit="1"/>
    </xf>
    <xf numFmtId="56" fontId="5" fillId="0" borderId="17" xfId="0" applyNumberFormat="1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top"/>
    </xf>
    <xf numFmtId="0" fontId="22" fillId="0" borderId="35" xfId="0" applyFont="1" applyBorder="1" applyAlignment="1">
      <alignment horizontal="center" vertical="center" textRotation="255" shrinkToFit="1"/>
    </xf>
    <xf numFmtId="0" fontId="22" fillId="0" borderId="36" xfId="0" applyFont="1" applyBorder="1" applyAlignment="1">
      <alignment horizontal="center" vertical="center" textRotation="255" shrinkToFit="1"/>
    </xf>
    <xf numFmtId="0" fontId="22" fillId="0" borderId="37" xfId="0" applyFont="1" applyBorder="1" applyAlignment="1">
      <alignment horizontal="center" vertical="center" textRotation="255" shrinkToFit="1"/>
    </xf>
    <xf numFmtId="0" fontId="16" fillId="0" borderId="0" xfId="0" applyFont="1" applyAlignment="1">
      <alignment horizontal="center" vertical="top" shrinkToFit="1"/>
    </xf>
    <xf numFmtId="0" fontId="6" fillId="0" borderId="35" xfId="0" applyFont="1" applyBorder="1" applyAlignment="1">
      <alignment horizontal="center" vertical="center" textRotation="255" shrinkToFit="1"/>
    </xf>
    <xf numFmtId="0" fontId="6" fillId="0" borderId="36" xfId="0" applyFont="1" applyBorder="1" applyAlignment="1">
      <alignment horizontal="center" vertical="center" textRotation="255" shrinkToFit="1"/>
    </xf>
    <xf numFmtId="0" fontId="6" fillId="0" borderId="37" xfId="0" applyFont="1" applyBorder="1" applyAlignment="1">
      <alignment horizontal="center" vertical="center" textRotation="255" shrinkToFit="1"/>
    </xf>
    <xf numFmtId="0" fontId="6" fillId="5" borderId="7" xfId="0" applyFont="1" applyFill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textRotation="255" shrinkToFit="1"/>
    </xf>
    <xf numFmtId="0" fontId="0" fillId="0" borderId="36" xfId="0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27" xfId="0" applyFont="1" applyBorder="1" applyAlignment="1">
      <alignment horizontal="center" vertical="center" textRotation="255" shrinkToFit="1"/>
    </xf>
    <xf numFmtId="0" fontId="6" fillId="0" borderId="28" xfId="0" applyFont="1" applyBorder="1" applyAlignment="1">
      <alignment horizontal="center" vertical="center" textRotation="255" shrinkToFit="1"/>
    </xf>
    <xf numFmtId="0" fontId="6" fillId="0" borderId="29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56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56" fontId="2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textRotation="255" shrinkToFit="1"/>
    </xf>
    <xf numFmtId="0" fontId="16" fillId="0" borderId="0" xfId="0" applyFont="1" applyAlignment="1">
      <alignment horizontal="center" vertical="center"/>
    </xf>
    <xf numFmtId="56" fontId="5" fillId="0" borderId="0" xfId="0" applyNumberFormat="1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0" fillId="0" borderId="38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6" fillId="0" borderId="6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 textRotation="255" wrapText="1"/>
    </xf>
    <xf numFmtId="20" fontId="7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distributed" vertical="center" wrapText="1"/>
    </xf>
    <xf numFmtId="0" fontId="7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distributed" vertical="center" wrapText="1"/>
    </xf>
    <xf numFmtId="0" fontId="49" fillId="0" borderId="0" xfId="0" applyFont="1" applyAlignment="1">
      <alignment horizontal="center" vertical="top" textRotation="255" wrapText="1"/>
    </xf>
    <xf numFmtId="0" fontId="6" fillId="0" borderId="0" xfId="0" applyFont="1" applyAlignment="1">
      <alignment horizontal="center" vertical="top" textRotation="255" wrapText="1"/>
    </xf>
    <xf numFmtId="0" fontId="49" fillId="4" borderId="0" xfId="0" applyFont="1" applyFill="1" applyAlignment="1">
      <alignment horizontal="center" vertical="top" textRotation="255" wrapText="1"/>
    </xf>
    <xf numFmtId="0" fontId="5" fillId="0" borderId="0" xfId="0" applyFont="1" applyAlignment="1">
      <alignment horizontal="center" vertical="top" textRotation="255" wrapText="1"/>
    </xf>
    <xf numFmtId="0" fontId="7" fillId="4" borderId="0" xfId="0" applyFont="1" applyFill="1" applyAlignment="1">
      <alignment horizontal="center" vertical="top" textRotation="255" wrapText="1"/>
    </xf>
    <xf numFmtId="0" fontId="7" fillId="0" borderId="0" xfId="0" applyFont="1" applyAlignment="1">
      <alignment horizontal="right" vertical="center"/>
    </xf>
    <xf numFmtId="0" fontId="7" fillId="4" borderId="0" xfId="0" applyFont="1" applyFill="1" applyAlignment="1">
      <alignment horizontal="distributed" vertical="center" wrapText="1"/>
    </xf>
    <xf numFmtId="0" fontId="5" fillId="4" borderId="0" xfId="0" applyFont="1" applyFill="1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6" fillId="0" borderId="0" xfId="0" applyFont="1" applyAlignment="1">
      <alignment horizontal="distributed" vertical="center" wrapText="1"/>
    </xf>
    <xf numFmtId="0" fontId="6" fillId="3" borderId="0" xfId="0" applyFont="1" applyFill="1" applyAlignment="1">
      <alignment horizontal="distributed" vertical="center" wrapText="1"/>
    </xf>
    <xf numFmtId="0" fontId="5" fillId="3" borderId="0" xfId="0" applyFont="1" applyFill="1" applyAlignment="1">
      <alignment horizontal="distributed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top" textRotation="255" wrapText="1"/>
    </xf>
    <xf numFmtId="0" fontId="18" fillId="0" borderId="0" xfId="0" applyFont="1" applyAlignment="1">
      <alignment horizontal="distributed" vertical="center" wrapText="1"/>
    </xf>
    <xf numFmtId="0" fontId="18" fillId="4" borderId="0" xfId="0" applyFont="1" applyFill="1" applyAlignment="1">
      <alignment horizontal="distributed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distributed" vertical="center" wrapText="1"/>
    </xf>
    <xf numFmtId="0" fontId="0" fillId="4" borderId="0" xfId="0" applyFont="1" applyFill="1" applyAlignment="1">
      <alignment horizontal="distributed" vertical="center" wrapText="1"/>
    </xf>
    <xf numFmtId="0" fontId="50" fillId="0" borderId="13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9" fillId="4" borderId="13" xfId="0" applyFont="1" applyFill="1" applyBorder="1" applyAlignment="1">
      <alignment horizontal="center" vertical="center" wrapText="1"/>
    </xf>
    <xf numFmtId="0" fontId="49" fillId="4" borderId="14" xfId="0" applyFont="1" applyFill="1" applyBorder="1" applyAlignment="1">
      <alignment horizontal="center" vertical="center" wrapText="1"/>
    </xf>
    <xf numFmtId="0" fontId="49" fillId="4" borderId="15" xfId="0" applyFont="1" applyFill="1" applyBorder="1" applyAlignment="1">
      <alignment horizontal="center" vertical="center" wrapText="1"/>
    </xf>
    <xf numFmtId="0" fontId="49" fillId="4" borderId="11" xfId="0" applyFont="1" applyFill="1" applyBorder="1" applyAlignment="1">
      <alignment horizontal="center" vertical="center" wrapText="1"/>
    </xf>
    <xf numFmtId="0" fontId="49" fillId="4" borderId="1" xfId="0" applyFont="1" applyFill="1" applyBorder="1" applyAlignment="1">
      <alignment horizontal="center" vertical="center" wrapText="1"/>
    </xf>
    <xf numFmtId="0" fontId="49" fillId="4" borderId="10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56" fontId="10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distributed" textRotation="255" shrinkToFit="1"/>
    </xf>
    <xf numFmtId="0" fontId="7" fillId="0" borderId="0" xfId="0" applyFont="1" applyAlignment="1">
      <alignment horizontal="center" vertical="top" textRotation="255" wrapText="1" shrinkToFit="1"/>
    </xf>
    <xf numFmtId="0" fontId="6" fillId="0" borderId="0" xfId="0" applyFont="1" applyAlignment="1">
      <alignment horizontal="center" vertical="top" textRotation="255" wrapText="1" shrinkToFit="1"/>
    </xf>
    <xf numFmtId="0" fontId="7" fillId="4" borderId="0" xfId="0" applyFont="1" applyFill="1" applyAlignment="1">
      <alignment horizontal="center" vertical="top" textRotation="255" wrapText="1" shrinkToFit="1"/>
    </xf>
    <xf numFmtId="0" fontId="7" fillId="0" borderId="0" xfId="0" applyFont="1" applyAlignment="1">
      <alignment horizontal="center" vertical="top" textRotation="255" shrinkToFit="1"/>
    </xf>
    <xf numFmtId="0" fontId="7" fillId="4" borderId="0" xfId="0" applyFont="1" applyFill="1" applyAlignment="1">
      <alignment horizontal="center" vertical="top" textRotation="255" shrinkToFit="1"/>
    </xf>
    <xf numFmtId="0" fontId="7" fillId="0" borderId="3" xfId="0" applyFont="1" applyBorder="1" applyAlignment="1">
      <alignment horizontal="center" vertical="distributed" textRotation="255" shrinkToFit="1"/>
    </xf>
    <xf numFmtId="0" fontId="7" fillId="0" borderId="2" xfId="0" applyFont="1" applyBorder="1" applyAlignment="1">
      <alignment horizontal="center" vertical="distributed" textRotation="255" shrinkToFit="1"/>
    </xf>
    <xf numFmtId="0" fontId="7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20" fontId="26" fillId="0" borderId="0" xfId="0" applyNumberFormat="1" applyFont="1" applyAlignment="1">
      <alignment horizontal="center" vertical="center"/>
    </xf>
    <xf numFmtId="0" fontId="7" fillId="4" borderId="0" xfId="0" applyFont="1" applyFill="1" applyAlignment="1">
      <alignment horizontal="distributed" vertical="center"/>
    </xf>
    <xf numFmtId="0" fontId="5" fillId="4" borderId="0" xfId="0" applyFont="1" applyFill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12" xfId="0" applyFont="1" applyBorder="1" applyAlignment="1">
      <alignment horizontal="center" vertical="top" textRotation="255" shrinkToFit="1"/>
    </xf>
    <xf numFmtId="0" fontId="5" fillId="0" borderId="7" xfId="0" applyFont="1" applyBorder="1" applyAlignment="1">
      <alignment horizontal="center" vertical="top" textRotation="255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distributed"/>
    </xf>
    <xf numFmtId="0" fontId="7" fillId="0" borderId="7" xfId="0" applyFont="1" applyBorder="1" applyAlignment="1">
      <alignment horizontal="center" vertical="distributed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15" xfId="0" applyFont="1" applyFill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6" fillId="4" borderId="13" xfId="0" applyFont="1" applyFill="1" applyBorder="1" applyAlignment="1">
      <alignment horizontal="center" vertical="center" wrapText="1" shrinkToFit="1"/>
    </xf>
    <xf numFmtId="0" fontId="6" fillId="4" borderId="14" xfId="0" applyFont="1" applyFill="1" applyBorder="1" applyAlignment="1">
      <alignment horizontal="center" vertical="center" wrapText="1" shrinkToFit="1"/>
    </xf>
    <xf numFmtId="0" fontId="6" fillId="4" borderId="15" xfId="0" applyFont="1" applyFill="1" applyBorder="1" applyAlignment="1">
      <alignment horizontal="center" vertical="center" wrapText="1" shrinkToFit="1"/>
    </xf>
    <xf numFmtId="0" fontId="6" fillId="4" borderId="11" xfId="0" applyFont="1" applyFill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 wrapText="1" shrinkToFit="1"/>
    </xf>
    <xf numFmtId="0" fontId="6" fillId="4" borderId="10" xfId="0" applyFont="1" applyFill="1" applyBorder="1" applyAlignment="1">
      <alignment horizontal="center" vertical="center" wrapText="1" shrinkToFit="1"/>
    </xf>
    <xf numFmtId="0" fontId="5" fillId="4" borderId="0" xfId="0" applyFont="1" applyFill="1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top" textRotation="255" wrapText="1" shrinkToFit="1"/>
    </xf>
    <xf numFmtId="0" fontId="7" fillId="3" borderId="0" xfId="0" applyFont="1" applyFill="1" applyAlignment="1">
      <alignment horizontal="distributed" vertical="center"/>
    </xf>
    <xf numFmtId="0" fontId="6" fillId="4" borderId="0" xfId="0" applyFont="1" applyFill="1" applyAlignment="1">
      <alignment horizontal="center" vertical="top" textRotation="255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8" fillId="0" borderId="15" xfId="0" applyFont="1" applyBorder="1" applyAlignment="1">
      <alignment horizontal="center" vertical="center" wrapText="1" shrinkToFit="1"/>
    </xf>
    <xf numFmtId="0" fontId="18" fillId="0" borderId="11" xfId="0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 shrinkToFit="1"/>
    </xf>
    <xf numFmtId="0" fontId="18" fillId="0" borderId="10" xfId="0" applyFont="1" applyBorder="1" applyAlignment="1">
      <alignment horizontal="center" vertical="center" wrapText="1" shrinkToFit="1"/>
    </xf>
    <xf numFmtId="0" fontId="6" fillId="4" borderId="0" xfId="0" applyFont="1" applyFill="1" applyAlignment="1">
      <alignment horizontal="center" vertical="top" textRotation="255" wrapText="1"/>
    </xf>
    <xf numFmtId="0" fontId="49" fillId="0" borderId="13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top" textRotation="255" wrapText="1" shrinkToFit="1"/>
    </xf>
    <xf numFmtId="0" fontId="51" fillId="4" borderId="0" xfId="0" applyFont="1" applyFill="1" applyAlignment="1">
      <alignment horizontal="center" vertical="top" textRotation="255" wrapText="1" shrinkToFit="1"/>
    </xf>
    <xf numFmtId="0" fontId="18" fillId="4" borderId="13" xfId="0" applyFont="1" applyFill="1" applyBorder="1" applyAlignment="1">
      <alignment horizontal="center" vertical="center" wrapText="1" shrinkToFit="1"/>
    </xf>
    <xf numFmtId="0" fontId="18" fillId="4" borderId="14" xfId="0" applyFont="1" applyFill="1" applyBorder="1" applyAlignment="1">
      <alignment horizontal="center" vertical="center" wrapText="1" shrinkToFit="1"/>
    </xf>
    <xf numFmtId="0" fontId="18" fillId="4" borderId="15" xfId="0" applyFont="1" applyFill="1" applyBorder="1" applyAlignment="1">
      <alignment horizontal="center" vertical="center" wrapText="1" shrinkToFit="1"/>
    </xf>
    <xf numFmtId="0" fontId="18" fillId="4" borderId="11" xfId="0" applyFont="1" applyFill="1" applyBorder="1" applyAlignment="1">
      <alignment horizontal="center" vertical="center" wrapText="1" shrinkToFit="1"/>
    </xf>
    <xf numFmtId="0" fontId="18" fillId="4" borderId="1" xfId="0" applyFont="1" applyFill="1" applyBorder="1" applyAlignment="1">
      <alignment horizontal="center" vertical="center" wrapText="1" shrinkToFit="1"/>
    </xf>
    <xf numFmtId="0" fontId="18" fillId="4" borderId="10" xfId="0" applyFont="1" applyFill="1" applyBorder="1" applyAlignment="1">
      <alignment horizontal="center" vertical="center" wrapText="1" shrinkToFit="1"/>
    </xf>
    <xf numFmtId="0" fontId="5" fillId="4" borderId="13" xfId="0" applyFont="1" applyFill="1" applyBorder="1" applyAlignment="1">
      <alignment horizontal="center" vertical="center" wrapText="1" shrinkToFit="1"/>
    </xf>
    <xf numFmtId="0" fontId="5" fillId="4" borderId="14" xfId="0" applyFont="1" applyFill="1" applyBorder="1" applyAlignment="1">
      <alignment horizontal="center" vertical="center" wrapText="1" shrinkToFit="1"/>
    </xf>
    <xf numFmtId="0" fontId="5" fillId="4" borderId="15" xfId="0" applyFont="1" applyFill="1" applyBorder="1" applyAlignment="1">
      <alignment horizontal="center" vertical="center" wrapText="1" shrinkToFit="1"/>
    </xf>
    <xf numFmtId="0" fontId="5" fillId="4" borderId="11" xfId="0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 wrapText="1" shrinkToFit="1"/>
    </xf>
    <xf numFmtId="0" fontId="5" fillId="4" borderId="10" xfId="0" applyFont="1" applyFill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 vertical="center" shrinkToFit="1"/>
    </xf>
    <xf numFmtId="0" fontId="52" fillId="0" borderId="13" xfId="0" applyFont="1" applyBorder="1" applyAlignment="1">
      <alignment horizontal="center" vertical="center" wrapText="1" shrinkToFit="1"/>
    </xf>
    <xf numFmtId="0" fontId="52" fillId="0" borderId="14" xfId="0" applyFont="1" applyBorder="1" applyAlignment="1">
      <alignment horizontal="center" vertical="center" wrapText="1" shrinkToFit="1"/>
    </xf>
    <xf numFmtId="0" fontId="52" fillId="0" borderId="15" xfId="0" applyFont="1" applyBorder="1" applyAlignment="1">
      <alignment horizontal="center" vertical="center" wrapText="1" shrinkToFit="1"/>
    </xf>
    <xf numFmtId="0" fontId="52" fillId="0" borderId="11" xfId="0" applyFont="1" applyBorder="1" applyAlignment="1">
      <alignment horizontal="center" vertical="center" wrapText="1" shrinkToFit="1"/>
    </xf>
    <xf numFmtId="0" fontId="52" fillId="0" borderId="1" xfId="0" applyFont="1" applyBorder="1" applyAlignment="1">
      <alignment horizontal="center" vertical="center" wrapText="1" shrinkToFit="1"/>
    </xf>
    <xf numFmtId="0" fontId="52" fillId="0" borderId="10" xfId="0" applyFont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shrinkToFit="1"/>
    </xf>
    <xf numFmtId="0" fontId="13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56" fontId="7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12" fillId="0" borderId="0" xfId="0" applyFont="1" applyAlignment="1">
      <alignment horizontal="center" vertical="center"/>
    </xf>
    <xf numFmtId="20" fontId="7" fillId="0" borderId="0" xfId="0" applyNumberFormat="1" applyFont="1" applyAlignment="1">
      <alignment horizontal="left" vertical="center"/>
    </xf>
    <xf numFmtId="0" fontId="4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5" fillId="0" borderId="3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74" xfId="0" applyBorder="1">
      <alignment vertical="center"/>
    </xf>
    <xf numFmtId="0" fontId="7" fillId="0" borderId="54" xfId="0" applyFont="1" applyBorder="1" applyAlignment="1">
      <alignment vertical="center" shrinkToFit="1"/>
    </xf>
    <xf numFmtId="0" fontId="7" fillId="0" borderId="79" xfId="0" applyFont="1" applyBorder="1" applyAlignment="1">
      <alignment vertical="center" shrinkToFit="1"/>
    </xf>
    <xf numFmtId="0" fontId="7" fillId="0" borderId="44" xfId="0" applyFont="1" applyBorder="1" applyAlignment="1">
      <alignment vertical="center" shrinkToFit="1"/>
    </xf>
    <xf numFmtId="0" fontId="7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45" xfId="0" applyFont="1" applyBorder="1" applyAlignment="1">
      <alignment vertical="center" shrinkToFit="1"/>
    </xf>
    <xf numFmtId="0" fontId="7" fillId="0" borderId="46" xfId="0" applyFont="1" applyBorder="1" applyAlignment="1">
      <alignment vertical="center" shrinkToFit="1"/>
    </xf>
    <xf numFmtId="0" fontId="7" fillId="0" borderId="75" xfId="0" applyFont="1" applyBorder="1" applyAlignment="1">
      <alignment vertical="center" shrinkToFit="1"/>
    </xf>
    <xf numFmtId="0" fontId="49" fillId="4" borderId="0" xfId="0" applyFont="1" applyFill="1" applyAlignment="1">
      <alignment horizontal="center" vertical="center" wrapText="1"/>
    </xf>
    <xf numFmtId="0" fontId="7" fillId="0" borderId="80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4" borderId="6" xfId="0" applyFont="1" applyFill="1" applyBorder="1" applyAlignment="1">
      <alignment horizontal="center" vertical="center" textRotation="255" wrapText="1"/>
    </xf>
    <xf numFmtId="0" fontId="7" fillId="0" borderId="74" xfId="0" applyFont="1" applyBorder="1" applyAlignment="1">
      <alignment vertical="center" shrinkToFit="1"/>
    </xf>
    <xf numFmtId="0" fontId="7" fillId="0" borderId="53" xfId="0" applyFont="1" applyBorder="1" applyAlignment="1">
      <alignment vertical="center" shrinkToFit="1"/>
    </xf>
    <xf numFmtId="0" fontId="7" fillId="0" borderId="78" xfId="0" applyFont="1" applyBorder="1" applyAlignment="1">
      <alignment vertical="center" shrinkToFit="1"/>
    </xf>
    <xf numFmtId="0" fontId="7" fillId="0" borderId="81" xfId="0" applyFont="1" applyBorder="1" applyAlignment="1">
      <alignment vertical="center" shrinkToFit="1"/>
    </xf>
    <xf numFmtId="0" fontId="7" fillId="0" borderId="66" xfId="0" applyFont="1" applyBorder="1" applyAlignment="1">
      <alignment vertical="center" shrinkToFit="1"/>
    </xf>
    <xf numFmtId="0" fontId="7" fillId="0" borderId="82" xfId="0" applyFont="1" applyBorder="1" applyAlignment="1">
      <alignment vertical="center" shrinkToFit="1"/>
    </xf>
    <xf numFmtId="0" fontId="7" fillId="0" borderId="27" xfId="0" applyFont="1" applyBorder="1">
      <alignment vertical="center"/>
    </xf>
    <xf numFmtId="0" fontId="7" fillId="0" borderId="68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7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0" fillId="0" borderId="69" xfId="0" applyBorder="1">
      <alignment vertical="center"/>
    </xf>
    <xf numFmtId="0" fontId="0" fillId="0" borderId="68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5" fillId="0" borderId="51" xfId="0" applyFont="1" applyBorder="1">
      <alignment vertical="center"/>
    </xf>
    <xf numFmtId="0" fontId="7" fillId="0" borderId="83" xfId="0" applyFont="1" applyBorder="1" applyAlignment="1">
      <alignment vertical="center" shrinkToFit="1"/>
    </xf>
    <xf numFmtId="0" fontId="7" fillId="0" borderId="67" xfId="0" applyFont="1" applyBorder="1" applyAlignment="1">
      <alignment vertical="center" shrinkToFit="1"/>
    </xf>
    <xf numFmtId="56" fontId="7" fillId="0" borderId="49" xfId="0" applyNumberFormat="1" applyFont="1" applyBorder="1" applyAlignment="1">
      <alignment vertical="center" shrinkToFit="1"/>
    </xf>
    <xf numFmtId="56" fontId="7" fillId="0" borderId="69" xfId="0" applyNumberFormat="1" applyFont="1" applyBorder="1" applyAlignment="1">
      <alignment vertical="center" shrinkToFit="1"/>
    </xf>
    <xf numFmtId="0" fontId="12" fillId="0" borderId="68" xfId="0" applyFont="1" applyBorder="1" applyAlignment="1">
      <alignment vertical="center" shrinkToFit="1"/>
    </xf>
    <xf numFmtId="0" fontId="5" fillId="0" borderId="84" xfId="0" applyFont="1" applyBorder="1">
      <alignment vertical="center"/>
    </xf>
    <xf numFmtId="0" fontId="7" fillId="5" borderId="6" xfId="0" applyFont="1" applyFill="1" applyBorder="1" applyAlignment="1">
      <alignment horizontal="center" vertical="center" textRotation="255" wrapText="1"/>
    </xf>
    <xf numFmtId="0" fontId="53" fillId="5" borderId="6" xfId="0" applyFont="1" applyFill="1" applyBorder="1" applyAlignment="1">
      <alignment horizontal="center" vertical="center" textRotation="255" wrapText="1"/>
    </xf>
    <xf numFmtId="0" fontId="7" fillId="0" borderId="57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textRotation="255" shrinkToFit="1"/>
    </xf>
    <xf numFmtId="0" fontId="7" fillId="0" borderId="85" xfId="0" applyFont="1" applyBorder="1">
      <alignment vertical="center"/>
    </xf>
    <xf numFmtId="0" fontId="7" fillId="0" borderId="62" xfId="0" applyFont="1" applyBorder="1">
      <alignment vertical="center"/>
    </xf>
    <xf numFmtId="0" fontId="7" fillId="0" borderId="62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 textRotation="255" shrinkToFit="1"/>
    </xf>
    <xf numFmtId="0" fontId="7" fillId="0" borderId="0" xfId="0" applyFont="1" applyBorder="1" applyAlignment="1">
      <alignment horizontal="center" vertical="center" textRotation="255" shrinkToFit="1"/>
    </xf>
    <xf numFmtId="0" fontId="7" fillId="0" borderId="53" xfId="0" applyFont="1" applyBorder="1" applyAlignment="1">
      <alignment horizontal="center" vertical="center" textRotation="255" shrinkToFit="1"/>
    </xf>
    <xf numFmtId="0" fontId="7" fillId="0" borderId="53" xfId="0" applyFont="1" applyBorder="1" applyAlignment="1">
      <alignment vertical="center" textRotation="255" wrapText="1"/>
    </xf>
    <xf numFmtId="0" fontId="7" fillId="0" borderId="0" xfId="0" applyFont="1" applyBorder="1" applyAlignment="1">
      <alignment vertical="center" textRotation="255" wrapText="1"/>
    </xf>
    <xf numFmtId="0" fontId="4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7" fillId="4" borderId="13" xfId="0" applyFont="1" applyFill="1" applyBorder="1" applyAlignment="1">
      <alignment horizontal="center" vertical="center" textRotation="255" shrinkToFit="1"/>
    </xf>
    <xf numFmtId="0" fontId="7" fillId="4" borderId="15" xfId="0" applyFont="1" applyFill="1" applyBorder="1" applyAlignment="1">
      <alignment horizontal="center" vertical="center" textRotation="255" shrinkToFit="1"/>
    </xf>
    <xf numFmtId="0" fontId="7" fillId="4" borderId="2" xfId="0" applyFont="1" applyFill="1" applyBorder="1" applyAlignment="1">
      <alignment horizontal="center" vertical="center" textRotation="255" shrinkToFit="1"/>
    </xf>
    <xf numFmtId="0" fontId="7" fillId="4" borderId="3" xfId="0" applyFont="1" applyFill="1" applyBorder="1" applyAlignment="1">
      <alignment horizontal="center" vertical="center" textRotation="255" shrinkToFit="1"/>
    </xf>
    <xf numFmtId="0" fontId="7" fillId="4" borderId="11" xfId="0" applyFont="1" applyFill="1" applyBorder="1" applyAlignment="1">
      <alignment horizontal="center" vertical="center" textRotation="255" shrinkToFit="1"/>
    </xf>
    <xf numFmtId="0" fontId="7" fillId="4" borderId="10" xfId="0" applyFont="1" applyFill="1" applyBorder="1" applyAlignment="1">
      <alignment horizontal="center" vertical="center" textRotation="255" shrinkToFit="1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11721</xdr:colOff>
      <xdr:row>7</xdr:row>
      <xdr:rowOff>52315</xdr:rowOff>
    </xdr:from>
    <xdr:to>
      <xdr:col>21</xdr:col>
      <xdr:colOff>14164</xdr:colOff>
      <xdr:row>37</xdr:row>
      <xdr:rowOff>18561</xdr:rowOff>
    </xdr:to>
    <xdr:sp macro="" textlink="">
      <xdr:nvSpPr>
        <xdr:cNvPr id="2" name="四角形: 角を丸くする 1">
          <a:extLst>
            <a:ext uri="{FF2B5EF4-FFF2-40B4-BE49-F238E27FC236}">
              <a16:creationId xmlns="" xmlns:a16="http://schemas.microsoft.com/office/drawing/2014/main" id="{C061E6E2-198D-44D3-8BF6-B29EA24D8CCC}"/>
            </a:ext>
          </a:extLst>
        </xdr:cNvPr>
        <xdr:cNvSpPr/>
      </xdr:nvSpPr>
      <xdr:spPr>
        <a:xfrm>
          <a:off x="4255475" y="1758023"/>
          <a:ext cx="2018812" cy="365901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700"/>
            <a:t>10/14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1</a:t>
          </a:r>
          <a:r>
            <a:rPr kumimoji="1" lang="ja-JP" altLang="en-US" sz="700"/>
            <a:t>試合   </a:t>
          </a:r>
          <a:r>
            <a:rPr kumimoji="1" lang="en-US" altLang="ja-JP" sz="700"/>
            <a:t>12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　</a:t>
          </a:r>
          <a:endParaRPr kumimoji="1" lang="en-US" altLang="ja-JP" sz="700"/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2</a:t>
          </a:r>
          <a:r>
            <a:rPr kumimoji="1" lang="ja-JP" altLang="en-US" sz="700"/>
            <a:t>試合　</a:t>
          </a:r>
          <a:r>
            <a:rPr kumimoji="1" lang="en-US" altLang="ja-JP" sz="700"/>
            <a:t>12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3</a:t>
          </a:r>
          <a:r>
            <a:rPr kumimoji="1" lang="ja-JP" altLang="en-US" sz="700"/>
            <a:t>試合　</a:t>
          </a:r>
          <a:r>
            <a:rPr kumimoji="1" lang="en-US" altLang="ja-JP" sz="700"/>
            <a:t>13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4</a:t>
          </a:r>
          <a:r>
            <a:rPr kumimoji="1" lang="ja-JP" altLang="en-US" sz="700"/>
            <a:t>試合　</a:t>
          </a:r>
          <a:r>
            <a:rPr kumimoji="1" lang="en-US" altLang="ja-JP" sz="700"/>
            <a:t>13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5</a:t>
          </a:r>
          <a:r>
            <a:rPr kumimoji="1" lang="ja-JP" altLang="en-US" sz="700"/>
            <a:t>試合　</a:t>
          </a:r>
          <a:r>
            <a:rPr kumimoji="1" lang="en-US" altLang="ja-JP" sz="700"/>
            <a:t>14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6</a:t>
          </a:r>
          <a:r>
            <a:rPr kumimoji="1" lang="ja-JP" altLang="en-US" sz="700"/>
            <a:t>試合　</a:t>
          </a:r>
          <a:r>
            <a:rPr kumimoji="1" lang="en-US" altLang="ja-JP" sz="700"/>
            <a:t>14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endParaRPr kumimoji="1" lang="en-US" altLang="ja-JP" sz="700"/>
        </a:p>
        <a:p>
          <a:pPr algn="l"/>
          <a:r>
            <a:rPr kumimoji="1" lang="en-US" altLang="ja-JP" sz="700"/>
            <a:t>10/15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1</a:t>
          </a:r>
          <a:r>
            <a:rPr kumimoji="1" lang="ja-JP" altLang="en-US" sz="700"/>
            <a:t>試合　  </a:t>
          </a:r>
          <a:r>
            <a:rPr kumimoji="1" lang="en-US" altLang="ja-JP" sz="700"/>
            <a:t>9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　  第</a:t>
          </a:r>
          <a:r>
            <a:rPr kumimoji="1" lang="en-US" altLang="ja-JP" sz="700"/>
            <a:t>7</a:t>
          </a:r>
          <a:r>
            <a:rPr kumimoji="1" lang="ja-JP" altLang="en-US" sz="700"/>
            <a:t>試合   </a:t>
          </a:r>
          <a:r>
            <a:rPr kumimoji="1" lang="en-US" altLang="ja-JP" sz="700"/>
            <a:t>12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　　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2</a:t>
          </a:r>
          <a:r>
            <a:rPr kumimoji="1" lang="ja-JP" altLang="en-US" sz="700"/>
            <a:t>試合　  </a:t>
          </a:r>
          <a:r>
            <a:rPr kumimoji="1" lang="en-US" altLang="ja-JP" sz="700"/>
            <a:t>9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　  第</a:t>
          </a:r>
          <a:r>
            <a:rPr kumimoji="1" lang="en-US" altLang="ja-JP" sz="700"/>
            <a:t>8</a:t>
          </a:r>
          <a:r>
            <a:rPr kumimoji="1" lang="ja-JP" altLang="en-US" sz="700"/>
            <a:t>試合　</a:t>
          </a:r>
          <a:r>
            <a:rPr kumimoji="1" lang="en-US" altLang="ja-JP" sz="700"/>
            <a:t>12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3</a:t>
          </a:r>
          <a:r>
            <a:rPr kumimoji="1" lang="ja-JP" altLang="en-US" sz="700"/>
            <a:t>試合　</a:t>
          </a:r>
          <a:r>
            <a:rPr kumimoji="1" lang="en-US" altLang="ja-JP" sz="700"/>
            <a:t>10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　  第</a:t>
          </a:r>
          <a:r>
            <a:rPr kumimoji="1" lang="en-US" altLang="ja-JP" sz="700"/>
            <a:t>9</a:t>
          </a:r>
          <a:r>
            <a:rPr kumimoji="1" lang="ja-JP" altLang="en-US" sz="700"/>
            <a:t>試合　</a:t>
          </a:r>
          <a:r>
            <a:rPr kumimoji="1" lang="en-US" altLang="ja-JP" sz="700"/>
            <a:t>13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4</a:t>
          </a:r>
          <a:r>
            <a:rPr kumimoji="1" lang="ja-JP" altLang="en-US" sz="700"/>
            <a:t>試合　</a:t>
          </a:r>
          <a:r>
            <a:rPr kumimoji="1" lang="en-US" altLang="ja-JP" sz="700"/>
            <a:t>10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   第</a:t>
          </a:r>
          <a:r>
            <a:rPr kumimoji="1" lang="en-US" altLang="ja-JP" sz="700"/>
            <a:t>10</a:t>
          </a:r>
          <a:r>
            <a:rPr kumimoji="1" lang="ja-JP" altLang="en-US" sz="700"/>
            <a:t>試合　</a:t>
          </a:r>
          <a:r>
            <a:rPr kumimoji="1" lang="en-US" altLang="ja-JP" sz="700"/>
            <a:t>13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5</a:t>
          </a:r>
          <a:r>
            <a:rPr kumimoji="1" lang="ja-JP" altLang="en-US" sz="700"/>
            <a:t>試合　</a:t>
          </a:r>
          <a:r>
            <a:rPr kumimoji="1" lang="en-US" altLang="ja-JP" sz="700"/>
            <a:t>11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   第</a:t>
          </a:r>
          <a:r>
            <a:rPr kumimoji="1" lang="en-US" altLang="ja-JP" sz="700"/>
            <a:t>11</a:t>
          </a:r>
          <a:r>
            <a:rPr kumimoji="1" lang="ja-JP" altLang="en-US" sz="700"/>
            <a:t>試合　</a:t>
          </a:r>
          <a:r>
            <a:rPr kumimoji="1" lang="en-US" altLang="ja-JP" sz="700"/>
            <a:t>14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6</a:t>
          </a:r>
          <a:r>
            <a:rPr kumimoji="1" lang="ja-JP" altLang="en-US" sz="700"/>
            <a:t>試合　</a:t>
          </a:r>
          <a:r>
            <a:rPr kumimoji="1" lang="en-US" altLang="ja-JP" sz="700"/>
            <a:t>11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    第</a:t>
          </a:r>
          <a:r>
            <a:rPr kumimoji="1" lang="en-US" altLang="ja-JP" sz="700"/>
            <a:t>12</a:t>
          </a:r>
          <a:r>
            <a:rPr kumimoji="1" lang="ja-JP" altLang="en-US" sz="700"/>
            <a:t>試合　</a:t>
          </a:r>
          <a:r>
            <a:rPr kumimoji="1" lang="en-US" altLang="ja-JP" sz="700"/>
            <a:t>14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  <a:endParaRPr kumimoji="1" lang="ja-JP" altLang="en-US" sz="700" baseline="0">
            <a:solidFill>
              <a:schemeClr val="dk1"/>
            </a:solidFill>
          </a:endParaRPr>
        </a:p>
        <a:p>
          <a:pPr algn="l"/>
          <a:endParaRPr kumimoji="1" lang="en-US" altLang="ja-JP" sz="700"/>
        </a:p>
        <a:p>
          <a:pPr algn="l"/>
          <a:r>
            <a:rPr kumimoji="1" lang="en-US" altLang="ja-JP" sz="700"/>
            <a:t>10/22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1</a:t>
          </a:r>
          <a:r>
            <a:rPr kumimoji="1" lang="ja-JP" altLang="en-US" sz="700"/>
            <a:t>試合　  </a:t>
          </a:r>
          <a:r>
            <a:rPr kumimoji="1" lang="en-US" altLang="ja-JP" sz="700"/>
            <a:t>9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2</a:t>
          </a:r>
          <a:r>
            <a:rPr kumimoji="1" lang="ja-JP" altLang="en-US" sz="700"/>
            <a:t>試合　  </a:t>
          </a:r>
          <a:r>
            <a:rPr kumimoji="1" lang="en-US" altLang="ja-JP" sz="700"/>
            <a:t>9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3</a:t>
          </a:r>
          <a:r>
            <a:rPr kumimoji="1" lang="ja-JP" altLang="en-US" sz="700"/>
            <a:t>試合　</a:t>
          </a:r>
          <a:r>
            <a:rPr kumimoji="1" lang="en-US" altLang="ja-JP" sz="700"/>
            <a:t>10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4</a:t>
          </a:r>
          <a:r>
            <a:rPr kumimoji="1" lang="ja-JP" altLang="en-US" sz="700"/>
            <a:t>試合　</a:t>
          </a:r>
          <a:r>
            <a:rPr kumimoji="1" lang="en-US" altLang="ja-JP" sz="700"/>
            <a:t>12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endParaRPr kumimoji="1" lang="en-US" altLang="ja-JP" sz="700"/>
        </a:p>
      </xdr:txBody>
    </xdr:sp>
    <xdr:clientData/>
  </xdr:twoCellAnchor>
  <xdr:twoCellAnchor>
    <xdr:from>
      <xdr:col>3</xdr:col>
      <xdr:colOff>46893</xdr:colOff>
      <xdr:row>15</xdr:row>
      <xdr:rowOff>35170</xdr:rowOff>
    </xdr:from>
    <xdr:to>
      <xdr:col>3</xdr:col>
      <xdr:colOff>240323</xdr:colOff>
      <xdr:row>16</xdr:row>
      <xdr:rowOff>105509</xdr:rowOff>
    </xdr:to>
    <xdr:sp macro="" textlink="">
      <xdr:nvSpPr>
        <xdr:cNvPr id="3" name="円/楕円 2"/>
        <xdr:cNvSpPr/>
      </xdr:nvSpPr>
      <xdr:spPr>
        <a:xfrm>
          <a:off x="2485293" y="2725616"/>
          <a:ext cx="193430" cy="19343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29306</xdr:colOff>
      <xdr:row>7</xdr:row>
      <xdr:rowOff>46454</xdr:rowOff>
    </xdr:from>
    <xdr:to>
      <xdr:col>21</xdr:col>
      <xdr:colOff>31749</xdr:colOff>
      <xdr:row>37</xdr:row>
      <xdr:rowOff>12700</xdr:rowOff>
    </xdr:to>
    <xdr:sp macro="" textlink="">
      <xdr:nvSpPr>
        <xdr:cNvPr id="2" name="四角形: 角を丸くする 1">
          <a:extLst>
            <a:ext uri="{FF2B5EF4-FFF2-40B4-BE49-F238E27FC236}">
              <a16:creationId xmlns="" xmlns:a16="http://schemas.microsoft.com/office/drawing/2014/main" id="{C061E6E2-198D-44D3-8BF6-B29EA24D8CCC}"/>
            </a:ext>
          </a:extLst>
        </xdr:cNvPr>
        <xdr:cNvSpPr/>
      </xdr:nvSpPr>
      <xdr:spPr>
        <a:xfrm>
          <a:off x="4328256" y="1754604"/>
          <a:ext cx="2034443" cy="3776246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700"/>
            <a:t>10/14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1</a:t>
          </a:r>
          <a:r>
            <a:rPr kumimoji="1" lang="ja-JP" altLang="en-US" sz="700"/>
            <a:t>試合   </a:t>
          </a:r>
          <a:r>
            <a:rPr kumimoji="1" lang="en-US" altLang="ja-JP" sz="700"/>
            <a:t>12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　</a:t>
          </a:r>
          <a:endParaRPr kumimoji="1" lang="en-US" altLang="ja-JP" sz="700"/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2</a:t>
          </a:r>
          <a:r>
            <a:rPr kumimoji="1" lang="ja-JP" altLang="en-US" sz="700"/>
            <a:t>試合　</a:t>
          </a:r>
          <a:r>
            <a:rPr kumimoji="1" lang="en-US" altLang="ja-JP" sz="700"/>
            <a:t>12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3</a:t>
          </a:r>
          <a:r>
            <a:rPr kumimoji="1" lang="ja-JP" altLang="en-US" sz="700"/>
            <a:t>試合　</a:t>
          </a:r>
          <a:r>
            <a:rPr kumimoji="1" lang="en-US" altLang="ja-JP" sz="700"/>
            <a:t>13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4</a:t>
          </a:r>
          <a:r>
            <a:rPr kumimoji="1" lang="ja-JP" altLang="en-US" sz="700"/>
            <a:t>試合　</a:t>
          </a:r>
          <a:r>
            <a:rPr kumimoji="1" lang="en-US" altLang="ja-JP" sz="700"/>
            <a:t>13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5</a:t>
          </a:r>
          <a:r>
            <a:rPr kumimoji="1" lang="ja-JP" altLang="en-US" sz="700"/>
            <a:t>試合　</a:t>
          </a:r>
          <a:r>
            <a:rPr kumimoji="1" lang="en-US" altLang="ja-JP" sz="700"/>
            <a:t>14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6</a:t>
          </a:r>
          <a:r>
            <a:rPr kumimoji="1" lang="ja-JP" altLang="en-US" sz="700"/>
            <a:t>試合　</a:t>
          </a:r>
          <a:r>
            <a:rPr kumimoji="1" lang="en-US" altLang="ja-JP" sz="700"/>
            <a:t>14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endParaRPr kumimoji="1" lang="en-US" altLang="ja-JP" sz="700"/>
        </a:p>
        <a:p>
          <a:pPr algn="l"/>
          <a:r>
            <a:rPr kumimoji="1" lang="en-US" altLang="ja-JP" sz="700"/>
            <a:t>10/15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1</a:t>
          </a:r>
          <a:r>
            <a:rPr kumimoji="1" lang="ja-JP" altLang="en-US" sz="700"/>
            <a:t>試合　  </a:t>
          </a:r>
          <a:r>
            <a:rPr kumimoji="1" lang="en-US" altLang="ja-JP" sz="700"/>
            <a:t>9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　  第</a:t>
          </a:r>
          <a:r>
            <a:rPr kumimoji="1" lang="en-US" altLang="ja-JP" sz="700"/>
            <a:t>7</a:t>
          </a:r>
          <a:r>
            <a:rPr kumimoji="1" lang="ja-JP" altLang="en-US" sz="700"/>
            <a:t>試合   </a:t>
          </a:r>
          <a:r>
            <a:rPr kumimoji="1" lang="en-US" altLang="ja-JP" sz="700"/>
            <a:t>12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　　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2</a:t>
          </a:r>
          <a:r>
            <a:rPr kumimoji="1" lang="ja-JP" altLang="en-US" sz="700"/>
            <a:t>試合　  </a:t>
          </a:r>
          <a:r>
            <a:rPr kumimoji="1" lang="en-US" altLang="ja-JP" sz="700"/>
            <a:t>9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　  第</a:t>
          </a:r>
          <a:r>
            <a:rPr kumimoji="1" lang="en-US" altLang="ja-JP" sz="700"/>
            <a:t>8</a:t>
          </a:r>
          <a:r>
            <a:rPr kumimoji="1" lang="ja-JP" altLang="en-US" sz="700"/>
            <a:t>試合　</a:t>
          </a:r>
          <a:r>
            <a:rPr kumimoji="1" lang="en-US" altLang="ja-JP" sz="700"/>
            <a:t>12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3</a:t>
          </a:r>
          <a:r>
            <a:rPr kumimoji="1" lang="ja-JP" altLang="en-US" sz="700"/>
            <a:t>試合　</a:t>
          </a:r>
          <a:r>
            <a:rPr kumimoji="1" lang="en-US" altLang="ja-JP" sz="700"/>
            <a:t>10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　  第</a:t>
          </a:r>
          <a:r>
            <a:rPr kumimoji="1" lang="en-US" altLang="ja-JP" sz="700"/>
            <a:t>9</a:t>
          </a:r>
          <a:r>
            <a:rPr kumimoji="1" lang="ja-JP" altLang="en-US" sz="700"/>
            <a:t>試合　</a:t>
          </a:r>
          <a:r>
            <a:rPr kumimoji="1" lang="en-US" altLang="ja-JP" sz="700"/>
            <a:t>13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4</a:t>
          </a:r>
          <a:r>
            <a:rPr kumimoji="1" lang="ja-JP" altLang="en-US" sz="700"/>
            <a:t>試合　</a:t>
          </a:r>
          <a:r>
            <a:rPr kumimoji="1" lang="en-US" altLang="ja-JP" sz="700"/>
            <a:t>10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   第</a:t>
          </a:r>
          <a:r>
            <a:rPr kumimoji="1" lang="en-US" altLang="ja-JP" sz="700"/>
            <a:t>10</a:t>
          </a:r>
          <a:r>
            <a:rPr kumimoji="1" lang="ja-JP" altLang="en-US" sz="700"/>
            <a:t>試合　</a:t>
          </a:r>
          <a:r>
            <a:rPr kumimoji="1" lang="en-US" altLang="ja-JP" sz="700"/>
            <a:t>13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5</a:t>
          </a:r>
          <a:r>
            <a:rPr kumimoji="1" lang="ja-JP" altLang="en-US" sz="700"/>
            <a:t>試合　</a:t>
          </a:r>
          <a:r>
            <a:rPr kumimoji="1" lang="en-US" altLang="ja-JP" sz="700"/>
            <a:t>11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   第</a:t>
          </a:r>
          <a:r>
            <a:rPr kumimoji="1" lang="en-US" altLang="ja-JP" sz="700"/>
            <a:t>11</a:t>
          </a:r>
          <a:r>
            <a:rPr kumimoji="1" lang="ja-JP" altLang="en-US" sz="700"/>
            <a:t>試合　</a:t>
          </a:r>
          <a:r>
            <a:rPr kumimoji="1" lang="en-US" altLang="ja-JP" sz="700"/>
            <a:t>14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6</a:t>
          </a:r>
          <a:r>
            <a:rPr kumimoji="1" lang="ja-JP" altLang="en-US" sz="700"/>
            <a:t>試合　</a:t>
          </a:r>
          <a:r>
            <a:rPr kumimoji="1" lang="en-US" altLang="ja-JP" sz="700"/>
            <a:t>11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    第</a:t>
          </a:r>
          <a:r>
            <a:rPr kumimoji="1" lang="en-US" altLang="ja-JP" sz="700"/>
            <a:t>12</a:t>
          </a:r>
          <a:r>
            <a:rPr kumimoji="1" lang="ja-JP" altLang="en-US" sz="700"/>
            <a:t>試合　</a:t>
          </a:r>
          <a:r>
            <a:rPr kumimoji="1" lang="en-US" altLang="ja-JP" sz="700"/>
            <a:t>14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  <a:endParaRPr kumimoji="1" lang="ja-JP" altLang="en-US" sz="700" baseline="0">
            <a:solidFill>
              <a:schemeClr val="dk1"/>
            </a:solidFill>
          </a:endParaRPr>
        </a:p>
        <a:p>
          <a:pPr algn="l"/>
          <a:endParaRPr kumimoji="1" lang="en-US" altLang="ja-JP" sz="700"/>
        </a:p>
        <a:p>
          <a:pPr algn="l"/>
          <a:r>
            <a:rPr kumimoji="1" lang="en-US" altLang="ja-JP" sz="700"/>
            <a:t>10/22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1</a:t>
          </a:r>
          <a:r>
            <a:rPr kumimoji="1" lang="ja-JP" altLang="en-US" sz="700"/>
            <a:t>試合　  </a:t>
          </a:r>
          <a:r>
            <a:rPr kumimoji="1" lang="en-US" altLang="ja-JP" sz="700"/>
            <a:t>9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2</a:t>
          </a:r>
          <a:r>
            <a:rPr kumimoji="1" lang="ja-JP" altLang="en-US" sz="700"/>
            <a:t>試合　  </a:t>
          </a:r>
          <a:r>
            <a:rPr kumimoji="1" lang="en-US" altLang="ja-JP" sz="700"/>
            <a:t>9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3</a:t>
          </a:r>
          <a:r>
            <a:rPr kumimoji="1" lang="ja-JP" altLang="en-US" sz="700"/>
            <a:t>試合　</a:t>
          </a:r>
          <a:r>
            <a:rPr kumimoji="1" lang="en-US" altLang="ja-JP" sz="700"/>
            <a:t>10</a:t>
          </a:r>
          <a:r>
            <a:rPr kumimoji="1" lang="ja-JP" altLang="en-US" sz="700"/>
            <a:t>：</a:t>
          </a:r>
          <a:r>
            <a:rPr kumimoji="1" lang="en-US" altLang="ja-JP" sz="700"/>
            <a:t>30</a:t>
          </a:r>
          <a:r>
            <a:rPr kumimoji="1" lang="ja-JP" altLang="en-US" sz="700"/>
            <a:t>～</a:t>
          </a:r>
        </a:p>
        <a:p>
          <a:pPr algn="l"/>
          <a:r>
            <a:rPr kumimoji="1" lang="ja-JP" altLang="en-US" sz="700"/>
            <a:t>　　第</a:t>
          </a:r>
          <a:r>
            <a:rPr kumimoji="1" lang="en-US" altLang="ja-JP" sz="700"/>
            <a:t>4</a:t>
          </a:r>
          <a:r>
            <a:rPr kumimoji="1" lang="ja-JP" altLang="en-US" sz="700"/>
            <a:t>試合　</a:t>
          </a:r>
          <a:r>
            <a:rPr kumimoji="1" lang="en-US" altLang="ja-JP" sz="700"/>
            <a:t>12</a:t>
          </a:r>
          <a:r>
            <a:rPr kumimoji="1" lang="ja-JP" altLang="en-US" sz="700"/>
            <a:t>：</a:t>
          </a:r>
          <a:r>
            <a:rPr kumimoji="1" lang="en-US" altLang="ja-JP" sz="700"/>
            <a:t>00</a:t>
          </a:r>
          <a:r>
            <a:rPr kumimoji="1" lang="ja-JP" altLang="en-US" sz="700"/>
            <a:t>～</a:t>
          </a:r>
          <a:endParaRPr kumimoji="1" lang="en-US" altLang="ja-JP" sz="700"/>
        </a:p>
        <a:p>
          <a:pPr algn="l"/>
          <a:endParaRPr kumimoji="1" lang="en-US" altLang="ja-JP" sz="7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Z991"/>
  <sheetViews>
    <sheetView showGridLines="0" zoomScale="130" zoomScaleNormal="130" workbookViewId="0"/>
  </sheetViews>
  <sheetFormatPr defaultColWidth="12.6640625" defaultRowHeight="15" customHeight="1"/>
  <cols>
    <col min="1" max="1" width="4.88671875" style="191" customWidth="1"/>
    <col min="2" max="2" width="7.21875" style="150" customWidth="1"/>
    <col min="3" max="3" width="6.109375" style="150" customWidth="1"/>
    <col min="4" max="4" width="41.77734375" style="150" bestFit="1" customWidth="1"/>
    <col min="5" max="5" width="1.109375" style="150" customWidth="1"/>
    <col min="6" max="6" width="33.77734375" style="150" bestFit="1" customWidth="1"/>
    <col min="7" max="7" width="2.21875" style="150" customWidth="1"/>
    <col min="8" max="8" width="24.6640625" style="150" customWidth="1"/>
    <col min="9" max="9" width="3" style="150" customWidth="1"/>
    <col min="10" max="10" width="3.77734375" style="150" customWidth="1"/>
    <col min="11" max="26" width="7.21875" style="150" customWidth="1"/>
    <col min="27" max="16384" width="12.6640625" style="150"/>
  </cols>
  <sheetData>
    <row r="1" spans="1:26" ht="19.5" customHeight="1">
      <c r="A1" s="149" t="s">
        <v>455</v>
      </c>
      <c r="G1" s="151"/>
      <c r="H1" s="152"/>
      <c r="I1" s="153"/>
      <c r="J1" s="154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</row>
    <row r="2" spans="1:26" s="193" customFormat="1" ht="14.25" customHeight="1">
      <c r="A2" s="192"/>
      <c r="B2" s="325" t="s">
        <v>456</v>
      </c>
      <c r="C2" s="325"/>
      <c r="D2" s="325"/>
    </row>
    <row r="3" spans="1:26" s="193" customFormat="1" ht="14.25" customHeight="1">
      <c r="A3" s="192"/>
      <c r="B3" s="194"/>
      <c r="C3" s="194"/>
      <c r="D3" s="194"/>
    </row>
    <row r="4" spans="1:26" ht="19.5" customHeight="1">
      <c r="A4" s="159"/>
      <c r="B4" s="157" t="s">
        <v>286</v>
      </c>
      <c r="C4" s="160" t="s">
        <v>287</v>
      </c>
      <c r="D4" s="157"/>
      <c r="E4" s="158"/>
      <c r="F4" s="157"/>
      <c r="G4" s="151"/>
      <c r="H4" s="152"/>
      <c r="I4" s="153"/>
      <c r="J4" s="154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</row>
    <row r="5" spans="1:26" ht="19.5" customHeight="1">
      <c r="A5" s="161">
        <f t="shared" ref="A5:A20" si="0">COUNTIF(B:B,B5)</f>
        <v>1</v>
      </c>
      <c r="B5" s="162" t="s">
        <v>514</v>
      </c>
      <c r="C5" s="163">
        <v>1</v>
      </c>
      <c r="D5" s="164" t="s">
        <v>370</v>
      </c>
      <c r="E5" s="165" t="s">
        <v>288</v>
      </c>
      <c r="F5" s="166" t="s">
        <v>457</v>
      </c>
      <c r="G5" s="151"/>
      <c r="H5" s="152"/>
      <c r="I5" s="153"/>
      <c r="J5" s="154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</row>
    <row r="6" spans="1:26" ht="19.5" customHeight="1">
      <c r="A6" s="161">
        <f t="shared" si="0"/>
        <v>1</v>
      </c>
      <c r="B6" s="162" t="s">
        <v>515</v>
      </c>
      <c r="C6" s="163">
        <v>2</v>
      </c>
      <c r="D6" s="164" t="s">
        <v>299</v>
      </c>
      <c r="E6" s="165" t="s">
        <v>290</v>
      </c>
      <c r="F6" s="167" t="s">
        <v>458</v>
      </c>
      <c r="G6" s="151"/>
      <c r="H6" s="152"/>
      <c r="I6" s="153"/>
      <c r="J6" s="154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</row>
    <row r="7" spans="1:26" ht="19.5" customHeight="1">
      <c r="A7" s="161">
        <f t="shared" si="0"/>
        <v>1</v>
      </c>
      <c r="B7" s="162" t="s">
        <v>516</v>
      </c>
      <c r="C7" s="163">
        <v>3</v>
      </c>
      <c r="D7" s="164" t="s">
        <v>339</v>
      </c>
      <c r="E7" s="165" t="s">
        <v>292</v>
      </c>
      <c r="F7" s="167" t="s">
        <v>459</v>
      </c>
      <c r="G7" s="151"/>
      <c r="H7" s="152"/>
      <c r="I7" s="153"/>
      <c r="J7" s="154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</row>
    <row r="8" spans="1:26" ht="19.5" customHeight="1">
      <c r="A8" s="161">
        <f t="shared" si="0"/>
        <v>1</v>
      </c>
      <c r="B8" s="162" t="s">
        <v>517</v>
      </c>
      <c r="C8" s="163">
        <v>4</v>
      </c>
      <c r="D8" s="164" t="s">
        <v>460</v>
      </c>
      <c r="E8" s="165" t="s">
        <v>294</v>
      </c>
      <c r="F8" s="167" t="s">
        <v>461</v>
      </c>
      <c r="G8" s="151"/>
      <c r="H8" s="152"/>
      <c r="I8" s="153"/>
      <c r="J8" s="154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</row>
    <row r="9" spans="1:26" ht="19.5" customHeight="1">
      <c r="A9" s="161">
        <f t="shared" si="0"/>
        <v>1</v>
      </c>
      <c r="B9" s="162" t="s">
        <v>518</v>
      </c>
      <c r="C9" s="163">
        <v>5</v>
      </c>
      <c r="D9" s="164" t="s">
        <v>305</v>
      </c>
      <c r="E9" s="165" t="s">
        <v>296</v>
      </c>
      <c r="F9" s="167" t="s">
        <v>462</v>
      </c>
      <c r="G9" s="151"/>
      <c r="H9" s="152"/>
      <c r="I9" s="153"/>
      <c r="J9" s="154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</row>
    <row r="10" spans="1:26" ht="19.5" customHeight="1">
      <c r="A10" s="161">
        <f t="shared" si="0"/>
        <v>1</v>
      </c>
      <c r="B10" s="162" t="s">
        <v>519</v>
      </c>
      <c r="C10" s="163">
        <v>6</v>
      </c>
      <c r="D10" s="164" t="s">
        <v>308</v>
      </c>
      <c r="E10" s="165" t="s">
        <v>298</v>
      </c>
      <c r="F10" s="167" t="s">
        <v>463</v>
      </c>
      <c r="G10" s="151"/>
      <c r="H10" s="152"/>
      <c r="I10" s="153"/>
      <c r="J10" s="154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</row>
    <row r="11" spans="1:26" ht="19.5" customHeight="1">
      <c r="A11" s="161">
        <f t="shared" si="0"/>
        <v>1</v>
      </c>
      <c r="B11" s="162" t="s">
        <v>520</v>
      </c>
      <c r="C11" s="163">
        <v>7</v>
      </c>
      <c r="D11" s="164" t="s">
        <v>464</v>
      </c>
      <c r="E11" s="165" t="s">
        <v>300</v>
      </c>
      <c r="F11" s="167" t="s">
        <v>465</v>
      </c>
      <c r="G11" s="155"/>
      <c r="H11" s="155"/>
      <c r="I11" s="153"/>
      <c r="J11" s="154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</row>
    <row r="12" spans="1:26" ht="19.5" customHeight="1">
      <c r="A12" s="161">
        <f t="shared" si="0"/>
        <v>1</v>
      </c>
      <c r="B12" s="162" t="s">
        <v>521</v>
      </c>
      <c r="C12" s="163">
        <v>8</v>
      </c>
      <c r="D12" s="164" t="s">
        <v>466</v>
      </c>
      <c r="E12" s="165" t="s">
        <v>302</v>
      </c>
      <c r="F12" s="167" t="s">
        <v>467</v>
      </c>
      <c r="G12" s="151"/>
      <c r="H12" s="152"/>
      <c r="I12" s="153"/>
      <c r="J12" s="154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</row>
    <row r="13" spans="1:26" ht="19.5" customHeight="1">
      <c r="A13" s="161">
        <f t="shared" si="0"/>
        <v>1</v>
      </c>
      <c r="B13" s="162" t="s">
        <v>522</v>
      </c>
      <c r="C13" s="163">
        <v>9</v>
      </c>
      <c r="D13" s="164" t="s">
        <v>379</v>
      </c>
      <c r="E13" s="165" t="s">
        <v>304</v>
      </c>
      <c r="F13" s="167" t="s">
        <v>468</v>
      </c>
      <c r="G13" s="151"/>
      <c r="H13" s="155"/>
      <c r="I13" s="153"/>
      <c r="J13" s="154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</row>
    <row r="14" spans="1:26" ht="19.5" customHeight="1">
      <c r="A14" s="161">
        <f t="shared" si="0"/>
        <v>1</v>
      </c>
      <c r="B14" s="162" t="s">
        <v>523</v>
      </c>
      <c r="C14" s="163">
        <v>10</v>
      </c>
      <c r="D14" s="164" t="s">
        <v>384</v>
      </c>
      <c r="E14" s="165" t="s">
        <v>306</v>
      </c>
      <c r="F14" s="167" t="s">
        <v>469</v>
      </c>
      <c r="G14" s="155"/>
      <c r="H14" s="155"/>
      <c r="I14" s="153"/>
      <c r="J14" s="154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</row>
    <row r="15" spans="1:26" ht="19.5" customHeight="1">
      <c r="A15" s="161">
        <f t="shared" si="0"/>
        <v>1</v>
      </c>
      <c r="B15" s="162" t="s">
        <v>524</v>
      </c>
      <c r="C15" s="163">
        <v>11</v>
      </c>
      <c r="D15" s="168" t="s">
        <v>381</v>
      </c>
      <c r="E15" s="165" t="s">
        <v>307</v>
      </c>
      <c r="F15" s="167" t="s">
        <v>470</v>
      </c>
      <c r="G15" s="151"/>
      <c r="H15" s="155"/>
      <c r="I15" s="153"/>
      <c r="J15" s="154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</row>
    <row r="16" spans="1:26" ht="19.5" customHeight="1">
      <c r="A16" s="161">
        <f t="shared" si="0"/>
        <v>1</v>
      </c>
      <c r="B16" s="162" t="s">
        <v>525</v>
      </c>
      <c r="C16" s="163">
        <v>12</v>
      </c>
      <c r="D16" s="168" t="s">
        <v>383</v>
      </c>
      <c r="E16" s="165" t="s">
        <v>309</v>
      </c>
      <c r="F16" s="167" t="s">
        <v>471</v>
      </c>
      <c r="G16" s="151"/>
      <c r="H16" s="155"/>
      <c r="I16" s="153"/>
      <c r="J16" s="154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</row>
    <row r="17" spans="1:26" ht="19.5" customHeight="1">
      <c r="A17" s="161">
        <f t="shared" si="0"/>
        <v>1</v>
      </c>
      <c r="B17" s="162" t="s">
        <v>526</v>
      </c>
      <c r="C17" s="163">
        <v>13</v>
      </c>
      <c r="D17" s="168" t="s">
        <v>303</v>
      </c>
      <c r="E17" s="165" t="s">
        <v>311</v>
      </c>
      <c r="F17" s="167" t="s">
        <v>472</v>
      </c>
      <c r="G17" s="151"/>
      <c r="H17" s="155"/>
      <c r="I17" s="153"/>
      <c r="J17" s="154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</row>
    <row r="18" spans="1:26" ht="19.5" customHeight="1">
      <c r="A18" s="161">
        <f t="shared" si="0"/>
        <v>1</v>
      </c>
      <c r="B18" s="162" t="s">
        <v>527</v>
      </c>
      <c r="C18" s="163">
        <v>14</v>
      </c>
      <c r="D18" s="168" t="s">
        <v>377</v>
      </c>
      <c r="E18" s="165" t="s">
        <v>313</v>
      </c>
      <c r="F18" s="167" t="s">
        <v>473</v>
      </c>
      <c r="G18" s="155"/>
      <c r="H18" s="155"/>
      <c r="I18" s="153"/>
      <c r="J18" s="154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</row>
    <row r="19" spans="1:26" ht="19.5" customHeight="1">
      <c r="A19" s="161">
        <f t="shared" si="0"/>
        <v>1</v>
      </c>
      <c r="B19" s="162" t="s">
        <v>528</v>
      </c>
      <c r="C19" s="163">
        <v>15</v>
      </c>
      <c r="D19" s="164" t="s">
        <v>310</v>
      </c>
      <c r="E19" s="165" t="s">
        <v>315</v>
      </c>
      <c r="F19" s="167" t="s">
        <v>474</v>
      </c>
      <c r="G19" s="151"/>
      <c r="H19" s="167"/>
      <c r="I19" s="153"/>
      <c r="J19" s="154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</row>
    <row r="20" spans="1:26" ht="19.5" customHeight="1">
      <c r="A20" s="161">
        <f t="shared" si="0"/>
        <v>1</v>
      </c>
      <c r="B20" s="162" t="s">
        <v>529</v>
      </c>
      <c r="C20" s="163">
        <v>16</v>
      </c>
      <c r="D20" s="164" t="s">
        <v>475</v>
      </c>
      <c r="E20" s="165" t="s">
        <v>317</v>
      </c>
      <c r="F20" s="167" t="s">
        <v>476</v>
      </c>
      <c r="G20" s="151"/>
      <c r="H20" s="167"/>
      <c r="I20" s="153"/>
      <c r="J20" s="154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</row>
    <row r="21" spans="1:26" ht="19.5" customHeight="1">
      <c r="A21" s="161"/>
      <c r="B21" s="170"/>
      <c r="C21" s="179"/>
      <c r="D21" s="180"/>
      <c r="E21" s="171"/>
      <c r="F21" s="176"/>
      <c r="G21" s="156"/>
      <c r="H21" s="167"/>
      <c r="I21" s="173"/>
      <c r="J21" s="174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</row>
    <row r="22" spans="1:26" ht="19.5" customHeight="1">
      <c r="A22" s="161"/>
      <c r="B22" s="157" t="s">
        <v>417</v>
      </c>
      <c r="C22" s="160" t="s">
        <v>418</v>
      </c>
      <c r="G22" s="156"/>
      <c r="H22" s="167"/>
      <c r="I22" s="173"/>
      <c r="J22" s="174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</row>
    <row r="23" spans="1:26" ht="19.5" customHeight="1">
      <c r="A23" s="161">
        <f t="shared" ref="A23:A34" si="1">COUNTIF(B:B,B23)</f>
        <v>1</v>
      </c>
      <c r="B23" s="162" t="s">
        <v>530</v>
      </c>
      <c r="C23" s="170">
        <v>1</v>
      </c>
      <c r="D23" s="167" t="s">
        <v>419</v>
      </c>
      <c r="E23" s="175" t="s">
        <v>420</v>
      </c>
      <c r="F23" s="176"/>
      <c r="G23" s="156"/>
      <c r="H23" s="167"/>
      <c r="I23" s="173"/>
      <c r="J23" s="174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</row>
    <row r="24" spans="1:26" ht="19.5" customHeight="1">
      <c r="A24" s="161">
        <f t="shared" si="1"/>
        <v>1</v>
      </c>
      <c r="B24" s="162" t="s">
        <v>531</v>
      </c>
      <c r="C24" s="170">
        <v>2</v>
      </c>
      <c r="D24" s="167" t="s">
        <v>314</v>
      </c>
      <c r="E24" s="175" t="s">
        <v>422</v>
      </c>
      <c r="F24" s="176"/>
      <c r="G24" s="156"/>
      <c r="H24" s="167"/>
      <c r="I24" s="173"/>
      <c r="J24" s="174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</row>
    <row r="25" spans="1:26" ht="19.5" customHeight="1">
      <c r="A25" s="161">
        <f t="shared" si="1"/>
        <v>1</v>
      </c>
      <c r="B25" s="162" t="s">
        <v>532</v>
      </c>
      <c r="C25" s="170">
        <v>3</v>
      </c>
      <c r="D25" s="167" t="s">
        <v>316</v>
      </c>
      <c r="E25" s="175" t="s">
        <v>424</v>
      </c>
      <c r="F25" s="172"/>
      <c r="G25" s="156"/>
      <c r="H25" s="167"/>
      <c r="I25" s="173"/>
      <c r="J25" s="174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</row>
    <row r="26" spans="1:26" ht="19.5" customHeight="1">
      <c r="A26" s="161">
        <f t="shared" si="1"/>
        <v>1</v>
      </c>
      <c r="B26" s="162" t="s">
        <v>533</v>
      </c>
      <c r="C26" s="170">
        <v>4</v>
      </c>
      <c r="D26" s="167" t="s">
        <v>421</v>
      </c>
      <c r="E26" s="175" t="s">
        <v>426</v>
      </c>
      <c r="F26" s="172"/>
      <c r="G26" s="156"/>
      <c r="H26" s="167"/>
      <c r="I26" s="173"/>
      <c r="J26" s="174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</row>
    <row r="27" spans="1:26" ht="19.5" customHeight="1">
      <c r="A27" s="161">
        <f t="shared" si="1"/>
        <v>1</v>
      </c>
      <c r="B27" s="162" t="s">
        <v>534</v>
      </c>
      <c r="C27" s="170">
        <v>5</v>
      </c>
      <c r="D27" s="167" t="s">
        <v>477</v>
      </c>
      <c r="E27" s="175" t="s">
        <v>427</v>
      </c>
      <c r="F27" s="172"/>
      <c r="G27" s="156"/>
      <c r="H27" s="167"/>
      <c r="I27" s="173"/>
      <c r="J27" s="174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</row>
    <row r="28" spans="1:26" ht="19.5" customHeight="1">
      <c r="A28" s="161">
        <f t="shared" si="1"/>
        <v>1</v>
      </c>
      <c r="B28" s="162" t="s">
        <v>535</v>
      </c>
      <c r="C28" s="170">
        <v>6</v>
      </c>
      <c r="D28" s="167" t="s">
        <v>423</v>
      </c>
      <c r="E28" s="175" t="s">
        <v>429</v>
      </c>
      <c r="F28" s="172"/>
      <c r="G28" s="170"/>
      <c r="H28" s="167"/>
      <c r="I28" s="173"/>
      <c r="J28" s="174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</row>
    <row r="29" spans="1:26" ht="19.5" customHeight="1">
      <c r="A29" s="161">
        <f t="shared" si="1"/>
        <v>1</v>
      </c>
      <c r="B29" s="162" t="s">
        <v>536</v>
      </c>
      <c r="C29" s="170">
        <v>7</v>
      </c>
      <c r="D29" s="167" t="s">
        <v>425</v>
      </c>
      <c r="E29" s="175" t="s">
        <v>431</v>
      </c>
      <c r="F29" s="172"/>
      <c r="G29" s="170"/>
      <c r="H29" s="167"/>
      <c r="I29" s="173"/>
      <c r="J29" s="174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</row>
    <row r="30" spans="1:26" ht="19.5" customHeight="1">
      <c r="A30" s="161">
        <f t="shared" si="1"/>
        <v>1</v>
      </c>
      <c r="B30" s="162" t="s">
        <v>537</v>
      </c>
      <c r="C30" s="170">
        <v>8</v>
      </c>
      <c r="D30" s="167" t="s">
        <v>478</v>
      </c>
      <c r="E30" s="175" t="s">
        <v>433</v>
      </c>
      <c r="F30" s="172"/>
      <c r="G30" s="170"/>
      <c r="H30" s="167"/>
      <c r="I30" s="173"/>
      <c r="J30" s="174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</row>
    <row r="31" spans="1:26" ht="19.5" customHeight="1">
      <c r="A31" s="161">
        <f t="shared" si="1"/>
        <v>1</v>
      </c>
      <c r="B31" s="162" t="s">
        <v>538</v>
      </c>
      <c r="C31" s="170">
        <v>9</v>
      </c>
      <c r="D31" s="167" t="s">
        <v>428</v>
      </c>
      <c r="E31" s="175" t="s">
        <v>433</v>
      </c>
      <c r="F31" s="172"/>
      <c r="G31" s="170"/>
      <c r="H31" s="167"/>
      <c r="I31" s="173"/>
      <c r="J31" s="174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</row>
    <row r="32" spans="1:26" ht="19.5" customHeight="1">
      <c r="A32" s="161">
        <f t="shared" si="1"/>
        <v>1</v>
      </c>
      <c r="B32" s="162" t="s">
        <v>539</v>
      </c>
      <c r="C32" s="170">
        <v>10</v>
      </c>
      <c r="D32" s="167" t="s">
        <v>430</v>
      </c>
      <c r="E32" s="175" t="s">
        <v>433</v>
      </c>
      <c r="F32" s="172"/>
      <c r="G32" s="170"/>
      <c r="H32" s="167"/>
      <c r="I32" s="173"/>
      <c r="J32" s="174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</row>
    <row r="33" spans="1:26" ht="19.5" customHeight="1">
      <c r="A33" s="161">
        <f t="shared" si="1"/>
        <v>1</v>
      </c>
      <c r="B33" s="162" t="s">
        <v>540</v>
      </c>
      <c r="C33" s="170">
        <v>11</v>
      </c>
      <c r="D33" s="167" t="s">
        <v>432</v>
      </c>
      <c r="E33" s="175" t="s">
        <v>433</v>
      </c>
      <c r="F33" s="172"/>
      <c r="G33" s="170"/>
      <c r="H33" s="167"/>
      <c r="I33" s="173"/>
      <c r="J33" s="174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</row>
    <row r="34" spans="1:26" ht="19.5" customHeight="1">
      <c r="A34" s="161">
        <f t="shared" si="1"/>
        <v>1</v>
      </c>
      <c r="B34" s="162" t="s">
        <v>541</v>
      </c>
      <c r="C34" s="170">
        <v>12</v>
      </c>
      <c r="D34" s="167" t="s">
        <v>479</v>
      </c>
      <c r="E34" s="175" t="s">
        <v>433</v>
      </c>
      <c r="F34" s="172"/>
      <c r="G34" s="170"/>
      <c r="H34" s="167"/>
      <c r="I34" s="173"/>
      <c r="J34" s="174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</row>
    <row r="35" spans="1:26" ht="19.5" customHeight="1">
      <c r="A35" s="161"/>
      <c r="B35" s="170"/>
      <c r="C35" s="179"/>
      <c r="D35" s="180"/>
      <c r="E35" s="171"/>
      <c r="F35" s="176"/>
      <c r="G35" s="156"/>
      <c r="H35" s="167"/>
      <c r="I35" s="173"/>
      <c r="J35" s="174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</row>
    <row r="36" spans="1:26" ht="19.5" customHeight="1">
      <c r="A36" s="161"/>
      <c r="B36" s="157" t="s">
        <v>286</v>
      </c>
      <c r="C36" s="160" t="s">
        <v>434</v>
      </c>
      <c r="D36" s="172"/>
      <c r="E36" s="171"/>
      <c r="F36" s="176"/>
      <c r="G36" s="170"/>
      <c r="H36" s="167"/>
      <c r="I36" s="173"/>
      <c r="J36" s="174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</row>
    <row r="37" spans="1:26" ht="19.5" customHeight="1">
      <c r="A37" s="161">
        <f t="shared" ref="A37:A50" si="2">COUNTIF(B:B,B37)</f>
        <v>1</v>
      </c>
      <c r="B37" s="162" t="s">
        <v>542</v>
      </c>
      <c r="C37" s="170">
        <v>1</v>
      </c>
      <c r="D37" s="167" t="s">
        <v>435</v>
      </c>
      <c r="E37" s="175" t="s">
        <v>436</v>
      </c>
      <c r="F37" s="172"/>
      <c r="G37" s="170"/>
      <c r="H37" s="167"/>
      <c r="I37" s="173"/>
      <c r="J37" s="174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</row>
    <row r="38" spans="1:26" ht="19.5" customHeight="1">
      <c r="A38" s="161">
        <f t="shared" si="2"/>
        <v>1</v>
      </c>
      <c r="B38" s="162" t="s">
        <v>543</v>
      </c>
      <c r="C38" s="170">
        <v>2</v>
      </c>
      <c r="D38" s="167" t="s">
        <v>480</v>
      </c>
      <c r="E38" s="175" t="s">
        <v>438</v>
      </c>
      <c r="F38" s="172"/>
      <c r="G38" s="170"/>
      <c r="H38" s="167"/>
      <c r="I38" s="173"/>
      <c r="J38" s="174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</row>
    <row r="39" spans="1:26" ht="19.5" customHeight="1">
      <c r="A39" s="161">
        <f t="shared" si="2"/>
        <v>1</v>
      </c>
      <c r="B39" s="162" t="s">
        <v>544</v>
      </c>
      <c r="C39" s="170">
        <v>3</v>
      </c>
      <c r="D39" s="167" t="s">
        <v>437</v>
      </c>
      <c r="E39" s="175" t="s">
        <v>440</v>
      </c>
      <c r="F39" s="172"/>
      <c r="G39" s="170"/>
      <c r="H39" s="167"/>
      <c r="I39" s="173"/>
      <c r="J39" s="174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</row>
    <row r="40" spans="1:26" ht="19.5" customHeight="1">
      <c r="A40" s="161">
        <f t="shared" si="2"/>
        <v>1</v>
      </c>
      <c r="B40" s="162" t="s">
        <v>545</v>
      </c>
      <c r="C40" s="170">
        <v>4</v>
      </c>
      <c r="D40" s="167" t="s">
        <v>439</v>
      </c>
      <c r="E40" s="175" t="s">
        <v>442</v>
      </c>
      <c r="F40" s="172"/>
      <c r="G40" s="170"/>
      <c r="H40" s="167"/>
      <c r="I40" s="173"/>
      <c r="J40" s="174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</row>
    <row r="41" spans="1:26" ht="19.5" customHeight="1">
      <c r="A41" s="161">
        <f t="shared" si="2"/>
        <v>1</v>
      </c>
      <c r="B41" s="162" t="s">
        <v>546</v>
      </c>
      <c r="C41" s="170">
        <v>5</v>
      </c>
      <c r="D41" s="167" t="s">
        <v>441</v>
      </c>
      <c r="E41" s="175" t="s">
        <v>444</v>
      </c>
      <c r="F41" s="172"/>
      <c r="G41" s="170"/>
      <c r="H41" s="167"/>
      <c r="I41" s="173"/>
      <c r="J41" s="174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</row>
    <row r="42" spans="1:26" ht="19.5" customHeight="1">
      <c r="A42" s="161">
        <f t="shared" si="2"/>
        <v>1</v>
      </c>
      <c r="B42" s="162" t="s">
        <v>547</v>
      </c>
      <c r="C42" s="170">
        <v>6</v>
      </c>
      <c r="D42" s="167" t="s">
        <v>443</v>
      </c>
      <c r="E42" s="175" t="s">
        <v>446</v>
      </c>
      <c r="F42" s="172"/>
      <c r="G42" s="170"/>
      <c r="H42" s="167"/>
      <c r="I42" s="173"/>
      <c r="J42" s="174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</row>
    <row r="43" spans="1:26" ht="19.5" customHeight="1">
      <c r="A43" s="161">
        <f t="shared" si="2"/>
        <v>1</v>
      </c>
      <c r="B43" s="162" t="s">
        <v>548</v>
      </c>
      <c r="C43" s="170">
        <v>7</v>
      </c>
      <c r="D43" s="167" t="s">
        <v>445</v>
      </c>
      <c r="E43" s="175" t="s">
        <v>448</v>
      </c>
      <c r="F43" s="172"/>
      <c r="G43" s="170"/>
      <c r="H43" s="167"/>
      <c r="I43" s="173"/>
      <c r="J43" s="174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</row>
    <row r="44" spans="1:26" ht="19.5" customHeight="1">
      <c r="A44" s="161">
        <f t="shared" si="2"/>
        <v>1</v>
      </c>
      <c r="B44" s="162" t="s">
        <v>549</v>
      </c>
      <c r="C44" s="170">
        <v>8</v>
      </c>
      <c r="D44" s="167" t="s">
        <v>447</v>
      </c>
      <c r="E44" s="175" t="s">
        <v>450</v>
      </c>
      <c r="F44" s="172"/>
      <c r="G44" s="170"/>
      <c r="H44" s="167"/>
      <c r="I44" s="173"/>
      <c r="J44" s="174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</row>
    <row r="45" spans="1:26" ht="19.5" customHeight="1">
      <c r="A45" s="161">
        <f t="shared" si="2"/>
        <v>1</v>
      </c>
      <c r="B45" s="162" t="s">
        <v>550</v>
      </c>
      <c r="C45" s="170">
        <v>9</v>
      </c>
      <c r="D45" s="167" t="s">
        <v>481</v>
      </c>
      <c r="E45" s="175" t="s">
        <v>452</v>
      </c>
      <c r="F45" s="172"/>
      <c r="G45" s="170"/>
      <c r="H45" s="167"/>
      <c r="I45" s="173"/>
      <c r="J45" s="174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</row>
    <row r="46" spans="1:26" ht="19.5" customHeight="1">
      <c r="A46" s="161">
        <f t="shared" si="2"/>
        <v>1</v>
      </c>
      <c r="B46" s="162" t="s">
        <v>551</v>
      </c>
      <c r="C46" s="170">
        <v>10</v>
      </c>
      <c r="D46" s="167" t="s">
        <v>449</v>
      </c>
      <c r="E46" s="171" t="s">
        <v>454</v>
      </c>
      <c r="F46" s="172"/>
      <c r="G46" s="170"/>
      <c r="H46" s="167"/>
      <c r="I46" s="173"/>
      <c r="J46" s="174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</row>
    <row r="47" spans="1:26" ht="19.5" customHeight="1">
      <c r="A47" s="161">
        <f t="shared" si="2"/>
        <v>1</v>
      </c>
      <c r="B47" s="162" t="s">
        <v>552</v>
      </c>
      <c r="C47" s="170">
        <v>11</v>
      </c>
      <c r="D47" s="167" t="s">
        <v>451</v>
      </c>
      <c r="E47" s="171" t="s">
        <v>454</v>
      </c>
      <c r="F47" s="172"/>
      <c r="G47" s="170"/>
      <c r="H47" s="167"/>
      <c r="I47" s="173"/>
      <c r="J47" s="174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</row>
    <row r="48" spans="1:26" ht="19.5" customHeight="1">
      <c r="A48" s="161">
        <f t="shared" si="2"/>
        <v>1</v>
      </c>
      <c r="B48" s="162" t="s">
        <v>553</v>
      </c>
      <c r="C48" s="170">
        <v>12</v>
      </c>
      <c r="D48" s="167" t="s">
        <v>482</v>
      </c>
      <c r="E48" s="171" t="s">
        <v>454</v>
      </c>
      <c r="F48" s="172"/>
      <c r="G48" s="170"/>
      <c r="H48" s="167"/>
      <c r="I48" s="173"/>
      <c r="J48" s="174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</row>
    <row r="49" spans="1:26" ht="19.5" customHeight="1">
      <c r="A49" s="161">
        <f t="shared" si="2"/>
        <v>1</v>
      </c>
      <c r="B49" s="162" t="s">
        <v>554</v>
      </c>
      <c r="C49" s="170">
        <v>13</v>
      </c>
      <c r="D49" s="167" t="s">
        <v>483</v>
      </c>
      <c r="E49" s="171" t="s">
        <v>454</v>
      </c>
      <c r="F49" s="172"/>
      <c r="G49" s="170"/>
      <c r="H49" s="167"/>
      <c r="I49" s="173"/>
      <c r="J49" s="174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</row>
    <row r="50" spans="1:26" ht="19.5" customHeight="1">
      <c r="A50" s="161">
        <f t="shared" si="2"/>
        <v>1</v>
      </c>
      <c r="B50" s="162" t="s">
        <v>555</v>
      </c>
      <c r="C50" s="170">
        <v>14</v>
      </c>
      <c r="D50" s="167" t="s">
        <v>453</v>
      </c>
      <c r="E50" s="171" t="s">
        <v>454</v>
      </c>
      <c r="F50" s="172"/>
      <c r="G50" s="170"/>
      <c r="H50" s="167"/>
      <c r="I50" s="173"/>
      <c r="J50" s="174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</row>
    <row r="51" spans="1:26" ht="24" customHeight="1">
      <c r="A51" s="169"/>
      <c r="B51" s="170"/>
      <c r="C51" s="160"/>
      <c r="D51" s="167"/>
      <c r="E51" s="158"/>
      <c r="F51" s="157"/>
      <c r="G51" s="151"/>
      <c r="H51" s="152"/>
      <c r="I51" s="153"/>
      <c r="J51" s="154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</row>
    <row r="52" spans="1:26" ht="19.5" customHeight="1">
      <c r="A52" s="161"/>
      <c r="B52" s="157" t="s">
        <v>286</v>
      </c>
      <c r="C52" s="160" t="s">
        <v>318</v>
      </c>
      <c r="D52" s="167"/>
      <c r="E52" s="171"/>
      <c r="F52" s="172"/>
      <c r="G52" s="170"/>
      <c r="H52" s="167"/>
      <c r="I52" s="173"/>
      <c r="J52" s="174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</row>
    <row r="53" spans="1:26" ht="19.5" customHeight="1">
      <c r="A53" s="161">
        <f t="shared" ref="A53:A64" si="3">COUNTIF(B:B,B53)</f>
        <v>1</v>
      </c>
      <c r="B53" s="162" t="s">
        <v>556</v>
      </c>
      <c r="C53" s="170">
        <v>1</v>
      </c>
      <c r="D53" s="167" t="s">
        <v>291</v>
      </c>
      <c r="E53" s="175" t="s">
        <v>320</v>
      </c>
      <c r="F53" s="172"/>
      <c r="G53" s="170"/>
      <c r="H53" s="167"/>
      <c r="I53" s="173"/>
      <c r="J53" s="174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</row>
    <row r="54" spans="1:26" ht="19.5" customHeight="1">
      <c r="A54" s="161">
        <f t="shared" si="3"/>
        <v>1</v>
      </c>
      <c r="B54" s="162" t="s">
        <v>557</v>
      </c>
      <c r="C54" s="170">
        <v>2</v>
      </c>
      <c r="D54" s="167" t="s">
        <v>293</v>
      </c>
      <c r="E54" s="175" t="s">
        <v>322</v>
      </c>
      <c r="F54" s="172"/>
      <c r="G54" s="170"/>
      <c r="H54" s="167"/>
      <c r="I54" s="173"/>
      <c r="J54" s="174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</row>
    <row r="55" spans="1:26" ht="19.5" customHeight="1">
      <c r="A55" s="161">
        <f t="shared" si="3"/>
        <v>1</v>
      </c>
      <c r="B55" s="162" t="s">
        <v>558</v>
      </c>
      <c r="C55" s="170">
        <v>3</v>
      </c>
      <c r="D55" s="167" t="s">
        <v>484</v>
      </c>
      <c r="E55" s="175" t="s">
        <v>323</v>
      </c>
      <c r="F55" s="172"/>
      <c r="G55" s="170"/>
      <c r="H55" s="167"/>
      <c r="I55" s="173"/>
      <c r="J55" s="174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</row>
    <row r="56" spans="1:26" ht="19.5" customHeight="1">
      <c r="A56" s="161">
        <f t="shared" si="3"/>
        <v>1</v>
      </c>
      <c r="B56" s="162" t="s">
        <v>559</v>
      </c>
      <c r="C56" s="170">
        <v>4</v>
      </c>
      <c r="D56" s="167" t="s">
        <v>485</v>
      </c>
      <c r="E56" s="175" t="s">
        <v>324</v>
      </c>
      <c r="F56" s="172"/>
      <c r="G56" s="170"/>
      <c r="H56" s="167"/>
      <c r="I56" s="173"/>
      <c r="J56" s="174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</row>
    <row r="57" spans="1:26" ht="19.5" customHeight="1">
      <c r="A57" s="161">
        <f t="shared" si="3"/>
        <v>1</v>
      </c>
      <c r="B57" s="162" t="s">
        <v>560</v>
      </c>
      <c r="C57" s="170">
        <v>5</v>
      </c>
      <c r="D57" s="167" t="s">
        <v>319</v>
      </c>
      <c r="E57" s="175" t="s">
        <v>326</v>
      </c>
      <c r="F57" s="172"/>
      <c r="G57" s="170"/>
      <c r="H57" s="167"/>
      <c r="I57" s="173"/>
      <c r="J57" s="174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</row>
    <row r="58" spans="1:26" ht="19.5" customHeight="1">
      <c r="A58" s="161">
        <f t="shared" si="3"/>
        <v>1</v>
      </c>
      <c r="B58" s="162" t="s">
        <v>561</v>
      </c>
      <c r="C58" s="170">
        <v>6</v>
      </c>
      <c r="D58" s="167" t="s">
        <v>486</v>
      </c>
      <c r="E58" s="175" t="s">
        <v>326</v>
      </c>
      <c r="F58" s="172"/>
      <c r="G58" s="170"/>
      <c r="H58" s="167"/>
      <c r="I58" s="173"/>
      <c r="J58" s="174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</row>
    <row r="59" spans="1:26" ht="19.5" customHeight="1">
      <c r="A59" s="161">
        <f t="shared" si="3"/>
        <v>1</v>
      </c>
      <c r="B59" s="162" t="s">
        <v>562</v>
      </c>
      <c r="C59" s="170">
        <v>7</v>
      </c>
      <c r="D59" s="167" t="s">
        <v>487</v>
      </c>
      <c r="E59" s="175" t="s">
        <v>326</v>
      </c>
      <c r="F59" s="172"/>
      <c r="G59" s="170"/>
      <c r="H59" s="167"/>
      <c r="I59" s="173"/>
      <c r="J59" s="174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</row>
    <row r="60" spans="1:26" ht="19.5" customHeight="1">
      <c r="A60" s="161">
        <f t="shared" si="3"/>
        <v>1</v>
      </c>
      <c r="B60" s="162" t="s">
        <v>563</v>
      </c>
      <c r="C60" s="170">
        <v>8</v>
      </c>
      <c r="D60" s="167" t="s">
        <v>321</v>
      </c>
      <c r="E60" s="175" t="s">
        <v>326</v>
      </c>
      <c r="F60" s="172"/>
      <c r="G60" s="170"/>
      <c r="H60" s="167"/>
      <c r="I60" s="173"/>
      <c r="J60" s="174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</row>
    <row r="61" spans="1:26" ht="19.5" customHeight="1">
      <c r="A61" s="161">
        <f t="shared" si="3"/>
        <v>1</v>
      </c>
      <c r="B61" s="162" t="s">
        <v>564</v>
      </c>
      <c r="C61" s="170">
        <v>9</v>
      </c>
      <c r="D61" s="167" t="s">
        <v>488</v>
      </c>
      <c r="E61" s="175" t="s">
        <v>326</v>
      </c>
      <c r="F61" s="172"/>
      <c r="G61" s="170"/>
      <c r="H61" s="167"/>
      <c r="I61" s="173"/>
      <c r="J61" s="174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</row>
    <row r="62" spans="1:26" ht="19.5" customHeight="1">
      <c r="A62" s="161">
        <f t="shared" si="3"/>
        <v>1</v>
      </c>
      <c r="B62" s="162" t="s">
        <v>565</v>
      </c>
      <c r="C62" s="170">
        <v>10</v>
      </c>
      <c r="D62" s="167" t="s">
        <v>489</v>
      </c>
      <c r="E62" s="175" t="s">
        <v>326</v>
      </c>
      <c r="F62" s="172"/>
      <c r="G62" s="170"/>
      <c r="H62" s="167"/>
      <c r="I62" s="173"/>
      <c r="J62" s="174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</row>
    <row r="63" spans="1:26" ht="19.5" customHeight="1">
      <c r="A63" s="161">
        <f t="shared" si="3"/>
        <v>1</v>
      </c>
      <c r="B63" s="162" t="s">
        <v>566</v>
      </c>
      <c r="C63" s="170">
        <v>11</v>
      </c>
      <c r="D63" s="167" t="s">
        <v>325</v>
      </c>
      <c r="E63" s="175" t="s">
        <v>326</v>
      </c>
      <c r="F63" s="172"/>
      <c r="G63" s="170"/>
      <c r="H63" s="167"/>
      <c r="I63" s="173"/>
      <c r="J63" s="174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</row>
    <row r="64" spans="1:26" ht="19.5" customHeight="1">
      <c r="A64" s="161">
        <f t="shared" si="3"/>
        <v>1</v>
      </c>
      <c r="B64" s="162" t="s">
        <v>567</v>
      </c>
      <c r="C64" s="170">
        <v>12</v>
      </c>
      <c r="D64" s="167" t="s">
        <v>289</v>
      </c>
      <c r="E64" s="175" t="s">
        <v>326</v>
      </c>
      <c r="F64" s="172"/>
      <c r="G64" s="170"/>
      <c r="H64" s="167"/>
      <c r="I64" s="173"/>
      <c r="J64" s="174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</row>
    <row r="65" spans="1:26" ht="19.5" customHeight="1">
      <c r="A65" s="161"/>
      <c r="B65" s="170"/>
      <c r="C65" s="170"/>
      <c r="D65" s="167"/>
      <c r="E65" s="171"/>
      <c r="F65" s="176"/>
      <c r="G65" s="170"/>
      <c r="H65" s="167"/>
      <c r="I65" s="173"/>
      <c r="J65" s="174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</row>
    <row r="66" spans="1:26" ht="19.5" customHeight="1">
      <c r="A66" s="161"/>
      <c r="B66" s="157" t="s">
        <v>286</v>
      </c>
      <c r="C66" s="160" t="s">
        <v>365</v>
      </c>
      <c r="D66" s="167"/>
      <c r="E66" s="171"/>
      <c r="F66" s="172"/>
      <c r="G66" s="156"/>
      <c r="H66" s="167"/>
      <c r="I66" s="173"/>
      <c r="J66" s="174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</row>
    <row r="67" spans="1:26" ht="19.5" customHeight="1">
      <c r="A67" s="161">
        <f t="shared" ref="A67:A74" si="4">COUNTIF(B:B,B67)</f>
        <v>1</v>
      </c>
      <c r="B67" s="162" t="s">
        <v>568</v>
      </c>
      <c r="C67" s="163">
        <v>1</v>
      </c>
      <c r="D67" s="195" t="s">
        <v>301</v>
      </c>
      <c r="E67" s="175" t="s">
        <v>366</v>
      </c>
      <c r="F67" s="172"/>
      <c r="G67" s="156"/>
      <c r="H67" s="167"/>
      <c r="I67" s="173"/>
      <c r="J67" s="174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</row>
    <row r="68" spans="1:26" ht="19.5" customHeight="1">
      <c r="A68" s="161">
        <f t="shared" si="4"/>
        <v>1</v>
      </c>
      <c r="B68" s="162" t="s">
        <v>569</v>
      </c>
      <c r="C68" s="163">
        <v>2</v>
      </c>
      <c r="D68" s="195" t="s">
        <v>367</v>
      </c>
      <c r="E68" s="175" t="s">
        <v>368</v>
      </c>
      <c r="F68" s="172"/>
      <c r="G68" s="156"/>
      <c r="H68" s="167"/>
      <c r="I68" s="173"/>
      <c r="J68" s="174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</row>
    <row r="69" spans="1:26" ht="19.5" customHeight="1">
      <c r="A69" s="161">
        <f t="shared" si="4"/>
        <v>1</v>
      </c>
      <c r="B69" s="162" t="s">
        <v>570</v>
      </c>
      <c r="C69" s="163">
        <v>3</v>
      </c>
      <c r="D69" s="195" t="s">
        <v>490</v>
      </c>
      <c r="E69" s="175" t="s">
        <v>369</v>
      </c>
      <c r="F69" s="172"/>
      <c r="G69" s="156"/>
      <c r="H69" s="167"/>
      <c r="I69" s="173"/>
      <c r="J69" s="174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</row>
    <row r="70" spans="1:26" ht="19.5" customHeight="1">
      <c r="A70" s="161">
        <f t="shared" si="4"/>
        <v>1</v>
      </c>
      <c r="B70" s="162" t="s">
        <v>571</v>
      </c>
      <c r="C70" s="163">
        <v>4</v>
      </c>
      <c r="D70" s="195" t="s">
        <v>491</v>
      </c>
      <c r="E70" s="175" t="s">
        <v>371</v>
      </c>
      <c r="F70" s="172"/>
      <c r="G70" s="156"/>
      <c r="H70" s="167"/>
      <c r="I70" s="173"/>
      <c r="J70" s="174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</row>
    <row r="71" spans="1:26" ht="19.5" customHeight="1">
      <c r="A71" s="161">
        <f t="shared" si="4"/>
        <v>1</v>
      </c>
      <c r="B71" s="162" t="s">
        <v>572</v>
      </c>
      <c r="C71" s="163">
        <v>5</v>
      </c>
      <c r="D71" s="195" t="s">
        <v>297</v>
      </c>
      <c r="E71" s="175" t="s">
        <v>372</v>
      </c>
      <c r="F71" s="172"/>
      <c r="G71" s="156"/>
      <c r="H71" s="167"/>
      <c r="I71" s="173"/>
      <c r="J71" s="174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</row>
    <row r="72" spans="1:26" ht="19.5" customHeight="1">
      <c r="A72" s="161">
        <f t="shared" si="4"/>
        <v>1</v>
      </c>
      <c r="B72" s="162" t="s">
        <v>573</v>
      </c>
      <c r="C72" s="163">
        <v>6</v>
      </c>
      <c r="D72" s="195" t="s">
        <v>295</v>
      </c>
      <c r="E72" s="175" t="s">
        <v>374</v>
      </c>
      <c r="F72" s="172"/>
      <c r="G72" s="156"/>
      <c r="H72" s="167"/>
      <c r="I72" s="173"/>
      <c r="J72" s="174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</row>
    <row r="73" spans="1:26" ht="19.5" customHeight="1">
      <c r="A73" s="161">
        <f t="shared" si="4"/>
        <v>1</v>
      </c>
      <c r="B73" s="162" t="s">
        <v>574</v>
      </c>
      <c r="C73" s="163">
        <v>7</v>
      </c>
      <c r="D73" s="195" t="s">
        <v>492</v>
      </c>
      <c r="E73" s="175" t="s">
        <v>374</v>
      </c>
      <c r="F73" s="172"/>
      <c r="G73" s="156"/>
      <c r="H73" s="167"/>
      <c r="I73" s="173"/>
      <c r="J73" s="174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</row>
    <row r="74" spans="1:26" ht="19.5" customHeight="1">
      <c r="A74" s="161">
        <f t="shared" si="4"/>
        <v>1</v>
      </c>
      <c r="B74" s="162" t="s">
        <v>575</v>
      </c>
      <c r="C74" s="163">
        <v>8</v>
      </c>
      <c r="D74" s="195" t="s">
        <v>373</v>
      </c>
      <c r="E74" s="175" t="s">
        <v>374</v>
      </c>
      <c r="F74" s="172"/>
      <c r="G74" s="156"/>
      <c r="H74" s="167"/>
      <c r="I74" s="173"/>
      <c r="J74" s="174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</row>
    <row r="75" spans="1:26" ht="19.5" customHeight="1">
      <c r="A75" s="161"/>
      <c r="B75" s="163"/>
      <c r="C75" s="163"/>
      <c r="D75" s="167"/>
      <c r="E75" s="175"/>
      <c r="F75" s="172"/>
      <c r="G75" s="156"/>
      <c r="H75" s="167"/>
      <c r="I75" s="173"/>
      <c r="J75" s="174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</row>
    <row r="76" spans="1:26" ht="19.5" customHeight="1">
      <c r="A76" s="161"/>
      <c r="B76" s="157" t="s">
        <v>286</v>
      </c>
      <c r="C76" s="160" t="s">
        <v>327</v>
      </c>
      <c r="D76" s="176"/>
      <c r="E76" s="171"/>
      <c r="F76" s="176"/>
      <c r="G76" s="170"/>
      <c r="H76" s="167"/>
      <c r="I76" s="173"/>
      <c r="J76" s="174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</row>
    <row r="77" spans="1:26" ht="19.5" customHeight="1">
      <c r="A77" s="161">
        <f t="shared" ref="A77:A101" si="5">COUNTIF(B:B,B77)</f>
        <v>1</v>
      </c>
      <c r="B77" s="162" t="s">
        <v>576</v>
      </c>
      <c r="C77" s="170">
        <v>1</v>
      </c>
      <c r="D77" s="167" t="s">
        <v>328</v>
      </c>
      <c r="E77" s="175" t="s">
        <v>329</v>
      </c>
      <c r="F77" s="172"/>
      <c r="G77" s="170"/>
      <c r="H77" s="167"/>
      <c r="I77" s="173"/>
      <c r="J77" s="174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</row>
    <row r="78" spans="1:26" ht="19.5" customHeight="1">
      <c r="A78" s="161">
        <f t="shared" si="5"/>
        <v>1</v>
      </c>
      <c r="B78" s="162" t="s">
        <v>577</v>
      </c>
      <c r="C78" s="170">
        <v>2</v>
      </c>
      <c r="D78" s="167" t="s">
        <v>493</v>
      </c>
      <c r="E78" s="175" t="s">
        <v>330</v>
      </c>
      <c r="F78" s="172"/>
      <c r="G78" s="170"/>
      <c r="H78" s="167"/>
      <c r="I78" s="173"/>
      <c r="J78" s="174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</row>
    <row r="79" spans="1:26" ht="19.5" customHeight="1">
      <c r="A79" s="161">
        <f t="shared" si="5"/>
        <v>1</v>
      </c>
      <c r="B79" s="162" t="s">
        <v>578</v>
      </c>
      <c r="C79" s="170">
        <v>3</v>
      </c>
      <c r="D79" s="167" t="s">
        <v>494</v>
      </c>
      <c r="E79" s="175" t="s">
        <v>331</v>
      </c>
      <c r="F79" s="172"/>
      <c r="G79" s="170"/>
      <c r="H79" s="167"/>
      <c r="I79" s="173"/>
      <c r="J79" s="174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</row>
    <row r="80" spans="1:26" ht="19.5" customHeight="1">
      <c r="A80" s="161">
        <f t="shared" si="5"/>
        <v>1</v>
      </c>
      <c r="B80" s="162" t="s">
        <v>579</v>
      </c>
      <c r="C80" s="170">
        <v>4</v>
      </c>
      <c r="D80" s="167" t="s">
        <v>495</v>
      </c>
      <c r="E80" s="175" t="s">
        <v>333</v>
      </c>
      <c r="F80" s="172"/>
      <c r="G80" s="170"/>
      <c r="H80" s="167"/>
      <c r="I80" s="173"/>
      <c r="J80" s="174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</row>
    <row r="81" spans="1:26" ht="19.5" customHeight="1">
      <c r="A81" s="161">
        <f t="shared" si="5"/>
        <v>1</v>
      </c>
      <c r="B81" s="162" t="s">
        <v>580</v>
      </c>
      <c r="C81" s="170">
        <v>5</v>
      </c>
      <c r="D81" s="167" t="s">
        <v>332</v>
      </c>
      <c r="E81" s="175" t="s">
        <v>334</v>
      </c>
      <c r="F81" s="172"/>
      <c r="G81" s="170"/>
      <c r="H81" s="167"/>
      <c r="I81" s="173"/>
      <c r="J81" s="174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</row>
    <row r="82" spans="1:26" ht="19.5" customHeight="1">
      <c r="A82" s="161">
        <f t="shared" si="5"/>
        <v>1</v>
      </c>
      <c r="B82" s="162" t="s">
        <v>581</v>
      </c>
      <c r="C82" s="170">
        <v>6</v>
      </c>
      <c r="D82" s="167" t="s">
        <v>496</v>
      </c>
      <c r="E82" s="175" t="s">
        <v>335</v>
      </c>
      <c r="F82" s="172"/>
      <c r="G82" s="170"/>
      <c r="H82" s="167"/>
      <c r="I82" s="173"/>
      <c r="J82" s="174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</row>
    <row r="83" spans="1:26" ht="19.5" customHeight="1">
      <c r="A83" s="161">
        <f t="shared" si="5"/>
        <v>1</v>
      </c>
      <c r="B83" s="162" t="s">
        <v>582</v>
      </c>
      <c r="C83" s="170">
        <v>7</v>
      </c>
      <c r="D83" s="167" t="s">
        <v>497</v>
      </c>
      <c r="E83" s="175" t="s">
        <v>337</v>
      </c>
      <c r="F83" s="172"/>
      <c r="G83" s="170"/>
      <c r="H83" s="167"/>
      <c r="I83" s="173"/>
      <c r="J83" s="174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</row>
    <row r="84" spans="1:26" ht="19.5" customHeight="1">
      <c r="A84" s="161">
        <f t="shared" si="5"/>
        <v>1</v>
      </c>
      <c r="B84" s="162" t="s">
        <v>583</v>
      </c>
      <c r="C84" s="170">
        <v>8</v>
      </c>
      <c r="D84" s="167" t="s">
        <v>498</v>
      </c>
      <c r="E84" s="175" t="s">
        <v>338</v>
      </c>
      <c r="F84" s="172"/>
      <c r="G84" s="170"/>
      <c r="H84" s="167"/>
      <c r="I84" s="173"/>
      <c r="J84" s="174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</row>
    <row r="85" spans="1:26" ht="19.5" customHeight="1">
      <c r="A85" s="161">
        <f t="shared" si="5"/>
        <v>1</v>
      </c>
      <c r="B85" s="162" t="s">
        <v>584</v>
      </c>
      <c r="C85" s="170">
        <v>9</v>
      </c>
      <c r="D85" s="167" t="s">
        <v>336</v>
      </c>
      <c r="E85" s="175" t="s">
        <v>340</v>
      </c>
      <c r="F85" s="172"/>
      <c r="G85" s="170"/>
      <c r="H85" s="167"/>
      <c r="I85" s="173"/>
      <c r="J85" s="174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</row>
    <row r="86" spans="1:26" ht="19.5" customHeight="1">
      <c r="A86" s="161">
        <f t="shared" si="5"/>
        <v>1</v>
      </c>
      <c r="B86" s="162" t="s">
        <v>585</v>
      </c>
      <c r="C86" s="170">
        <v>10</v>
      </c>
      <c r="D86" s="167" t="s">
        <v>343</v>
      </c>
      <c r="E86" s="175" t="s">
        <v>341</v>
      </c>
      <c r="F86" s="172"/>
      <c r="G86" s="170"/>
      <c r="H86" s="167"/>
      <c r="I86" s="173"/>
      <c r="J86" s="174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</row>
    <row r="87" spans="1:26" ht="19.5" customHeight="1">
      <c r="A87" s="161">
        <f t="shared" si="5"/>
        <v>1</v>
      </c>
      <c r="B87" s="162" t="s">
        <v>586</v>
      </c>
      <c r="C87" s="170">
        <v>11</v>
      </c>
      <c r="D87" s="167" t="s">
        <v>499</v>
      </c>
      <c r="E87" s="177" t="s">
        <v>342</v>
      </c>
      <c r="F87" s="172"/>
      <c r="G87" s="170"/>
      <c r="H87" s="167"/>
      <c r="I87" s="173"/>
      <c r="J87" s="174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</row>
    <row r="88" spans="1:26" ht="19.5" customHeight="1">
      <c r="A88" s="161">
        <f t="shared" si="5"/>
        <v>1</v>
      </c>
      <c r="B88" s="162" t="s">
        <v>587</v>
      </c>
      <c r="C88" s="170">
        <v>12</v>
      </c>
      <c r="D88" s="167" t="s">
        <v>500</v>
      </c>
      <c r="E88" s="177" t="s">
        <v>344</v>
      </c>
      <c r="F88" s="172"/>
      <c r="G88" s="156"/>
      <c r="H88" s="167"/>
      <c r="I88" s="173"/>
      <c r="J88" s="174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</row>
    <row r="89" spans="1:26" ht="19.5" customHeight="1">
      <c r="A89" s="161">
        <f t="shared" si="5"/>
        <v>1</v>
      </c>
      <c r="B89" s="162" t="s">
        <v>588</v>
      </c>
      <c r="C89" s="170">
        <v>13</v>
      </c>
      <c r="D89" s="167" t="s">
        <v>346</v>
      </c>
      <c r="E89" s="175" t="s">
        <v>345</v>
      </c>
      <c r="F89" s="172"/>
      <c r="G89" s="156"/>
      <c r="H89" s="167"/>
      <c r="I89" s="173"/>
      <c r="J89" s="174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</row>
    <row r="90" spans="1:26" ht="19.5" customHeight="1">
      <c r="A90" s="161">
        <f t="shared" si="5"/>
        <v>1</v>
      </c>
      <c r="B90" s="162" t="s">
        <v>589</v>
      </c>
      <c r="C90" s="170">
        <v>14</v>
      </c>
      <c r="D90" s="167" t="s">
        <v>348</v>
      </c>
      <c r="E90" s="175" t="s">
        <v>347</v>
      </c>
      <c r="F90" s="172"/>
      <c r="G90" s="156"/>
      <c r="H90" s="167"/>
      <c r="I90" s="173"/>
      <c r="J90" s="174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</row>
    <row r="91" spans="1:26" ht="19.5" customHeight="1">
      <c r="A91" s="161">
        <f t="shared" si="5"/>
        <v>1</v>
      </c>
      <c r="B91" s="162" t="s">
        <v>590</v>
      </c>
      <c r="C91" s="170">
        <v>15</v>
      </c>
      <c r="D91" s="167" t="s">
        <v>501</v>
      </c>
      <c r="E91" s="175" t="s">
        <v>349</v>
      </c>
      <c r="F91" s="172"/>
      <c r="G91" s="156"/>
      <c r="H91" s="167"/>
      <c r="I91" s="173"/>
      <c r="J91" s="174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</row>
    <row r="92" spans="1:26" ht="19.5" customHeight="1">
      <c r="A92" s="161">
        <f t="shared" si="5"/>
        <v>1</v>
      </c>
      <c r="B92" s="162" t="s">
        <v>591</v>
      </c>
      <c r="C92" s="170">
        <v>16</v>
      </c>
      <c r="D92" s="167" t="s">
        <v>350</v>
      </c>
      <c r="E92" s="175" t="s">
        <v>351</v>
      </c>
      <c r="F92" s="176"/>
      <c r="G92" s="156"/>
      <c r="H92" s="167"/>
      <c r="I92" s="173"/>
      <c r="J92" s="174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</row>
    <row r="93" spans="1:26" ht="19.5" customHeight="1">
      <c r="A93" s="161">
        <f t="shared" si="5"/>
        <v>1</v>
      </c>
      <c r="B93" s="162" t="s">
        <v>592</v>
      </c>
      <c r="C93" s="170">
        <v>17</v>
      </c>
      <c r="D93" s="167" t="s">
        <v>353</v>
      </c>
      <c r="E93" s="171" t="s">
        <v>352</v>
      </c>
      <c r="F93" s="176"/>
      <c r="G93" s="156"/>
      <c r="H93" s="167"/>
      <c r="I93" s="173"/>
      <c r="J93" s="174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</row>
    <row r="94" spans="1:26" ht="19.5" customHeight="1">
      <c r="A94" s="161">
        <f t="shared" si="5"/>
        <v>1</v>
      </c>
      <c r="B94" s="162" t="s">
        <v>593</v>
      </c>
      <c r="C94" s="170">
        <v>18</v>
      </c>
      <c r="D94" s="167" t="s">
        <v>502</v>
      </c>
      <c r="E94" s="175" t="s">
        <v>354</v>
      </c>
      <c r="F94" s="176"/>
      <c r="G94" s="156"/>
      <c r="H94" s="167"/>
      <c r="I94" s="173"/>
      <c r="J94" s="174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</row>
    <row r="95" spans="1:26" ht="19.5" customHeight="1">
      <c r="A95" s="161">
        <f t="shared" si="5"/>
        <v>1</v>
      </c>
      <c r="B95" s="162" t="s">
        <v>594</v>
      </c>
      <c r="C95" s="170">
        <v>19</v>
      </c>
      <c r="D95" s="167" t="s">
        <v>357</v>
      </c>
      <c r="E95" s="175" t="s">
        <v>355</v>
      </c>
      <c r="F95" s="176"/>
      <c r="G95" s="156"/>
      <c r="H95" s="167"/>
      <c r="I95" s="173"/>
      <c r="J95" s="174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</row>
    <row r="96" spans="1:26" ht="19.5" customHeight="1">
      <c r="A96" s="161">
        <f t="shared" si="5"/>
        <v>1</v>
      </c>
      <c r="B96" s="162" t="s">
        <v>595</v>
      </c>
      <c r="C96" s="170">
        <v>20</v>
      </c>
      <c r="D96" s="167" t="s">
        <v>503</v>
      </c>
      <c r="E96" s="175" t="s">
        <v>356</v>
      </c>
      <c r="F96" s="176"/>
      <c r="G96" s="156"/>
      <c r="H96" s="167"/>
      <c r="I96" s="173"/>
      <c r="J96" s="174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</row>
    <row r="97" spans="1:26" ht="19.5" customHeight="1">
      <c r="A97" s="161">
        <f t="shared" si="5"/>
        <v>1</v>
      </c>
      <c r="B97" s="162" t="s">
        <v>596</v>
      </c>
      <c r="C97" s="170">
        <v>21</v>
      </c>
      <c r="D97" s="167" t="s">
        <v>360</v>
      </c>
      <c r="E97" s="175" t="s">
        <v>358</v>
      </c>
      <c r="F97" s="176"/>
      <c r="G97" s="156"/>
      <c r="H97" s="167"/>
      <c r="I97" s="173"/>
      <c r="J97" s="174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</row>
    <row r="98" spans="1:26" ht="19.5" customHeight="1">
      <c r="A98" s="161">
        <f t="shared" si="5"/>
        <v>1</v>
      </c>
      <c r="B98" s="162" t="s">
        <v>597</v>
      </c>
      <c r="C98" s="170">
        <v>22</v>
      </c>
      <c r="D98" s="167" t="s">
        <v>504</v>
      </c>
      <c r="E98" s="177" t="s">
        <v>359</v>
      </c>
      <c r="F98" s="176"/>
      <c r="G98" s="156"/>
      <c r="H98" s="167"/>
      <c r="I98" s="173"/>
      <c r="J98" s="174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</row>
    <row r="99" spans="1:26" ht="19.5" customHeight="1">
      <c r="A99" s="161">
        <f t="shared" si="5"/>
        <v>1</v>
      </c>
      <c r="B99" s="162" t="s">
        <v>598</v>
      </c>
      <c r="C99" s="170">
        <v>23</v>
      </c>
      <c r="D99" s="167" t="s">
        <v>505</v>
      </c>
      <c r="E99" s="177" t="s">
        <v>361</v>
      </c>
      <c r="F99" s="176"/>
      <c r="G99" s="156"/>
      <c r="H99" s="167"/>
      <c r="I99" s="173"/>
      <c r="J99" s="174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</row>
    <row r="100" spans="1:26" ht="19.5" customHeight="1">
      <c r="A100" s="161">
        <f t="shared" si="5"/>
        <v>1</v>
      </c>
      <c r="B100" s="162" t="s">
        <v>599</v>
      </c>
      <c r="C100" s="170">
        <v>24</v>
      </c>
      <c r="D100" s="167" t="s">
        <v>506</v>
      </c>
      <c r="E100" s="175" t="s">
        <v>362</v>
      </c>
      <c r="F100" s="176"/>
      <c r="G100" s="172"/>
      <c r="H100" s="167"/>
      <c r="I100" s="173"/>
      <c r="J100" s="174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</row>
    <row r="101" spans="1:26" ht="19.5" customHeight="1">
      <c r="A101" s="161">
        <f t="shared" si="5"/>
        <v>1</v>
      </c>
      <c r="B101" s="162" t="s">
        <v>600</v>
      </c>
      <c r="C101" s="170">
        <v>25</v>
      </c>
      <c r="D101" s="167" t="s">
        <v>363</v>
      </c>
      <c r="E101" s="171" t="s">
        <v>364</v>
      </c>
      <c r="F101" s="172"/>
      <c r="G101" s="156"/>
      <c r="H101" s="167"/>
      <c r="I101" s="173"/>
      <c r="J101" s="174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</row>
    <row r="102" spans="1:26" ht="19.5" customHeight="1">
      <c r="A102" s="163"/>
      <c r="B102" s="170"/>
      <c r="C102" s="163"/>
      <c r="D102" s="167"/>
      <c r="E102" s="171"/>
      <c r="F102" s="172"/>
      <c r="G102" s="156"/>
      <c r="H102" s="167"/>
      <c r="I102" s="178"/>
      <c r="J102" s="174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</row>
    <row r="103" spans="1:26" ht="19.5" customHeight="1">
      <c r="A103" s="169"/>
      <c r="B103" s="157" t="s">
        <v>375</v>
      </c>
      <c r="C103" s="160" t="s">
        <v>376</v>
      </c>
      <c r="D103" s="167"/>
      <c r="E103" s="171"/>
      <c r="F103" s="176"/>
      <c r="G103" s="155"/>
      <c r="H103" s="155"/>
      <c r="I103" s="173"/>
      <c r="J103" s="174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</row>
    <row r="104" spans="1:26" ht="19.5" customHeight="1">
      <c r="A104" s="161">
        <f>COUNTIF(B:B,B104)</f>
        <v>1</v>
      </c>
      <c r="B104" s="162" t="s">
        <v>601</v>
      </c>
      <c r="C104" s="170">
        <v>1</v>
      </c>
      <c r="D104" s="167" t="s">
        <v>507</v>
      </c>
      <c r="E104" s="175" t="s">
        <v>378</v>
      </c>
      <c r="F104" s="167"/>
      <c r="G104" s="155"/>
      <c r="H104" s="155"/>
      <c r="I104" s="173"/>
      <c r="J104" s="174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</row>
    <row r="105" spans="1:26" ht="19.5" customHeight="1">
      <c r="A105" s="161">
        <f>COUNTIF(B:B,B105)</f>
        <v>1</v>
      </c>
      <c r="B105" s="162" t="s">
        <v>602</v>
      </c>
      <c r="C105" s="170">
        <v>2</v>
      </c>
      <c r="D105" s="167" t="s">
        <v>508</v>
      </c>
      <c r="E105" s="175" t="s">
        <v>380</v>
      </c>
      <c r="F105" s="172"/>
      <c r="G105" s="156"/>
      <c r="H105" s="167"/>
      <c r="I105" s="173"/>
      <c r="J105" s="174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</row>
    <row r="106" spans="1:26" ht="19.5" customHeight="1">
      <c r="A106" s="161">
        <f>COUNTIF(B:B,B106)</f>
        <v>1</v>
      </c>
      <c r="B106" s="162" t="s">
        <v>603</v>
      </c>
      <c r="C106" s="170">
        <v>3</v>
      </c>
      <c r="D106" s="167" t="s">
        <v>509</v>
      </c>
      <c r="E106" s="175" t="s">
        <v>382</v>
      </c>
      <c r="F106" s="172"/>
      <c r="G106" s="156"/>
      <c r="H106" s="167"/>
      <c r="I106" s="173"/>
      <c r="J106" s="174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</row>
    <row r="107" spans="1:26" ht="19.5" customHeight="1">
      <c r="A107" s="161"/>
      <c r="B107" s="170"/>
      <c r="C107" s="179"/>
      <c r="D107" s="180"/>
      <c r="E107" s="171"/>
      <c r="F107" s="176"/>
      <c r="G107" s="156"/>
      <c r="H107" s="167"/>
      <c r="I107" s="173"/>
      <c r="J107" s="174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</row>
    <row r="108" spans="1:26" ht="19.5" customHeight="1">
      <c r="A108" s="161"/>
      <c r="B108" s="157" t="s">
        <v>286</v>
      </c>
      <c r="C108" s="160" t="s">
        <v>385</v>
      </c>
      <c r="D108" s="179"/>
      <c r="E108" s="171"/>
      <c r="F108" s="176"/>
      <c r="G108" s="156"/>
      <c r="H108" s="167"/>
      <c r="I108" s="173"/>
      <c r="J108" s="174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</row>
    <row r="109" spans="1:26" ht="19.5" customHeight="1">
      <c r="A109" s="161">
        <f t="shared" ref="A109:A117" si="6">COUNTIF(B:B,B109)</f>
        <v>1</v>
      </c>
      <c r="B109" s="162" t="s">
        <v>604</v>
      </c>
      <c r="C109" s="170">
        <v>1</v>
      </c>
      <c r="D109" s="167" t="s">
        <v>386</v>
      </c>
      <c r="E109" s="175" t="s">
        <v>387</v>
      </c>
      <c r="F109" s="172"/>
      <c r="G109" s="156"/>
      <c r="H109" s="167"/>
      <c r="I109" s="173"/>
      <c r="J109" s="174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</row>
    <row r="110" spans="1:26" ht="19.5" customHeight="1">
      <c r="A110" s="161">
        <f t="shared" si="6"/>
        <v>1</v>
      </c>
      <c r="B110" s="162" t="s">
        <v>605</v>
      </c>
      <c r="C110" s="170">
        <v>2</v>
      </c>
      <c r="D110" s="167" t="s">
        <v>510</v>
      </c>
      <c r="E110" s="175" t="s">
        <v>388</v>
      </c>
      <c r="F110" s="172"/>
      <c r="G110" s="156"/>
      <c r="H110" s="167"/>
      <c r="I110" s="173"/>
      <c r="J110" s="174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</row>
    <row r="111" spans="1:26" ht="19.5" customHeight="1">
      <c r="A111" s="161">
        <f t="shared" si="6"/>
        <v>1</v>
      </c>
      <c r="B111" s="162" t="s">
        <v>606</v>
      </c>
      <c r="C111" s="170">
        <v>3</v>
      </c>
      <c r="D111" s="167" t="s">
        <v>389</v>
      </c>
      <c r="E111" s="175" t="s">
        <v>390</v>
      </c>
      <c r="F111" s="172"/>
      <c r="G111" s="156"/>
      <c r="H111" s="167"/>
      <c r="I111" s="173"/>
      <c r="J111" s="174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</row>
    <row r="112" spans="1:26" ht="19.5" customHeight="1">
      <c r="A112" s="161">
        <f t="shared" si="6"/>
        <v>1</v>
      </c>
      <c r="B112" s="162" t="s">
        <v>607</v>
      </c>
      <c r="C112" s="170">
        <v>4</v>
      </c>
      <c r="D112" s="167" t="s">
        <v>391</v>
      </c>
      <c r="E112" s="175" t="s">
        <v>392</v>
      </c>
      <c r="F112" s="172"/>
      <c r="G112" s="156"/>
      <c r="H112" s="167"/>
      <c r="I112" s="173"/>
      <c r="J112" s="174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</row>
    <row r="113" spans="1:26" ht="19.5" customHeight="1">
      <c r="A113" s="161">
        <f t="shared" si="6"/>
        <v>1</v>
      </c>
      <c r="B113" s="162" t="s">
        <v>608</v>
      </c>
      <c r="C113" s="170">
        <v>5</v>
      </c>
      <c r="D113" s="167" t="s">
        <v>393</v>
      </c>
      <c r="E113" s="175" t="s">
        <v>394</v>
      </c>
      <c r="F113" s="172"/>
      <c r="G113" s="156"/>
      <c r="H113" s="167"/>
      <c r="I113" s="173"/>
      <c r="J113" s="174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</row>
    <row r="114" spans="1:26" ht="19.5" customHeight="1">
      <c r="A114" s="161">
        <f t="shared" si="6"/>
        <v>1</v>
      </c>
      <c r="B114" s="162" t="s">
        <v>609</v>
      </c>
      <c r="C114" s="170">
        <v>6</v>
      </c>
      <c r="D114" s="167" t="s">
        <v>395</v>
      </c>
      <c r="E114" s="175" t="s">
        <v>396</v>
      </c>
      <c r="F114" s="176"/>
      <c r="G114" s="156"/>
      <c r="H114" s="167"/>
      <c r="I114" s="173"/>
      <c r="J114" s="174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</row>
    <row r="115" spans="1:26" ht="19.5" customHeight="1">
      <c r="A115" s="161">
        <f t="shared" si="6"/>
        <v>1</v>
      </c>
      <c r="B115" s="162" t="s">
        <v>610</v>
      </c>
      <c r="C115" s="170">
        <v>7</v>
      </c>
      <c r="D115" s="167" t="s">
        <v>397</v>
      </c>
      <c r="E115" s="175" t="s">
        <v>398</v>
      </c>
      <c r="F115" s="172"/>
      <c r="G115" s="170"/>
      <c r="H115" s="167"/>
      <c r="I115" s="173"/>
      <c r="J115" s="174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</row>
    <row r="116" spans="1:26" ht="19.5" customHeight="1">
      <c r="A116" s="161">
        <f t="shared" si="6"/>
        <v>1</v>
      </c>
      <c r="B116" s="162" t="s">
        <v>611</v>
      </c>
      <c r="C116" s="170">
        <v>8</v>
      </c>
      <c r="D116" s="167" t="s">
        <v>399</v>
      </c>
      <c r="E116" s="175" t="s">
        <v>400</v>
      </c>
      <c r="F116" s="172"/>
      <c r="G116" s="156"/>
      <c r="H116" s="167"/>
      <c r="I116" s="173"/>
      <c r="J116" s="174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</row>
    <row r="117" spans="1:26" ht="19.5" customHeight="1">
      <c r="A117" s="161">
        <f t="shared" si="6"/>
        <v>1</v>
      </c>
      <c r="B117" s="162" t="s">
        <v>612</v>
      </c>
      <c r="C117" s="170">
        <v>9</v>
      </c>
      <c r="D117" s="167" t="s">
        <v>511</v>
      </c>
      <c r="E117" s="175" t="s">
        <v>402</v>
      </c>
      <c r="F117" s="172"/>
      <c r="G117" s="156"/>
      <c r="H117" s="167"/>
      <c r="I117" s="173"/>
      <c r="J117" s="174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</row>
    <row r="118" spans="1:26" ht="19.5" customHeight="1">
      <c r="A118" s="161">
        <f>COUNTIF(B:B,B117)</f>
        <v>1</v>
      </c>
      <c r="B118" s="162" t="s">
        <v>613</v>
      </c>
      <c r="C118" s="170">
        <v>10</v>
      </c>
      <c r="D118" s="167" t="s">
        <v>312</v>
      </c>
      <c r="E118" s="175" t="s">
        <v>404</v>
      </c>
      <c r="F118" s="176"/>
      <c r="G118" s="156"/>
      <c r="H118" s="167"/>
      <c r="I118" s="173"/>
      <c r="J118" s="174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</row>
    <row r="119" spans="1:26" ht="19.5" customHeight="1">
      <c r="A119" s="161">
        <f t="shared" ref="A119:A126" si="7">COUNTIF(B:B,B119)</f>
        <v>1</v>
      </c>
      <c r="B119" s="162" t="s">
        <v>614</v>
      </c>
      <c r="C119" s="170">
        <v>11</v>
      </c>
      <c r="D119" s="167" t="s">
        <v>401</v>
      </c>
      <c r="E119" s="175" t="s">
        <v>406</v>
      </c>
      <c r="F119" s="176"/>
      <c r="G119" s="156"/>
      <c r="H119" s="167"/>
      <c r="I119" s="173"/>
      <c r="J119" s="174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</row>
    <row r="120" spans="1:26" ht="19.5" customHeight="1">
      <c r="A120" s="161">
        <f t="shared" si="7"/>
        <v>1</v>
      </c>
      <c r="B120" s="162" t="s">
        <v>615</v>
      </c>
      <c r="C120" s="170">
        <v>12</v>
      </c>
      <c r="D120" s="167" t="s">
        <v>403</v>
      </c>
      <c r="E120" s="175" t="s">
        <v>408</v>
      </c>
      <c r="F120" s="176"/>
      <c r="G120" s="156"/>
      <c r="H120" s="167"/>
      <c r="I120" s="173"/>
      <c r="J120" s="174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</row>
    <row r="121" spans="1:26" ht="19.5" customHeight="1">
      <c r="A121" s="161">
        <f t="shared" si="7"/>
        <v>1</v>
      </c>
      <c r="B121" s="162" t="s">
        <v>616</v>
      </c>
      <c r="C121" s="170">
        <v>13</v>
      </c>
      <c r="D121" s="167" t="s">
        <v>405</v>
      </c>
      <c r="E121" s="175" t="s">
        <v>409</v>
      </c>
      <c r="F121" s="176"/>
      <c r="G121" s="156"/>
      <c r="H121" s="167"/>
      <c r="I121" s="173"/>
      <c r="J121" s="174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</row>
    <row r="122" spans="1:26" ht="19.5" customHeight="1">
      <c r="A122" s="161">
        <f t="shared" si="7"/>
        <v>1</v>
      </c>
      <c r="B122" s="162" t="s">
        <v>617</v>
      </c>
      <c r="C122" s="170">
        <v>14</v>
      </c>
      <c r="D122" s="167" t="s">
        <v>407</v>
      </c>
      <c r="E122" s="175" t="s">
        <v>410</v>
      </c>
      <c r="F122" s="176"/>
      <c r="G122" s="156"/>
      <c r="H122" s="167"/>
      <c r="I122" s="173"/>
      <c r="J122" s="174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</row>
    <row r="123" spans="1:26" ht="19.5" customHeight="1">
      <c r="A123" s="161">
        <f t="shared" si="7"/>
        <v>1</v>
      </c>
      <c r="B123" s="162" t="s">
        <v>618</v>
      </c>
      <c r="C123" s="170">
        <v>15</v>
      </c>
      <c r="D123" s="167" t="s">
        <v>512</v>
      </c>
      <c r="E123" s="175" t="s">
        <v>411</v>
      </c>
      <c r="F123" s="176"/>
      <c r="G123" s="156"/>
      <c r="H123" s="167"/>
      <c r="I123" s="173"/>
      <c r="J123" s="174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</row>
    <row r="124" spans="1:26" ht="19.5" customHeight="1">
      <c r="A124" s="161">
        <f t="shared" si="7"/>
        <v>1</v>
      </c>
      <c r="B124" s="162" t="s">
        <v>619</v>
      </c>
      <c r="C124" s="170">
        <v>16</v>
      </c>
      <c r="D124" s="167" t="s">
        <v>513</v>
      </c>
      <c r="E124" s="175" t="s">
        <v>412</v>
      </c>
      <c r="F124" s="176"/>
      <c r="G124" s="156"/>
      <c r="H124" s="167"/>
      <c r="I124" s="173"/>
      <c r="J124" s="174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56"/>
      <c r="Z124" s="156"/>
    </row>
    <row r="125" spans="1:26" ht="19.5" customHeight="1">
      <c r="A125" s="161">
        <f t="shared" si="7"/>
        <v>1</v>
      </c>
      <c r="B125" s="162" t="s">
        <v>620</v>
      </c>
      <c r="C125" s="170">
        <v>17</v>
      </c>
      <c r="D125" s="181" t="s">
        <v>413</v>
      </c>
      <c r="E125" s="171" t="s">
        <v>414</v>
      </c>
      <c r="F125" s="176"/>
      <c r="G125" s="156"/>
      <c r="H125" s="167"/>
      <c r="I125" s="173"/>
      <c r="J125" s="174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</row>
    <row r="126" spans="1:26" ht="19.5" customHeight="1">
      <c r="A126" s="161">
        <f t="shared" si="7"/>
        <v>1</v>
      </c>
      <c r="B126" s="162" t="s">
        <v>621</v>
      </c>
      <c r="C126" s="170">
        <v>18</v>
      </c>
      <c r="D126" s="181" t="s">
        <v>415</v>
      </c>
      <c r="E126" s="171" t="s">
        <v>416</v>
      </c>
      <c r="F126" s="176"/>
      <c r="G126" s="156"/>
      <c r="H126" s="167"/>
      <c r="I126" s="173"/>
      <c r="J126" s="174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</row>
    <row r="127" spans="1:26" ht="19.5" customHeight="1">
      <c r="A127" s="163"/>
      <c r="B127" s="170"/>
      <c r="C127" s="170"/>
      <c r="D127" s="167"/>
      <c r="E127" s="171"/>
      <c r="F127" s="172"/>
      <c r="G127" s="156"/>
      <c r="H127" s="167"/>
      <c r="I127" s="173"/>
      <c r="J127" s="174"/>
      <c r="K127" s="156"/>
      <c r="L127" s="156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  <c r="W127" s="156"/>
      <c r="X127" s="156"/>
      <c r="Y127" s="156"/>
      <c r="Z127" s="156"/>
    </row>
    <row r="128" spans="1:26" ht="19.5" customHeight="1">
      <c r="A128" s="163"/>
      <c r="B128" s="170"/>
      <c r="C128" s="170"/>
      <c r="D128" s="167"/>
      <c r="E128" s="171"/>
      <c r="F128" s="176"/>
      <c r="G128" s="156"/>
      <c r="H128" s="167"/>
      <c r="I128" s="173"/>
      <c r="J128" s="174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56"/>
      <c r="Z128" s="156"/>
    </row>
    <row r="129" spans="1:26" ht="19.5" customHeight="1">
      <c r="A129" s="163"/>
      <c r="B129" s="170"/>
      <c r="C129" s="163"/>
      <c r="D129" s="167"/>
      <c r="E129" s="171"/>
      <c r="F129" s="176"/>
      <c r="G129" s="156"/>
      <c r="H129" s="167"/>
      <c r="I129" s="173"/>
      <c r="J129" s="174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56"/>
      <c r="Z129" s="156"/>
    </row>
    <row r="130" spans="1:26" ht="19.5" customHeight="1">
      <c r="A130" s="163"/>
      <c r="B130" s="170"/>
      <c r="C130" s="163"/>
      <c r="D130" s="167"/>
      <c r="E130" s="171"/>
      <c r="F130" s="176"/>
      <c r="G130" s="156"/>
      <c r="H130" s="167"/>
      <c r="I130" s="173"/>
      <c r="J130" s="174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56"/>
      <c r="Z130" s="156"/>
    </row>
    <row r="131" spans="1:26" ht="19.5" customHeight="1">
      <c r="A131" s="163"/>
      <c r="B131" s="170"/>
      <c r="C131" s="163"/>
      <c r="D131" s="167"/>
      <c r="E131" s="171"/>
      <c r="F131" s="176"/>
      <c r="G131" s="156"/>
      <c r="H131" s="167"/>
      <c r="I131" s="173"/>
      <c r="J131" s="174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</row>
    <row r="132" spans="1:26" ht="19.5" customHeight="1">
      <c r="A132" s="163"/>
      <c r="B132" s="170"/>
      <c r="C132" s="163"/>
      <c r="D132" s="167"/>
      <c r="E132" s="171"/>
      <c r="F132" s="176"/>
      <c r="G132" s="156"/>
      <c r="H132" s="167"/>
      <c r="I132" s="173"/>
      <c r="J132" s="174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56"/>
      <c r="Z132" s="156"/>
    </row>
    <row r="133" spans="1:26" ht="19.5" customHeight="1">
      <c r="A133" s="163"/>
      <c r="B133" s="170"/>
      <c r="C133" s="163"/>
      <c r="D133" s="167"/>
      <c r="E133" s="171"/>
      <c r="F133" s="176"/>
      <c r="G133" s="156"/>
      <c r="H133" s="167"/>
      <c r="I133" s="173"/>
      <c r="J133" s="174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56"/>
      <c r="Z133" s="156"/>
    </row>
    <row r="134" spans="1:26" ht="19.5" customHeight="1">
      <c r="A134" s="163"/>
      <c r="B134" s="170"/>
      <c r="C134" s="163"/>
      <c r="D134" s="167"/>
      <c r="E134" s="171"/>
      <c r="F134" s="176"/>
      <c r="G134" s="156"/>
      <c r="H134" s="167"/>
      <c r="I134" s="173"/>
      <c r="J134" s="174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</row>
    <row r="135" spans="1:26" ht="19.5" customHeight="1">
      <c r="A135" s="163"/>
      <c r="B135" s="170"/>
      <c r="C135" s="163"/>
      <c r="D135" s="167"/>
      <c r="E135" s="171"/>
      <c r="F135" s="176"/>
      <c r="G135" s="156"/>
      <c r="H135" s="167"/>
      <c r="I135" s="173"/>
      <c r="J135" s="174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</row>
    <row r="136" spans="1:26" ht="19.5" customHeight="1">
      <c r="A136" s="163"/>
      <c r="B136" s="170"/>
      <c r="C136" s="163"/>
      <c r="D136" s="167"/>
      <c r="E136" s="171"/>
      <c r="F136" s="176"/>
      <c r="G136" s="156"/>
      <c r="H136" s="167"/>
      <c r="I136" s="173"/>
      <c r="J136" s="174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</row>
    <row r="137" spans="1:26" ht="19.5" customHeight="1">
      <c r="A137" s="163"/>
      <c r="B137" s="170"/>
      <c r="C137" s="163"/>
      <c r="D137" s="167"/>
      <c r="E137" s="171"/>
      <c r="F137" s="176"/>
      <c r="G137" s="156"/>
      <c r="H137" s="167"/>
      <c r="I137" s="173"/>
      <c r="J137" s="174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</row>
    <row r="138" spans="1:26" ht="19.5" customHeight="1">
      <c r="A138" s="163"/>
      <c r="B138" s="170"/>
      <c r="C138" s="163"/>
      <c r="D138" s="167"/>
      <c r="E138" s="171"/>
      <c r="F138" s="176"/>
      <c r="G138" s="156"/>
      <c r="H138" s="167"/>
      <c r="I138" s="173"/>
      <c r="J138" s="174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</row>
    <row r="139" spans="1:26" ht="19.5" customHeight="1">
      <c r="A139" s="163"/>
      <c r="B139" s="170"/>
      <c r="C139" s="163"/>
      <c r="D139" s="167"/>
      <c r="E139" s="171"/>
      <c r="F139" s="176"/>
      <c r="G139" s="156"/>
      <c r="H139" s="167"/>
      <c r="I139" s="173"/>
      <c r="J139" s="174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</row>
    <row r="140" spans="1:26" ht="19.5" customHeight="1">
      <c r="A140" s="163"/>
      <c r="B140" s="170"/>
      <c r="C140" s="163"/>
      <c r="D140" s="167"/>
      <c r="E140" s="171"/>
      <c r="F140" s="176"/>
      <c r="G140" s="156"/>
      <c r="H140" s="167"/>
      <c r="I140" s="173"/>
      <c r="J140" s="182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</row>
    <row r="141" spans="1:26" ht="19.5" customHeight="1">
      <c r="A141" s="163"/>
      <c r="B141" s="170"/>
      <c r="C141" s="156"/>
      <c r="D141" s="167"/>
      <c r="E141" s="171"/>
      <c r="F141" s="176"/>
      <c r="G141" s="183"/>
      <c r="H141" s="167"/>
      <c r="I141" s="173"/>
      <c r="J141" s="182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</row>
    <row r="142" spans="1:26" ht="19.5" customHeight="1">
      <c r="A142" s="163"/>
      <c r="B142" s="170"/>
      <c r="C142" s="156"/>
      <c r="D142" s="167"/>
      <c r="E142" s="171"/>
      <c r="F142" s="176"/>
      <c r="G142" s="174"/>
      <c r="H142" s="167"/>
      <c r="I142" s="173"/>
      <c r="J142" s="182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</row>
    <row r="143" spans="1:26" ht="19.5" customHeight="1">
      <c r="A143" s="163"/>
      <c r="B143" s="170"/>
      <c r="C143" s="156"/>
      <c r="D143" s="167"/>
      <c r="E143" s="171"/>
      <c r="F143" s="176"/>
      <c r="G143" s="184"/>
      <c r="H143" s="167"/>
      <c r="I143" s="173"/>
      <c r="J143" s="182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</row>
    <row r="144" spans="1:26" ht="19.5" customHeight="1">
      <c r="A144" s="163"/>
      <c r="B144" s="170"/>
      <c r="C144" s="163"/>
      <c r="D144" s="167"/>
      <c r="E144" s="171"/>
      <c r="F144" s="176"/>
      <c r="G144" s="184"/>
      <c r="H144" s="167"/>
      <c r="I144" s="173"/>
      <c r="J144" s="182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</row>
    <row r="145" spans="1:26" ht="19.5" customHeight="1">
      <c r="A145" s="163"/>
      <c r="B145" s="170"/>
      <c r="C145" s="163"/>
      <c r="D145" s="167"/>
      <c r="E145" s="171"/>
      <c r="F145" s="176"/>
      <c r="G145" s="184"/>
      <c r="H145" s="167"/>
      <c r="I145" s="173"/>
      <c r="J145" s="182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</row>
    <row r="146" spans="1:26" ht="19.5" customHeight="1">
      <c r="A146" s="163"/>
      <c r="B146" s="170"/>
      <c r="C146" s="185"/>
      <c r="D146" s="167"/>
      <c r="E146" s="171"/>
      <c r="F146" s="176"/>
      <c r="G146" s="184"/>
      <c r="H146" s="167"/>
      <c r="I146" s="173"/>
      <c r="J146" s="182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</row>
    <row r="147" spans="1:26" ht="19.5" customHeight="1">
      <c r="A147" s="163"/>
      <c r="B147" s="170"/>
      <c r="C147" s="163"/>
      <c r="D147" s="167"/>
      <c r="E147" s="171"/>
      <c r="F147" s="176"/>
      <c r="G147" s="184"/>
      <c r="H147" s="167"/>
      <c r="I147" s="173"/>
      <c r="J147" s="182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</row>
    <row r="148" spans="1:26" ht="19.5" customHeight="1">
      <c r="A148" s="163"/>
      <c r="B148" s="170"/>
      <c r="C148" s="163"/>
      <c r="D148" s="167"/>
      <c r="E148" s="171"/>
      <c r="F148" s="176"/>
      <c r="G148" s="184"/>
      <c r="H148" s="167"/>
      <c r="I148" s="173"/>
      <c r="J148" s="182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</row>
    <row r="149" spans="1:26" ht="18" customHeight="1">
      <c r="A149" s="163"/>
      <c r="B149" s="170"/>
      <c r="C149" s="163"/>
      <c r="D149" s="172"/>
      <c r="E149" s="171"/>
      <c r="F149" s="172"/>
      <c r="G149" s="184"/>
      <c r="H149" s="167"/>
      <c r="I149" s="178"/>
      <c r="J149" s="18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</row>
    <row r="150" spans="1:26" ht="18" customHeight="1">
      <c r="A150" s="163"/>
      <c r="B150" s="170"/>
      <c r="C150" s="163"/>
      <c r="D150" s="172"/>
      <c r="E150" s="171"/>
      <c r="F150" s="172"/>
      <c r="G150" s="184"/>
      <c r="H150" s="167"/>
      <c r="I150" s="178"/>
      <c r="J150" s="18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</row>
    <row r="151" spans="1:26" ht="18" customHeight="1">
      <c r="A151" s="163"/>
      <c r="B151" s="170"/>
      <c r="C151" s="163"/>
      <c r="D151" s="172"/>
      <c r="E151" s="171"/>
      <c r="F151" s="172"/>
      <c r="G151" s="184"/>
      <c r="H151" s="167"/>
      <c r="I151" s="178"/>
      <c r="J151" s="18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</row>
    <row r="152" spans="1:26" ht="18" customHeight="1">
      <c r="A152" s="163"/>
      <c r="B152" s="170"/>
      <c r="C152" s="163"/>
      <c r="D152" s="172"/>
      <c r="E152" s="171"/>
      <c r="F152" s="172"/>
      <c r="G152" s="184"/>
      <c r="H152" s="167"/>
      <c r="I152" s="178"/>
      <c r="J152" s="18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</row>
    <row r="153" spans="1:26" ht="18" customHeight="1">
      <c r="A153" s="163"/>
      <c r="B153" s="170"/>
      <c r="C153" s="163"/>
      <c r="D153" s="172"/>
      <c r="E153" s="171"/>
      <c r="F153" s="172"/>
      <c r="G153" s="184"/>
      <c r="H153" s="167"/>
      <c r="I153" s="178"/>
      <c r="J153" s="18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</row>
    <row r="154" spans="1:26" ht="18" customHeight="1">
      <c r="A154" s="163"/>
      <c r="B154" s="170"/>
      <c r="C154" s="163"/>
      <c r="D154" s="172"/>
      <c r="E154" s="171"/>
      <c r="F154" s="172"/>
      <c r="G154" s="184"/>
      <c r="H154" s="167"/>
      <c r="I154" s="178"/>
      <c r="J154" s="18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</row>
    <row r="155" spans="1:26" ht="18" customHeight="1">
      <c r="A155" s="163"/>
      <c r="B155" s="170"/>
      <c r="C155" s="163"/>
      <c r="D155" s="172"/>
      <c r="E155" s="171"/>
      <c r="F155" s="172"/>
      <c r="G155" s="184"/>
      <c r="H155" s="167"/>
      <c r="I155" s="178"/>
      <c r="J155" s="18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</row>
    <row r="156" spans="1:26" ht="18" customHeight="1">
      <c r="A156" s="163"/>
      <c r="B156" s="170"/>
      <c r="C156" s="163"/>
      <c r="D156" s="172"/>
      <c r="E156" s="171"/>
      <c r="F156" s="172"/>
      <c r="G156" s="156"/>
      <c r="H156" s="167"/>
      <c r="I156" s="178"/>
      <c r="J156" s="187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</row>
    <row r="157" spans="1:26" ht="18" customHeight="1">
      <c r="A157" s="163"/>
      <c r="B157" s="170"/>
      <c r="C157" s="163"/>
      <c r="D157" s="172"/>
      <c r="E157" s="171"/>
      <c r="F157" s="172"/>
      <c r="G157" s="156"/>
      <c r="H157" s="167"/>
      <c r="I157" s="178"/>
      <c r="J157" s="187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</row>
    <row r="158" spans="1:26" ht="18" customHeight="1">
      <c r="A158" s="163"/>
      <c r="B158" s="170"/>
      <c r="C158" s="163"/>
      <c r="D158" s="172"/>
      <c r="E158" s="171"/>
      <c r="F158" s="172"/>
      <c r="G158" s="156"/>
      <c r="H158" s="167"/>
      <c r="I158" s="178"/>
      <c r="J158" s="187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</row>
    <row r="159" spans="1:26" ht="18" customHeight="1">
      <c r="A159" s="163"/>
      <c r="B159" s="170"/>
      <c r="C159" s="163"/>
      <c r="D159" s="172"/>
      <c r="E159" s="171"/>
      <c r="F159" s="172"/>
      <c r="G159" s="156"/>
      <c r="H159" s="167"/>
      <c r="I159" s="178"/>
      <c r="J159" s="187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</row>
    <row r="160" spans="1:26" ht="18" customHeight="1">
      <c r="A160" s="163"/>
      <c r="B160" s="170"/>
      <c r="C160" s="163"/>
      <c r="D160" s="172"/>
      <c r="E160" s="171"/>
      <c r="F160" s="172"/>
      <c r="G160" s="156"/>
      <c r="H160" s="167"/>
      <c r="I160" s="178"/>
      <c r="J160" s="187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</row>
    <row r="161" spans="1:26" ht="18" customHeight="1">
      <c r="A161" s="163"/>
      <c r="B161" s="170"/>
      <c r="C161" s="163"/>
      <c r="D161" s="172"/>
      <c r="E161" s="171"/>
      <c r="F161" s="172"/>
      <c r="G161" s="156"/>
      <c r="H161" s="167"/>
      <c r="I161" s="178"/>
      <c r="J161" s="187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</row>
    <row r="162" spans="1:26" ht="18" customHeight="1">
      <c r="A162" s="188"/>
      <c r="B162" s="170"/>
      <c r="C162" s="163"/>
      <c r="D162" s="172"/>
      <c r="E162" s="171"/>
      <c r="F162" s="172"/>
      <c r="G162" s="156"/>
      <c r="H162" s="167"/>
      <c r="I162" s="178"/>
      <c r="J162" s="187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</row>
    <row r="163" spans="1:26" ht="18" customHeight="1">
      <c r="A163" s="188"/>
      <c r="B163" s="170"/>
      <c r="C163" s="163"/>
      <c r="D163" s="172"/>
      <c r="E163" s="171"/>
      <c r="F163" s="172"/>
      <c r="G163" s="156"/>
      <c r="H163" s="167"/>
      <c r="I163" s="178"/>
      <c r="J163" s="187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</row>
    <row r="164" spans="1:26" ht="18" customHeight="1">
      <c r="A164" s="188"/>
      <c r="B164" s="170"/>
      <c r="C164" s="163"/>
      <c r="D164" s="172"/>
      <c r="E164" s="171"/>
      <c r="F164" s="172"/>
      <c r="G164" s="156"/>
      <c r="H164" s="167"/>
      <c r="I164" s="178"/>
      <c r="J164" s="187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</row>
    <row r="165" spans="1:26" ht="18" customHeight="1">
      <c r="A165" s="188"/>
      <c r="B165" s="170"/>
      <c r="C165" s="163"/>
      <c r="D165" s="172"/>
      <c r="E165" s="171"/>
      <c r="F165" s="172"/>
      <c r="G165" s="156"/>
      <c r="H165" s="167"/>
      <c r="I165" s="178"/>
      <c r="J165" s="187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</row>
    <row r="166" spans="1:26" ht="18" customHeight="1">
      <c r="A166" s="188"/>
      <c r="B166" s="170"/>
      <c r="C166" s="163"/>
      <c r="D166" s="172"/>
      <c r="E166" s="171"/>
      <c r="F166" s="172"/>
      <c r="G166" s="156"/>
      <c r="H166" s="167"/>
      <c r="I166" s="178"/>
      <c r="J166" s="187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</row>
    <row r="167" spans="1:26" ht="18" customHeight="1">
      <c r="A167" s="188"/>
      <c r="B167" s="170"/>
      <c r="C167" s="163"/>
      <c r="D167" s="172"/>
      <c r="E167" s="171"/>
      <c r="F167" s="172"/>
      <c r="G167" s="156"/>
      <c r="H167" s="167"/>
      <c r="I167" s="178"/>
      <c r="J167" s="187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</row>
    <row r="168" spans="1:26" ht="18" customHeight="1">
      <c r="A168" s="188"/>
      <c r="B168" s="170"/>
      <c r="C168" s="163"/>
      <c r="D168" s="172"/>
      <c r="E168" s="171"/>
      <c r="F168" s="172"/>
      <c r="G168" s="156"/>
      <c r="H168" s="167"/>
      <c r="I168" s="178"/>
      <c r="J168" s="187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</row>
    <row r="169" spans="1:26" ht="18" customHeight="1">
      <c r="A169" s="188"/>
      <c r="B169" s="170"/>
      <c r="C169" s="163"/>
      <c r="D169" s="172"/>
      <c r="E169" s="171"/>
      <c r="F169" s="172"/>
      <c r="G169" s="156"/>
      <c r="H169" s="167"/>
      <c r="I169" s="178"/>
      <c r="J169" s="187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</row>
    <row r="170" spans="1:26" ht="18" customHeight="1">
      <c r="A170" s="188"/>
      <c r="B170" s="170"/>
      <c r="C170" s="163"/>
      <c r="D170" s="172"/>
      <c r="E170" s="171"/>
      <c r="F170" s="172"/>
      <c r="G170" s="156"/>
      <c r="H170" s="167"/>
      <c r="I170" s="178"/>
      <c r="J170" s="187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</row>
    <row r="171" spans="1:26" ht="18" customHeight="1">
      <c r="A171" s="188"/>
      <c r="B171" s="170"/>
      <c r="C171" s="163"/>
      <c r="D171" s="167"/>
      <c r="E171" s="171"/>
      <c r="F171" s="172"/>
      <c r="G171" s="156"/>
      <c r="H171" s="167"/>
      <c r="I171" s="178"/>
      <c r="J171" s="187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</row>
    <row r="172" spans="1:26" ht="18" customHeight="1">
      <c r="A172" s="188"/>
      <c r="B172" s="170"/>
      <c r="C172" s="163"/>
      <c r="D172" s="167"/>
      <c r="E172" s="171"/>
      <c r="F172" s="172"/>
      <c r="G172" s="156"/>
      <c r="H172" s="167"/>
      <c r="I172" s="178"/>
      <c r="J172" s="187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</row>
    <row r="173" spans="1:26" ht="18" customHeight="1">
      <c r="A173" s="188"/>
      <c r="B173" s="170"/>
      <c r="C173" s="163"/>
      <c r="D173" s="167"/>
      <c r="E173" s="171"/>
      <c r="F173" s="172"/>
      <c r="G173" s="156"/>
      <c r="H173" s="167"/>
      <c r="I173" s="178"/>
      <c r="J173" s="187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</row>
    <row r="174" spans="1:26" ht="18" customHeight="1">
      <c r="A174" s="188"/>
      <c r="B174" s="170"/>
      <c r="C174" s="163"/>
      <c r="D174" s="167"/>
      <c r="E174" s="171"/>
      <c r="F174" s="172"/>
      <c r="G174" s="156"/>
      <c r="H174" s="167"/>
      <c r="I174" s="178"/>
      <c r="J174" s="187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</row>
    <row r="175" spans="1:26" ht="18" customHeight="1">
      <c r="A175" s="188"/>
      <c r="B175" s="170"/>
      <c r="C175" s="163"/>
      <c r="D175" s="167"/>
      <c r="E175" s="171"/>
      <c r="F175" s="172"/>
      <c r="G175" s="156"/>
      <c r="H175" s="167"/>
      <c r="I175" s="178"/>
      <c r="J175" s="187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</row>
    <row r="176" spans="1:26" ht="18" customHeight="1">
      <c r="A176" s="188"/>
      <c r="B176" s="170"/>
      <c r="C176" s="163"/>
      <c r="D176" s="167"/>
      <c r="E176" s="171"/>
      <c r="F176" s="172"/>
      <c r="G176" s="156"/>
      <c r="H176" s="167"/>
      <c r="I176" s="178"/>
      <c r="J176" s="187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</row>
    <row r="177" spans="1:26" ht="18" customHeight="1">
      <c r="A177" s="188"/>
      <c r="B177" s="170"/>
      <c r="C177" s="156"/>
      <c r="D177" s="167"/>
      <c r="E177" s="171"/>
      <c r="F177" s="172"/>
      <c r="G177" s="156"/>
      <c r="H177" s="167"/>
      <c r="I177" s="178"/>
      <c r="J177" s="187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</row>
    <row r="178" spans="1:26" ht="18" customHeight="1">
      <c r="A178" s="170"/>
      <c r="B178" s="170"/>
      <c r="C178" s="156"/>
      <c r="D178" s="167"/>
      <c r="E178" s="171"/>
      <c r="F178" s="172"/>
      <c r="G178" s="156"/>
      <c r="H178" s="167"/>
      <c r="I178" s="178"/>
      <c r="J178" s="18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7"/>
      <c r="Z178" s="167"/>
    </row>
    <row r="179" spans="1:26" ht="18" customHeight="1">
      <c r="A179" s="170"/>
      <c r="B179" s="170"/>
      <c r="C179" s="156"/>
      <c r="D179" s="167"/>
      <c r="E179" s="171"/>
      <c r="F179" s="172"/>
      <c r="G179" s="156"/>
      <c r="H179" s="167"/>
      <c r="I179" s="178"/>
      <c r="J179" s="18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</row>
    <row r="180" spans="1:26" ht="18" customHeight="1">
      <c r="A180" s="170"/>
      <c r="B180" s="170"/>
      <c r="C180" s="156"/>
      <c r="D180" s="167"/>
      <c r="E180" s="171"/>
      <c r="F180" s="172"/>
      <c r="G180" s="156"/>
      <c r="H180" s="167"/>
      <c r="I180" s="178"/>
      <c r="J180" s="18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</row>
    <row r="181" spans="1:26" ht="18" customHeight="1">
      <c r="A181" s="170"/>
      <c r="B181" s="170"/>
      <c r="C181" s="156"/>
      <c r="D181" s="167"/>
      <c r="E181" s="171"/>
      <c r="F181" s="172"/>
      <c r="G181" s="156"/>
      <c r="H181" s="167"/>
      <c r="I181" s="178"/>
      <c r="J181" s="18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</row>
    <row r="182" spans="1:26" ht="16.5" customHeight="1">
      <c r="A182" s="170"/>
      <c r="B182" s="170"/>
      <c r="C182" s="156"/>
      <c r="D182" s="167"/>
      <c r="E182" s="171"/>
      <c r="F182" s="172"/>
      <c r="G182" s="156"/>
      <c r="H182" s="167"/>
      <c r="I182" s="178"/>
      <c r="J182" s="18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</row>
    <row r="183" spans="1:26" ht="16.5" customHeight="1">
      <c r="A183" s="170"/>
      <c r="B183" s="170"/>
      <c r="C183" s="156"/>
      <c r="D183" s="167"/>
      <c r="E183" s="171"/>
      <c r="F183" s="172"/>
      <c r="G183" s="156"/>
      <c r="H183" s="167"/>
      <c r="I183" s="178"/>
      <c r="J183" s="18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</row>
    <row r="184" spans="1:26" ht="16.5" customHeight="1">
      <c r="A184" s="170"/>
      <c r="B184" s="170"/>
      <c r="C184" s="156"/>
      <c r="D184" s="167"/>
      <c r="E184" s="171"/>
      <c r="F184" s="172"/>
      <c r="G184" s="156"/>
      <c r="H184" s="167"/>
      <c r="I184" s="178"/>
      <c r="J184" s="18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</row>
    <row r="185" spans="1:26" ht="16.5" customHeight="1">
      <c r="A185" s="170"/>
      <c r="B185" s="170"/>
      <c r="C185" s="156"/>
      <c r="D185" s="167"/>
      <c r="E185" s="171"/>
      <c r="F185" s="172"/>
      <c r="G185" s="156"/>
      <c r="H185" s="167"/>
      <c r="I185" s="178"/>
      <c r="J185" s="18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</row>
    <row r="186" spans="1:26" ht="16.5" customHeight="1">
      <c r="A186" s="170"/>
      <c r="B186" s="170"/>
      <c r="C186" s="156"/>
      <c r="D186" s="167"/>
      <c r="E186" s="171"/>
      <c r="F186" s="172"/>
      <c r="G186" s="156"/>
      <c r="H186" s="167"/>
      <c r="I186" s="178"/>
      <c r="J186" s="18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</row>
    <row r="187" spans="1:26" ht="16.5" customHeight="1">
      <c r="A187" s="170"/>
      <c r="B187" s="170"/>
      <c r="C187" s="156"/>
      <c r="D187" s="167"/>
      <c r="E187" s="171"/>
      <c r="F187" s="172"/>
      <c r="G187" s="156"/>
      <c r="H187" s="167"/>
      <c r="I187" s="178"/>
      <c r="J187" s="18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</row>
    <row r="188" spans="1:26" ht="16.5" customHeight="1">
      <c r="A188" s="170"/>
      <c r="B188" s="170"/>
      <c r="C188" s="156"/>
      <c r="D188" s="167"/>
      <c r="E188" s="171"/>
      <c r="F188" s="172"/>
      <c r="G188" s="156"/>
      <c r="H188" s="167"/>
      <c r="I188" s="178"/>
      <c r="J188" s="18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</row>
    <row r="189" spans="1:26" ht="16.5" customHeight="1">
      <c r="A189" s="170"/>
      <c r="B189" s="170"/>
      <c r="C189" s="156"/>
      <c r="D189" s="167"/>
      <c r="E189" s="171"/>
      <c r="F189" s="172"/>
      <c r="G189" s="156"/>
      <c r="H189" s="167"/>
      <c r="I189" s="178"/>
      <c r="J189" s="18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</row>
    <row r="190" spans="1:26" ht="16.5" customHeight="1">
      <c r="A190" s="170"/>
      <c r="B190" s="170"/>
      <c r="C190" s="156"/>
      <c r="D190" s="167"/>
      <c r="E190" s="171"/>
      <c r="F190" s="172"/>
      <c r="G190" s="156"/>
      <c r="H190" s="167"/>
      <c r="I190" s="178"/>
      <c r="J190" s="18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</row>
    <row r="191" spans="1:26" ht="16.5" customHeight="1">
      <c r="A191" s="170"/>
      <c r="B191" s="170"/>
      <c r="C191" s="156"/>
      <c r="D191" s="167"/>
      <c r="E191" s="171"/>
      <c r="F191" s="172"/>
      <c r="G191" s="156"/>
      <c r="H191" s="167"/>
      <c r="I191" s="178"/>
      <c r="J191" s="18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</row>
    <row r="192" spans="1:26" ht="16.5" customHeight="1">
      <c r="A192" s="170"/>
      <c r="B192" s="170"/>
      <c r="C192" s="156"/>
      <c r="D192" s="167"/>
      <c r="E192" s="171"/>
      <c r="F192" s="172"/>
      <c r="G192" s="156"/>
      <c r="H192" s="167"/>
      <c r="I192" s="178"/>
      <c r="J192" s="18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</row>
    <row r="193" spans="1:26" ht="16.5" customHeight="1">
      <c r="A193" s="170"/>
      <c r="B193" s="170"/>
      <c r="C193" s="156"/>
      <c r="D193" s="167"/>
      <c r="E193" s="171"/>
      <c r="F193" s="172"/>
      <c r="G193" s="156"/>
      <c r="H193" s="167"/>
      <c r="I193" s="178"/>
      <c r="J193" s="18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</row>
    <row r="194" spans="1:26" ht="16.5" customHeight="1">
      <c r="A194" s="188"/>
      <c r="B194" s="170"/>
      <c r="C194" s="189"/>
      <c r="D194" s="167"/>
      <c r="E194" s="171"/>
      <c r="F194" s="172"/>
      <c r="G194" s="156"/>
      <c r="H194" s="167"/>
      <c r="I194" s="178"/>
      <c r="J194" s="187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</row>
    <row r="195" spans="1:26" ht="16.5" customHeight="1">
      <c r="A195" s="188"/>
      <c r="B195" s="170"/>
      <c r="C195" s="189"/>
      <c r="D195" s="190"/>
      <c r="E195" s="171"/>
      <c r="F195" s="172"/>
      <c r="G195" s="156"/>
      <c r="H195" s="167"/>
      <c r="I195" s="178"/>
      <c r="J195" s="187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</row>
    <row r="196" spans="1:26" ht="16.5" customHeight="1">
      <c r="A196" s="188"/>
      <c r="B196" s="170"/>
      <c r="C196" s="189"/>
      <c r="D196" s="190"/>
      <c r="E196" s="171"/>
      <c r="F196" s="172"/>
      <c r="G196" s="156"/>
      <c r="H196" s="167"/>
      <c r="I196" s="178"/>
      <c r="J196" s="187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</row>
    <row r="197" spans="1:26" ht="16.5" customHeight="1">
      <c r="A197" s="188"/>
      <c r="B197" s="170"/>
      <c r="C197" s="189"/>
      <c r="D197" s="190"/>
      <c r="E197" s="171"/>
      <c r="F197" s="172"/>
      <c r="G197" s="156"/>
      <c r="H197" s="167"/>
      <c r="I197" s="178"/>
      <c r="J197" s="187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</row>
    <row r="198" spans="1:26" ht="16.5" customHeight="1">
      <c r="A198" s="188"/>
      <c r="B198" s="170"/>
      <c r="C198" s="189"/>
      <c r="D198" s="190"/>
      <c r="E198" s="171"/>
      <c r="F198" s="172"/>
      <c r="G198" s="156"/>
      <c r="H198" s="167"/>
      <c r="I198" s="178"/>
      <c r="J198" s="187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</row>
    <row r="199" spans="1:26" ht="16.5" customHeight="1">
      <c r="A199" s="188"/>
      <c r="B199" s="170"/>
      <c r="C199" s="189"/>
      <c r="D199" s="190"/>
      <c r="E199" s="171"/>
      <c r="F199" s="172"/>
      <c r="G199" s="156"/>
      <c r="H199" s="167"/>
      <c r="I199" s="178"/>
      <c r="J199" s="187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</row>
    <row r="200" spans="1:26" ht="16.5" customHeight="1">
      <c r="A200" s="188"/>
      <c r="B200" s="170"/>
      <c r="C200" s="189"/>
      <c r="D200" s="190"/>
      <c r="E200" s="171"/>
      <c r="F200" s="172"/>
      <c r="G200" s="156"/>
      <c r="H200" s="167"/>
      <c r="I200" s="178"/>
      <c r="J200" s="187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</row>
    <row r="201" spans="1:26" ht="16.5" customHeight="1">
      <c r="A201" s="188"/>
      <c r="B201" s="170"/>
      <c r="C201" s="189"/>
      <c r="D201" s="190"/>
      <c r="E201" s="171"/>
      <c r="F201" s="172"/>
      <c r="G201" s="156"/>
      <c r="H201" s="167"/>
      <c r="I201" s="178"/>
      <c r="J201" s="187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</row>
    <row r="202" spans="1:26" ht="16.5" customHeight="1">
      <c r="A202" s="188"/>
      <c r="B202" s="170"/>
      <c r="C202" s="189"/>
      <c r="D202" s="190"/>
      <c r="E202" s="171"/>
      <c r="F202" s="172"/>
      <c r="G202" s="156"/>
      <c r="H202" s="167"/>
      <c r="I202" s="178"/>
      <c r="J202" s="187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</row>
    <row r="203" spans="1:26" ht="16.5" customHeight="1">
      <c r="A203" s="188"/>
      <c r="B203" s="170"/>
      <c r="C203" s="189"/>
      <c r="D203" s="190"/>
      <c r="E203" s="171"/>
      <c r="F203" s="172"/>
      <c r="G203" s="156"/>
      <c r="H203" s="167"/>
      <c r="I203" s="178"/>
      <c r="J203" s="187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</row>
    <row r="204" spans="1:26" ht="16.5" customHeight="1">
      <c r="A204" s="188"/>
      <c r="B204" s="170"/>
      <c r="C204" s="189"/>
      <c r="D204" s="190"/>
      <c r="E204" s="171"/>
      <c r="F204" s="172"/>
      <c r="G204" s="156"/>
      <c r="H204" s="167"/>
      <c r="I204" s="178"/>
      <c r="J204" s="187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</row>
    <row r="205" spans="1:26" ht="16.5" customHeight="1">
      <c r="A205" s="188"/>
      <c r="B205" s="170"/>
      <c r="C205" s="189"/>
      <c r="D205" s="190"/>
      <c r="E205" s="171"/>
      <c r="F205" s="172"/>
      <c r="G205" s="156"/>
      <c r="H205" s="167"/>
      <c r="I205" s="178"/>
      <c r="J205" s="187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</row>
    <row r="206" spans="1:26" ht="16.5" customHeight="1">
      <c r="A206" s="188"/>
      <c r="B206" s="170"/>
      <c r="C206" s="189"/>
      <c r="D206" s="190"/>
      <c r="E206" s="171"/>
      <c r="F206" s="172"/>
      <c r="G206" s="156"/>
      <c r="H206" s="167"/>
      <c r="I206" s="178"/>
      <c r="J206" s="187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</row>
    <row r="207" spans="1:26" ht="16.5" customHeight="1">
      <c r="A207" s="188"/>
      <c r="B207" s="170"/>
      <c r="C207" s="189"/>
      <c r="D207" s="190"/>
      <c r="E207" s="171"/>
      <c r="F207" s="172"/>
      <c r="G207" s="156"/>
      <c r="H207" s="167"/>
      <c r="I207" s="178"/>
      <c r="J207" s="187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</row>
    <row r="208" spans="1:26" ht="16.5" customHeight="1">
      <c r="A208" s="188"/>
      <c r="B208" s="170"/>
      <c r="C208" s="189"/>
      <c r="D208" s="190"/>
      <c r="E208" s="171"/>
      <c r="F208" s="172"/>
      <c r="G208" s="156"/>
      <c r="H208" s="167"/>
      <c r="I208" s="178"/>
      <c r="J208" s="187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</row>
    <row r="209" spans="1:26" ht="16.5" customHeight="1">
      <c r="A209" s="188"/>
      <c r="B209" s="170"/>
      <c r="C209" s="189"/>
      <c r="D209" s="190"/>
      <c r="E209" s="171"/>
      <c r="F209" s="172"/>
      <c r="G209" s="156"/>
      <c r="H209" s="167"/>
      <c r="I209" s="178"/>
      <c r="J209" s="187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</row>
    <row r="210" spans="1:26" ht="16.5" customHeight="1">
      <c r="A210" s="188"/>
      <c r="B210" s="170"/>
      <c r="C210" s="189"/>
      <c r="D210" s="190"/>
      <c r="E210" s="171"/>
      <c r="F210" s="172"/>
      <c r="G210" s="156"/>
      <c r="H210" s="167"/>
      <c r="I210" s="178"/>
      <c r="J210" s="187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</row>
    <row r="211" spans="1:26" ht="16.5" customHeight="1">
      <c r="A211" s="188"/>
      <c r="B211" s="170"/>
      <c r="C211" s="189"/>
      <c r="D211" s="190"/>
      <c r="E211" s="171"/>
      <c r="F211" s="172"/>
      <c r="G211" s="156"/>
      <c r="H211" s="167"/>
      <c r="I211" s="178"/>
      <c r="J211" s="187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</row>
    <row r="212" spans="1:26" ht="16.5" customHeight="1">
      <c r="A212" s="188"/>
      <c r="B212" s="170"/>
      <c r="C212" s="189"/>
      <c r="D212" s="190"/>
      <c r="E212" s="171"/>
      <c r="F212" s="172"/>
      <c r="G212" s="156"/>
      <c r="H212" s="167"/>
      <c r="I212" s="178"/>
      <c r="J212" s="187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</row>
    <row r="213" spans="1:26" ht="16.5" customHeight="1">
      <c r="A213" s="188"/>
      <c r="B213" s="170"/>
      <c r="C213" s="189"/>
      <c r="D213" s="190"/>
      <c r="E213" s="171"/>
      <c r="F213" s="172"/>
      <c r="G213" s="156"/>
      <c r="H213" s="167"/>
      <c r="I213" s="178"/>
      <c r="J213" s="187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</row>
    <row r="214" spans="1:26" ht="16.5" customHeight="1">
      <c r="A214" s="188"/>
      <c r="B214" s="170"/>
      <c r="C214" s="189"/>
      <c r="D214" s="190"/>
      <c r="E214" s="171"/>
      <c r="F214" s="172"/>
      <c r="G214" s="156"/>
      <c r="H214" s="167"/>
      <c r="I214" s="178"/>
      <c r="J214" s="187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</row>
    <row r="215" spans="1:26" ht="16.5" customHeight="1">
      <c r="A215" s="188"/>
      <c r="B215" s="170"/>
      <c r="C215" s="189"/>
      <c r="D215" s="190"/>
      <c r="E215" s="171"/>
      <c r="F215" s="172"/>
      <c r="G215" s="156"/>
      <c r="H215" s="167"/>
      <c r="I215" s="178"/>
      <c r="J215" s="187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</row>
    <row r="216" spans="1:26" ht="16.5" customHeight="1">
      <c r="A216" s="188"/>
      <c r="B216" s="170"/>
      <c r="C216" s="189"/>
      <c r="D216" s="190"/>
      <c r="E216" s="171"/>
      <c r="F216" s="172"/>
      <c r="G216" s="156"/>
      <c r="H216" s="167"/>
      <c r="I216" s="178"/>
      <c r="J216" s="187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</row>
    <row r="217" spans="1:26" ht="16.5" customHeight="1">
      <c r="A217" s="188"/>
      <c r="B217" s="170"/>
      <c r="C217" s="189"/>
      <c r="D217" s="190"/>
      <c r="E217" s="171"/>
      <c r="F217" s="172"/>
      <c r="G217" s="156"/>
      <c r="H217" s="167"/>
      <c r="I217" s="178"/>
      <c r="J217" s="187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</row>
    <row r="218" spans="1:26" ht="16.5" customHeight="1">
      <c r="A218" s="188"/>
      <c r="B218" s="170"/>
      <c r="C218" s="189"/>
      <c r="D218" s="190"/>
      <c r="E218" s="171"/>
      <c r="F218" s="172"/>
      <c r="G218" s="156"/>
      <c r="H218" s="167"/>
      <c r="I218" s="178"/>
      <c r="J218" s="187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</row>
    <row r="219" spans="1:26" ht="16.5" customHeight="1">
      <c r="A219" s="188"/>
      <c r="B219" s="170"/>
      <c r="C219" s="189"/>
      <c r="D219" s="190"/>
      <c r="E219" s="171"/>
      <c r="F219" s="172"/>
      <c r="G219" s="156"/>
      <c r="H219" s="167"/>
      <c r="I219" s="178"/>
      <c r="J219" s="187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</row>
    <row r="220" spans="1:26" ht="16.5" customHeight="1">
      <c r="A220" s="188"/>
      <c r="B220" s="170"/>
      <c r="C220" s="189"/>
      <c r="D220" s="190"/>
      <c r="E220" s="171"/>
      <c r="F220" s="172"/>
      <c r="G220" s="156"/>
      <c r="H220" s="167"/>
      <c r="I220" s="178"/>
      <c r="J220" s="187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</row>
    <row r="221" spans="1:26" ht="16.5" customHeight="1">
      <c r="A221" s="188"/>
      <c r="B221" s="170"/>
      <c r="C221" s="189"/>
      <c r="D221" s="190"/>
      <c r="E221" s="171"/>
      <c r="F221" s="172"/>
      <c r="G221" s="156"/>
      <c r="H221" s="167"/>
      <c r="I221" s="178"/>
      <c r="J221" s="187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</row>
    <row r="222" spans="1:26" ht="16.5" customHeight="1">
      <c r="A222" s="188"/>
      <c r="B222" s="170"/>
      <c r="C222" s="189"/>
      <c r="D222" s="190"/>
      <c r="E222" s="171"/>
      <c r="F222" s="172"/>
      <c r="G222" s="156"/>
      <c r="H222" s="167"/>
      <c r="I222" s="178"/>
      <c r="J222" s="187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</row>
    <row r="223" spans="1:26" ht="16.5" customHeight="1">
      <c r="A223" s="188"/>
      <c r="B223" s="170"/>
      <c r="C223" s="189"/>
      <c r="D223" s="190"/>
      <c r="E223" s="171"/>
      <c r="F223" s="172"/>
      <c r="G223" s="156"/>
      <c r="H223" s="167"/>
      <c r="I223" s="178"/>
      <c r="J223" s="187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</row>
    <row r="224" spans="1:26" ht="16.5" customHeight="1">
      <c r="A224" s="188"/>
      <c r="B224" s="170"/>
      <c r="C224" s="189"/>
      <c r="D224" s="190"/>
      <c r="E224" s="171"/>
      <c r="F224" s="172"/>
      <c r="G224" s="156"/>
      <c r="H224" s="167"/>
      <c r="I224" s="178"/>
      <c r="J224" s="187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</row>
    <row r="225" spans="1:26" ht="16.5" customHeight="1">
      <c r="A225" s="188"/>
      <c r="B225" s="170"/>
      <c r="C225" s="189"/>
      <c r="D225" s="190"/>
      <c r="E225" s="171"/>
      <c r="F225" s="172"/>
      <c r="G225" s="156"/>
      <c r="H225" s="167"/>
      <c r="I225" s="178"/>
      <c r="J225" s="187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</row>
    <row r="226" spans="1:26" ht="16.5" customHeight="1">
      <c r="A226" s="188"/>
      <c r="B226" s="170"/>
      <c r="C226" s="189"/>
      <c r="D226" s="190"/>
      <c r="E226" s="171"/>
      <c r="F226" s="172"/>
      <c r="G226" s="156"/>
      <c r="H226" s="167"/>
      <c r="I226" s="178"/>
      <c r="J226" s="187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</row>
    <row r="227" spans="1:26" ht="16.5" customHeight="1">
      <c r="A227" s="188"/>
      <c r="B227" s="170"/>
      <c r="C227" s="189"/>
      <c r="D227" s="190"/>
      <c r="E227" s="171"/>
      <c r="F227" s="172"/>
      <c r="G227" s="156"/>
      <c r="H227" s="167"/>
      <c r="I227" s="178"/>
      <c r="J227" s="187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</row>
    <row r="228" spans="1:26" ht="16.5" customHeight="1">
      <c r="A228" s="188"/>
      <c r="B228" s="170"/>
      <c r="C228" s="189"/>
      <c r="D228" s="190"/>
      <c r="E228" s="171"/>
      <c r="F228" s="172"/>
      <c r="G228" s="156"/>
      <c r="H228" s="167"/>
      <c r="I228" s="178"/>
      <c r="J228" s="187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</row>
    <row r="229" spans="1:26" ht="16.5" customHeight="1">
      <c r="A229" s="188"/>
      <c r="B229" s="170"/>
      <c r="C229" s="189"/>
      <c r="D229" s="190"/>
      <c r="E229" s="171"/>
      <c r="F229" s="172"/>
      <c r="G229" s="156"/>
      <c r="H229" s="167"/>
      <c r="I229" s="178"/>
      <c r="J229" s="187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</row>
    <row r="230" spans="1:26" ht="16.5" customHeight="1">
      <c r="A230" s="188"/>
      <c r="B230" s="170"/>
      <c r="C230" s="189"/>
      <c r="D230" s="190"/>
      <c r="E230" s="171"/>
      <c r="F230" s="172"/>
      <c r="G230" s="156"/>
      <c r="H230" s="167"/>
      <c r="I230" s="178"/>
      <c r="J230" s="187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</row>
    <row r="231" spans="1:26" ht="16.5" customHeight="1">
      <c r="A231" s="188"/>
      <c r="B231" s="170"/>
      <c r="C231" s="189"/>
      <c r="D231" s="190"/>
      <c r="E231" s="171"/>
      <c r="F231" s="172"/>
      <c r="G231" s="156"/>
      <c r="H231" s="167"/>
      <c r="I231" s="178"/>
      <c r="J231" s="187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</row>
    <row r="232" spans="1:26" ht="16.5" customHeight="1">
      <c r="A232" s="188"/>
      <c r="B232" s="170"/>
      <c r="C232" s="189"/>
      <c r="D232" s="190"/>
      <c r="E232" s="171"/>
      <c r="F232" s="172"/>
      <c r="G232" s="156"/>
      <c r="H232" s="167"/>
      <c r="I232" s="178"/>
      <c r="J232" s="187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</row>
    <row r="233" spans="1:26" ht="16.5" customHeight="1">
      <c r="A233" s="188"/>
      <c r="B233" s="170"/>
      <c r="C233" s="189"/>
      <c r="D233" s="190"/>
      <c r="E233" s="171"/>
      <c r="F233" s="172"/>
      <c r="G233" s="156"/>
      <c r="H233" s="167"/>
      <c r="I233" s="178"/>
      <c r="J233" s="187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</row>
    <row r="234" spans="1:26" ht="16.5" customHeight="1">
      <c r="A234" s="188"/>
      <c r="B234" s="170"/>
      <c r="C234" s="189"/>
      <c r="D234" s="190"/>
      <c r="E234" s="171"/>
      <c r="F234" s="172"/>
      <c r="G234" s="156"/>
      <c r="H234" s="167"/>
      <c r="I234" s="178"/>
      <c r="J234" s="187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</row>
    <row r="235" spans="1:26" ht="16.5" customHeight="1">
      <c r="A235" s="188"/>
      <c r="B235" s="170"/>
      <c r="C235" s="189"/>
      <c r="D235" s="190"/>
      <c r="E235" s="171"/>
      <c r="F235" s="172"/>
      <c r="G235" s="156"/>
      <c r="H235" s="167"/>
      <c r="I235" s="178"/>
      <c r="J235" s="187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</row>
    <row r="236" spans="1:26" ht="16.5" customHeight="1">
      <c r="A236" s="188"/>
      <c r="B236" s="170"/>
      <c r="C236" s="189"/>
      <c r="D236" s="190"/>
      <c r="E236" s="171"/>
      <c r="F236" s="172"/>
      <c r="G236" s="156"/>
      <c r="H236" s="167"/>
      <c r="I236" s="178"/>
      <c r="J236" s="187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</row>
    <row r="237" spans="1:26" ht="16.5" customHeight="1">
      <c r="A237" s="188"/>
      <c r="B237" s="170"/>
      <c r="C237" s="189"/>
      <c r="D237" s="190"/>
      <c r="E237" s="171"/>
      <c r="F237" s="172"/>
      <c r="G237" s="156"/>
      <c r="H237" s="167"/>
      <c r="I237" s="178"/>
      <c r="J237" s="187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</row>
    <row r="238" spans="1:26" ht="16.5" customHeight="1">
      <c r="A238" s="188"/>
      <c r="B238" s="170"/>
      <c r="C238" s="189"/>
      <c r="D238" s="190"/>
      <c r="E238" s="171"/>
      <c r="F238" s="172"/>
      <c r="G238" s="156"/>
      <c r="H238" s="167"/>
      <c r="I238" s="178"/>
      <c r="J238" s="187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</row>
    <row r="239" spans="1:26" ht="16.5" customHeight="1">
      <c r="A239" s="188"/>
      <c r="B239" s="170"/>
      <c r="C239" s="189"/>
      <c r="D239" s="190"/>
      <c r="E239" s="171"/>
      <c r="F239" s="172"/>
      <c r="G239" s="156"/>
      <c r="H239" s="167"/>
      <c r="I239" s="178"/>
      <c r="J239" s="187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</row>
    <row r="240" spans="1:26" ht="16.5" customHeight="1">
      <c r="A240" s="188"/>
      <c r="B240" s="170"/>
      <c r="C240" s="189"/>
      <c r="D240" s="190"/>
      <c r="E240" s="171"/>
      <c r="F240" s="172"/>
      <c r="G240" s="156"/>
      <c r="H240" s="167"/>
      <c r="I240" s="178"/>
      <c r="J240" s="187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</row>
    <row r="241" spans="1:26" ht="16.5" customHeight="1">
      <c r="A241" s="188"/>
      <c r="B241" s="170"/>
      <c r="C241" s="189"/>
      <c r="D241" s="190"/>
      <c r="E241" s="171"/>
      <c r="F241" s="172"/>
      <c r="G241" s="156"/>
      <c r="H241" s="167"/>
      <c r="I241" s="178"/>
      <c r="J241" s="187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</row>
    <row r="242" spans="1:26" ht="16.5" customHeight="1">
      <c r="A242" s="188"/>
      <c r="B242" s="170"/>
      <c r="C242" s="189"/>
      <c r="D242" s="190"/>
      <c r="E242" s="171"/>
      <c r="F242" s="172"/>
      <c r="G242" s="156"/>
      <c r="H242" s="167"/>
      <c r="I242" s="178"/>
      <c r="J242" s="187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</row>
    <row r="243" spans="1:26" ht="16.5" customHeight="1">
      <c r="A243" s="188"/>
      <c r="B243" s="170"/>
      <c r="C243" s="189"/>
      <c r="D243" s="190"/>
      <c r="E243" s="171"/>
      <c r="F243" s="172"/>
      <c r="G243" s="156"/>
      <c r="H243" s="167"/>
      <c r="I243" s="178"/>
      <c r="J243" s="187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</row>
    <row r="244" spans="1:26" ht="16.5" customHeight="1">
      <c r="A244" s="188"/>
      <c r="B244" s="170"/>
      <c r="C244" s="189"/>
      <c r="D244" s="190"/>
      <c r="E244" s="171"/>
      <c r="F244" s="172"/>
      <c r="G244" s="156"/>
      <c r="H244" s="167"/>
      <c r="I244" s="178"/>
      <c r="J244" s="187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</row>
    <row r="245" spans="1:26" ht="16.5" customHeight="1">
      <c r="A245" s="188"/>
      <c r="B245" s="170"/>
      <c r="C245" s="189"/>
      <c r="D245" s="190"/>
      <c r="E245" s="171"/>
      <c r="F245" s="172"/>
      <c r="G245" s="156"/>
      <c r="H245" s="167"/>
      <c r="I245" s="178"/>
      <c r="J245" s="187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</row>
    <row r="246" spans="1:26" ht="16.5" customHeight="1">
      <c r="A246" s="188"/>
      <c r="B246" s="170"/>
      <c r="C246" s="189"/>
      <c r="D246" s="190"/>
      <c r="E246" s="171"/>
      <c r="F246" s="172"/>
      <c r="G246" s="156"/>
      <c r="H246" s="167"/>
      <c r="I246" s="178"/>
      <c r="J246" s="187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</row>
    <row r="247" spans="1:26" ht="16.5" customHeight="1">
      <c r="A247" s="188"/>
      <c r="B247" s="170"/>
      <c r="C247" s="189"/>
      <c r="D247" s="190"/>
      <c r="E247" s="171"/>
      <c r="F247" s="172"/>
      <c r="G247" s="156"/>
      <c r="H247" s="167"/>
      <c r="I247" s="178"/>
      <c r="J247" s="187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</row>
    <row r="248" spans="1:26" ht="16.5" customHeight="1">
      <c r="A248" s="188"/>
      <c r="B248" s="170"/>
      <c r="C248" s="189"/>
      <c r="D248" s="190"/>
      <c r="E248" s="171"/>
      <c r="F248" s="172"/>
      <c r="G248" s="156"/>
      <c r="H248" s="167"/>
      <c r="I248" s="178"/>
      <c r="J248" s="187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</row>
    <row r="249" spans="1:26" ht="16.5" customHeight="1">
      <c r="A249" s="188"/>
      <c r="B249" s="170"/>
      <c r="C249" s="189"/>
      <c r="D249" s="190"/>
      <c r="E249" s="171"/>
      <c r="F249" s="172"/>
      <c r="G249" s="156"/>
      <c r="H249" s="167"/>
      <c r="I249" s="178"/>
      <c r="J249" s="187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</row>
    <row r="250" spans="1:26" ht="16.5" customHeight="1">
      <c r="A250" s="188"/>
      <c r="B250" s="170"/>
      <c r="C250" s="189"/>
      <c r="D250" s="190"/>
      <c r="E250" s="171"/>
      <c r="F250" s="172"/>
      <c r="G250" s="156"/>
      <c r="H250" s="167"/>
      <c r="I250" s="178"/>
      <c r="J250" s="187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</row>
    <row r="251" spans="1:26" ht="16.5" customHeight="1">
      <c r="A251" s="188"/>
      <c r="B251" s="170"/>
      <c r="C251" s="189"/>
      <c r="D251" s="190"/>
      <c r="E251" s="171"/>
      <c r="F251" s="172"/>
      <c r="G251" s="156"/>
      <c r="H251" s="167"/>
      <c r="I251" s="178"/>
      <c r="J251" s="187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</row>
    <row r="252" spans="1:26" ht="16.5" customHeight="1">
      <c r="A252" s="188"/>
      <c r="B252" s="170"/>
      <c r="C252" s="189"/>
      <c r="D252" s="190"/>
      <c r="E252" s="171"/>
      <c r="F252" s="172"/>
      <c r="G252" s="156"/>
      <c r="H252" s="167"/>
      <c r="I252" s="178"/>
      <c r="J252" s="187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</row>
    <row r="253" spans="1:26" ht="16.5" customHeight="1">
      <c r="A253" s="188"/>
      <c r="B253" s="170"/>
      <c r="C253" s="189"/>
      <c r="D253" s="190"/>
      <c r="E253" s="171"/>
      <c r="F253" s="172"/>
      <c r="G253" s="156"/>
      <c r="H253" s="167"/>
      <c r="I253" s="178"/>
      <c r="J253" s="187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</row>
    <row r="254" spans="1:26" ht="16.5" customHeight="1">
      <c r="A254" s="188"/>
      <c r="B254" s="170"/>
      <c r="C254" s="189"/>
      <c r="D254" s="190"/>
      <c r="E254" s="171"/>
      <c r="F254" s="172"/>
      <c r="G254" s="156"/>
      <c r="H254" s="167"/>
      <c r="I254" s="178"/>
      <c r="J254" s="187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</row>
    <row r="255" spans="1:26" ht="16.5" customHeight="1">
      <c r="A255" s="188"/>
      <c r="B255" s="170"/>
      <c r="C255" s="189"/>
      <c r="D255" s="190"/>
      <c r="E255" s="171"/>
      <c r="F255" s="172"/>
      <c r="G255" s="156"/>
      <c r="H255" s="167"/>
      <c r="I255" s="178"/>
      <c r="J255" s="187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</row>
    <row r="256" spans="1:26" ht="16.5" customHeight="1">
      <c r="A256" s="188"/>
      <c r="B256" s="170"/>
      <c r="C256" s="189"/>
      <c r="D256" s="190"/>
      <c r="E256" s="171"/>
      <c r="F256" s="172"/>
      <c r="G256" s="156"/>
      <c r="H256" s="167"/>
      <c r="I256" s="178"/>
      <c r="J256" s="187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</row>
    <row r="257" spans="1:26" ht="16.5" customHeight="1">
      <c r="A257" s="188"/>
      <c r="B257" s="170"/>
      <c r="C257" s="189"/>
      <c r="D257" s="190"/>
      <c r="E257" s="171"/>
      <c r="F257" s="172"/>
      <c r="G257" s="156"/>
      <c r="H257" s="167"/>
      <c r="I257" s="178"/>
      <c r="J257" s="187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</row>
    <row r="258" spans="1:26" ht="16.5" customHeight="1">
      <c r="A258" s="188"/>
      <c r="B258" s="170"/>
      <c r="C258" s="189"/>
      <c r="D258" s="190"/>
      <c r="E258" s="171"/>
      <c r="F258" s="172"/>
      <c r="G258" s="156"/>
      <c r="H258" s="167"/>
      <c r="I258" s="178"/>
      <c r="J258" s="187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</row>
    <row r="259" spans="1:26" ht="16.5" customHeight="1">
      <c r="A259" s="188"/>
      <c r="B259" s="170"/>
      <c r="C259" s="189"/>
      <c r="D259" s="190"/>
      <c r="E259" s="171"/>
      <c r="F259" s="172"/>
      <c r="G259" s="156"/>
      <c r="H259" s="167"/>
      <c r="I259" s="178"/>
      <c r="J259" s="187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</row>
    <row r="260" spans="1:26" ht="16.5" customHeight="1">
      <c r="A260" s="188"/>
      <c r="B260" s="170"/>
      <c r="C260" s="189"/>
      <c r="D260" s="190"/>
      <c r="E260" s="171"/>
      <c r="F260" s="172"/>
      <c r="G260" s="156"/>
      <c r="H260" s="167"/>
      <c r="I260" s="178"/>
      <c r="J260" s="187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</row>
    <row r="261" spans="1:26" ht="16.5" customHeight="1">
      <c r="A261" s="188"/>
      <c r="B261" s="170"/>
      <c r="C261" s="189"/>
      <c r="D261" s="190"/>
      <c r="E261" s="171"/>
      <c r="F261" s="172"/>
      <c r="G261" s="156"/>
      <c r="H261" s="167"/>
      <c r="I261" s="178"/>
      <c r="J261" s="187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</row>
    <row r="262" spans="1:26" ht="16.5" customHeight="1">
      <c r="A262" s="188"/>
      <c r="B262" s="170"/>
      <c r="C262" s="189"/>
      <c r="D262" s="190"/>
      <c r="E262" s="171"/>
      <c r="F262" s="172"/>
      <c r="G262" s="156"/>
      <c r="H262" s="167"/>
      <c r="I262" s="178"/>
      <c r="J262" s="187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</row>
    <row r="263" spans="1:26" ht="16.5" customHeight="1">
      <c r="A263" s="188"/>
      <c r="B263" s="170"/>
      <c r="C263" s="189"/>
      <c r="D263" s="190"/>
      <c r="E263" s="171"/>
      <c r="F263" s="172"/>
      <c r="G263" s="156"/>
      <c r="H263" s="167"/>
      <c r="I263" s="178"/>
      <c r="J263" s="187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</row>
    <row r="264" spans="1:26" ht="16.5" customHeight="1">
      <c r="A264" s="188"/>
      <c r="B264" s="170"/>
      <c r="C264" s="189"/>
      <c r="D264" s="190"/>
      <c r="E264" s="171"/>
      <c r="F264" s="172"/>
      <c r="G264" s="156"/>
      <c r="H264" s="167"/>
      <c r="I264" s="178"/>
      <c r="J264" s="187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</row>
    <row r="265" spans="1:26" ht="16.5" customHeight="1">
      <c r="A265" s="188"/>
      <c r="B265" s="170"/>
      <c r="C265" s="189"/>
      <c r="D265" s="190"/>
      <c r="E265" s="171"/>
      <c r="F265" s="172"/>
      <c r="G265" s="156"/>
      <c r="H265" s="167"/>
      <c r="I265" s="178"/>
      <c r="J265" s="187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</row>
    <row r="266" spans="1:26" ht="16.5" customHeight="1">
      <c r="A266" s="188"/>
      <c r="B266" s="170"/>
      <c r="C266" s="189"/>
      <c r="D266" s="190"/>
      <c r="E266" s="171"/>
      <c r="F266" s="172"/>
      <c r="G266" s="156"/>
      <c r="H266" s="167"/>
      <c r="I266" s="178"/>
      <c r="J266" s="187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</row>
    <row r="267" spans="1:26" ht="16.5" customHeight="1">
      <c r="A267" s="188"/>
      <c r="B267" s="170"/>
      <c r="C267" s="189"/>
      <c r="D267" s="190"/>
      <c r="E267" s="171"/>
      <c r="F267" s="172"/>
      <c r="G267" s="156"/>
      <c r="H267" s="167"/>
      <c r="I267" s="178"/>
      <c r="J267" s="187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</row>
    <row r="268" spans="1:26" ht="16.5" customHeight="1">
      <c r="A268" s="188"/>
      <c r="B268" s="170"/>
      <c r="C268" s="189"/>
      <c r="D268" s="190"/>
      <c r="E268" s="171"/>
      <c r="F268" s="172"/>
      <c r="G268" s="156"/>
      <c r="H268" s="167"/>
      <c r="I268" s="178"/>
      <c r="J268" s="187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</row>
    <row r="269" spans="1:26" ht="16.5" customHeight="1">
      <c r="A269" s="188"/>
      <c r="B269" s="170"/>
      <c r="C269" s="189"/>
      <c r="D269" s="190"/>
      <c r="E269" s="171"/>
      <c r="F269" s="172"/>
      <c r="G269" s="156"/>
      <c r="H269" s="167"/>
      <c r="I269" s="178"/>
      <c r="J269" s="187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</row>
    <row r="270" spans="1:26" ht="16.5" customHeight="1">
      <c r="A270" s="188"/>
      <c r="B270" s="170"/>
      <c r="C270" s="189"/>
      <c r="D270" s="190"/>
      <c r="E270" s="171"/>
      <c r="F270" s="172"/>
      <c r="G270" s="156"/>
      <c r="H270" s="167"/>
      <c r="I270" s="178"/>
      <c r="J270" s="187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</row>
    <row r="271" spans="1:26" ht="16.5" customHeight="1">
      <c r="A271" s="188"/>
      <c r="B271" s="170"/>
      <c r="C271" s="189"/>
      <c r="D271" s="190"/>
      <c r="E271" s="171"/>
      <c r="F271" s="172"/>
      <c r="G271" s="156"/>
      <c r="H271" s="167"/>
      <c r="I271" s="178"/>
      <c r="J271" s="187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</row>
    <row r="272" spans="1:26" ht="16.5" customHeight="1">
      <c r="A272" s="188"/>
      <c r="B272" s="170"/>
      <c r="C272" s="189"/>
      <c r="D272" s="190"/>
      <c r="E272" s="171"/>
      <c r="F272" s="172"/>
      <c r="G272" s="156"/>
      <c r="H272" s="167"/>
      <c r="I272" s="178"/>
      <c r="J272" s="187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</row>
    <row r="273" spans="1:26" ht="16.5" customHeight="1">
      <c r="A273" s="188"/>
      <c r="B273" s="170"/>
      <c r="C273" s="189"/>
      <c r="D273" s="190"/>
      <c r="E273" s="171"/>
      <c r="F273" s="172"/>
      <c r="G273" s="156"/>
      <c r="H273" s="167"/>
      <c r="I273" s="178"/>
      <c r="J273" s="187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</row>
    <row r="274" spans="1:26" ht="16.5" customHeight="1">
      <c r="A274" s="188"/>
      <c r="B274" s="170"/>
      <c r="C274" s="189"/>
      <c r="D274" s="190"/>
      <c r="E274" s="171"/>
      <c r="F274" s="172"/>
      <c r="G274" s="156"/>
      <c r="H274" s="167"/>
      <c r="I274" s="178"/>
      <c r="J274" s="187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</row>
    <row r="275" spans="1:26" ht="16.5" customHeight="1">
      <c r="A275" s="188"/>
      <c r="B275" s="170"/>
      <c r="C275" s="189"/>
      <c r="D275" s="190"/>
      <c r="E275" s="171"/>
      <c r="F275" s="172"/>
      <c r="G275" s="156"/>
      <c r="H275" s="167"/>
      <c r="I275" s="178"/>
      <c r="J275" s="187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</row>
    <row r="276" spans="1:26" ht="16.5" customHeight="1">
      <c r="A276" s="188"/>
      <c r="B276" s="170"/>
      <c r="C276" s="189"/>
      <c r="D276" s="190"/>
      <c r="E276" s="171"/>
      <c r="F276" s="172"/>
      <c r="G276" s="156"/>
      <c r="H276" s="167"/>
      <c r="I276" s="178"/>
      <c r="J276" s="187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</row>
    <row r="277" spans="1:26" ht="16.5" customHeight="1">
      <c r="A277" s="188"/>
      <c r="B277" s="170"/>
      <c r="C277" s="189"/>
      <c r="D277" s="190"/>
      <c r="E277" s="171"/>
      <c r="F277" s="172"/>
      <c r="G277" s="156"/>
      <c r="H277" s="167"/>
      <c r="I277" s="178"/>
      <c r="J277" s="187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</row>
    <row r="278" spans="1:26" ht="16.5" customHeight="1">
      <c r="A278" s="188"/>
      <c r="B278" s="170"/>
      <c r="C278" s="189"/>
      <c r="D278" s="190"/>
      <c r="E278" s="171"/>
      <c r="F278" s="172"/>
      <c r="G278" s="156"/>
      <c r="H278" s="167"/>
      <c r="I278" s="178"/>
      <c r="J278" s="187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</row>
    <row r="279" spans="1:26" ht="16.5" customHeight="1">
      <c r="A279" s="188"/>
      <c r="B279" s="170"/>
      <c r="C279" s="189"/>
      <c r="D279" s="190"/>
      <c r="E279" s="171"/>
      <c r="F279" s="172"/>
      <c r="G279" s="156"/>
      <c r="H279" s="167"/>
      <c r="I279" s="178"/>
      <c r="J279" s="187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</row>
    <row r="280" spans="1:26" ht="16.5" customHeight="1">
      <c r="A280" s="188"/>
      <c r="B280" s="170"/>
      <c r="C280" s="189"/>
      <c r="D280" s="190"/>
      <c r="E280" s="171"/>
      <c r="F280" s="172"/>
      <c r="G280" s="156"/>
      <c r="H280" s="167"/>
      <c r="I280" s="178"/>
      <c r="J280" s="187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</row>
    <row r="281" spans="1:26" ht="16.5" customHeight="1">
      <c r="A281" s="188"/>
      <c r="B281" s="170"/>
      <c r="C281" s="189"/>
      <c r="D281" s="190"/>
      <c r="E281" s="171"/>
      <c r="F281" s="172"/>
      <c r="G281" s="156"/>
      <c r="H281" s="167"/>
      <c r="I281" s="178"/>
      <c r="J281" s="187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</row>
    <row r="282" spans="1:26" ht="16.5" customHeight="1">
      <c r="A282" s="188"/>
      <c r="B282" s="170"/>
      <c r="C282" s="189"/>
      <c r="D282" s="190"/>
      <c r="E282" s="171"/>
      <c r="F282" s="172"/>
      <c r="G282" s="156"/>
      <c r="H282" s="167"/>
      <c r="I282" s="178"/>
      <c r="J282" s="187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</row>
    <row r="283" spans="1:26" ht="16.5" customHeight="1">
      <c r="A283" s="188"/>
      <c r="B283" s="170"/>
      <c r="C283" s="189"/>
      <c r="D283" s="190"/>
      <c r="E283" s="171"/>
      <c r="F283" s="172"/>
      <c r="G283" s="156"/>
      <c r="H283" s="167"/>
      <c r="I283" s="178"/>
      <c r="J283" s="187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</row>
    <row r="284" spans="1:26" ht="16.5" customHeight="1">
      <c r="A284" s="188"/>
      <c r="B284" s="170"/>
      <c r="C284" s="189"/>
      <c r="D284" s="190"/>
      <c r="E284" s="171"/>
      <c r="F284" s="172"/>
      <c r="G284" s="156"/>
      <c r="H284" s="167"/>
      <c r="I284" s="178"/>
      <c r="J284" s="187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</row>
    <row r="285" spans="1:26" ht="16.5" customHeight="1">
      <c r="A285" s="188"/>
      <c r="B285" s="170"/>
      <c r="C285" s="189"/>
      <c r="D285" s="190"/>
      <c r="E285" s="171"/>
      <c r="F285" s="172"/>
      <c r="G285" s="156"/>
      <c r="H285" s="167"/>
      <c r="I285" s="178"/>
      <c r="J285" s="187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</row>
    <row r="286" spans="1:26" ht="16.5" customHeight="1">
      <c r="A286" s="188"/>
      <c r="B286" s="170"/>
      <c r="C286" s="189"/>
      <c r="D286" s="190"/>
      <c r="E286" s="171"/>
      <c r="F286" s="172"/>
      <c r="G286" s="156"/>
      <c r="H286" s="167"/>
      <c r="I286" s="178"/>
      <c r="J286" s="187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</row>
    <row r="287" spans="1:26" ht="16.5" customHeight="1">
      <c r="A287" s="188"/>
      <c r="B287" s="170"/>
      <c r="C287" s="189"/>
      <c r="D287" s="190"/>
      <c r="E287" s="171"/>
      <c r="F287" s="172"/>
      <c r="G287" s="156"/>
      <c r="H287" s="167"/>
      <c r="I287" s="178"/>
      <c r="J287" s="187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</row>
    <row r="288" spans="1:26" ht="16.5" customHeight="1">
      <c r="A288" s="188"/>
      <c r="B288" s="170"/>
      <c r="C288" s="189"/>
      <c r="D288" s="190"/>
      <c r="E288" s="171"/>
      <c r="F288" s="172"/>
      <c r="G288" s="156"/>
      <c r="H288" s="167"/>
      <c r="I288" s="178"/>
      <c r="J288" s="187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</row>
    <row r="289" spans="1:26" ht="16.5" customHeight="1">
      <c r="A289" s="188"/>
      <c r="B289" s="170"/>
      <c r="C289" s="189"/>
      <c r="D289" s="190"/>
      <c r="E289" s="171"/>
      <c r="F289" s="172"/>
      <c r="G289" s="156"/>
      <c r="H289" s="167"/>
      <c r="I289" s="178"/>
      <c r="J289" s="187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</row>
    <row r="290" spans="1:26" ht="16.5" customHeight="1">
      <c r="A290" s="188"/>
      <c r="B290" s="170"/>
      <c r="C290" s="189"/>
      <c r="D290" s="190"/>
      <c r="E290" s="171"/>
      <c r="F290" s="172"/>
      <c r="G290" s="156"/>
      <c r="H290" s="167"/>
      <c r="I290" s="178"/>
      <c r="J290" s="187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</row>
    <row r="291" spans="1:26" ht="16.5" customHeight="1">
      <c r="A291" s="188"/>
      <c r="B291" s="170"/>
      <c r="C291" s="189"/>
      <c r="D291" s="190"/>
      <c r="E291" s="171"/>
      <c r="F291" s="172"/>
      <c r="G291" s="156"/>
      <c r="H291" s="167"/>
      <c r="I291" s="178"/>
      <c r="J291" s="187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</row>
    <row r="292" spans="1:26" ht="16.5" customHeight="1">
      <c r="A292" s="188"/>
      <c r="B292" s="170"/>
      <c r="C292" s="189"/>
      <c r="D292" s="190"/>
      <c r="E292" s="171"/>
      <c r="F292" s="172"/>
      <c r="G292" s="156"/>
      <c r="H292" s="167"/>
      <c r="I292" s="178"/>
      <c r="J292" s="187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</row>
    <row r="293" spans="1:26" ht="16.5" customHeight="1">
      <c r="A293" s="188"/>
      <c r="B293" s="170"/>
      <c r="C293" s="189"/>
      <c r="D293" s="190"/>
      <c r="E293" s="171"/>
      <c r="F293" s="172"/>
      <c r="G293" s="156"/>
      <c r="H293" s="167"/>
      <c r="I293" s="178"/>
      <c r="J293" s="187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</row>
    <row r="294" spans="1:26" ht="16.5" customHeight="1">
      <c r="A294" s="188"/>
      <c r="B294" s="170"/>
      <c r="C294" s="189"/>
      <c r="D294" s="190"/>
      <c r="E294" s="171"/>
      <c r="F294" s="172"/>
      <c r="G294" s="156"/>
      <c r="H294" s="167"/>
      <c r="I294" s="178"/>
      <c r="J294" s="187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</row>
    <row r="295" spans="1:26" ht="16.5" customHeight="1">
      <c r="A295" s="188"/>
      <c r="B295" s="170"/>
      <c r="C295" s="189"/>
      <c r="D295" s="190"/>
      <c r="E295" s="171"/>
      <c r="F295" s="172"/>
      <c r="G295" s="156"/>
      <c r="H295" s="167"/>
      <c r="I295" s="178"/>
      <c r="J295" s="187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</row>
    <row r="296" spans="1:26" ht="16.5" customHeight="1">
      <c r="A296" s="188"/>
      <c r="B296" s="170"/>
      <c r="C296" s="189"/>
      <c r="D296" s="190"/>
      <c r="E296" s="171"/>
      <c r="F296" s="172"/>
      <c r="G296" s="156"/>
      <c r="H296" s="167"/>
      <c r="I296" s="178"/>
      <c r="J296" s="187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</row>
    <row r="297" spans="1:26" ht="16.5" customHeight="1">
      <c r="A297" s="188"/>
      <c r="B297" s="170"/>
      <c r="C297" s="189"/>
      <c r="D297" s="190"/>
      <c r="E297" s="171"/>
      <c r="F297" s="172"/>
      <c r="G297" s="156"/>
      <c r="H297" s="167"/>
      <c r="I297" s="178"/>
      <c r="J297" s="187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</row>
    <row r="298" spans="1:26" ht="16.5" customHeight="1">
      <c r="A298" s="188"/>
      <c r="B298" s="170"/>
      <c r="C298" s="189"/>
      <c r="D298" s="190"/>
      <c r="E298" s="171"/>
      <c r="F298" s="172"/>
      <c r="G298" s="156"/>
      <c r="H298" s="167"/>
      <c r="I298" s="178"/>
      <c r="J298" s="187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</row>
    <row r="299" spans="1:26" ht="16.5" customHeight="1">
      <c r="A299" s="188"/>
      <c r="B299" s="170"/>
      <c r="C299" s="189"/>
      <c r="D299" s="190"/>
      <c r="E299" s="171"/>
      <c r="F299" s="172"/>
      <c r="G299" s="156"/>
      <c r="H299" s="167"/>
      <c r="I299" s="178"/>
      <c r="J299" s="187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</row>
    <row r="300" spans="1:26" ht="16.5" customHeight="1">
      <c r="A300" s="188"/>
      <c r="B300" s="170"/>
      <c r="C300" s="189"/>
      <c r="D300" s="190"/>
      <c r="E300" s="171"/>
      <c r="F300" s="172"/>
      <c r="G300" s="156"/>
      <c r="H300" s="167"/>
      <c r="I300" s="178"/>
      <c r="J300" s="187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</row>
    <row r="301" spans="1:26" ht="16.5" customHeight="1">
      <c r="A301" s="188"/>
      <c r="B301" s="170"/>
      <c r="C301" s="189"/>
      <c r="D301" s="190"/>
      <c r="E301" s="171"/>
      <c r="F301" s="172"/>
      <c r="G301" s="156"/>
      <c r="H301" s="167"/>
      <c r="I301" s="178"/>
      <c r="J301" s="187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</row>
    <row r="302" spans="1:26" ht="16.5" customHeight="1">
      <c r="A302" s="188"/>
      <c r="B302" s="170"/>
      <c r="C302" s="189"/>
      <c r="D302" s="190"/>
      <c r="E302" s="171"/>
      <c r="F302" s="172"/>
      <c r="G302" s="156"/>
      <c r="H302" s="167"/>
      <c r="I302" s="178"/>
      <c r="J302" s="187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</row>
    <row r="303" spans="1:26" ht="16.5" customHeight="1">
      <c r="A303" s="188"/>
      <c r="B303" s="170"/>
      <c r="C303" s="189"/>
      <c r="D303" s="190"/>
      <c r="E303" s="171"/>
      <c r="F303" s="172"/>
      <c r="G303" s="156"/>
      <c r="H303" s="167"/>
      <c r="I303" s="178"/>
      <c r="J303" s="187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</row>
    <row r="304" spans="1:26" ht="16.5" customHeight="1">
      <c r="A304" s="188"/>
      <c r="B304" s="170"/>
      <c r="C304" s="189"/>
      <c r="D304" s="190"/>
      <c r="E304" s="171"/>
      <c r="F304" s="172"/>
      <c r="G304" s="156"/>
      <c r="H304" s="167"/>
      <c r="I304" s="178"/>
      <c r="J304" s="187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</row>
    <row r="305" spans="1:26" ht="16.5" customHeight="1">
      <c r="A305" s="188"/>
      <c r="B305" s="170"/>
      <c r="C305" s="189"/>
      <c r="D305" s="190"/>
      <c r="E305" s="171"/>
      <c r="F305" s="172"/>
      <c r="G305" s="156"/>
      <c r="H305" s="167"/>
      <c r="I305" s="178"/>
      <c r="J305" s="187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</row>
    <row r="306" spans="1:26" ht="16.5" customHeight="1">
      <c r="A306" s="188"/>
      <c r="B306" s="170"/>
      <c r="C306" s="189"/>
      <c r="D306" s="190"/>
      <c r="E306" s="171"/>
      <c r="F306" s="172"/>
      <c r="G306" s="156"/>
      <c r="H306" s="167"/>
      <c r="I306" s="178"/>
      <c r="J306" s="187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</row>
    <row r="307" spans="1:26" ht="16.5" customHeight="1">
      <c r="A307" s="188"/>
      <c r="B307" s="170"/>
      <c r="C307" s="163"/>
      <c r="D307" s="190"/>
      <c r="E307" s="171"/>
      <c r="F307" s="172"/>
      <c r="G307" s="156"/>
      <c r="H307" s="167"/>
      <c r="I307" s="178"/>
      <c r="J307" s="187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</row>
    <row r="308" spans="1:26" ht="16.5" customHeight="1">
      <c r="A308" s="188"/>
      <c r="B308" s="170"/>
      <c r="C308" s="163"/>
      <c r="D308" s="167"/>
      <c r="E308" s="171"/>
      <c r="F308" s="172"/>
      <c r="G308" s="156"/>
      <c r="H308" s="167"/>
      <c r="I308" s="178"/>
      <c r="J308" s="187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</row>
    <row r="309" spans="1:26" ht="16.5" customHeight="1">
      <c r="A309" s="188"/>
      <c r="B309" s="170"/>
      <c r="C309" s="163"/>
      <c r="D309" s="167"/>
      <c r="E309" s="171"/>
      <c r="F309" s="172"/>
      <c r="G309" s="156"/>
      <c r="H309" s="167"/>
      <c r="I309" s="178"/>
      <c r="J309" s="187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</row>
    <row r="310" spans="1:26" ht="16.5" customHeight="1">
      <c r="A310" s="163"/>
      <c r="B310" s="170"/>
      <c r="C310" s="163"/>
      <c r="D310" s="167"/>
      <c r="E310" s="171"/>
      <c r="F310" s="172"/>
      <c r="G310" s="156"/>
      <c r="H310" s="167"/>
      <c r="I310" s="178"/>
      <c r="J310" s="187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</row>
    <row r="311" spans="1:26" ht="16.5" customHeight="1">
      <c r="A311" s="163"/>
      <c r="B311" s="170"/>
      <c r="C311" s="163"/>
      <c r="D311" s="167"/>
      <c r="E311" s="171"/>
      <c r="F311" s="172"/>
      <c r="G311" s="156"/>
      <c r="H311" s="167"/>
      <c r="I311" s="178"/>
      <c r="J311" s="187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</row>
    <row r="312" spans="1:26" ht="16.5" customHeight="1">
      <c r="A312" s="163"/>
      <c r="B312" s="170"/>
      <c r="C312" s="163"/>
      <c r="D312" s="167"/>
      <c r="E312" s="171"/>
      <c r="F312" s="172"/>
      <c r="G312" s="156"/>
      <c r="H312" s="167"/>
      <c r="I312" s="178"/>
      <c r="J312" s="187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</row>
    <row r="313" spans="1:26" ht="16.5" customHeight="1">
      <c r="A313" s="163"/>
      <c r="B313" s="170"/>
      <c r="C313" s="163"/>
      <c r="D313" s="167"/>
      <c r="E313" s="171"/>
      <c r="F313" s="172"/>
      <c r="G313" s="156"/>
      <c r="H313" s="167"/>
      <c r="I313" s="178"/>
      <c r="J313" s="187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</row>
    <row r="314" spans="1:26" ht="16.5" customHeight="1">
      <c r="A314" s="163"/>
      <c r="B314" s="170"/>
      <c r="C314" s="163"/>
      <c r="D314" s="167"/>
      <c r="E314" s="171"/>
      <c r="F314" s="172"/>
      <c r="G314" s="156"/>
      <c r="H314" s="167"/>
      <c r="I314" s="178"/>
      <c r="J314" s="187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</row>
    <row r="315" spans="1:26" ht="16.5" customHeight="1">
      <c r="A315" s="163"/>
      <c r="B315" s="170"/>
      <c r="C315" s="163"/>
      <c r="D315" s="167"/>
      <c r="E315" s="171"/>
      <c r="F315" s="172"/>
      <c r="G315" s="156"/>
      <c r="H315" s="167"/>
      <c r="I315" s="178"/>
      <c r="J315" s="187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</row>
    <row r="316" spans="1:26" ht="16.5" customHeight="1">
      <c r="A316" s="163"/>
      <c r="B316" s="170"/>
      <c r="C316" s="163"/>
      <c r="D316" s="167"/>
      <c r="E316" s="171"/>
      <c r="F316" s="172"/>
      <c r="G316" s="156"/>
      <c r="H316" s="167"/>
      <c r="I316" s="178"/>
      <c r="J316" s="187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</row>
    <row r="317" spans="1:26" ht="16.5" customHeight="1">
      <c r="A317" s="163"/>
      <c r="B317" s="170"/>
      <c r="C317" s="163"/>
      <c r="D317" s="167"/>
      <c r="E317" s="171"/>
      <c r="F317" s="172"/>
      <c r="G317" s="156"/>
      <c r="H317" s="167"/>
      <c r="I317" s="178"/>
      <c r="J317" s="187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</row>
    <row r="318" spans="1:26" ht="16.5" customHeight="1">
      <c r="A318" s="163"/>
      <c r="B318" s="170"/>
      <c r="C318" s="163"/>
      <c r="D318" s="167"/>
      <c r="E318" s="171"/>
      <c r="F318" s="172"/>
      <c r="G318" s="156"/>
      <c r="H318" s="167"/>
      <c r="I318" s="178"/>
      <c r="J318" s="187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</row>
    <row r="319" spans="1:26" ht="16.5" customHeight="1">
      <c r="A319" s="163"/>
      <c r="B319" s="170"/>
      <c r="C319" s="163"/>
      <c r="D319" s="167"/>
      <c r="E319" s="171"/>
      <c r="F319" s="172"/>
      <c r="G319" s="156"/>
      <c r="H319" s="167"/>
      <c r="I319" s="178"/>
      <c r="J319" s="187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</row>
    <row r="320" spans="1:26" ht="16.5" customHeight="1">
      <c r="A320" s="163"/>
      <c r="B320" s="170"/>
      <c r="C320" s="163"/>
      <c r="D320" s="167"/>
      <c r="E320" s="171"/>
      <c r="F320" s="172"/>
      <c r="G320" s="156"/>
      <c r="H320" s="167"/>
      <c r="I320" s="178"/>
      <c r="J320" s="187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</row>
    <row r="321" spans="1:26" ht="16.5" customHeight="1">
      <c r="A321" s="163"/>
      <c r="B321" s="170"/>
      <c r="C321" s="163"/>
      <c r="D321" s="167"/>
      <c r="E321" s="171"/>
      <c r="F321" s="172"/>
      <c r="G321" s="156"/>
      <c r="H321" s="167"/>
      <c r="I321" s="178"/>
      <c r="J321" s="187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</row>
    <row r="322" spans="1:26" ht="16.5" customHeight="1">
      <c r="A322" s="163"/>
      <c r="B322" s="170"/>
      <c r="C322" s="163"/>
      <c r="D322" s="167"/>
      <c r="E322" s="171"/>
      <c r="F322" s="172"/>
      <c r="G322" s="156"/>
      <c r="H322" s="167"/>
      <c r="I322" s="178"/>
      <c r="J322" s="187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</row>
    <row r="323" spans="1:26" ht="16.5" customHeight="1">
      <c r="A323" s="163"/>
      <c r="B323" s="170"/>
      <c r="C323" s="163"/>
      <c r="D323" s="167"/>
      <c r="E323" s="171"/>
      <c r="F323" s="172"/>
      <c r="G323" s="156"/>
      <c r="H323" s="167"/>
      <c r="I323" s="178"/>
      <c r="J323" s="187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</row>
    <row r="324" spans="1:26" ht="16.5" customHeight="1">
      <c r="A324" s="163"/>
      <c r="B324" s="170"/>
      <c r="C324" s="163"/>
      <c r="D324" s="167"/>
      <c r="E324" s="171"/>
      <c r="F324" s="172"/>
      <c r="G324" s="156"/>
      <c r="H324" s="167"/>
      <c r="I324" s="178"/>
      <c r="J324" s="187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</row>
    <row r="325" spans="1:26" ht="16.5" customHeight="1">
      <c r="A325" s="163"/>
      <c r="B325" s="170"/>
      <c r="C325" s="163"/>
      <c r="D325" s="167"/>
      <c r="E325" s="171"/>
      <c r="F325" s="172"/>
      <c r="G325" s="156"/>
      <c r="H325" s="167"/>
      <c r="I325" s="178"/>
      <c r="J325" s="187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</row>
    <row r="326" spans="1:26" ht="16.5" customHeight="1">
      <c r="A326" s="163"/>
      <c r="B326" s="170"/>
      <c r="C326" s="163"/>
      <c r="D326" s="167"/>
      <c r="E326" s="171"/>
      <c r="F326" s="172"/>
      <c r="G326" s="156"/>
      <c r="H326" s="167"/>
      <c r="I326" s="178"/>
      <c r="J326" s="187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</row>
    <row r="327" spans="1:26" ht="16.5" customHeight="1">
      <c r="A327" s="163"/>
      <c r="B327" s="170"/>
      <c r="C327" s="163"/>
      <c r="D327" s="167"/>
      <c r="E327" s="171"/>
      <c r="F327" s="172"/>
      <c r="G327" s="156"/>
      <c r="H327" s="167"/>
      <c r="I327" s="178"/>
      <c r="J327" s="187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</row>
    <row r="328" spans="1:26" ht="16.5" customHeight="1">
      <c r="A328" s="163"/>
      <c r="B328" s="170"/>
      <c r="C328" s="163"/>
      <c r="D328" s="167"/>
      <c r="E328" s="171"/>
      <c r="F328" s="172"/>
      <c r="G328" s="156"/>
      <c r="H328" s="167"/>
      <c r="I328" s="178"/>
      <c r="J328" s="187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</row>
    <row r="329" spans="1:26" ht="16.5" customHeight="1">
      <c r="A329" s="163"/>
      <c r="B329" s="170"/>
      <c r="C329" s="163"/>
      <c r="D329" s="167"/>
      <c r="E329" s="171"/>
      <c r="F329" s="172"/>
      <c r="G329" s="156"/>
      <c r="H329" s="167"/>
      <c r="I329" s="178"/>
      <c r="J329" s="187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</row>
    <row r="330" spans="1:26" ht="16.5" customHeight="1">
      <c r="A330" s="163"/>
      <c r="B330" s="170"/>
      <c r="C330" s="163"/>
      <c r="D330" s="167"/>
      <c r="E330" s="171"/>
      <c r="F330" s="172"/>
      <c r="G330" s="156"/>
      <c r="H330" s="167"/>
      <c r="I330" s="178"/>
      <c r="J330" s="187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</row>
    <row r="331" spans="1:26" ht="16.5" customHeight="1">
      <c r="A331" s="163"/>
      <c r="B331" s="170"/>
      <c r="C331" s="163"/>
      <c r="D331" s="167"/>
      <c r="E331" s="171"/>
      <c r="F331" s="172"/>
      <c r="G331" s="156"/>
      <c r="H331" s="167"/>
      <c r="I331" s="178"/>
      <c r="J331" s="187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</row>
    <row r="332" spans="1:26" ht="16.5" customHeight="1">
      <c r="A332" s="163"/>
      <c r="B332" s="170"/>
      <c r="C332" s="163"/>
      <c r="D332" s="167"/>
      <c r="E332" s="171"/>
      <c r="F332" s="172"/>
      <c r="G332" s="156"/>
      <c r="H332" s="167"/>
      <c r="I332" s="178"/>
      <c r="J332" s="187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</row>
    <row r="333" spans="1:26" ht="16.5" customHeight="1">
      <c r="A333" s="163"/>
      <c r="B333" s="170"/>
      <c r="C333" s="163"/>
      <c r="D333" s="167"/>
      <c r="E333" s="171"/>
      <c r="F333" s="172"/>
      <c r="G333" s="156"/>
      <c r="H333" s="167"/>
      <c r="I333" s="178"/>
      <c r="J333" s="187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</row>
    <row r="334" spans="1:26" ht="16.5" customHeight="1">
      <c r="A334" s="163"/>
      <c r="B334" s="170"/>
      <c r="C334" s="163"/>
      <c r="D334" s="167"/>
      <c r="E334" s="171"/>
      <c r="F334" s="172"/>
      <c r="G334" s="156"/>
      <c r="H334" s="167"/>
      <c r="I334" s="178"/>
      <c r="J334" s="187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</row>
    <row r="335" spans="1:26" ht="16.5" customHeight="1">
      <c r="A335" s="163"/>
      <c r="B335" s="170"/>
      <c r="C335" s="163"/>
      <c r="D335" s="167"/>
      <c r="E335" s="171"/>
      <c r="F335" s="172"/>
      <c r="G335" s="156"/>
      <c r="H335" s="167"/>
      <c r="I335" s="178"/>
      <c r="J335" s="187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</row>
    <row r="336" spans="1:26" ht="16.5" customHeight="1">
      <c r="A336" s="163"/>
      <c r="B336" s="170"/>
      <c r="C336" s="163"/>
      <c r="D336" s="167"/>
      <c r="E336" s="171"/>
      <c r="F336" s="172"/>
      <c r="G336" s="156"/>
      <c r="H336" s="167"/>
      <c r="I336" s="178"/>
      <c r="J336" s="187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</row>
    <row r="337" spans="1:26" ht="16.5" customHeight="1">
      <c r="A337" s="163"/>
      <c r="B337" s="170"/>
      <c r="C337" s="163"/>
      <c r="D337" s="167"/>
      <c r="E337" s="171"/>
      <c r="F337" s="172"/>
      <c r="G337" s="156"/>
      <c r="H337" s="167"/>
      <c r="I337" s="178"/>
      <c r="J337" s="187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</row>
    <row r="338" spans="1:26" ht="16.5" customHeight="1">
      <c r="A338" s="163"/>
      <c r="B338" s="170"/>
      <c r="C338" s="163"/>
      <c r="D338" s="167"/>
      <c r="E338" s="171"/>
      <c r="F338" s="172"/>
      <c r="G338" s="156"/>
      <c r="H338" s="167"/>
      <c r="I338" s="178"/>
      <c r="J338" s="187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</row>
    <row r="339" spans="1:26" ht="16.5" customHeight="1">
      <c r="A339" s="163"/>
      <c r="B339" s="170"/>
      <c r="C339" s="163"/>
      <c r="D339" s="167"/>
      <c r="E339" s="171"/>
      <c r="F339" s="172"/>
      <c r="G339" s="156"/>
      <c r="H339" s="167"/>
      <c r="I339" s="178"/>
      <c r="J339" s="187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6"/>
      <c r="X339" s="156"/>
      <c r="Y339" s="156"/>
      <c r="Z339" s="156"/>
    </row>
    <row r="340" spans="1:26" ht="16.5" customHeight="1">
      <c r="A340" s="163"/>
      <c r="B340" s="170"/>
      <c r="C340" s="163"/>
      <c r="D340" s="167"/>
      <c r="E340" s="171"/>
      <c r="F340" s="172"/>
      <c r="G340" s="156"/>
      <c r="H340" s="167"/>
      <c r="I340" s="178"/>
      <c r="J340" s="187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56"/>
      <c r="Z340" s="156"/>
    </row>
    <row r="341" spans="1:26" ht="16.5" customHeight="1">
      <c r="A341" s="163"/>
      <c r="B341" s="170"/>
      <c r="C341" s="163"/>
      <c r="D341" s="167"/>
      <c r="E341" s="171"/>
      <c r="F341" s="172"/>
      <c r="G341" s="156"/>
      <c r="H341" s="167"/>
      <c r="I341" s="178"/>
      <c r="J341" s="187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  <c r="V341" s="156"/>
      <c r="W341" s="156"/>
      <c r="X341" s="156"/>
      <c r="Y341" s="156"/>
      <c r="Z341" s="156"/>
    </row>
    <row r="342" spans="1:26" ht="16.5" customHeight="1">
      <c r="A342" s="163"/>
      <c r="B342" s="170"/>
      <c r="C342" s="163"/>
      <c r="D342" s="167"/>
      <c r="E342" s="171"/>
      <c r="F342" s="172"/>
      <c r="G342" s="156"/>
      <c r="H342" s="167"/>
      <c r="I342" s="178"/>
      <c r="J342" s="187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6"/>
      <c r="X342" s="156"/>
      <c r="Y342" s="156"/>
      <c r="Z342" s="156"/>
    </row>
    <row r="343" spans="1:26" ht="16.5" customHeight="1">
      <c r="A343" s="163"/>
      <c r="B343" s="170"/>
      <c r="C343" s="163"/>
      <c r="D343" s="167"/>
      <c r="E343" s="171"/>
      <c r="F343" s="172"/>
      <c r="G343" s="156"/>
      <c r="H343" s="167"/>
      <c r="I343" s="178"/>
      <c r="J343" s="187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  <c r="V343" s="156"/>
      <c r="W343" s="156"/>
      <c r="X343" s="156"/>
      <c r="Y343" s="156"/>
      <c r="Z343" s="156"/>
    </row>
    <row r="344" spans="1:26" ht="16.5" customHeight="1">
      <c r="A344" s="163"/>
      <c r="B344" s="170"/>
      <c r="C344" s="163"/>
      <c r="D344" s="167"/>
      <c r="E344" s="171"/>
      <c r="F344" s="172"/>
      <c r="G344" s="156"/>
      <c r="H344" s="167"/>
      <c r="I344" s="178"/>
      <c r="J344" s="187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56"/>
      <c r="Z344" s="156"/>
    </row>
    <row r="345" spans="1:26" ht="16.5" customHeight="1">
      <c r="A345" s="163"/>
      <c r="B345" s="170"/>
      <c r="C345" s="163"/>
      <c r="D345" s="167"/>
      <c r="E345" s="171"/>
      <c r="F345" s="172"/>
      <c r="G345" s="156"/>
      <c r="H345" s="167"/>
      <c r="I345" s="178"/>
      <c r="J345" s="187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  <c r="V345" s="156"/>
      <c r="W345" s="156"/>
      <c r="X345" s="156"/>
      <c r="Y345" s="156"/>
      <c r="Z345" s="156"/>
    </row>
    <row r="346" spans="1:26" ht="16.5" customHeight="1">
      <c r="A346" s="163"/>
      <c r="B346" s="170"/>
      <c r="C346" s="163"/>
      <c r="D346" s="167"/>
      <c r="E346" s="171"/>
      <c r="F346" s="172"/>
      <c r="G346" s="156"/>
      <c r="H346" s="167"/>
      <c r="I346" s="178"/>
      <c r="J346" s="187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6"/>
      <c r="X346" s="156"/>
      <c r="Y346" s="156"/>
      <c r="Z346" s="156"/>
    </row>
    <row r="347" spans="1:26" ht="16.5" customHeight="1">
      <c r="A347" s="163"/>
      <c r="B347" s="170"/>
      <c r="C347" s="163"/>
      <c r="D347" s="167"/>
      <c r="E347" s="171"/>
      <c r="F347" s="172"/>
      <c r="G347" s="156"/>
      <c r="H347" s="167"/>
      <c r="I347" s="178"/>
      <c r="J347" s="187"/>
      <c r="K347" s="156"/>
      <c r="L347" s="156"/>
      <c r="M347" s="156"/>
      <c r="N347" s="156"/>
      <c r="O347" s="156"/>
      <c r="P347" s="156"/>
      <c r="Q347" s="156"/>
      <c r="R347" s="156"/>
      <c r="S347" s="156"/>
      <c r="T347" s="156"/>
      <c r="U347" s="156"/>
      <c r="V347" s="156"/>
      <c r="W347" s="156"/>
      <c r="X347" s="156"/>
      <c r="Y347" s="156"/>
      <c r="Z347" s="156"/>
    </row>
    <row r="348" spans="1:26" ht="16.5" customHeight="1">
      <c r="A348" s="163"/>
      <c r="B348" s="170"/>
      <c r="C348" s="163"/>
      <c r="D348" s="167"/>
      <c r="E348" s="171"/>
      <c r="F348" s="172"/>
      <c r="G348" s="156"/>
      <c r="H348" s="167"/>
      <c r="I348" s="178"/>
      <c r="J348" s="187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6"/>
      <c r="X348" s="156"/>
      <c r="Y348" s="156"/>
      <c r="Z348" s="156"/>
    </row>
    <row r="349" spans="1:26" ht="16.5" customHeight="1">
      <c r="A349" s="163"/>
      <c r="B349" s="170"/>
      <c r="C349" s="163"/>
      <c r="D349" s="167"/>
      <c r="E349" s="171"/>
      <c r="F349" s="172"/>
      <c r="G349" s="156"/>
      <c r="H349" s="167"/>
      <c r="I349" s="178"/>
      <c r="J349" s="187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</row>
    <row r="350" spans="1:26" ht="16.5" customHeight="1">
      <c r="A350" s="163"/>
      <c r="B350" s="170"/>
      <c r="C350" s="163"/>
      <c r="D350" s="167"/>
      <c r="E350" s="171"/>
      <c r="F350" s="172"/>
      <c r="G350" s="156"/>
      <c r="H350" s="167"/>
      <c r="I350" s="178"/>
      <c r="J350" s="187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</row>
    <row r="351" spans="1:26" ht="16.5" customHeight="1">
      <c r="A351" s="163"/>
      <c r="B351" s="170"/>
      <c r="C351" s="163"/>
      <c r="D351" s="167"/>
      <c r="E351" s="171"/>
      <c r="F351" s="172"/>
      <c r="G351" s="156"/>
      <c r="H351" s="167"/>
      <c r="I351" s="178"/>
      <c r="J351" s="187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6"/>
      <c r="X351" s="156"/>
      <c r="Y351" s="156"/>
      <c r="Z351" s="156"/>
    </row>
    <row r="352" spans="1:26" ht="16.5" customHeight="1">
      <c r="A352" s="163"/>
      <c r="B352" s="170"/>
      <c r="C352" s="163"/>
      <c r="D352" s="167"/>
      <c r="E352" s="171"/>
      <c r="F352" s="172"/>
      <c r="G352" s="156"/>
      <c r="H352" s="167"/>
      <c r="I352" s="178"/>
      <c r="J352" s="187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56"/>
      <c r="Z352" s="156"/>
    </row>
    <row r="353" spans="1:26" ht="16.5" customHeight="1">
      <c r="A353" s="163"/>
      <c r="B353" s="170"/>
      <c r="C353" s="163"/>
      <c r="D353" s="167"/>
      <c r="E353" s="171"/>
      <c r="F353" s="172"/>
      <c r="G353" s="156"/>
      <c r="H353" s="167"/>
      <c r="I353" s="178"/>
      <c r="J353" s="187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</row>
    <row r="354" spans="1:26" ht="16.5" customHeight="1">
      <c r="A354" s="163"/>
      <c r="B354" s="170"/>
      <c r="C354" s="163"/>
      <c r="D354" s="167"/>
      <c r="E354" s="171"/>
      <c r="F354" s="172"/>
      <c r="G354" s="156"/>
      <c r="H354" s="167"/>
      <c r="I354" s="178"/>
      <c r="J354" s="187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</row>
    <row r="355" spans="1:26" ht="16.5" customHeight="1">
      <c r="A355" s="163"/>
      <c r="B355" s="170"/>
      <c r="C355" s="163"/>
      <c r="D355" s="167"/>
      <c r="E355" s="171"/>
      <c r="F355" s="172"/>
      <c r="G355" s="156"/>
      <c r="H355" s="167"/>
      <c r="I355" s="178"/>
      <c r="J355" s="187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</row>
    <row r="356" spans="1:26" ht="16.5" customHeight="1">
      <c r="A356" s="163"/>
      <c r="B356" s="170"/>
      <c r="C356" s="163"/>
      <c r="D356" s="167"/>
      <c r="E356" s="171"/>
      <c r="F356" s="172"/>
      <c r="G356" s="156"/>
      <c r="H356" s="167"/>
      <c r="I356" s="178"/>
      <c r="J356" s="187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</row>
    <row r="357" spans="1:26" ht="16.5" customHeight="1">
      <c r="A357" s="163"/>
      <c r="B357" s="170"/>
      <c r="C357" s="163"/>
      <c r="D357" s="167"/>
      <c r="E357" s="171"/>
      <c r="F357" s="172"/>
      <c r="G357" s="156"/>
      <c r="H357" s="167"/>
      <c r="I357" s="178"/>
      <c r="J357" s="187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</row>
    <row r="358" spans="1:26" ht="16.5" customHeight="1">
      <c r="A358" s="163"/>
      <c r="B358" s="170"/>
      <c r="C358" s="163"/>
      <c r="D358" s="167"/>
      <c r="E358" s="171"/>
      <c r="F358" s="172"/>
      <c r="G358" s="156"/>
      <c r="H358" s="167"/>
      <c r="I358" s="178"/>
      <c r="J358" s="187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6"/>
      <c r="X358" s="156"/>
      <c r="Y358" s="156"/>
      <c r="Z358" s="156"/>
    </row>
    <row r="359" spans="1:26" ht="16.5" customHeight="1">
      <c r="A359" s="163"/>
      <c r="B359" s="170"/>
      <c r="C359" s="163"/>
      <c r="D359" s="167"/>
      <c r="E359" s="171"/>
      <c r="F359" s="172"/>
      <c r="G359" s="156"/>
      <c r="H359" s="167"/>
      <c r="I359" s="178"/>
      <c r="J359" s="187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6"/>
      <c r="X359" s="156"/>
      <c r="Y359" s="156"/>
      <c r="Z359" s="156"/>
    </row>
    <row r="360" spans="1:26" ht="16.5" customHeight="1">
      <c r="A360" s="163"/>
      <c r="B360" s="170"/>
      <c r="C360" s="163"/>
      <c r="D360" s="167"/>
      <c r="E360" s="171"/>
      <c r="F360" s="172"/>
      <c r="G360" s="156"/>
      <c r="H360" s="167"/>
      <c r="I360" s="178"/>
      <c r="J360" s="187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56"/>
      <c r="Z360" s="156"/>
    </row>
    <row r="361" spans="1:26" ht="16.5" customHeight="1">
      <c r="A361" s="163"/>
      <c r="B361" s="170"/>
      <c r="C361" s="163"/>
      <c r="D361" s="167"/>
      <c r="E361" s="171"/>
      <c r="F361" s="172"/>
      <c r="G361" s="156"/>
      <c r="H361" s="167"/>
      <c r="I361" s="178"/>
      <c r="J361" s="187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6"/>
      <c r="X361" s="156"/>
      <c r="Y361" s="156"/>
      <c r="Z361" s="156"/>
    </row>
    <row r="362" spans="1:26" ht="16.5" customHeight="1">
      <c r="A362" s="163"/>
      <c r="B362" s="170"/>
      <c r="C362" s="163"/>
      <c r="D362" s="167"/>
      <c r="E362" s="171"/>
      <c r="F362" s="172"/>
      <c r="G362" s="156"/>
      <c r="H362" s="167"/>
      <c r="I362" s="178"/>
      <c r="J362" s="187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  <c r="V362" s="156"/>
      <c r="W362" s="156"/>
      <c r="X362" s="156"/>
      <c r="Y362" s="156"/>
      <c r="Z362" s="156"/>
    </row>
    <row r="363" spans="1:26" ht="16.5" customHeight="1">
      <c r="A363" s="163"/>
      <c r="B363" s="170"/>
      <c r="C363" s="163"/>
      <c r="D363" s="167"/>
      <c r="E363" s="171"/>
      <c r="F363" s="172"/>
      <c r="G363" s="156"/>
      <c r="H363" s="167"/>
      <c r="I363" s="178"/>
      <c r="J363" s="187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6"/>
      <c r="X363" s="156"/>
      <c r="Y363" s="156"/>
      <c r="Z363" s="156"/>
    </row>
    <row r="364" spans="1:26" ht="16.5" customHeight="1">
      <c r="A364" s="163"/>
      <c r="B364" s="170"/>
      <c r="C364" s="163"/>
      <c r="D364" s="167"/>
      <c r="E364" s="171"/>
      <c r="F364" s="172"/>
      <c r="G364" s="156"/>
      <c r="H364" s="167"/>
      <c r="I364" s="178"/>
      <c r="J364" s="187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  <c r="V364" s="156"/>
      <c r="W364" s="156"/>
      <c r="X364" s="156"/>
      <c r="Y364" s="156"/>
      <c r="Z364" s="156"/>
    </row>
    <row r="365" spans="1:26" ht="16.5" customHeight="1">
      <c r="A365" s="163"/>
      <c r="B365" s="170"/>
      <c r="C365" s="163"/>
      <c r="D365" s="167"/>
      <c r="E365" s="171"/>
      <c r="F365" s="172"/>
      <c r="G365" s="156"/>
      <c r="H365" s="167"/>
      <c r="I365" s="178"/>
      <c r="J365" s="187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6"/>
      <c r="X365" s="156"/>
      <c r="Y365" s="156"/>
      <c r="Z365" s="156"/>
    </row>
    <row r="366" spans="1:26" ht="16.5" customHeight="1">
      <c r="A366" s="163"/>
      <c r="B366" s="170"/>
      <c r="C366" s="163"/>
      <c r="D366" s="167"/>
      <c r="E366" s="171"/>
      <c r="F366" s="172"/>
      <c r="G366" s="156"/>
      <c r="H366" s="167"/>
      <c r="I366" s="178"/>
      <c r="J366" s="187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</row>
    <row r="367" spans="1:26" ht="16.5" customHeight="1">
      <c r="A367" s="163"/>
      <c r="B367" s="170"/>
      <c r="C367" s="163"/>
      <c r="D367" s="167"/>
      <c r="E367" s="171"/>
      <c r="F367" s="172"/>
      <c r="G367" s="156"/>
      <c r="H367" s="167"/>
      <c r="I367" s="178"/>
      <c r="J367" s="187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</row>
    <row r="368" spans="1:26" ht="16.5" customHeight="1">
      <c r="A368" s="163"/>
      <c r="B368" s="170"/>
      <c r="C368" s="163"/>
      <c r="D368" s="167"/>
      <c r="E368" s="171"/>
      <c r="F368" s="172"/>
      <c r="G368" s="156"/>
      <c r="H368" s="167"/>
      <c r="I368" s="178"/>
      <c r="J368" s="187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</row>
    <row r="369" spans="1:26" ht="16.5" customHeight="1">
      <c r="A369" s="163"/>
      <c r="B369" s="170"/>
      <c r="C369" s="163"/>
      <c r="D369" s="167"/>
      <c r="E369" s="171"/>
      <c r="F369" s="172"/>
      <c r="G369" s="156"/>
      <c r="H369" s="167"/>
      <c r="I369" s="178"/>
      <c r="J369" s="187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</row>
    <row r="370" spans="1:26" ht="16.5" customHeight="1">
      <c r="A370" s="163"/>
      <c r="B370" s="170"/>
      <c r="C370" s="163"/>
      <c r="D370" s="167"/>
      <c r="E370" s="171"/>
      <c r="F370" s="172"/>
      <c r="G370" s="156"/>
      <c r="H370" s="167"/>
      <c r="I370" s="178"/>
      <c r="J370" s="187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</row>
    <row r="371" spans="1:26" ht="16.5" customHeight="1">
      <c r="A371" s="163"/>
      <c r="B371" s="170"/>
      <c r="C371" s="163"/>
      <c r="D371" s="167"/>
      <c r="E371" s="171"/>
      <c r="F371" s="172"/>
      <c r="G371" s="156"/>
      <c r="H371" s="167"/>
      <c r="I371" s="178"/>
      <c r="J371" s="187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</row>
    <row r="372" spans="1:26" ht="16.5" customHeight="1">
      <c r="A372" s="163"/>
      <c r="B372" s="170"/>
      <c r="C372" s="163"/>
      <c r="D372" s="167"/>
      <c r="E372" s="171"/>
      <c r="F372" s="172"/>
      <c r="G372" s="156"/>
      <c r="H372" s="167"/>
      <c r="I372" s="178"/>
      <c r="J372" s="187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</row>
    <row r="373" spans="1:26" ht="16.5" customHeight="1">
      <c r="A373" s="163"/>
      <c r="B373" s="170"/>
      <c r="C373" s="163"/>
      <c r="D373" s="167"/>
      <c r="E373" s="171"/>
      <c r="F373" s="172"/>
      <c r="G373" s="156"/>
      <c r="H373" s="167"/>
      <c r="I373" s="178"/>
      <c r="J373" s="187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</row>
    <row r="374" spans="1:26" ht="16.5" customHeight="1">
      <c r="A374" s="163"/>
      <c r="B374" s="170"/>
      <c r="C374" s="163"/>
      <c r="D374" s="167"/>
      <c r="E374" s="171"/>
      <c r="F374" s="172"/>
      <c r="G374" s="156"/>
      <c r="H374" s="167"/>
      <c r="I374" s="178"/>
      <c r="J374" s="187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</row>
    <row r="375" spans="1:26" ht="16.5" customHeight="1">
      <c r="A375" s="163"/>
      <c r="B375" s="170"/>
      <c r="C375" s="163"/>
      <c r="D375" s="167"/>
      <c r="E375" s="171"/>
      <c r="F375" s="172"/>
      <c r="G375" s="156"/>
      <c r="H375" s="167"/>
      <c r="I375" s="178"/>
      <c r="J375" s="187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  <c r="V375" s="156"/>
      <c r="W375" s="156"/>
      <c r="X375" s="156"/>
      <c r="Y375" s="156"/>
      <c r="Z375" s="156"/>
    </row>
    <row r="376" spans="1:26" ht="16.5" customHeight="1">
      <c r="A376" s="163"/>
      <c r="B376" s="170"/>
      <c r="C376" s="163"/>
      <c r="D376" s="167"/>
      <c r="E376" s="171"/>
      <c r="F376" s="172"/>
      <c r="G376" s="156"/>
      <c r="H376" s="167"/>
      <c r="I376" s="178"/>
      <c r="J376" s="187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6"/>
      <c r="X376" s="156"/>
      <c r="Y376" s="156"/>
      <c r="Z376" s="156"/>
    </row>
    <row r="377" spans="1:26" ht="16.5" customHeight="1">
      <c r="A377" s="163"/>
      <c r="B377" s="170"/>
      <c r="C377" s="163"/>
      <c r="D377" s="167"/>
      <c r="E377" s="171"/>
      <c r="F377" s="172"/>
      <c r="G377" s="156"/>
      <c r="H377" s="167"/>
      <c r="I377" s="178"/>
      <c r="J377" s="187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  <c r="V377" s="156"/>
      <c r="W377" s="156"/>
      <c r="X377" s="156"/>
      <c r="Y377" s="156"/>
      <c r="Z377" s="156"/>
    </row>
    <row r="378" spans="1:26" ht="16.5" customHeight="1">
      <c r="A378" s="163"/>
      <c r="B378" s="170"/>
      <c r="C378" s="163"/>
      <c r="D378" s="167"/>
      <c r="E378" s="171"/>
      <c r="F378" s="172"/>
      <c r="G378" s="156"/>
      <c r="H378" s="167"/>
      <c r="I378" s="178"/>
      <c r="J378" s="187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  <c r="V378" s="156"/>
      <c r="W378" s="156"/>
      <c r="X378" s="156"/>
      <c r="Y378" s="156"/>
      <c r="Z378" s="156"/>
    </row>
    <row r="379" spans="1:26" ht="16.5" customHeight="1">
      <c r="A379" s="163"/>
      <c r="B379" s="170"/>
      <c r="C379" s="163"/>
      <c r="D379" s="167"/>
      <c r="E379" s="171"/>
      <c r="F379" s="172"/>
      <c r="G379" s="156"/>
      <c r="H379" s="167"/>
      <c r="I379" s="178"/>
      <c r="J379" s="187"/>
      <c r="K379" s="156"/>
      <c r="L379" s="156"/>
      <c r="M379" s="156"/>
      <c r="N379" s="156"/>
      <c r="O379" s="156"/>
      <c r="P379" s="156"/>
      <c r="Q379" s="156"/>
      <c r="R379" s="156"/>
      <c r="S379" s="156"/>
      <c r="T379" s="156"/>
      <c r="U379" s="156"/>
      <c r="V379" s="156"/>
      <c r="W379" s="156"/>
      <c r="X379" s="156"/>
      <c r="Y379" s="156"/>
      <c r="Z379" s="156"/>
    </row>
    <row r="380" spans="1:26" ht="16.5" customHeight="1">
      <c r="A380" s="163"/>
      <c r="B380" s="170"/>
      <c r="C380" s="163"/>
      <c r="D380" s="167"/>
      <c r="E380" s="171"/>
      <c r="F380" s="172"/>
      <c r="G380" s="156"/>
      <c r="H380" s="167"/>
      <c r="I380" s="178"/>
      <c r="J380" s="187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6"/>
      <c r="X380" s="156"/>
      <c r="Y380" s="156"/>
      <c r="Z380" s="156"/>
    </row>
    <row r="381" spans="1:26" ht="16.5" customHeight="1">
      <c r="A381" s="163"/>
      <c r="B381" s="170"/>
      <c r="C381" s="163"/>
      <c r="D381" s="167"/>
      <c r="E381" s="171"/>
      <c r="F381" s="172"/>
      <c r="G381" s="156"/>
      <c r="H381" s="167"/>
      <c r="I381" s="178"/>
      <c r="J381" s="187"/>
      <c r="K381" s="156"/>
      <c r="L381" s="156"/>
      <c r="M381" s="156"/>
      <c r="N381" s="156"/>
      <c r="O381" s="156"/>
      <c r="P381" s="156"/>
      <c r="Q381" s="156"/>
      <c r="R381" s="156"/>
      <c r="S381" s="156"/>
      <c r="T381" s="156"/>
      <c r="U381" s="156"/>
      <c r="V381" s="156"/>
      <c r="W381" s="156"/>
      <c r="X381" s="156"/>
      <c r="Y381" s="156"/>
      <c r="Z381" s="156"/>
    </row>
    <row r="382" spans="1:26" ht="16.5" customHeight="1">
      <c r="A382" s="163"/>
      <c r="B382" s="170"/>
      <c r="C382" s="163"/>
      <c r="D382" s="167"/>
      <c r="E382" s="171"/>
      <c r="F382" s="172"/>
      <c r="G382" s="156"/>
      <c r="H382" s="167"/>
      <c r="I382" s="178"/>
      <c r="J382" s="187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  <c r="V382" s="156"/>
      <c r="W382" s="156"/>
      <c r="X382" s="156"/>
      <c r="Y382" s="156"/>
      <c r="Z382" s="156"/>
    </row>
    <row r="383" spans="1:26" ht="16.5" customHeight="1">
      <c r="A383" s="163"/>
      <c r="B383" s="170"/>
      <c r="C383" s="163"/>
      <c r="D383" s="167"/>
      <c r="E383" s="171"/>
      <c r="F383" s="172"/>
      <c r="G383" s="156"/>
      <c r="H383" s="167"/>
      <c r="I383" s="178"/>
      <c r="J383" s="187"/>
      <c r="K383" s="156"/>
      <c r="L383" s="156"/>
      <c r="M383" s="156"/>
      <c r="N383" s="156"/>
      <c r="O383" s="156"/>
      <c r="P383" s="156"/>
      <c r="Q383" s="156"/>
      <c r="R383" s="156"/>
      <c r="S383" s="156"/>
      <c r="T383" s="156"/>
      <c r="U383" s="156"/>
      <c r="V383" s="156"/>
      <c r="W383" s="156"/>
      <c r="X383" s="156"/>
      <c r="Y383" s="156"/>
      <c r="Z383" s="156"/>
    </row>
    <row r="384" spans="1:26" ht="16.5" customHeight="1">
      <c r="A384" s="163"/>
      <c r="B384" s="170"/>
      <c r="C384" s="163"/>
      <c r="D384" s="167"/>
      <c r="E384" s="171"/>
      <c r="F384" s="172"/>
      <c r="G384" s="156"/>
      <c r="H384" s="167"/>
      <c r="I384" s="178"/>
      <c r="J384" s="187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</row>
    <row r="385" spans="1:26" ht="16.5" customHeight="1">
      <c r="A385" s="163"/>
      <c r="B385" s="170"/>
      <c r="C385" s="163"/>
      <c r="D385" s="167"/>
      <c r="E385" s="171"/>
      <c r="F385" s="172"/>
      <c r="G385" s="156"/>
      <c r="H385" s="167"/>
      <c r="I385" s="178"/>
      <c r="J385" s="187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</row>
    <row r="386" spans="1:26" ht="16.5" customHeight="1">
      <c r="A386" s="163"/>
      <c r="B386" s="170"/>
      <c r="C386" s="163"/>
      <c r="D386" s="167"/>
      <c r="E386" s="171"/>
      <c r="F386" s="172"/>
      <c r="G386" s="156"/>
      <c r="H386" s="167"/>
      <c r="I386" s="178"/>
      <c r="J386" s="187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</row>
    <row r="387" spans="1:26" ht="16.5" customHeight="1">
      <c r="A387" s="163"/>
      <c r="B387" s="170"/>
      <c r="C387" s="163"/>
      <c r="D387" s="167"/>
      <c r="E387" s="171"/>
      <c r="F387" s="172"/>
      <c r="G387" s="156"/>
      <c r="H387" s="167"/>
      <c r="I387" s="178"/>
      <c r="J387" s="187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</row>
    <row r="388" spans="1:26" ht="16.5" customHeight="1">
      <c r="A388" s="163"/>
      <c r="B388" s="170"/>
      <c r="C388" s="163"/>
      <c r="D388" s="167"/>
      <c r="E388" s="171"/>
      <c r="F388" s="172"/>
      <c r="G388" s="156"/>
      <c r="H388" s="167"/>
      <c r="I388" s="178"/>
      <c r="J388" s="187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</row>
    <row r="389" spans="1:26" ht="16.5" customHeight="1">
      <c r="A389" s="163"/>
      <c r="B389" s="170"/>
      <c r="C389" s="163"/>
      <c r="D389" s="167"/>
      <c r="E389" s="171"/>
      <c r="F389" s="172"/>
      <c r="G389" s="156"/>
      <c r="H389" s="167"/>
      <c r="I389" s="178"/>
      <c r="J389" s="187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</row>
    <row r="390" spans="1:26" ht="16.5" customHeight="1">
      <c r="A390" s="163"/>
      <c r="B390" s="170"/>
      <c r="C390" s="163"/>
      <c r="D390" s="167"/>
      <c r="E390" s="171"/>
      <c r="F390" s="172"/>
      <c r="G390" s="156"/>
      <c r="H390" s="167"/>
      <c r="I390" s="178"/>
      <c r="J390" s="187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</row>
    <row r="391" spans="1:26" ht="16.5" customHeight="1">
      <c r="A391" s="163"/>
      <c r="B391" s="170"/>
      <c r="C391" s="163"/>
      <c r="D391" s="167"/>
      <c r="E391" s="171"/>
      <c r="F391" s="172"/>
      <c r="G391" s="156"/>
      <c r="H391" s="167"/>
      <c r="I391" s="178"/>
      <c r="J391" s="187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</row>
    <row r="392" spans="1:26" ht="16.5" customHeight="1">
      <c r="A392" s="163"/>
      <c r="B392" s="170"/>
      <c r="C392" s="163"/>
      <c r="D392" s="167"/>
      <c r="E392" s="171"/>
      <c r="F392" s="172"/>
      <c r="G392" s="156"/>
      <c r="H392" s="167"/>
      <c r="I392" s="178"/>
      <c r="J392" s="187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</row>
    <row r="393" spans="1:26" ht="16.5" customHeight="1">
      <c r="A393" s="163"/>
      <c r="B393" s="170"/>
      <c r="C393" s="163"/>
      <c r="D393" s="167"/>
      <c r="E393" s="171"/>
      <c r="F393" s="172"/>
      <c r="G393" s="156"/>
      <c r="H393" s="167"/>
      <c r="I393" s="178"/>
      <c r="J393" s="187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</row>
    <row r="394" spans="1:26" ht="16.5" customHeight="1">
      <c r="A394" s="163"/>
      <c r="B394" s="170"/>
      <c r="C394" s="163"/>
      <c r="D394" s="167"/>
      <c r="E394" s="171"/>
      <c r="F394" s="172"/>
      <c r="G394" s="156"/>
      <c r="H394" s="167"/>
      <c r="I394" s="178"/>
      <c r="J394" s="187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156"/>
      <c r="X394" s="156"/>
      <c r="Y394" s="156"/>
      <c r="Z394" s="156"/>
    </row>
    <row r="395" spans="1:26" ht="16.5" customHeight="1">
      <c r="A395" s="163"/>
      <c r="B395" s="170"/>
      <c r="C395" s="163"/>
      <c r="D395" s="167"/>
      <c r="E395" s="171"/>
      <c r="F395" s="172"/>
      <c r="G395" s="156"/>
      <c r="H395" s="167"/>
      <c r="I395" s="178"/>
      <c r="J395" s="187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156"/>
      <c r="X395" s="156"/>
      <c r="Y395" s="156"/>
      <c r="Z395" s="156"/>
    </row>
    <row r="396" spans="1:26" ht="16.5" customHeight="1">
      <c r="A396" s="163"/>
      <c r="B396" s="170"/>
      <c r="C396" s="163"/>
      <c r="D396" s="167"/>
      <c r="E396" s="171"/>
      <c r="F396" s="172"/>
      <c r="G396" s="156"/>
      <c r="H396" s="167"/>
      <c r="I396" s="178"/>
      <c r="J396" s="187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  <c r="V396" s="156"/>
      <c r="W396" s="156"/>
      <c r="X396" s="156"/>
      <c r="Y396" s="156"/>
      <c r="Z396" s="156"/>
    </row>
    <row r="397" spans="1:26" ht="16.5" customHeight="1">
      <c r="A397" s="163"/>
      <c r="B397" s="170"/>
      <c r="C397" s="163"/>
      <c r="D397" s="167"/>
      <c r="E397" s="171"/>
      <c r="F397" s="172"/>
      <c r="G397" s="156"/>
      <c r="H397" s="167"/>
      <c r="I397" s="178"/>
      <c r="J397" s="187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156"/>
      <c r="X397" s="156"/>
      <c r="Y397" s="156"/>
      <c r="Z397" s="156"/>
    </row>
    <row r="398" spans="1:26" ht="16.5" customHeight="1">
      <c r="A398" s="163"/>
      <c r="B398" s="170"/>
      <c r="C398" s="163"/>
      <c r="D398" s="167"/>
      <c r="E398" s="171"/>
      <c r="F398" s="172"/>
      <c r="G398" s="156"/>
      <c r="H398" s="167"/>
      <c r="I398" s="178"/>
      <c r="J398" s="187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156"/>
      <c r="X398" s="156"/>
      <c r="Y398" s="156"/>
      <c r="Z398" s="156"/>
    </row>
    <row r="399" spans="1:26" ht="16.5" customHeight="1">
      <c r="A399" s="163"/>
      <c r="B399" s="170"/>
      <c r="C399" s="163"/>
      <c r="D399" s="167"/>
      <c r="E399" s="171"/>
      <c r="F399" s="172"/>
      <c r="G399" s="156"/>
      <c r="H399" s="167"/>
      <c r="I399" s="178"/>
      <c r="J399" s="187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6"/>
      <c r="X399" s="156"/>
      <c r="Y399" s="156"/>
      <c r="Z399" s="156"/>
    </row>
    <row r="400" spans="1:26" ht="16.5" customHeight="1">
      <c r="A400" s="163"/>
      <c r="B400" s="170"/>
      <c r="C400" s="163"/>
      <c r="D400" s="167"/>
      <c r="E400" s="171"/>
      <c r="F400" s="172"/>
      <c r="G400" s="156"/>
      <c r="H400" s="167"/>
      <c r="I400" s="178"/>
      <c r="J400" s="187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  <c r="V400" s="156"/>
      <c r="W400" s="156"/>
      <c r="X400" s="156"/>
      <c r="Y400" s="156"/>
      <c r="Z400" s="156"/>
    </row>
    <row r="401" spans="1:26" ht="16.5" customHeight="1">
      <c r="A401" s="163"/>
      <c r="B401" s="170"/>
      <c r="C401" s="163"/>
      <c r="D401" s="167"/>
      <c r="E401" s="171"/>
      <c r="F401" s="172"/>
      <c r="G401" s="156"/>
      <c r="H401" s="167"/>
      <c r="I401" s="178"/>
      <c r="J401" s="187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6"/>
      <c r="X401" s="156"/>
      <c r="Y401" s="156"/>
      <c r="Z401" s="156"/>
    </row>
    <row r="402" spans="1:26" ht="16.5" customHeight="1">
      <c r="A402" s="163"/>
      <c r="B402" s="170"/>
      <c r="C402" s="163"/>
      <c r="D402" s="167"/>
      <c r="E402" s="171"/>
      <c r="F402" s="172"/>
      <c r="G402" s="156"/>
      <c r="H402" s="167"/>
      <c r="I402" s="178"/>
      <c r="J402" s="187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</row>
    <row r="403" spans="1:26" ht="16.5" customHeight="1">
      <c r="A403" s="163"/>
      <c r="B403" s="170"/>
      <c r="C403" s="163"/>
      <c r="D403" s="167"/>
      <c r="E403" s="171"/>
      <c r="F403" s="172"/>
      <c r="G403" s="156"/>
      <c r="H403" s="167"/>
      <c r="I403" s="178"/>
      <c r="J403" s="187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</row>
    <row r="404" spans="1:26" ht="16.5" customHeight="1">
      <c r="A404" s="163"/>
      <c r="B404" s="170"/>
      <c r="C404" s="163"/>
      <c r="D404" s="167"/>
      <c r="E404" s="171"/>
      <c r="F404" s="172"/>
      <c r="G404" s="156"/>
      <c r="H404" s="167"/>
      <c r="I404" s="178"/>
      <c r="J404" s="187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</row>
    <row r="405" spans="1:26" ht="16.5" customHeight="1">
      <c r="A405" s="163"/>
      <c r="B405" s="170"/>
      <c r="C405" s="163"/>
      <c r="D405" s="167"/>
      <c r="E405" s="171"/>
      <c r="F405" s="172"/>
      <c r="G405" s="156"/>
      <c r="H405" s="167"/>
      <c r="I405" s="178"/>
      <c r="J405" s="187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</row>
    <row r="406" spans="1:26" ht="16.5" customHeight="1">
      <c r="A406" s="163"/>
      <c r="B406" s="170"/>
      <c r="C406" s="163"/>
      <c r="D406" s="167"/>
      <c r="E406" s="171"/>
      <c r="F406" s="172"/>
      <c r="G406" s="156"/>
      <c r="H406" s="167"/>
      <c r="I406" s="178"/>
      <c r="J406" s="187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</row>
    <row r="407" spans="1:26" ht="16.5" customHeight="1">
      <c r="A407" s="163"/>
      <c r="B407" s="170"/>
      <c r="C407" s="163"/>
      <c r="D407" s="167"/>
      <c r="E407" s="171"/>
      <c r="F407" s="172"/>
      <c r="G407" s="156"/>
      <c r="H407" s="167"/>
      <c r="I407" s="178"/>
      <c r="J407" s="187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</row>
    <row r="408" spans="1:26" ht="16.5" customHeight="1">
      <c r="A408" s="163"/>
      <c r="B408" s="170"/>
      <c r="C408" s="163"/>
      <c r="D408" s="167"/>
      <c r="E408" s="171"/>
      <c r="F408" s="172"/>
      <c r="G408" s="156"/>
      <c r="H408" s="167"/>
      <c r="I408" s="178"/>
      <c r="J408" s="187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</row>
    <row r="409" spans="1:26" ht="16.5" customHeight="1">
      <c r="A409" s="163"/>
      <c r="B409" s="170"/>
      <c r="C409" s="163"/>
      <c r="D409" s="167"/>
      <c r="E409" s="171"/>
      <c r="F409" s="172"/>
      <c r="G409" s="156"/>
      <c r="H409" s="167"/>
      <c r="I409" s="178"/>
      <c r="J409" s="187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</row>
    <row r="410" spans="1:26" ht="16.5" customHeight="1">
      <c r="A410" s="163"/>
      <c r="B410" s="170"/>
      <c r="C410" s="163"/>
      <c r="D410" s="167"/>
      <c r="E410" s="171"/>
      <c r="F410" s="172"/>
      <c r="G410" s="156"/>
      <c r="H410" s="167"/>
      <c r="I410" s="178"/>
      <c r="J410" s="187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</row>
    <row r="411" spans="1:26" ht="16.5" customHeight="1">
      <c r="A411" s="163"/>
      <c r="B411" s="170"/>
      <c r="C411" s="163"/>
      <c r="D411" s="167"/>
      <c r="E411" s="171"/>
      <c r="F411" s="172"/>
      <c r="G411" s="156"/>
      <c r="H411" s="167"/>
      <c r="I411" s="178"/>
      <c r="J411" s="187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156"/>
      <c r="X411" s="156"/>
      <c r="Y411" s="156"/>
      <c r="Z411" s="156"/>
    </row>
    <row r="412" spans="1:26" ht="16.5" customHeight="1">
      <c r="A412" s="163"/>
      <c r="B412" s="170"/>
      <c r="C412" s="163"/>
      <c r="D412" s="167"/>
      <c r="E412" s="171"/>
      <c r="F412" s="172"/>
      <c r="G412" s="156"/>
      <c r="H412" s="167"/>
      <c r="I412" s="178"/>
      <c r="J412" s="187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</row>
    <row r="413" spans="1:26" ht="16.5" customHeight="1">
      <c r="A413" s="163"/>
      <c r="B413" s="170"/>
      <c r="C413" s="163"/>
      <c r="D413" s="167"/>
      <c r="E413" s="171"/>
      <c r="F413" s="172"/>
      <c r="G413" s="156"/>
      <c r="H413" s="167"/>
      <c r="I413" s="178"/>
      <c r="J413" s="187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</row>
    <row r="414" spans="1:26" ht="16.5" customHeight="1">
      <c r="A414" s="163"/>
      <c r="B414" s="170"/>
      <c r="C414" s="163"/>
      <c r="D414" s="167"/>
      <c r="E414" s="171"/>
      <c r="F414" s="172"/>
      <c r="G414" s="156"/>
      <c r="H414" s="167"/>
      <c r="I414" s="178"/>
      <c r="J414" s="187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</row>
    <row r="415" spans="1:26" ht="16.5" customHeight="1">
      <c r="A415" s="163"/>
      <c r="B415" s="170"/>
      <c r="C415" s="163"/>
      <c r="D415" s="167"/>
      <c r="E415" s="171"/>
      <c r="F415" s="172"/>
      <c r="G415" s="156"/>
      <c r="H415" s="167"/>
      <c r="I415" s="178"/>
      <c r="J415" s="187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</row>
    <row r="416" spans="1:26" ht="16.5" customHeight="1">
      <c r="A416" s="163"/>
      <c r="B416" s="170"/>
      <c r="C416" s="163"/>
      <c r="D416" s="167"/>
      <c r="E416" s="171"/>
      <c r="F416" s="172"/>
      <c r="G416" s="156"/>
      <c r="H416" s="167"/>
      <c r="I416" s="178"/>
      <c r="J416" s="187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</row>
    <row r="417" spans="1:26" ht="16.5" customHeight="1">
      <c r="A417" s="163"/>
      <c r="B417" s="170"/>
      <c r="C417" s="163"/>
      <c r="D417" s="167"/>
      <c r="E417" s="171"/>
      <c r="F417" s="172"/>
      <c r="G417" s="156"/>
      <c r="H417" s="167"/>
      <c r="I417" s="178"/>
      <c r="J417" s="187"/>
      <c r="K417" s="156"/>
      <c r="L417" s="156"/>
      <c r="M417" s="156"/>
      <c r="N417" s="156"/>
      <c r="O417" s="156"/>
      <c r="P417" s="156"/>
      <c r="Q417" s="156"/>
      <c r="R417" s="156"/>
      <c r="S417" s="156"/>
      <c r="T417" s="156"/>
      <c r="U417" s="156"/>
      <c r="V417" s="156"/>
      <c r="W417" s="156"/>
      <c r="X417" s="156"/>
      <c r="Y417" s="156"/>
      <c r="Z417" s="156"/>
    </row>
    <row r="418" spans="1:26" ht="16.5" customHeight="1">
      <c r="A418" s="163"/>
      <c r="B418" s="170"/>
      <c r="C418" s="163"/>
      <c r="D418" s="167"/>
      <c r="E418" s="171"/>
      <c r="F418" s="172"/>
      <c r="G418" s="156"/>
      <c r="H418" s="167"/>
      <c r="I418" s="178"/>
      <c r="J418" s="187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156"/>
      <c r="Y418" s="156"/>
      <c r="Z418" s="156"/>
    </row>
    <row r="419" spans="1:26" ht="16.5" customHeight="1">
      <c r="A419" s="163"/>
      <c r="B419" s="170"/>
      <c r="C419" s="163"/>
      <c r="D419" s="167"/>
      <c r="E419" s="171"/>
      <c r="F419" s="172"/>
      <c r="G419" s="156"/>
      <c r="H419" s="167"/>
      <c r="I419" s="178"/>
      <c r="J419" s="187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6"/>
      <c r="X419" s="156"/>
      <c r="Y419" s="156"/>
      <c r="Z419" s="156"/>
    </row>
    <row r="420" spans="1:26" ht="16.5" customHeight="1">
      <c r="A420" s="163"/>
      <c r="B420" s="170"/>
      <c r="C420" s="163"/>
      <c r="D420" s="167"/>
      <c r="E420" s="171"/>
      <c r="F420" s="172"/>
      <c r="G420" s="156"/>
      <c r="H420" s="167"/>
      <c r="I420" s="178"/>
      <c r="J420" s="187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</row>
    <row r="421" spans="1:26" ht="16.5" customHeight="1">
      <c r="A421" s="163"/>
      <c r="B421" s="170"/>
      <c r="C421" s="163"/>
      <c r="D421" s="167"/>
      <c r="E421" s="171"/>
      <c r="F421" s="172"/>
      <c r="G421" s="156"/>
      <c r="H421" s="167"/>
      <c r="I421" s="178"/>
      <c r="J421" s="187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</row>
    <row r="422" spans="1:26" ht="16.5" customHeight="1">
      <c r="A422" s="163"/>
      <c r="B422" s="170"/>
      <c r="C422" s="163"/>
      <c r="D422" s="167"/>
      <c r="E422" s="171"/>
      <c r="F422" s="172"/>
      <c r="G422" s="156"/>
      <c r="H422" s="167"/>
      <c r="I422" s="178"/>
      <c r="J422" s="187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</row>
    <row r="423" spans="1:26" ht="16.5" customHeight="1">
      <c r="A423" s="163"/>
      <c r="B423" s="170"/>
      <c r="C423" s="163"/>
      <c r="D423" s="167"/>
      <c r="E423" s="171"/>
      <c r="F423" s="172"/>
      <c r="G423" s="156"/>
      <c r="H423" s="167"/>
      <c r="I423" s="178"/>
      <c r="J423" s="187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</row>
    <row r="424" spans="1:26" ht="16.5" customHeight="1">
      <c r="A424" s="163"/>
      <c r="B424" s="170"/>
      <c r="C424" s="163"/>
      <c r="D424" s="167"/>
      <c r="E424" s="171"/>
      <c r="F424" s="172"/>
      <c r="G424" s="156"/>
      <c r="H424" s="167"/>
      <c r="I424" s="178"/>
      <c r="J424" s="187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</row>
    <row r="425" spans="1:26" ht="16.5" customHeight="1">
      <c r="A425" s="163"/>
      <c r="B425" s="170"/>
      <c r="C425" s="163"/>
      <c r="D425" s="167"/>
      <c r="E425" s="171"/>
      <c r="F425" s="172"/>
      <c r="G425" s="156"/>
      <c r="H425" s="167"/>
      <c r="I425" s="178"/>
      <c r="J425" s="187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6"/>
      <c r="X425" s="156"/>
      <c r="Y425" s="156"/>
      <c r="Z425" s="156"/>
    </row>
    <row r="426" spans="1:26" ht="16.5" customHeight="1">
      <c r="A426" s="163"/>
      <c r="B426" s="170"/>
      <c r="C426" s="163"/>
      <c r="D426" s="167"/>
      <c r="E426" s="171"/>
      <c r="F426" s="172"/>
      <c r="G426" s="156"/>
      <c r="H426" s="167"/>
      <c r="I426" s="178"/>
      <c r="J426" s="187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  <c r="Y426" s="156"/>
      <c r="Z426" s="156"/>
    </row>
    <row r="427" spans="1:26" ht="16.5" customHeight="1">
      <c r="A427" s="163"/>
      <c r="B427" s="170"/>
      <c r="C427" s="163"/>
      <c r="D427" s="167"/>
      <c r="E427" s="171"/>
      <c r="F427" s="172"/>
      <c r="G427" s="156"/>
      <c r="H427" s="167"/>
      <c r="I427" s="178"/>
      <c r="J427" s="187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  <c r="Y427" s="156"/>
      <c r="Z427" s="156"/>
    </row>
    <row r="428" spans="1:26" ht="16.5" customHeight="1">
      <c r="A428" s="163"/>
      <c r="B428" s="170"/>
      <c r="C428" s="163"/>
      <c r="D428" s="167"/>
      <c r="E428" s="171"/>
      <c r="F428" s="172"/>
      <c r="G428" s="156"/>
      <c r="H428" s="167"/>
      <c r="I428" s="178"/>
      <c r="J428" s="187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</row>
    <row r="429" spans="1:26" ht="16.5" customHeight="1">
      <c r="A429" s="163"/>
      <c r="B429" s="170"/>
      <c r="C429" s="163"/>
      <c r="D429" s="167"/>
      <c r="E429" s="171"/>
      <c r="F429" s="172"/>
      <c r="G429" s="156"/>
      <c r="H429" s="167"/>
      <c r="I429" s="178"/>
      <c r="J429" s="187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</row>
    <row r="430" spans="1:26" ht="16.5" customHeight="1">
      <c r="A430" s="163"/>
      <c r="B430" s="170"/>
      <c r="C430" s="163"/>
      <c r="D430" s="167"/>
      <c r="E430" s="171"/>
      <c r="F430" s="172"/>
      <c r="G430" s="156"/>
      <c r="H430" s="167"/>
      <c r="I430" s="178"/>
      <c r="J430" s="187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</row>
    <row r="431" spans="1:26" ht="16.5" customHeight="1">
      <c r="A431" s="163"/>
      <c r="B431" s="170"/>
      <c r="C431" s="163"/>
      <c r="D431" s="167"/>
      <c r="E431" s="171"/>
      <c r="F431" s="172"/>
      <c r="G431" s="156"/>
      <c r="H431" s="167"/>
      <c r="I431" s="178"/>
      <c r="J431" s="187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</row>
    <row r="432" spans="1:26" ht="16.5" customHeight="1">
      <c r="A432" s="163"/>
      <c r="B432" s="170"/>
      <c r="C432" s="163"/>
      <c r="D432" s="167"/>
      <c r="E432" s="171"/>
      <c r="F432" s="172"/>
      <c r="G432" s="156"/>
      <c r="H432" s="167"/>
      <c r="I432" s="178"/>
      <c r="J432" s="187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</row>
    <row r="433" spans="1:26" ht="16.5" customHeight="1">
      <c r="A433" s="163"/>
      <c r="B433" s="170"/>
      <c r="C433" s="163"/>
      <c r="D433" s="167"/>
      <c r="E433" s="171"/>
      <c r="F433" s="172"/>
      <c r="G433" s="156"/>
      <c r="H433" s="167"/>
      <c r="I433" s="178"/>
      <c r="J433" s="187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</row>
    <row r="434" spans="1:26" ht="16.5" customHeight="1">
      <c r="A434" s="163"/>
      <c r="B434" s="170"/>
      <c r="C434" s="163"/>
      <c r="D434" s="167"/>
      <c r="E434" s="171"/>
      <c r="F434" s="172"/>
      <c r="G434" s="156"/>
      <c r="H434" s="167"/>
      <c r="I434" s="178"/>
      <c r="J434" s="187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</row>
    <row r="435" spans="1:26" ht="16.5" customHeight="1">
      <c r="A435" s="163"/>
      <c r="B435" s="170"/>
      <c r="C435" s="163"/>
      <c r="D435" s="167"/>
      <c r="E435" s="171"/>
      <c r="F435" s="172"/>
      <c r="G435" s="156"/>
      <c r="H435" s="167"/>
      <c r="I435" s="178"/>
      <c r="J435" s="187"/>
      <c r="K435" s="156"/>
      <c r="L435" s="156"/>
      <c r="M435" s="156"/>
      <c r="N435" s="156"/>
      <c r="O435" s="156"/>
      <c r="P435" s="156"/>
      <c r="Q435" s="156"/>
      <c r="R435" s="156"/>
      <c r="S435" s="156"/>
      <c r="T435" s="156"/>
      <c r="U435" s="156"/>
      <c r="V435" s="156"/>
      <c r="W435" s="156"/>
      <c r="X435" s="156"/>
      <c r="Y435" s="156"/>
      <c r="Z435" s="156"/>
    </row>
    <row r="436" spans="1:26" ht="16.5" customHeight="1">
      <c r="A436" s="163"/>
      <c r="B436" s="170"/>
      <c r="C436" s="163"/>
      <c r="D436" s="167"/>
      <c r="E436" s="171"/>
      <c r="F436" s="172"/>
      <c r="G436" s="156"/>
      <c r="H436" s="167"/>
      <c r="I436" s="178"/>
      <c r="J436" s="187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</row>
    <row r="437" spans="1:26" ht="16.5" customHeight="1">
      <c r="A437" s="163"/>
      <c r="B437" s="170"/>
      <c r="C437" s="163"/>
      <c r="D437" s="167"/>
      <c r="E437" s="171"/>
      <c r="F437" s="172"/>
      <c r="G437" s="156"/>
      <c r="H437" s="167"/>
      <c r="I437" s="178"/>
      <c r="J437" s="187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</row>
    <row r="438" spans="1:26" ht="16.5" customHeight="1">
      <c r="A438" s="163"/>
      <c r="B438" s="170"/>
      <c r="C438" s="163"/>
      <c r="D438" s="167"/>
      <c r="E438" s="171"/>
      <c r="F438" s="172"/>
      <c r="G438" s="156"/>
      <c r="H438" s="167"/>
      <c r="I438" s="178"/>
      <c r="J438" s="187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</row>
    <row r="439" spans="1:26" ht="16.5" customHeight="1">
      <c r="A439" s="163"/>
      <c r="B439" s="170"/>
      <c r="C439" s="163"/>
      <c r="D439" s="167"/>
      <c r="E439" s="171"/>
      <c r="F439" s="172"/>
      <c r="G439" s="156"/>
      <c r="H439" s="167"/>
      <c r="I439" s="178"/>
      <c r="J439" s="187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</row>
    <row r="440" spans="1:26" ht="16.5" customHeight="1">
      <c r="A440" s="163"/>
      <c r="B440" s="170"/>
      <c r="C440" s="163"/>
      <c r="D440" s="167"/>
      <c r="E440" s="171"/>
      <c r="F440" s="172"/>
      <c r="G440" s="156"/>
      <c r="H440" s="167"/>
      <c r="I440" s="178"/>
      <c r="J440" s="187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</row>
    <row r="441" spans="1:26" ht="16.5" customHeight="1">
      <c r="A441" s="163"/>
      <c r="B441" s="170"/>
      <c r="C441" s="163"/>
      <c r="D441" s="167"/>
      <c r="E441" s="171"/>
      <c r="F441" s="172"/>
      <c r="G441" s="156"/>
      <c r="H441" s="167"/>
      <c r="I441" s="178"/>
      <c r="J441" s="187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</row>
    <row r="442" spans="1:26" ht="16.5" customHeight="1">
      <c r="A442" s="163"/>
      <c r="B442" s="170"/>
      <c r="C442" s="163"/>
      <c r="D442" s="167"/>
      <c r="E442" s="171"/>
      <c r="F442" s="172"/>
      <c r="G442" s="156"/>
      <c r="H442" s="167"/>
      <c r="I442" s="178"/>
      <c r="J442" s="187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</row>
    <row r="443" spans="1:26" ht="16.5" customHeight="1">
      <c r="A443" s="163"/>
      <c r="B443" s="170"/>
      <c r="C443" s="163"/>
      <c r="D443" s="167"/>
      <c r="E443" s="171"/>
      <c r="F443" s="172"/>
      <c r="G443" s="156"/>
      <c r="H443" s="167"/>
      <c r="I443" s="178"/>
      <c r="J443" s="187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</row>
    <row r="444" spans="1:26" ht="16.5" customHeight="1">
      <c r="A444" s="163"/>
      <c r="B444" s="170"/>
      <c r="C444" s="163"/>
      <c r="D444" s="167"/>
      <c r="E444" s="171"/>
      <c r="F444" s="172"/>
      <c r="G444" s="156"/>
      <c r="H444" s="167"/>
      <c r="I444" s="178"/>
      <c r="J444" s="187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</row>
    <row r="445" spans="1:26" ht="16.5" customHeight="1">
      <c r="A445" s="163"/>
      <c r="B445" s="170"/>
      <c r="C445" s="163"/>
      <c r="D445" s="167"/>
      <c r="E445" s="171"/>
      <c r="F445" s="172"/>
      <c r="G445" s="156"/>
      <c r="H445" s="167"/>
      <c r="I445" s="178"/>
      <c r="J445" s="187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</row>
    <row r="446" spans="1:26" ht="16.5" customHeight="1">
      <c r="A446" s="163"/>
      <c r="B446" s="170"/>
      <c r="C446" s="163"/>
      <c r="D446" s="167"/>
      <c r="E446" s="171"/>
      <c r="F446" s="172"/>
      <c r="G446" s="156"/>
      <c r="H446" s="167"/>
      <c r="I446" s="178"/>
      <c r="J446" s="187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</row>
    <row r="447" spans="1:26" ht="16.5" customHeight="1">
      <c r="A447" s="163"/>
      <c r="B447" s="170"/>
      <c r="C447" s="163"/>
      <c r="D447" s="167"/>
      <c r="E447" s="171"/>
      <c r="F447" s="172"/>
      <c r="G447" s="156"/>
      <c r="H447" s="167"/>
      <c r="I447" s="178"/>
      <c r="J447" s="187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</row>
    <row r="448" spans="1:26" ht="16.5" customHeight="1">
      <c r="A448" s="163"/>
      <c r="B448" s="170"/>
      <c r="C448" s="163"/>
      <c r="D448" s="167"/>
      <c r="E448" s="171"/>
      <c r="F448" s="172"/>
      <c r="G448" s="156"/>
      <c r="H448" s="167"/>
      <c r="I448" s="178"/>
      <c r="J448" s="187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  <c r="V448" s="156"/>
      <c r="W448" s="156"/>
      <c r="X448" s="156"/>
      <c r="Y448" s="156"/>
      <c r="Z448" s="156"/>
    </row>
    <row r="449" spans="1:26" ht="16.5" customHeight="1">
      <c r="A449" s="163"/>
      <c r="B449" s="170"/>
      <c r="C449" s="163"/>
      <c r="D449" s="167"/>
      <c r="E449" s="171"/>
      <c r="F449" s="172"/>
      <c r="G449" s="156"/>
      <c r="H449" s="167"/>
      <c r="I449" s="178"/>
      <c r="J449" s="187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</row>
    <row r="450" spans="1:26" ht="16.5" customHeight="1">
      <c r="A450" s="163"/>
      <c r="B450" s="170"/>
      <c r="C450" s="163"/>
      <c r="D450" s="167"/>
      <c r="E450" s="171"/>
      <c r="F450" s="172"/>
      <c r="G450" s="156"/>
      <c r="H450" s="167"/>
      <c r="I450" s="178"/>
      <c r="J450" s="187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</row>
    <row r="451" spans="1:26" ht="16.5" customHeight="1">
      <c r="A451" s="163"/>
      <c r="B451" s="170"/>
      <c r="C451" s="163"/>
      <c r="D451" s="167"/>
      <c r="E451" s="171"/>
      <c r="F451" s="172"/>
      <c r="G451" s="156"/>
      <c r="H451" s="167"/>
      <c r="I451" s="178"/>
      <c r="J451" s="187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</row>
    <row r="452" spans="1:26" ht="16.5" customHeight="1">
      <c r="A452" s="163"/>
      <c r="B452" s="170"/>
      <c r="C452" s="163"/>
      <c r="D452" s="167"/>
      <c r="E452" s="171"/>
      <c r="F452" s="172"/>
      <c r="G452" s="156"/>
      <c r="H452" s="167"/>
      <c r="I452" s="178"/>
      <c r="J452" s="187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</row>
    <row r="453" spans="1:26" ht="16.5" customHeight="1">
      <c r="A453" s="163"/>
      <c r="B453" s="170"/>
      <c r="C453" s="163"/>
      <c r="D453" s="167"/>
      <c r="E453" s="171"/>
      <c r="F453" s="172"/>
      <c r="G453" s="156"/>
      <c r="H453" s="167"/>
      <c r="I453" s="178"/>
      <c r="J453" s="187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</row>
    <row r="454" spans="1:26" ht="16.5" customHeight="1">
      <c r="A454" s="163"/>
      <c r="B454" s="170"/>
      <c r="C454" s="163"/>
      <c r="D454" s="167"/>
      <c r="E454" s="171"/>
      <c r="F454" s="172"/>
      <c r="G454" s="156"/>
      <c r="H454" s="167"/>
      <c r="I454" s="178"/>
      <c r="J454" s="187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</row>
    <row r="455" spans="1:26" ht="16.5" customHeight="1">
      <c r="A455" s="163"/>
      <c r="B455" s="170"/>
      <c r="C455" s="163"/>
      <c r="D455" s="167"/>
      <c r="E455" s="171"/>
      <c r="F455" s="172"/>
      <c r="G455" s="156"/>
      <c r="H455" s="167"/>
      <c r="I455" s="178"/>
      <c r="J455" s="187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</row>
    <row r="456" spans="1:26" ht="16.5" customHeight="1">
      <c r="A456" s="163"/>
      <c r="B456" s="170"/>
      <c r="C456" s="163"/>
      <c r="D456" s="167"/>
      <c r="E456" s="171"/>
      <c r="F456" s="172"/>
      <c r="G456" s="156"/>
      <c r="H456" s="167"/>
      <c r="I456" s="178"/>
      <c r="J456" s="187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</row>
    <row r="457" spans="1:26" ht="16.5" customHeight="1">
      <c r="A457" s="163"/>
      <c r="B457" s="170"/>
      <c r="C457" s="163"/>
      <c r="D457" s="167"/>
      <c r="E457" s="171"/>
      <c r="F457" s="172"/>
      <c r="G457" s="156"/>
      <c r="H457" s="167"/>
      <c r="I457" s="178"/>
      <c r="J457" s="187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</row>
    <row r="458" spans="1:26" ht="16.5" customHeight="1">
      <c r="A458" s="163"/>
      <c r="B458" s="170"/>
      <c r="C458" s="163"/>
      <c r="D458" s="167"/>
      <c r="E458" s="171"/>
      <c r="F458" s="172"/>
      <c r="G458" s="156"/>
      <c r="H458" s="167"/>
      <c r="I458" s="178"/>
      <c r="J458" s="187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</row>
    <row r="459" spans="1:26" ht="16.5" customHeight="1">
      <c r="A459" s="163"/>
      <c r="B459" s="170"/>
      <c r="C459" s="163"/>
      <c r="D459" s="167"/>
      <c r="E459" s="171"/>
      <c r="F459" s="172"/>
      <c r="G459" s="156"/>
      <c r="H459" s="167"/>
      <c r="I459" s="178"/>
      <c r="J459" s="187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</row>
    <row r="460" spans="1:26" ht="16.5" customHeight="1">
      <c r="A460" s="163"/>
      <c r="B460" s="170"/>
      <c r="C460" s="163"/>
      <c r="D460" s="167"/>
      <c r="E460" s="171"/>
      <c r="F460" s="172"/>
      <c r="G460" s="156"/>
      <c r="H460" s="167"/>
      <c r="I460" s="178"/>
      <c r="J460" s="187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</row>
    <row r="461" spans="1:26" ht="16.5" customHeight="1">
      <c r="A461" s="163"/>
      <c r="B461" s="170"/>
      <c r="C461" s="163"/>
      <c r="D461" s="167"/>
      <c r="E461" s="171"/>
      <c r="F461" s="172"/>
      <c r="G461" s="156"/>
      <c r="H461" s="167"/>
      <c r="I461" s="178"/>
      <c r="J461" s="187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6"/>
      <c r="Y461" s="156"/>
      <c r="Z461" s="156"/>
    </row>
    <row r="462" spans="1:26" ht="16.5" customHeight="1">
      <c r="A462" s="163"/>
      <c r="B462" s="170"/>
      <c r="C462" s="163"/>
      <c r="D462" s="167"/>
      <c r="E462" s="171"/>
      <c r="F462" s="172"/>
      <c r="G462" s="156"/>
      <c r="H462" s="167"/>
      <c r="I462" s="178"/>
      <c r="J462" s="187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</row>
    <row r="463" spans="1:26" ht="16.5" customHeight="1">
      <c r="A463" s="163"/>
      <c r="B463" s="170"/>
      <c r="C463" s="163"/>
      <c r="D463" s="167"/>
      <c r="E463" s="171"/>
      <c r="F463" s="172"/>
      <c r="G463" s="156"/>
      <c r="H463" s="167"/>
      <c r="I463" s="178"/>
      <c r="J463" s="187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</row>
    <row r="464" spans="1:26" ht="16.5" customHeight="1">
      <c r="A464" s="163"/>
      <c r="B464" s="170"/>
      <c r="C464" s="163"/>
      <c r="D464" s="167"/>
      <c r="E464" s="171"/>
      <c r="F464" s="172"/>
      <c r="G464" s="156"/>
      <c r="H464" s="167"/>
      <c r="I464" s="178"/>
      <c r="J464" s="187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</row>
    <row r="465" spans="1:26" ht="16.5" customHeight="1">
      <c r="A465" s="163"/>
      <c r="B465" s="170"/>
      <c r="C465" s="163"/>
      <c r="D465" s="167"/>
      <c r="E465" s="171"/>
      <c r="F465" s="172"/>
      <c r="G465" s="156"/>
      <c r="H465" s="167"/>
      <c r="I465" s="178"/>
      <c r="J465" s="187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</row>
    <row r="466" spans="1:26" ht="16.5" customHeight="1">
      <c r="A466" s="163"/>
      <c r="B466" s="170"/>
      <c r="C466" s="163"/>
      <c r="D466" s="167"/>
      <c r="E466" s="171"/>
      <c r="F466" s="172"/>
      <c r="G466" s="156"/>
      <c r="H466" s="167"/>
      <c r="I466" s="178"/>
      <c r="J466" s="187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</row>
    <row r="467" spans="1:26" ht="16.5" customHeight="1">
      <c r="A467" s="163"/>
      <c r="B467" s="170"/>
      <c r="C467" s="163"/>
      <c r="D467" s="167"/>
      <c r="E467" s="171"/>
      <c r="F467" s="172"/>
      <c r="G467" s="156"/>
      <c r="H467" s="167"/>
      <c r="I467" s="178"/>
      <c r="J467" s="187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</row>
    <row r="468" spans="1:26" ht="16.5" customHeight="1">
      <c r="A468" s="163"/>
      <c r="B468" s="170"/>
      <c r="C468" s="163"/>
      <c r="D468" s="167"/>
      <c r="E468" s="171"/>
      <c r="F468" s="172"/>
      <c r="G468" s="156"/>
      <c r="H468" s="167"/>
      <c r="I468" s="178"/>
      <c r="J468" s="187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</row>
    <row r="469" spans="1:26" ht="16.5" customHeight="1">
      <c r="A469" s="163"/>
      <c r="B469" s="170"/>
      <c r="C469" s="163"/>
      <c r="D469" s="167"/>
      <c r="E469" s="171"/>
      <c r="F469" s="172"/>
      <c r="G469" s="156"/>
      <c r="H469" s="167"/>
      <c r="I469" s="178"/>
      <c r="J469" s="187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</row>
    <row r="470" spans="1:26" ht="16.5" customHeight="1">
      <c r="A470" s="163"/>
      <c r="B470" s="170"/>
      <c r="C470" s="163"/>
      <c r="D470" s="167"/>
      <c r="E470" s="171"/>
      <c r="F470" s="172"/>
      <c r="G470" s="156"/>
      <c r="H470" s="167"/>
      <c r="I470" s="178"/>
      <c r="J470" s="187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</row>
    <row r="471" spans="1:26" ht="16.5" customHeight="1">
      <c r="A471" s="163"/>
      <c r="B471" s="170"/>
      <c r="C471" s="163"/>
      <c r="D471" s="167"/>
      <c r="E471" s="171"/>
      <c r="F471" s="172"/>
      <c r="G471" s="156"/>
      <c r="H471" s="167"/>
      <c r="I471" s="178"/>
      <c r="J471" s="187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</row>
    <row r="472" spans="1:26" ht="16.5" customHeight="1">
      <c r="A472" s="163"/>
      <c r="B472" s="170"/>
      <c r="C472" s="163"/>
      <c r="D472" s="167"/>
      <c r="E472" s="171"/>
      <c r="F472" s="172"/>
      <c r="G472" s="156"/>
      <c r="H472" s="167"/>
      <c r="I472" s="178"/>
      <c r="J472" s="187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</row>
    <row r="473" spans="1:26" ht="16.5" customHeight="1">
      <c r="A473" s="163"/>
      <c r="B473" s="170"/>
      <c r="C473" s="163"/>
      <c r="D473" s="167"/>
      <c r="E473" s="171"/>
      <c r="F473" s="172"/>
      <c r="G473" s="156"/>
      <c r="H473" s="167"/>
      <c r="I473" s="178"/>
      <c r="J473" s="187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</row>
    <row r="474" spans="1:26" ht="16.5" customHeight="1">
      <c r="A474" s="163"/>
      <c r="B474" s="170"/>
      <c r="C474" s="163"/>
      <c r="D474" s="167"/>
      <c r="E474" s="171"/>
      <c r="F474" s="172"/>
      <c r="G474" s="156"/>
      <c r="H474" s="167"/>
      <c r="I474" s="178"/>
      <c r="J474" s="187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</row>
    <row r="475" spans="1:26" ht="16.5" customHeight="1">
      <c r="A475" s="163"/>
      <c r="B475" s="170"/>
      <c r="C475" s="163"/>
      <c r="D475" s="167"/>
      <c r="E475" s="171"/>
      <c r="F475" s="172"/>
      <c r="G475" s="156"/>
      <c r="H475" s="167"/>
      <c r="I475" s="178"/>
      <c r="J475" s="187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</row>
    <row r="476" spans="1:26" ht="16.5" customHeight="1">
      <c r="A476" s="163"/>
      <c r="B476" s="170"/>
      <c r="C476" s="163"/>
      <c r="D476" s="167"/>
      <c r="E476" s="171"/>
      <c r="F476" s="172"/>
      <c r="G476" s="156"/>
      <c r="H476" s="167"/>
      <c r="I476" s="178"/>
      <c r="J476" s="187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</row>
    <row r="477" spans="1:26" ht="16.5" customHeight="1">
      <c r="A477" s="163"/>
      <c r="B477" s="170"/>
      <c r="C477" s="163"/>
      <c r="D477" s="167"/>
      <c r="E477" s="171"/>
      <c r="F477" s="172"/>
      <c r="G477" s="156"/>
      <c r="H477" s="167"/>
      <c r="I477" s="178"/>
      <c r="J477" s="187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</row>
    <row r="478" spans="1:26" ht="16.5" customHeight="1">
      <c r="A478" s="163"/>
      <c r="B478" s="170"/>
      <c r="C478" s="163"/>
      <c r="D478" s="167"/>
      <c r="E478" s="171"/>
      <c r="F478" s="172"/>
      <c r="G478" s="156"/>
      <c r="H478" s="167"/>
      <c r="I478" s="178"/>
      <c r="J478" s="187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</row>
    <row r="479" spans="1:26" ht="16.5" customHeight="1">
      <c r="A479" s="163"/>
      <c r="B479" s="170"/>
      <c r="C479" s="163"/>
      <c r="D479" s="167"/>
      <c r="E479" s="171"/>
      <c r="F479" s="172"/>
      <c r="G479" s="156"/>
      <c r="H479" s="167"/>
      <c r="I479" s="178"/>
      <c r="J479" s="187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</row>
    <row r="480" spans="1:26" ht="16.5" customHeight="1">
      <c r="A480" s="163"/>
      <c r="B480" s="170"/>
      <c r="C480" s="163"/>
      <c r="D480" s="167"/>
      <c r="E480" s="171"/>
      <c r="F480" s="172"/>
      <c r="G480" s="156"/>
      <c r="H480" s="167"/>
      <c r="I480" s="178"/>
      <c r="J480" s="187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</row>
    <row r="481" spans="1:26" ht="16.5" customHeight="1">
      <c r="A481" s="163"/>
      <c r="B481" s="170"/>
      <c r="C481" s="163"/>
      <c r="D481" s="167"/>
      <c r="E481" s="171"/>
      <c r="F481" s="172"/>
      <c r="G481" s="156"/>
      <c r="H481" s="167"/>
      <c r="I481" s="178"/>
      <c r="J481" s="187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</row>
    <row r="482" spans="1:26" ht="16.5" customHeight="1">
      <c r="A482" s="163"/>
      <c r="B482" s="170"/>
      <c r="C482" s="163"/>
      <c r="D482" s="167"/>
      <c r="E482" s="171"/>
      <c r="F482" s="172"/>
      <c r="G482" s="156"/>
      <c r="H482" s="167"/>
      <c r="I482" s="178"/>
      <c r="J482" s="187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</row>
    <row r="483" spans="1:26" ht="16.5" customHeight="1">
      <c r="A483" s="163"/>
      <c r="B483" s="170"/>
      <c r="C483" s="163"/>
      <c r="D483" s="167"/>
      <c r="E483" s="171"/>
      <c r="F483" s="172"/>
      <c r="G483" s="156"/>
      <c r="H483" s="167"/>
      <c r="I483" s="178"/>
      <c r="J483" s="187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</row>
    <row r="484" spans="1:26" ht="16.5" customHeight="1">
      <c r="A484" s="163"/>
      <c r="B484" s="170"/>
      <c r="C484" s="163"/>
      <c r="D484" s="167"/>
      <c r="E484" s="171"/>
      <c r="F484" s="172"/>
      <c r="G484" s="156"/>
      <c r="H484" s="167"/>
      <c r="I484" s="178"/>
      <c r="J484" s="187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</row>
    <row r="485" spans="1:26" ht="16.5" customHeight="1">
      <c r="A485" s="163"/>
      <c r="B485" s="170"/>
      <c r="C485" s="163"/>
      <c r="D485" s="167"/>
      <c r="E485" s="171"/>
      <c r="F485" s="172"/>
      <c r="G485" s="156"/>
      <c r="H485" s="167"/>
      <c r="I485" s="178"/>
      <c r="J485" s="187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</row>
    <row r="486" spans="1:26" ht="16.5" customHeight="1">
      <c r="A486" s="163"/>
      <c r="B486" s="170"/>
      <c r="C486" s="163"/>
      <c r="D486" s="167"/>
      <c r="E486" s="171"/>
      <c r="F486" s="172"/>
      <c r="G486" s="156"/>
      <c r="H486" s="167"/>
      <c r="I486" s="178"/>
      <c r="J486" s="187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</row>
    <row r="487" spans="1:26" ht="16.5" customHeight="1">
      <c r="A487" s="163"/>
      <c r="B487" s="170"/>
      <c r="C487" s="163"/>
      <c r="D487" s="167"/>
      <c r="E487" s="171"/>
      <c r="F487" s="172"/>
      <c r="G487" s="156"/>
      <c r="H487" s="167"/>
      <c r="I487" s="178"/>
      <c r="J487" s="187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6"/>
      <c r="Y487" s="156"/>
      <c r="Z487" s="156"/>
    </row>
    <row r="488" spans="1:26" ht="16.5" customHeight="1">
      <c r="A488" s="163"/>
      <c r="B488" s="170"/>
      <c r="C488" s="163"/>
      <c r="D488" s="167"/>
      <c r="E488" s="171"/>
      <c r="F488" s="172"/>
      <c r="G488" s="156"/>
      <c r="H488" s="167"/>
      <c r="I488" s="178"/>
      <c r="J488" s="187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</row>
    <row r="489" spans="1:26" ht="16.5" customHeight="1">
      <c r="A489" s="163"/>
      <c r="B489" s="170"/>
      <c r="C489" s="163"/>
      <c r="D489" s="167"/>
      <c r="E489" s="171"/>
      <c r="F489" s="172"/>
      <c r="G489" s="156"/>
      <c r="H489" s="167"/>
      <c r="I489" s="178"/>
      <c r="J489" s="187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</row>
    <row r="490" spans="1:26" ht="16.5" customHeight="1">
      <c r="A490" s="163"/>
      <c r="B490" s="170"/>
      <c r="C490" s="163"/>
      <c r="D490" s="167"/>
      <c r="E490" s="171"/>
      <c r="F490" s="172"/>
      <c r="G490" s="156"/>
      <c r="H490" s="167"/>
      <c r="I490" s="178"/>
      <c r="J490" s="187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</row>
    <row r="491" spans="1:26" ht="16.5" customHeight="1">
      <c r="A491" s="163"/>
      <c r="B491" s="170"/>
      <c r="C491" s="163"/>
      <c r="D491" s="167"/>
      <c r="E491" s="171"/>
      <c r="F491" s="172"/>
      <c r="G491" s="156"/>
      <c r="H491" s="167"/>
      <c r="I491" s="178"/>
      <c r="J491" s="187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</row>
    <row r="492" spans="1:26" ht="16.5" customHeight="1">
      <c r="A492" s="163"/>
      <c r="B492" s="170"/>
      <c r="C492" s="163"/>
      <c r="D492" s="167"/>
      <c r="E492" s="171"/>
      <c r="F492" s="172"/>
      <c r="G492" s="156"/>
      <c r="H492" s="167"/>
      <c r="I492" s="178"/>
      <c r="J492" s="187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</row>
    <row r="493" spans="1:26" ht="16.5" customHeight="1">
      <c r="A493" s="163"/>
      <c r="B493" s="170"/>
      <c r="C493" s="163"/>
      <c r="D493" s="167"/>
      <c r="E493" s="171"/>
      <c r="F493" s="172"/>
      <c r="G493" s="156"/>
      <c r="H493" s="167"/>
      <c r="I493" s="178"/>
      <c r="J493" s="187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</row>
    <row r="494" spans="1:26" ht="16.5" customHeight="1">
      <c r="A494" s="163"/>
      <c r="B494" s="170"/>
      <c r="C494" s="163"/>
      <c r="D494" s="167"/>
      <c r="E494" s="171"/>
      <c r="F494" s="172"/>
      <c r="G494" s="156"/>
      <c r="H494" s="167"/>
      <c r="I494" s="178"/>
      <c r="J494" s="187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</row>
    <row r="495" spans="1:26" ht="16.5" customHeight="1">
      <c r="A495" s="163"/>
      <c r="B495" s="170"/>
      <c r="C495" s="163"/>
      <c r="D495" s="167"/>
      <c r="E495" s="171"/>
      <c r="F495" s="172"/>
      <c r="G495" s="156"/>
      <c r="H495" s="167"/>
      <c r="I495" s="178"/>
      <c r="J495" s="187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</row>
    <row r="496" spans="1:26" ht="16.5" customHeight="1">
      <c r="A496" s="163"/>
      <c r="B496" s="170"/>
      <c r="C496" s="163"/>
      <c r="D496" s="167"/>
      <c r="E496" s="171"/>
      <c r="F496" s="172"/>
      <c r="G496" s="156"/>
      <c r="H496" s="167"/>
      <c r="I496" s="178"/>
      <c r="J496" s="187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</row>
    <row r="497" spans="1:26" ht="16.5" customHeight="1">
      <c r="A497" s="163"/>
      <c r="B497" s="170"/>
      <c r="C497" s="163"/>
      <c r="D497" s="167"/>
      <c r="E497" s="171"/>
      <c r="F497" s="172"/>
      <c r="G497" s="156"/>
      <c r="H497" s="167"/>
      <c r="I497" s="178"/>
      <c r="J497" s="187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</row>
    <row r="498" spans="1:26" ht="16.5" customHeight="1">
      <c r="A498" s="163"/>
      <c r="B498" s="170"/>
      <c r="C498" s="163"/>
      <c r="D498" s="167"/>
      <c r="E498" s="171"/>
      <c r="F498" s="172"/>
      <c r="G498" s="156"/>
      <c r="H498" s="167"/>
      <c r="I498" s="178"/>
      <c r="J498" s="187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</row>
    <row r="499" spans="1:26" ht="16.5" customHeight="1">
      <c r="A499" s="163"/>
      <c r="B499" s="170"/>
      <c r="C499" s="163"/>
      <c r="D499" s="167"/>
      <c r="E499" s="171"/>
      <c r="F499" s="172"/>
      <c r="G499" s="156"/>
      <c r="H499" s="167"/>
      <c r="I499" s="178"/>
      <c r="J499" s="187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</row>
    <row r="500" spans="1:26" ht="16.5" customHeight="1">
      <c r="A500" s="163"/>
      <c r="B500" s="170"/>
      <c r="C500" s="163"/>
      <c r="D500" s="167"/>
      <c r="E500" s="171"/>
      <c r="F500" s="172"/>
      <c r="G500" s="156"/>
      <c r="H500" s="167"/>
      <c r="I500" s="178"/>
      <c r="J500" s="187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</row>
    <row r="501" spans="1:26" ht="16.5" customHeight="1">
      <c r="A501" s="163"/>
      <c r="B501" s="170"/>
      <c r="C501" s="163"/>
      <c r="D501" s="167"/>
      <c r="E501" s="171"/>
      <c r="F501" s="172"/>
      <c r="G501" s="156"/>
      <c r="H501" s="167"/>
      <c r="I501" s="178"/>
      <c r="J501" s="187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</row>
    <row r="502" spans="1:26" ht="16.5" customHeight="1">
      <c r="A502" s="163"/>
      <c r="B502" s="170"/>
      <c r="C502" s="163"/>
      <c r="D502" s="167"/>
      <c r="E502" s="171"/>
      <c r="F502" s="172"/>
      <c r="G502" s="156"/>
      <c r="H502" s="167"/>
      <c r="I502" s="178"/>
      <c r="J502" s="187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</row>
    <row r="503" spans="1:26" ht="16.5" customHeight="1">
      <c r="A503" s="163"/>
      <c r="B503" s="170"/>
      <c r="C503" s="163"/>
      <c r="D503" s="167"/>
      <c r="E503" s="171"/>
      <c r="F503" s="172"/>
      <c r="G503" s="156"/>
      <c r="H503" s="167"/>
      <c r="I503" s="178"/>
      <c r="J503" s="187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</row>
    <row r="504" spans="1:26" ht="16.5" customHeight="1">
      <c r="A504" s="163"/>
      <c r="B504" s="170"/>
      <c r="C504" s="163"/>
      <c r="D504" s="167"/>
      <c r="E504" s="171"/>
      <c r="F504" s="172"/>
      <c r="G504" s="156"/>
      <c r="H504" s="167"/>
      <c r="I504" s="178"/>
      <c r="J504" s="187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</row>
    <row r="505" spans="1:26" ht="16.5" customHeight="1">
      <c r="A505" s="163"/>
      <c r="B505" s="170"/>
      <c r="C505" s="163"/>
      <c r="D505" s="167"/>
      <c r="E505" s="171"/>
      <c r="F505" s="172"/>
      <c r="G505" s="156"/>
      <c r="H505" s="167"/>
      <c r="I505" s="178"/>
      <c r="J505" s="187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</row>
    <row r="506" spans="1:26" ht="16.5" customHeight="1">
      <c r="A506" s="163"/>
      <c r="B506" s="170"/>
      <c r="C506" s="163"/>
      <c r="D506" s="167"/>
      <c r="E506" s="171"/>
      <c r="F506" s="172"/>
      <c r="G506" s="156"/>
      <c r="H506" s="167"/>
      <c r="I506" s="178"/>
      <c r="J506" s="187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</row>
    <row r="507" spans="1:26" ht="16.5" customHeight="1">
      <c r="A507" s="163"/>
      <c r="B507" s="170"/>
      <c r="C507" s="163"/>
      <c r="D507" s="167"/>
      <c r="E507" s="171"/>
      <c r="F507" s="172"/>
      <c r="G507" s="156"/>
      <c r="H507" s="167"/>
      <c r="I507" s="178"/>
      <c r="J507" s="187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</row>
    <row r="508" spans="1:26" ht="16.5" customHeight="1">
      <c r="A508" s="163"/>
      <c r="B508" s="170"/>
      <c r="C508" s="163"/>
      <c r="D508" s="167"/>
      <c r="E508" s="171"/>
      <c r="F508" s="172"/>
      <c r="G508" s="156"/>
      <c r="H508" s="167"/>
      <c r="I508" s="178"/>
      <c r="J508" s="187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</row>
    <row r="509" spans="1:26" ht="16.5" customHeight="1">
      <c r="A509" s="163"/>
      <c r="B509" s="170"/>
      <c r="C509" s="163"/>
      <c r="D509" s="167"/>
      <c r="E509" s="171"/>
      <c r="F509" s="172"/>
      <c r="G509" s="156"/>
      <c r="H509" s="167"/>
      <c r="I509" s="178"/>
      <c r="J509" s="187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</row>
    <row r="510" spans="1:26" ht="16.5" customHeight="1">
      <c r="A510" s="163"/>
      <c r="B510" s="170"/>
      <c r="C510" s="163"/>
      <c r="D510" s="167"/>
      <c r="E510" s="171"/>
      <c r="F510" s="172"/>
      <c r="G510" s="156"/>
      <c r="H510" s="167"/>
      <c r="I510" s="178"/>
      <c r="J510" s="187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</row>
    <row r="511" spans="1:26" ht="16.5" customHeight="1">
      <c r="A511" s="163"/>
      <c r="B511" s="170"/>
      <c r="C511" s="163"/>
      <c r="D511" s="167"/>
      <c r="E511" s="171"/>
      <c r="F511" s="172"/>
      <c r="G511" s="156"/>
      <c r="H511" s="167"/>
      <c r="I511" s="178"/>
      <c r="J511" s="187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</row>
    <row r="512" spans="1:26" ht="16.5" customHeight="1">
      <c r="A512" s="163"/>
      <c r="B512" s="170"/>
      <c r="C512" s="163"/>
      <c r="D512" s="167"/>
      <c r="E512" s="171"/>
      <c r="F512" s="172"/>
      <c r="G512" s="156"/>
      <c r="H512" s="167"/>
      <c r="I512" s="178"/>
      <c r="J512" s="187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</row>
    <row r="513" spans="1:26" ht="16.5" customHeight="1">
      <c r="A513" s="163"/>
      <c r="B513" s="170"/>
      <c r="C513" s="163"/>
      <c r="D513" s="167"/>
      <c r="E513" s="171"/>
      <c r="F513" s="172"/>
      <c r="G513" s="156"/>
      <c r="H513" s="167"/>
      <c r="I513" s="178"/>
      <c r="J513" s="187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</row>
    <row r="514" spans="1:26" ht="16.5" customHeight="1">
      <c r="A514" s="163"/>
      <c r="B514" s="170"/>
      <c r="C514" s="163"/>
      <c r="D514" s="167"/>
      <c r="E514" s="171"/>
      <c r="F514" s="172"/>
      <c r="G514" s="156"/>
      <c r="H514" s="167"/>
      <c r="I514" s="178"/>
      <c r="J514" s="187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</row>
    <row r="515" spans="1:26" ht="16.5" customHeight="1">
      <c r="A515" s="163"/>
      <c r="B515" s="170"/>
      <c r="C515" s="163"/>
      <c r="D515" s="167"/>
      <c r="E515" s="171"/>
      <c r="F515" s="172"/>
      <c r="G515" s="156"/>
      <c r="H515" s="167"/>
      <c r="I515" s="178"/>
      <c r="J515" s="187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</row>
    <row r="516" spans="1:26" ht="16.5" customHeight="1">
      <c r="A516" s="163"/>
      <c r="B516" s="170"/>
      <c r="C516" s="163"/>
      <c r="D516" s="167"/>
      <c r="E516" s="171"/>
      <c r="F516" s="172"/>
      <c r="G516" s="156"/>
      <c r="H516" s="167"/>
      <c r="I516" s="178"/>
      <c r="J516" s="187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</row>
    <row r="517" spans="1:26" ht="16.5" customHeight="1">
      <c r="A517" s="163"/>
      <c r="B517" s="170"/>
      <c r="C517" s="163"/>
      <c r="D517" s="167"/>
      <c r="E517" s="171"/>
      <c r="F517" s="172"/>
      <c r="G517" s="156"/>
      <c r="H517" s="167"/>
      <c r="I517" s="178"/>
      <c r="J517" s="187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</row>
    <row r="518" spans="1:26" ht="16.5" customHeight="1">
      <c r="A518" s="163"/>
      <c r="B518" s="170"/>
      <c r="C518" s="163"/>
      <c r="D518" s="167"/>
      <c r="E518" s="171"/>
      <c r="F518" s="172"/>
      <c r="G518" s="156"/>
      <c r="H518" s="167"/>
      <c r="I518" s="178"/>
      <c r="J518" s="187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</row>
    <row r="519" spans="1:26" ht="16.5" customHeight="1">
      <c r="A519" s="163"/>
      <c r="B519" s="170"/>
      <c r="C519" s="163"/>
      <c r="D519" s="167"/>
      <c r="E519" s="171"/>
      <c r="F519" s="172"/>
      <c r="G519" s="156"/>
      <c r="H519" s="167"/>
      <c r="I519" s="178"/>
      <c r="J519" s="187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  <c r="Y519" s="156"/>
      <c r="Z519" s="156"/>
    </row>
    <row r="520" spans="1:26" ht="16.5" customHeight="1">
      <c r="A520" s="163"/>
      <c r="B520" s="170"/>
      <c r="C520" s="163"/>
      <c r="D520" s="167"/>
      <c r="E520" s="171"/>
      <c r="F520" s="172"/>
      <c r="G520" s="156"/>
      <c r="H520" s="167"/>
      <c r="I520" s="178"/>
      <c r="J520" s="187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</row>
    <row r="521" spans="1:26" ht="16.5" customHeight="1">
      <c r="A521" s="163"/>
      <c r="B521" s="170"/>
      <c r="C521" s="163"/>
      <c r="D521" s="167"/>
      <c r="E521" s="171"/>
      <c r="F521" s="172"/>
      <c r="G521" s="156"/>
      <c r="H521" s="167"/>
      <c r="I521" s="178"/>
      <c r="J521" s="187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</row>
    <row r="522" spans="1:26" ht="16.5" customHeight="1">
      <c r="A522" s="163"/>
      <c r="B522" s="170"/>
      <c r="C522" s="163"/>
      <c r="D522" s="167"/>
      <c r="E522" s="171"/>
      <c r="F522" s="172"/>
      <c r="G522" s="156"/>
      <c r="H522" s="167"/>
      <c r="I522" s="178"/>
      <c r="J522" s="187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</row>
    <row r="523" spans="1:26" ht="16.5" customHeight="1">
      <c r="A523" s="163"/>
      <c r="B523" s="170"/>
      <c r="C523" s="163"/>
      <c r="D523" s="167"/>
      <c r="E523" s="171"/>
      <c r="F523" s="172"/>
      <c r="G523" s="156"/>
      <c r="H523" s="167"/>
      <c r="I523" s="178"/>
      <c r="J523" s="187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</row>
    <row r="524" spans="1:26" ht="16.5" customHeight="1">
      <c r="A524" s="163"/>
      <c r="B524" s="170"/>
      <c r="C524" s="163"/>
      <c r="D524" s="167"/>
      <c r="E524" s="171"/>
      <c r="F524" s="172"/>
      <c r="G524" s="156"/>
      <c r="H524" s="167"/>
      <c r="I524" s="178"/>
      <c r="J524" s="187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</row>
    <row r="525" spans="1:26" ht="16.5" customHeight="1">
      <c r="A525" s="163"/>
      <c r="B525" s="170"/>
      <c r="C525" s="163"/>
      <c r="D525" s="167"/>
      <c r="E525" s="171"/>
      <c r="F525" s="172"/>
      <c r="G525" s="156"/>
      <c r="H525" s="167"/>
      <c r="I525" s="178"/>
      <c r="J525" s="187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</row>
    <row r="526" spans="1:26" ht="16.5" customHeight="1">
      <c r="A526" s="163"/>
      <c r="B526" s="170"/>
      <c r="C526" s="163"/>
      <c r="D526" s="167"/>
      <c r="E526" s="171"/>
      <c r="F526" s="172"/>
      <c r="G526" s="156"/>
      <c r="H526" s="167"/>
      <c r="I526" s="178"/>
      <c r="J526" s="187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6"/>
      <c r="X526" s="156"/>
      <c r="Y526" s="156"/>
      <c r="Z526" s="156"/>
    </row>
    <row r="527" spans="1:26" ht="16.5" customHeight="1">
      <c r="A527" s="163"/>
      <c r="B527" s="170"/>
      <c r="C527" s="163"/>
      <c r="D527" s="167"/>
      <c r="E527" s="171"/>
      <c r="F527" s="172"/>
      <c r="G527" s="156"/>
      <c r="H527" s="167"/>
      <c r="I527" s="178"/>
      <c r="J527" s="187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</row>
    <row r="528" spans="1:26" ht="16.5" customHeight="1">
      <c r="A528" s="163"/>
      <c r="B528" s="170"/>
      <c r="C528" s="163"/>
      <c r="D528" s="167"/>
      <c r="E528" s="171"/>
      <c r="F528" s="172"/>
      <c r="G528" s="156"/>
      <c r="H528" s="167"/>
      <c r="I528" s="178"/>
      <c r="J528" s="187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</row>
    <row r="529" spans="1:26" ht="16.5" customHeight="1">
      <c r="A529" s="163"/>
      <c r="B529" s="170"/>
      <c r="C529" s="163"/>
      <c r="D529" s="167"/>
      <c r="E529" s="171"/>
      <c r="F529" s="172"/>
      <c r="G529" s="156"/>
      <c r="H529" s="167"/>
      <c r="I529" s="178"/>
      <c r="J529" s="187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</row>
    <row r="530" spans="1:26" ht="16.5" customHeight="1">
      <c r="A530" s="163"/>
      <c r="B530" s="170"/>
      <c r="C530" s="163"/>
      <c r="D530" s="167"/>
      <c r="E530" s="171"/>
      <c r="F530" s="172"/>
      <c r="G530" s="156"/>
      <c r="H530" s="167"/>
      <c r="I530" s="178"/>
      <c r="J530" s="187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</row>
    <row r="531" spans="1:26" ht="16.5" customHeight="1">
      <c r="A531" s="163"/>
      <c r="B531" s="170"/>
      <c r="C531" s="163"/>
      <c r="D531" s="167"/>
      <c r="E531" s="171"/>
      <c r="F531" s="172"/>
      <c r="G531" s="156"/>
      <c r="H531" s="167"/>
      <c r="I531" s="178"/>
      <c r="J531" s="187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</row>
    <row r="532" spans="1:26" ht="16.5" customHeight="1">
      <c r="A532" s="163"/>
      <c r="B532" s="170"/>
      <c r="C532" s="163"/>
      <c r="D532" s="167"/>
      <c r="E532" s="171"/>
      <c r="F532" s="172"/>
      <c r="G532" s="156"/>
      <c r="H532" s="167"/>
      <c r="I532" s="178"/>
      <c r="J532" s="187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</row>
    <row r="533" spans="1:26" ht="16.5" customHeight="1">
      <c r="A533" s="163"/>
      <c r="B533" s="170"/>
      <c r="C533" s="163"/>
      <c r="D533" s="167"/>
      <c r="E533" s="171"/>
      <c r="F533" s="172"/>
      <c r="G533" s="156"/>
      <c r="H533" s="167"/>
      <c r="I533" s="178"/>
      <c r="J533" s="187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</row>
    <row r="534" spans="1:26" ht="16.5" customHeight="1">
      <c r="A534" s="163"/>
      <c r="B534" s="170"/>
      <c r="C534" s="163"/>
      <c r="D534" s="167"/>
      <c r="E534" s="171"/>
      <c r="F534" s="172"/>
      <c r="G534" s="156"/>
      <c r="H534" s="167"/>
      <c r="I534" s="178"/>
      <c r="J534" s="187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</row>
    <row r="535" spans="1:26" ht="16.5" customHeight="1">
      <c r="A535" s="163"/>
      <c r="B535" s="170"/>
      <c r="C535" s="163"/>
      <c r="D535" s="167"/>
      <c r="E535" s="171"/>
      <c r="F535" s="172"/>
      <c r="G535" s="156"/>
      <c r="H535" s="167"/>
      <c r="I535" s="178"/>
      <c r="J535" s="187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</row>
    <row r="536" spans="1:26" ht="16.5" customHeight="1">
      <c r="A536" s="163"/>
      <c r="B536" s="170"/>
      <c r="C536" s="163"/>
      <c r="D536" s="167"/>
      <c r="E536" s="171"/>
      <c r="F536" s="172"/>
      <c r="G536" s="156"/>
      <c r="H536" s="167"/>
      <c r="I536" s="178"/>
      <c r="J536" s="187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</row>
    <row r="537" spans="1:26" ht="16.5" customHeight="1">
      <c r="A537" s="163"/>
      <c r="B537" s="170"/>
      <c r="C537" s="163"/>
      <c r="D537" s="167"/>
      <c r="E537" s="171"/>
      <c r="F537" s="172"/>
      <c r="G537" s="156"/>
      <c r="H537" s="167"/>
      <c r="I537" s="178"/>
      <c r="J537" s="187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</row>
    <row r="538" spans="1:26" ht="16.5" customHeight="1">
      <c r="A538" s="163"/>
      <c r="B538" s="170"/>
      <c r="C538" s="163"/>
      <c r="D538" s="167"/>
      <c r="E538" s="171"/>
      <c r="F538" s="172"/>
      <c r="G538" s="156"/>
      <c r="H538" s="167"/>
      <c r="I538" s="178"/>
      <c r="J538" s="187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</row>
    <row r="539" spans="1:26" ht="16.5" customHeight="1">
      <c r="A539" s="163"/>
      <c r="B539" s="170"/>
      <c r="C539" s="163"/>
      <c r="D539" s="167"/>
      <c r="E539" s="171"/>
      <c r="F539" s="172"/>
      <c r="G539" s="156"/>
      <c r="H539" s="167"/>
      <c r="I539" s="178"/>
      <c r="J539" s="187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  <c r="V539" s="156"/>
      <c r="W539" s="156"/>
      <c r="X539" s="156"/>
      <c r="Y539" s="156"/>
      <c r="Z539" s="156"/>
    </row>
    <row r="540" spans="1:26" ht="16.5" customHeight="1">
      <c r="A540" s="163"/>
      <c r="B540" s="170"/>
      <c r="C540" s="163"/>
      <c r="D540" s="167"/>
      <c r="E540" s="171"/>
      <c r="F540" s="172"/>
      <c r="G540" s="156"/>
      <c r="H540" s="167"/>
      <c r="I540" s="178"/>
      <c r="J540" s="187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</row>
    <row r="541" spans="1:26" ht="16.5" customHeight="1">
      <c r="A541" s="163"/>
      <c r="B541" s="170"/>
      <c r="C541" s="163"/>
      <c r="D541" s="167"/>
      <c r="E541" s="171"/>
      <c r="F541" s="172"/>
      <c r="G541" s="156"/>
      <c r="H541" s="167"/>
      <c r="I541" s="178"/>
      <c r="J541" s="187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</row>
    <row r="542" spans="1:26" ht="16.5" customHeight="1">
      <c r="A542" s="163"/>
      <c r="B542" s="170"/>
      <c r="C542" s="163"/>
      <c r="D542" s="167"/>
      <c r="E542" s="171"/>
      <c r="F542" s="172"/>
      <c r="G542" s="156"/>
      <c r="H542" s="167"/>
      <c r="I542" s="178"/>
      <c r="J542" s="187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</row>
    <row r="543" spans="1:26" ht="16.5" customHeight="1">
      <c r="A543" s="163"/>
      <c r="B543" s="170"/>
      <c r="C543" s="163"/>
      <c r="D543" s="167"/>
      <c r="E543" s="171"/>
      <c r="F543" s="172"/>
      <c r="G543" s="156"/>
      <c r="H543" s="167"/>
      <c r="I543" s="178"/>
      <c r="J543" s="187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</row>
    <row r="544" spans="1:26" ht="16.5" customHeight="1">
      <c r="A544" s="163"/>
      <c r="B544" s="170"/>
      <c r="C544" s="163"/>
      <c r="D544" s="167"/>
      <c r="E544" s="171"/>
      <c r="F544" s="172"/>
      <c r="G544" s="156"/>
      <c r="H544" s="167"/>
      <c r="I544" s="178"/>
      <c r="J544" s="187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</row>
    <row r="545" spans="1:26" ht="16.5" customHeight="1">
      <c r="A545" s="163"/>
      <c r="B545" s="170"/>
      <c r="C545" s="163"/>
      <c r="D545" s="167"/>
      <c r="E545" s="171"/>
      <c r="F545" s="172"/>
      <c r="G545" s="156"/>
      <c r="H545" s="167"/>
      <c r="I545" s="178"/>
      <c r="J545" s="187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</row>
    <row r="546" spans="1:26" ht="16.5" customHeight="1">
      <c r="A546" s="163"/>
      <c r="B546" s="170"/>
      <c r="C546" s="163"/>
      <c r="D546" s="167"/>
      <c r="E546" s="171"/>
      <c r="F546" s="172"/>
      <c r="G546" s="156"/>
      <c r="H546" s="167"/>
      <c r="I546" s="178"/>
      <c r="J546" s="187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</row>
    <row r="547" spans="1:26" ht="16.5" customHeight="1">
      <c r="A547" s="163"/>
      <c r="B547" s="170"/>
      <c r="C547" s="163"/>
      <c r="D547" s="167"/>
      <c r="E547" s="171"/>
      <c r="F547" s="172"/>
      <c r="G547" s="156"/>
      <c r="H547" s="167"/>
      <c r="I547" s="178"/>
      <c r="J547" s="187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</row>
    <row r="548" spans="1:26" ht="16.5" customHeight="1">
      <c r="A548" s="163"/>
      <c r="B548" s="170"/>
      <c r="C548" s="163"/>
      <c r="D548" s="167"/>
      <c r="E548" s="171"/>
      <c r="F548" s="172"/>
      <c r="G548" s="156"/>
      <c r="H548" s="167"/>
      <c r="I548" s="178"/>
      <c r="J548" s="187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</row>
    <row r="549" spans="1:26" ht="16.5" customHeight="1">
      <c r="A549" s="163"/>
      <c r="B549" s="170"/>
      <c r="C549" s="163"/>
      <c r="D549" s="167"/>
      <c r="E549" s="171"/>
      <c r="F549" s="172"/>
      <c r="G549" s="156"/>
      <c r="H549" s="167"/>
      <c r="I549" s="178"/>
      <c r="J549" s="187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</row>
    <row r="550" spans="1:26" ht="16.5" customHeight="1">
      <c r="A550" s="163"/>
      <c r="B550" s="170"/>
      <c r="C550" s="163"/>
      <c r="D550" s="167"/>
      <c r="E550" s="171"/>
      <c r="F550" s="172"/>
      <c r="G550" s="156"/>
      <c r="H550" s="167"/>
      <c r="I550" s="178"/>
      <c r="J550" s="187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</row>
    <row r="551" spans="1:26" ht="16.5" customHeight="1">
      <c r="A551" s="163"/>
      <c r="B551" s="170"/>
      <c r="C551" s="163"/>
      <c r="D551" s="167"/>
      <c r="E551" s="171"/>
      <c r="F551" s="172"/>
      <c r="G551" s="156"/>
      <c r="H551" s="167"/>
      <c r="I551" s="178"/>
      <c r="J551" s="187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</row>
    <row r="552" spans="1:26" ht="16.5" customHeight="1">
      <c r="A552" s="163"/>
      <c r="B552" s="170"/>
      <c r="C552" s="163"/>
      <c r="D552" s="167"/>
      <c r="E552" s="171"/>
      <c r="F552" s="172"/>
      <c r="G552" s="156"/>
      <c r="H552" s="167"/>
      <c r="I552" s="178"/>
      <c r="J552" s="187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6"/>
      <c r="X552" s="156"/>
      <c r="Y552" s="156"/>
      <c r="Z552" s="156"/>
    </row>
    <row r="553" spans="1:26" ht="16.5" customHeight="1">
      <c r="A553" s="163"/>
      <c r="B553" s="170"/>
      <c r="C553" s="163"/>
      <c r="D553" s="167"/>
      <c r="E553" s="171"/>
      <c r="F553" s="172"/>
      <c r="G553" s="156"/>
      <c r="H553" s="167"/>
      <c r="I553" s="178"/>
      <c r="J553" s="187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</row>
    <row r="554" spans="1:26" ht="16.5" customHeight="1">
      <c r="A554" s="163"/>
      <c r="B554" s="170"/>
      <c r="C554" s="163"/>
      <c r="D554" s="167"/>
      <c r="E554" s="171"/>
      <c r="F554" s="172"/>
      <c r="G554" s="156"/>
      <c r="H554" s="167"/>
      <c r="I554" s="178"/>
      <c r="J554" s="187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</row>
    <row r="555" spans="1:26" ht="16.5" customHeight="1">
      <c r="A555" s="163"/>
      <c r="B555" s="170"/>
      <c r="C555" s="163"/>
      <c r="D555" s="167"/>
      <c r="E555" s="171"/>
      <c r="F555" s="172"/>
      <c r="G555" s="156"/>
      <c r="H555" s="167"/>
      <c r="I555" s="178"/>
      <c r="J555" s="187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</row>
    <row r="556" spans="1:26" ht="16.5" customHeight="1">
      <c r="A556" s="163"/>
      <c r="B556" s="170"/>
      <c r="C556" s="163"/>
      <c r="D556" s="167"/>
      <c r="E556" s="171"/>
      <c r="F556" s="172"/>
      <c r="G556" s="156"/>
      <c r="H556" s="167"/>
      <c r="I556" s="178"/>
      <c r="J556" s="187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</row>
    <row r="557" spans="1:26" ht="16.5" customHeight="1">
      <c r="A557" s="163"/>
      <c r="B557" s="170"/>
      <c r="C557" s="163"/>
      <c r="D557" s="167"/>
      <c r="E557" s="171"/>
      <c r="F557" s="172"/>
      <c r="G557" s="156"/>
      <c r="H557" s="167"/>
      <c r="I557" s="178"/>
      <c r="J557" s="187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</row>
    <row r="558" spans="1:26" ht="16.5" customHeight="1">
      <c r="A558" s="163"/>
      <c r="B558" s="170"/>
      <c r="C558" s="163"/>
      <c r="D558" s="167"/>
      <c r="E558" s="171"/>
      <c r="F558" s="172"/>
      <c r="G558" s="156"/>
      <c r="H558" s="167"/>
      <c r="I558" s="178"/>
      <c r="J558" s="187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</row>
    <row r="559" spans="1:26" ht="16.5" customHeight="1">
      <c r="A559" s="163"/>
      <c r="B559" s="170"/>
      <c r="C559" s="163"/>
      <c r="D559" s="167"/>
      <c r="E559" s="171"/>
      <c r="F559" s="172"/>
      <c r="G559" s="156"/>
      <c r="H559" s="167"/>
      <c r="I559" s="178"/>
      <c r="J559" s="187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</row>
    <row r="560" spans="1:26" ht="16.5" customHeight="1">
      <c r="A560" s="163"/>
      <c r="B560" s="170"/>
      <c r="C560" s="163"/>
      <c r="D560" s="167"/>
      <c r="E560" s="171"/>
      <c r="F560" s="172"/>
      <c r="G560" s="156"/>
      <c r="H560" s="167"/>
      <c r="I560" s="178"/>
      <c r="J560" s="187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</row>
    <row r="561" spans="1:26" ht="16.5" customHeight="1">
      <c r="A561" s="163"/>
      <c r="B561" s="170"/>
      <c r="C561" s="163"/>
      <c r="D561" s="167"/>
      <c r="E561" s="171"/>
      <c r="F561" s="172"/>
      <c r="G561" s="156"/>
      <c r="H561" s="167"/>
      <c r="I561" s="178"/>
      <c r="J561" s="187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</row>
    <row r="562" spans="1:26" ht="16.5" customHeight="1">
      <c r="A562" s="163"/>
      <c r="B562" s="170"/>
      <c r="C562" s="163"/>
      <c r="D562" s="167"/>
      <c r="E562" s="171"/>
      <c r="F562" s="172"/>
      <c r="G562" s="156"/>
      <c r="H562" s="167"/>
      <c r="I562" s="178"/>
      <c r="J562" s="187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</row>
    <row r="563" spans="1:26" ht="16.5" customHeight="1">
      <c r="A563" s="163"/>
      <c r="B563" s="170"/>
      <c r="C563" s="163"/>
      <c r="D563" s="167"/>
      <c r="E563" s="171"/>
      <c r="F563" s="172"/>
      <c r="G563" s="156"/>
      <c r="H563" s="167"/>
      <c r="I563" s="178"/>
      <c r="J563" s="187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</row>
    <row r="564" spans="1:26" ht="16.5" customHeight="1">
      <c r="A564" s="163"/>
      <c r="B564" s="170"/>
      <c r="C564" s="163"/>
      <c r="D564" s="167"/>
      <c r="E564" s="171"/>
      <c r="F564" s="172"/>
      <c r="G564" s="156"/>
      <c r="H564" s="167"/>
      <c r="I564" s="178"/>
      <c r="J564" s="187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</row>
    <row r="565" spans="1:26" ht="16.5" customHeight="1">
      <c r="A565" s="163"/>
      <c r="B565" s="170"/>
      <c r="C565" s="163"/>
      <c r="D565" s="167"/>
      <c r="E565" s="171"/>
      <c r="F565" s="172"/>
      <c r="G565" s="156"/>
      <c r="H565" s="167"/>
      <c r="I565" s="178"/>
      <c r="J565" s="187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</row>
    <row r="566" spans="1:26" ht="16.5" customHeight="1">
      <c r="A566" s="163"/>
      <c r="B566" s="170"/>
      <c r="C566" s="163"/>
      <c r="D566" s="167"/>
      <c r="E566" s="171"/>
      <c r="F566" s="172"/>
      <c r="G566" s="156"/>
      <c r="H566" s="167"/>
      <c r="I566" s="178"/>
      <c r="J566" s="187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</row>
    <row r="567" spans="1:26" ht="16.5" customHeight="1">
      <c r="A567" s="163"/>
      <c r="B567" s="170"/>
      <c r="C567" s="163"/>
      <c r="D567" s="167"/>
      <c r="E567" s="171"/>
      <c r="F567" s="172"/>
      <c r="G567" s="156"/>
      <c r="H567" s="167"/>
      <c r="I567" s="178"/>
      <c r="J567" s="187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</row>
    <row r="568" spans="1:26" ht="16.5" customHeight="1">
      <c r="A568" s="163"/>
      <c r="B568" s="170"/>
      <c r="C568" s="163"/>
      <c r="D568" s="167"/>
      <c r="E568" s="171"/>
      <c r="F568" s="172"/>
      <c r="G568" s="156"/>
      <c r="H568" s="167"/>
      <c r="I568" s="178"/>
      <c r="J568" s="187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</row>
    <row r="569" spans="1:26" ht="16.5" customHeight="1">
      <c r="A569" s="163"/>
      <c r="B569" s="170"/>
      <c r="C569" s="163"/>
      <c r="D569" s="167"/>
      <c r="E569" s="171"/>
      <c r="F569" s="172"/>
      <c r="G569" s="156"/>
      <c r="H569" s="167"/>
      <c r="I569" s="178"/>
      <c r="J569" s="187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</row>
    <row r="570" spans="1:26" ht="16.5" customHeight="1">
      <c r="A570" s="163"/>
      <c r="B570" s="170"/>
      <c r="C570" s="163"/>
      <c r="D570" s="167"/>
      <c r="E570" s="171"/>
      <c r="F570" s="172"/>
      <c r="G570" s="156"/>
      <c r="H570" s="167"/>
      <c r="I570" s="178"/>
      <c r="J570" s="187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</row>
    <row r="571" spans="1:26" ht="16.5" customHeight="1">
      <c r="A571" s="163"/>
      <c r="B571" s="170"/>
      <c r="C571" s="163"/>
      <c r="D571" s="167"/>
      <c r="E571" s="171"/>
      <c r="F571" s="172"/>
      <c r="G571" s="156"/>
      <c r="H571" s="167"/>
      <c r="I571" s="178"/>
      <c r="J571" s="187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</row>
    <row r="572" spans="1:26" ht="16.5" customHeight="1">
      <c r="A572" s="163"/>
      <c r="B572" s="170"/>
      <c r="C572" s="163"/>
      <c r="D572" s="167"/>
      <c r="E572" s="171"/>
      <c r="F572" s="172"/>
      <c r="G572" s="156"/>
      <c r="H572" s="167"/>
      <c r="I572" s="178"/>
      <c r="J572" s="187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</row>
    <row r="573" spans="1:26" ht="16.5" customHeight="1">
      <c r="A573" s="163"/>
      <c r="B573" s="170"/>
      <c r="C573" s="163"/>
      <c r="D573" s="167"/>
      <c r="E573" s="171"/>
      <c r="F573" s="172"/>
      <c r="G573" s="156"/>
      <c r="H573" s="167"/>
      <c r="I573" s="178"/>
      <c r="J573" s="187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</row>
    <row r="574" spans="1:26" ht="16.5" customHeight="1">
      <c r="A574" s="163"/>
      <c r="B574" s="170"/>
      <c r="C574" s="163"/>
      <c r="D574" s="167"/>
      <c r="E574" s="171"/>
      <c r="F574" s="172"/>
      <c r="G574" s="156"/>
      <c r="H574" s="167"/>
      <c r="I574" s="178"/>
      <c r="J574" s="187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</row>
    <row r="575" spans="1:26" ht="16.5" customHeight="1">
      <c r="A575" s="163"/>
      <c r="B575" s="170"/>
      <c r="C575" s="163"/>
      <c r="D575" s="167"/>
      <c r="E575" s="171"/>
      <c r="F575" s="172"/>
      <c r="G575" s="156"/>
      <c r="H575" s="167"/>
      <c r="I575" s="178"/>
      <c r="J575" s="187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</row>
    <row r="576" spans="1:26" ht="16.5" customHeight="1">
      <c r="A576" s="163"/>
      <c r="B576" s="170"/>
      <c r="C576" s="163"/>
      <c r="D576" s="167"/>
      <c r="E576" s="171"/>
      <c r="F576" s="172"/>
      <c r="G576" s="156"/>
      <c r="H576" s="167"/>
      <c r="I576" s="178"/>
      <c r="J576" s="187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</row>
    <row r="577" spans="1:26" ht="16.5" customHeight="1">
      <c r="A577" s="163"/>
      <c r="B577" s="170"/>
      <c r="C577" s="163"/>
      <c r="D577" s="167"/>
      <c r="E577" s="171"/>
      <c r="F577" s="172"/>
      <c r="G577" s="156"/>
      <c r="H577" s="167"/>
      <c r="I577" s="178"/>
      <c r="J577" s="187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</row>
    <row r="578" spans="1:26" ht="16.5" customHeight="1">
      <c r="A578" s="163"/>
      <c r="B578" s="170"/>
      <c r="C578" s="163"/>
      <c r="D578" s="167"/>
      <c r="E578" s="171"/>
      <c r="F578" s="172"/>
      <c r="G578" s="156"/>
      <c r="H578" s="167"/>
      <c r="I578" s="178"/>
      <c r="J578" s="187"/>
      <c r="K578" s="156"/>
      <c r="L578" s="156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6"/>
      <c r="X578" s="156"/>
      <c r="Y578" s="156"/>
      <c r="Z578" s="156"/>
    </row>
    <row r="579" spans="1:26" ht="16.5" customHeight="1">
      <c r="A579" s="163"/>
      <c r="B579" s="170"/>
      <c r="C579" s="163"/>
      <c r="D579" s="167"/>
      <c r="E579" s="171"/>
      <c r="F579" s="172"/>
      <c r="G579" s="156"/>
      <c r="H579" s="167"/>
      <c r="I579" s="178"/>
      <c r="J579" s="187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</row>
    <row r="580" spans="1:26" ht="16.5" customHeight="1">
      <c r="A580" s="163"/>
      <c r="B580" s="170"/>
      <c r="C580" s="163"/>
      <c r="D580" s="167"/>
      <c r="E580" s="171"/>
      <c r="F580" s="172"/>
      <c r="G580" s="156"/>
      <c r="H580" s="167"/>
      <c r="I580" s="178"/>
      <c r="J580" s="187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</row>
    <row r="581" spans="1:26" ht="16.5" customHeight="1">
      <c r="A581" s="163"/>
      <c r="B581" s="170"/>
      <c r="C581" s="163"/>
      <c r="D581" s="167"/>
      <c r="E581" s="171"/>
      <c r="F581" s="172"/>
      <c r="G581" s="156"/>
      <c r="H581" s="167"/>
      <c r="I581" s="178"/>
      <c r="J581" s="187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</row>
    <row r="582" spans="1:26" ht="16.5" customHeight="1">
      <c r="A582" s="163"/>
      <c r="B582" s="170"/>
      <c r="C582" s="163"/>
      <c r="D582" s="167"/>
      <c r="E582" s="171"/>
      <c r="F582" s="172"/>
      <c r="G582" s="156"/>
      <c r="H582" s="167"/>
      <c r="I582" s="178"/>
      <c r="J582" s="187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</row>
    <row r="583" spans="1:26" ht="16.5" customHeight="1">
      <c r="A583" s="163"/>
      <c r="B583" s="170"/>
      <c r="C583" s="163"/>
      <c r="D583" s="167"/>
      <c r="E583" s="171"/>
      <c r="F583" s="172"/>
      <c r="G583" s="156"/>
      <c r="H583" s="167"/>
      <c r="I583" s="178"/>
      <c r="J583" s="187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</row>
    <row r="584" spans="1:26" ht="16.5" customHeight="1">
      <c r="A584" s="163"/>
      <c r="B584" s="170"/>
      <c r="C584" s="163"/>
      <c r="D584" s="167"/>
      <c r="E584" s="171"/>
      <c r="F584" s="172"/>
      <c r="G584" s="156"/>
      <c r="H584" s="167"/>
      <c r="I584" s="178"/>
      <c r="J584" s="187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</row>
    <row r="585" spans="1:26" ht="16.5" customHeight="1">
      <c r="A585" s="163"/>
      <c r="B585" s="170"/>
      <c r="C585" s="163"/>
      <c r="D585" s="167"/>
      <c r="E585" s="171"/>
      <c r="F585" s="172"/>
      <c r="G585" s="156"/>
      <c r="H585" s="167"/>
      <c r="I585" s="178"/>
      <c r="J585" s="187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</row>
    <row r="586" spans="1:26" ht="16.5" customHeight="1">
      <c r="A586" s="163"/>
      <c r="B586" s="170"/>
      <c r="C586" s="163"/>
      <c r="D586" s="167"/>
      <c r="E586" s="171"/>
      <c r="F586" s="172"/>
      <c r="G586" s="156"/>
      <c r="H586" s="167"/>
      <c r="I586" s="178"/>
      <c r="J586" s="187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</row>
    <row r="587" spans="1:26" ht="16.5" customHeight="1">
      <c r="A587" s="163"/>
      <c r="B587" s="170"/>
      <c r="C587" s="163"/>
      <c r="D587" s="167"/>
      <c r="E587" s="171"/>
      <c r="F587" s="172"/>
      <c r="G587" s="156"/>
      <c r="H587" s="167"/>
      <c r="I587" s="178"/>
      <c r="J587" s="187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</row>
    <row r="588" spans="1:26" ht="16.5" customHeight="1">
      <c r="A588" s="163"/>
      <c r="B588" s="170"/>
      <c r="C588" s="163"/>
      <c r="D588" s="167"/>
      <c r="E588" s="171"/>
      <c r="F588" s="172"/>
      <c r="G588" s="156"/>
      <c r="H588" s="167"/>
      <c r="I588" s="178"/>
      <c r="J588" s="187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</row>
    <row r="589" spans="1:26" ht="16.5" customHeight="1">
      <c r="A589" s="163"/>
      <c r="B589" s="170"/>
      <c r="C589" s="163"/>
      <c r="D589" s="167"/>
      <c r="E589" s="171"/>
      <c r="F589" s="172"/>
      <c r="G589" s="156"/>
      <c r="H589" s="167"/>
      <c r="I589" s="178"/>
      <c r="J589" s="187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</row>
    <row r="590" spans="1:26" ht="16.5" customHeight="1">
      <c r="A590" s="163"/>
      <c r="B590" s="170"/>
      <c r="C590" s="163"/>
      <c r="D590" s="167"/>
      <c r="E590" s="171"/>
      <c r="F590" s="172"/>
      <c r="G590" s="156"/>
      <c r="H590" s="167"/>
      <c r="I590" s="178"/>
      <c r="J590" s="187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</row>
    <row r="591" spans="1:26" ht="16.5" customHeight="1">
      <c r="A591" s="163"/>
      <c r="B591" s="170"/>
      <c r="C591" s="163"/>
      <c r="D591" s="167"/>
      <c r="E591" s="171"/>
      <c r="F591" s="172"/>
      <c r="G591" s="156"/>
      <c r="H591" s="167"/>
      <c r="I591" s="178"/>
      <c r="J591" s="187"/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</row>
    <row r="592" spans="1:26" ht="16.5" customHeight="1">
      <c r="A592" s="163"/>
      <c r="B592" s="170"/>
      <c r="C592" s="163"/>
      <c r="D592" s="167"/>
      <c r="E592" s="171"/>
      <c r="F592" s="172"/>
      <c r="G592" s="156"/>
      <c r="H592" s="167"/>
      <c r="I592" s="178"/>
      <c r="J592" s="187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</row>
    <row r="593" spans="1:26" ht="16.5" customHeight="1">
      <c r="A593" s="163"/>
      <c r="B593" s="170"/>
      <c r="C593" s="163"/>
      <c r="D593" s="167"/>
      <c r="E593" s="171"/>
      <c r="F593" s="172"/>
      <c r="G593" s="156"/>
      <c r="H593" s="167"/>
      <c r="I593" s="178"/>
      <c r="J593" s="187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</row>
    <row r="594" spans="1:26" ht="16.5" customHeight="1">
      <c r="A594" s="163"/>
      <c r="B594" s="170"/>
      <c r="C594" s="163"/>
      <c r="D594" s="167"/>
      <c r="E594" s="171"/>
      <c r="F594" s="172"/>
      <c r="G594" s="156"/>
      <c r="H594" s="167"/>
      <c r="I594" s="178"/>
      <c r="J594" s="187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</row>
    <row r="595" spans="1:26" ht="16.5" customHeight="1">
      <c r="A595" s="163"/>
      <c r="B595" s="170"/>
      <c r="C595" s="163"/>
      <c r="D595" s="167"/>
      <c r="E595" s="171"/>
      <c r="F595" s="172"/>
      <c r="G595" s="156"/>
      <c r="H595" s="167"/>
      <c r="I595" s="178"/>
      <c r="J595" s="187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</row>
    <row r="596" spans="1:26" ht="16.5" customHeight="1">
      <c r="A596" s="163"/>
      <c r="B596" s="170"/>
      <c r="C596" s="163"/>
      <c r="D596" s="167"/>
      <c r="E596" s="171"/>
      <c r="F596" s="172"/>
      <c r="G596" s="156"/>
      <c r="H596" s="167"/>
      <c r="I596" s="178"/>
      <c r="J596" s="187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</row>
    <row r="597" spans="1:26" ht="16.5" customHeight="1">
      <c r="A597" s="163"/>
      <c r="B597" s="170"/>
      <c r="C597" s="163"/>
      <c r="D597" s="167"/>
      <c r="E597" s="171"/>
      <c r="F597" s="172"/>
      <c r="G597" s="156"/>
      <c r="H597" s="167"/>
      <c r="I597" s="178"/>
      <c r="J597" s="187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</row>
    <row r="598" spans="1:26" ht="16.5" customHeight="1">
      <c r="A598" s="163"/>
      <c r="B598" s="170"/>
      <c r="C598" s="163"/>
      <c r="D598" s="167"/>
      <c r="E598" s="171"/>
      <c r="F598" s="172"/>
      <c r="G598" s="156"/>
      <c r="H598" s="167"/>
      <c r="I598" s="178"/>
      <c r="J598" s="187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</row>
    <row r="599" spans="1:26" ht="16.5" customHeight="1">
      <c r="A599" s="163"/>
      <c r="B599" s="170"/>
      <c r="C599" s="163"/>
      <c r="D599" s="167"/>
      <c r="E599" s="171"/>
      <c r="F599" s="172"/>
      <c r="G599" s="156"/>
      <c r="H599" s="167"/>
      <c r="I599" s="178"/>
      <c r="J599" s="187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</row>
    <row r="600" spans="1:26" ht="16.5" customHeight="1">
      <c r="A600" s="163"/>
      <c r="B600" s="170"/>
      <c r="C600" s="163"/>
      <c r="D600" s="167"/>
      <c r="E600" s="171"/>
      <c r="F600" s="172"/>
      <c r="G600" s="156"/>
      <c r="H600" s="167"/>
      <c r="I600" s="178"/>
      <c r="J600" s="187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</row>
    <row r="601" spans="1:26" ht="16.5" customHeight="1">
      <c r="A601" s="163"/>
      <c r="B601" s="170"/>
      <c r="C601" s="163"/>
      <c r="D601" s="167"/>
      <c r="E601" s="171"/>
      <c r="F601" s="172"/>
      <c r="G601" s="156"/>
      <c r="H601" s="167"/>
      <c r="I601" s="178"/>
      <c r="J601" s="187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</row>
    <row r="602" spans="1:26" ht="16.5" customHeight="1">
      <c r="A602" s="163"/>
      <c r="B602" s="170"/>
      <c r="C602" s="163"/>
      <c r="D602" s="167"/>
      <c r="E602" s="171"/>
      <c r="F602" s="172"/>
      <c r="G602" s="156"/>
      <c r="H602" s="167"/>
      <c r="I602" s="178"/>
      <c r="J602" s="187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</row>
    <row r="603" spans="1:26" ht="16.5" customHeight="1">
      <c r="A603" s="163"/>
      <c r="B603" s="170"/>
      <c r="C603" s="163"/>
      <c r="D603" s="167"/>
      <c r="E603" s="171"/>
      <c r="F603" s="172"/>
      <c r="G603" s="156"/>
      <c r="H603" s="167"/>
      <c r="I603" s="178"/>
      <c r="J603" s="187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</row>
    <row r="604" spans="1:26" ht="16.5" customHeight="1">
      <c r="A604" s="163"/>
      <c r="B604" s="170"/>
      <c r="C604" s="163"/>
      <c r="D604" s="167"/>
      <c r="E604" s="171"/>
      <c r="F604" s="172"/>
      <c r="G604" s="156"/>
      <c r="H604" s="167"/>
      <c r="I604" s="178"/>
      <c r="J604" s="187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</row>
    <row r="605" spans="1:26" ht="16.5" customHeight="1">
      <c r="A605" s="163"/>
      <c r="B605" s="170"/>
      <c r="C605" s="163"/>
      <c r="D605" s="167"/>
      <c r="E605" s="171"/>
      <c r="F605" s="172"/>
      <c r="G605" s="156"/>
      <c r="H605" s="167"/>
      <c r="I605" s="178"/>
      <c r="J605" s="187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</row>
    <row r="606" spans="1:26" ht="16.5" customHeight="1">
      <c r="A606" s="163"/>
      <c r="B606" s="170"/>
      <c r="C606" s="163"/>
      <c r="D606" s="167"/>
      <c r="E606" s="171"/>
      <c r="F606" s="172"/>
      <c r="G606" s="156"/>
      <c r="H606" s="167"/>
      <c r="I606" s="178"/>
      <c r="J606" s="187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</row>
    <row r="607" spans="1:26" ht="16.5" customHeight="1">
      <c r="A607" s="163"/>
      <c r="B607" s="170"/>
      <c r="C607" s="163"/>
      <c r="D607" s="167"/>
      <c r="E607" s="171"/>
      <c r="F607" s="172"/>
      <c r="G607" s="156"/>
      <c r="H607" s="167"/>
      <c r="I607" s="178"/>
      <c r="J607" s="187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</row>
    <row r="608" spans="1:26" ht="16.5" customHeight="1">
      <c r="A608" s="163"/>
      <c r="B608" s="170"/>
      <c r="C608" s="163"/>
      <c r="D608" s="167"/>
      <c r="E608" s="171"/>
      <c r="F608" s="172"/>
      <c r="G608" s="156"/>
      <c r="H608" s="167"/>
      <c r="I608" s="178"/>
      <c r="J608" s="187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</row>
    <row r="609" spans="1:26" ht="16.5" customHeight="1">
      <c r="A609" s="163"/>
      <c r="B609" s="170"/>
      <c r="C609" s="163"/>
      <c r="D609" s="167"/>
      <c r="E609" s="171"/>
      <c r="F609" s="172"/>
      <c r="G609" s="156"/>
      <c r="H609" s="167"/>
      <c r="I609" s="178"/>
      <c r="J609" s="187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</row>
    <row r="610" spans="1:26" ht="16.5" customHeight="1">
      <c r="A610" s="163"/>
      <c r="B610" s="170"/>
      <c r="C610" s="163"/>
      <c r="D610" s="167"/>
      <c r="E610" s="171"/>
      <c r="F610" s="172"/>
      <c r="G610" s="156"/>
      <c r="H610" s="167"/>
      <c r="I610" s="178"/>
      <c r="J610" s="187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</row>
    <row r="611" spans="1:26" ht="16.5" customHeight="1">
      <c r="A611" s="163"/>
      <c r="B611" s="170"/>
      <c r="C611" s="163"/>
      <c r="D611" s="167"/>
      <c r="E611" s="171"/>
      <c r="F611" s="172"/>
      <c r="G611" s="156"/>
      <c r="H611" s="167"/>
      <c r="I611" s="178"/>
      <c r="J611" s="187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/>
      <c r="Z611" s="156"/>
    </row>
    <row r="612" spans="1:26" ht="16.5" customHeight="1">
      <c r="A612" s="163"/>
      <c r="B612" s="170"/>
      <c r="C612" s="163"/>
      <c r="D612" s="167"/>
      <c r="E612" s="171"/>
      <c r="F612" s="172"/>
      <c r="G612" s="156"/>
      <c r="H612" s="167"/>
      <c r="I612" s="178"/>
      <c r="J612" s="187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/>
      <c r="Z612" s="156"/>
    </row>
    <row r="613" spans="1:26" ht="16.5" customHeight="1">
      <c r="A613" s="163"/>
      <c r="B613" s="170"/>
      <c r="C613" s="163"/>
      <c r="D613" s="167"/>
      <c r="E613" s="171"/>
      <c r="F613" s="172"/>
      <c r="G613" s="156"/>
      <c r="H613" s="167"/>
      <c r="I613" s="178"/>
      <c r="J613" s="187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/>
      <c r="Z613" s="156"/>
    </row>
    <row r="614" spans="1:26" ht="16.5" customHeight="1">
      <c r="A614" s="163"/>
      <c r="B614" s="170"/>
      <c r="C614" s="163"/>
      <c r="D614" s="167"/>
      <c r="E614" s="171"/>
      <c r="F614" s="172"/>
      <c r="G614" s="156"/>
      <c r="H614" s="167"/>
      <c r="I614" s="178"/>
      <c r="J614" s="187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/>
      <c r="Z614" s="156"/>
    </row>
    <row r="615" spans="1:26" ht="16.5" customHeight="1">
      <c r="A615" s="163"/>
      <c r="B615" s="170"/>
      <c r="C615" s="163"/>
      <c r="D615" s="167"/>
      <c r="E615" s="171"/>
      <c r="F615" s="172"/>
      <c r="G615" s="156"/>
      <c r="H615" s="167"/>
      <c r="I615" s="178"/>
      <c r="J615" s="187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  <c r="Y615" s="156"/>
      <c r="Z615" s="156"/>
    </row>
    <row r="616" spans="1:26" ht="16.5" customHeight="1">
      <c r="A616" s="163"/>
      <c r="B616" s="170"/>
      <c r="C616" s="163"/>
      <c r="D616" s="167"/>
      <c r="E616" s="171"/>
      <c r="F616" s="172"/>
      <c r="G616" s="156"/>
      <c r="H616" s="167"/>
      <c r="I616" s="178"/>
      <c r="J616" s="187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6"/>
      <c r="X616" s="156"/>
      <c r="Y616" s="156"/>
      <c r="Z616" s="156"/>
    </row>
    <row r="617" spans="1:26" ht="16.5" customHeight="1">
      <c r="A617" s="163"/>
      <c r="B617" s="170"/>
      <c r="C617" s="163"/>
      <c r="D617" s="167"/>
      <c r="E617" s="171"/>
      <c r="F617" s="172"/>
      <c r="G617" s="156"/>
      <c r="H617" s="167"/>
      <c r="I617" s="178"/>
      <c r="J617" s="187"/>
      <c r="K617" s="156"/>
      <c r="L617" s="156"/>
      <c r="M617" s="156"/>
      <c r="N617" s="156"/>
      <c r="O617" s="156"/>
      <c r="P617" s="156"/>
      <c r="Q617" s="156"/>
      <c r="R617" s="156"/>
      <c r="S617" s="156"/>
      <c r="T617" s="156"/>
      <c r="U617" s="156"/>
      <c r="V617" s="156"/>
      <c r="W617" s="156"/>
      <c r="X617" s="156"/>
      <c r="Y617" s="156"/>
      <c r="Z617" s="156"/>
    </row>
    <row r="618" spans="1:26" ht="16.5" customHeight="1">
      <c r="A618" s="163"/>
      <c r="B618" s="170"/>
      <c r="C618" s="163"/>
      <c r="D618" s="167"/>
      <c r="E618" s="171"/>
      <c r="F618" s="172"/>
      <c r="G618" s="156"/>
      <c r="H618" s="167"/>
      <c r="I618" s="178"/>
      <c r="J618" s="187"/>
      <c r="K618" s="156"/>
      <c r="L618" s="156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</row>
    <row r="619" spans="1:26" ht="16.5" customHeight="1">
      <c r="A619" s="163"/>
      <c r="B619" s="170"/>
      <c r="C619" s="163"/>
      <c r="D619" s="167"/>
      <c r="E619" s="171"/>
      <c r="F619" s="172"/>
      <c r="G619" s="156"/>
      <c r="H619" s="167"/>
      <c r="I619" s="178"/>
      <c r="J619" s="187"/>
      <c r="K619" s="156"/>
      <c r="L619" s="156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</row>
    <row r="620" spans="1:26" ht="16.5" customHeight="1">
      <c r="A620" s="163"/>
      <c r="B620" s="170"/>
      <c r="C620" s="163"/>
      <c r="D620" s="167"/>
      <c r="E620" s="171"/>
      <c r="F620" s="172"/>
      <c r="G620" s="156"/>
      <c r="H620" s="167"/>
      <c r="I620" s="178"/>
      <c r="J620" s="187"/>
      <c r="K620" s="156"/>
      <c r="L620" s="156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</row>
    <row r="621" spans="1:26" ht="16.5" customHeight="1">
      <c r="A621" s="163"/>
      <c r="B621" s="170"/>
      <c r="C621" s="163"/>
      <c r="D621" s="167"/>
      <c r="E621" s="171"/>
      <c r="F621" s="172"/>
      <c r="G621" s="156"/>
      <c r="H621" s="167"/>
      <c r="I621" s="178"/>
      <c r="J621" s="187"/>
      <c r="K621" s="156"/>
      <c r="L621" s="156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</row>
    <row r="622" spans="1:26" ht="16.5" customHeight="1">
      <c r="A622" s="163"/>
      <c r="B622" s="170"/>
      <c r="C622" s="163"/>
      <c r="D622" s="167"/>
      <c r="E622" s="171"/>
      <c r="F622" s="172"/>
      <c r="G622" s="156"/>
      <c r="H622" s="167"/>
      <c r="I622" s="178"/>
      <c r="J622" s="187"/>
      <c r="K622" s="156"/>
      <c r="L622" s="156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</row>
    <row r="623" spans="1:26" ht="16.5" customHeight="1">
      <c r="A623" s="163"/>
      <c r="B623" s="170"/>
      <c r="C623" s="163"/>
      <c r="D623" s="167"/>
      <c r="E623" s="171"/>
      <c r="F623" s="172"/>
      <c r="G623" s="156"/>
      <c r="H623" s="167"/>
      <c r="I623" s="178"/>
      <c r="J623" s="187"/>
      <c r="K623" s="156"/>
      <c r="L623" s="156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</row>
    <row r="624" spans="1:26" ht="16.5" customHeight="1">
      <c r="A624" s="163"/>
      <c r="B624" s="170"/>
      <c r="C624" s="163"/>
      <c r="D624" s="167"/>
      <c r="E624" s="171"/>
      <c r="F624" s="172"/>
      <c r="G624" s="156"/>
      <c r="H624" s="167"/>
      <c r="I624" s="178"/>
      <c r="J624" s="187"/>
      <c r="K624" s="156"/>
      <c r="L624" s="156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</row>
    <row r="625" spans="1:26" ht="16.5" customHeight="1">
      <c r="A625" s="163"/>
      <c r="B625" s="170"/>
      <c r="C625" s="163"/>
      <c r="D625" s="167"/>
      <c r="E625" s="171"/>
      <c r="F625" s="172"/>
      <c r="G625" s="156"/>
      <c r="H625" s="167"/>
      <c r="I625" s="178"/>
      <c r="J625" s="187"/>
      <c r="K625" s="156"/>
      <c r="L625" s="156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</row>
    <row r="626" spans="1:26" ht="16.5" customHeight="1">
      <c r="A626" s="163"/>
      <c r="B626" s="170"/>
      <c r="C626" s="163"/>
      <c r="D626" s="167"/>
      <c r="E626" s="171"/>
      <c r="F626" s="172"/>
      <c r="G626" s="156"/>
      <c r="H626" s="167"/>
      <c r="I626" s="178"/>
      <c r="J626" s="187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</row>
    <row r="627" spans="1:26" ht="16.5" customHeight="1">
      <c r="A627" s="163"/>
      <c r="B627" s="170"/>
      <c r="C627" s="163"/>
      <c r="D627" s="167"/>
      <c r="E627" s="171"/>
      <c r="F627" s="172"/>
      <c r="G627" s="156"/>
      <c r="H627" s="167"/>
      <c r="I627" s="178"/>
      <c r="J627" s="187"/>
      <c r="K627" s="156"/>
      <c r="L627" s="156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</row>
    <row r="628" spans="1:26" ht="16.5" customHeight="1">
      <c r="A628" s="163"/>
      <c r="B628" s="170"/>
      <c r="C628" s="163"/>
      <c r="D628" s="167"/>
      <c r="E628" s="171"/>
      <c r="F628" s="172"/>
      <c r="G628" s="156"/>
      <c r="H628" s="167"/>
      <c r="I628" s="178"/>
      <c r="J628" s="187"/>
      <c r="K628" s="156"/>
      <c r="L628" s="156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</row>
    <row r="629" spans="1:26" ht="16.5" customHeight="1">
      <c r="A629" s="163"/>
      <c r="B629" s="170"/>
      <c r="C629" s="163"/>
      <c r="D629" s="167"/>
      <c r="E629" s="171"/>
      <c r="F629" s="172"/>
      <c r="G629" s="156"/>
      <c r="H629" s="167"/>
      <c r="I629" s="178"/>
      <c r="J629" s="187"/>
      <c r="K629" s="156"/>
      <c r="L629" s="156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</row>
    <row r="630" spans="1:26" ht="16.5" customHeight="1">
      <c r="A630" s="163"/>
      <c r="B630" s="170"/>
      <c r="C630" s="163"/>
      <c r="D630" s="167"/>
      <c r="E630" s="171"/>
      <c r="F630" s="172"/>
      <c r="G630" s="156"/>
      <c r="H630" s="167"/>
      <c r="I630" s="178"/>
      <c r="J630" s="187"/>
      <c r="K630" s="156"/>
      <c r="L630" s="156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</row>
    <row r="631" spans="1:26" ht="16.5" customHeight="1">
      <c r="A631" s="163"/>
      <c r="B631" s="170"/>
      <c r="C631" s="163"/>
      <c r="D631" s="167"/>
      <c r="E631" s="171"/>
      <c r="F631" s="172"/>
      <c r="G631" s="156"/>
      <c r="H631" s="167"/>
      <c r="I631" s="178"/>
      <c r="J631" s="187"/>
      <c r="K631" s="156"/>
      <c r="L631" s="156"/>
      <c r="M631" s="156"/>
      <c r="N631" s="156"/>
      <c r="O631" s="156"/>
      <c r="P631" s="156"/>
      <c r="Q631" s="156"/>
      <c r="R631" s="156"/>
      <c r="S631" s="156"/>
      <c r="T631" s="156"/>
      <c r="U631" s="156"/>
      <c r="V631" s="156"/>
      <c r="W631" s="156"/>
      <c r="X631" s="156"/>
      <c r="Y631" s="156"/>
      <c r="Z631" s="156"/>
    </row>
    <row r="632" spans="1:26" ht="16.5" customHeight="1">
      <c r="A632" s="163"/>
      <c r="B632" s="170"/>
      <c r="C632" s="163"/>
      <c r="D632" s="167"/>
      <c r="E632" s="171"/>
      <c r="F632" s="172"/>
      <c r="G632" s="156"/>
      <c r="H632" s="167"/>
      <c r="I632" s="178"/>
      <c r="J632" s="187"/>
      <c r="K632" s="156"/>
      <c r="L632" s="156"/>
      <c r="M632" s="156"/>
      <c r="N632" s="156"/>
      <c r="O632" s="156"/>
      <c r="P632" s="156"/>
      <c r="Q632" s="156"/>
      <c r="R632" s="156"/>
      <c r="S632" s="156"/>
      <c r="T632" s="156"/>
      <c r="U632" s="156"/>
      <c r="V632" s="156"/>
      <c r="W632" s="156"/>
      <c r="X632" s="156"/>
      <c r="Y632" s="156"/>
      <c r="Z632" s="156"/>
    </row>
    <row r="633" spans="1:26" ht="16.5" customHeight="1">
      <c r="A633" s="163"/>
      <c r="B633" s="170"/>
      <c r="C633" s="163"/>
      <c r="D633" s="167"/>
      <c r="E633" s="171"/>
      <c r="F633" s="172"/>
      <c r="G633" s="156"/>
      <c r="H633" s="167"/>
      <c r="I633" s="178"/>
      <c r="J633" s="187"/>
      <c r="K633" s="156"/>
      <c r="L633" s="156"/>
      <c r="M633" s="156"/>
      <c r="N633" s="156"/>
      <c r="O633" s="156"/>
      <c r="P633" s="156"/>
      <c r="Q633" s="156"/>
      <c r="R633" s="156"/>
      <c r="S633" s="156"/>
      <c r="T633" s="156"/>
      <c r="U633" s="156"/>
      <c r="V633" s="156"/>
      <c r="W633" s="156"/>
      <c r="X633" s="156"/>
      <c r="Y633" s="156"/>
      <c r="Z633" s="156"/>
    </row>
    <row r="634" spans="1:26" ht="16.5" customHeight="1">
      <c r="A634" s="163"/>
      <c r="B634" s="170"/>
      <c r="C634" s="163"/>
      <c r="D634" s="167"/>
      <c r="E634" s="171"/>
      <c r="F634" s="172"/>
      <c r="G634" s="156"/>
      <c r="H634" s="167"/>
      <c r="I634" s="178"/>
      <c r="J634" s="187"/>
      <c r="K634" s="156"/>
      <c r="L634" s="156"/>
      <c r="M634" s="156"/>
      <c r="N634" s="156"/>
      <c r="O634" s="156"/>
      <c r="P634" s="156"/>
      <c r="Q634" s="156"/>
      <c r="R634" s="156"/>
      <c r="S634" s="156"/>
      <c r="T634" s="156"/>
      <c r="U634" s="156"/>
      <c r="V634" s="156"/>
      <c r="W634" s="156"/>
      <c r="X634" s="156"/>
      <c r="Y634" s="156"/>
      <c r="Z634" s="156"/>
    </row>
    <row r="635" spans="1:26" ht="16.5" customHeight="1">
      <c r="A635" s="163"/>
      <c r="B635" s="170"/>
      <c r="C635" s="163"/>
      <c r="D635" s="167"/>
      <c r="E635" s="171"/>
      <c r="F635" s="172"/>
      <c r="G635" s="156"/>
      <c r="H635" s="167"/>
      <c r="I635" s="178"/>
      <c r="J635" s="187"/>
      <c r="K635" s="156"/>
      <c r="L635" s="156"/>
      <c r="M635" s="156"/>
      <c r="N635" s="156"/>
      <c r="O635" s="156"/>
      <c r="P635" s="156"/>
      <c r="Q635" s="156"/>
      <c r="R635" s="156"/>
      <c r="S635" s="156"/>
      <c r="T635" s="156"/>
      <c r="U635" s="156"/>
      <c r="V635" s="156"/>
      <c r="W635" s="156"/>
      <c r="X635" s="156"/>
      <c r="Y635" s="156"/>
      <c r="Z635" s="156"/>
    </row>
    <row r="636" spans="1:26" ht="16.5" customHeight="1">
      <c r="A636" s="163"/>
      <c r="B636" s="170"/>
      <c r="C636" s="163"/>
      <c r="D636" s="167"/>
      <c r="E636" s="171"/>
      <c r="F636" s="172"/>
      <c r="G636" s="156"/>
      <c r="H636" s="167"/>
      <c r="I636" s="178"/>
      <c r="J636" s="187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</row>
    <row r="637" spans="1:26" ht="16.5" customHeight="1">
      <c r="A637" s="163"/>
      <c r="B637" s="170"/>
      <c r="C637" s="163"/>
      <c r="D637" s="167"/>
      <c r="E637" s="171"/>
      <c r="F637" s="172"/>
      <c r="G637" s="156"/>
      <c r="H637" s="167"/>
      <c r="I637" s="178"/>
      <c r="J637" s="187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</row>
    <row r="638" spans="1:26" ht="16.5" customHeight="1">
      <c r="A638" s="163"/>
      <c r="B638" s="170"/>
      <c r="C638" s="163"/>
      <c r="D638" s="167"/>
      <c r="E638" s="171"/>
      <c r="F638" s="172"/>
      <c r="G638" s="156"/>
      <c r="H638" s="167"/>
      <c r="I638" s="178"/>
      <c r="J638" s="187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</row>
    <row r="639" spans="1:26" ht="16.5" customHeight="1">
      <c r="A639" s="163"/>
      <c r="B639" s="170"/>
      <c r="C639" s="163"/>
      <c r="D639" s="167"/>
      <c r="E639" s="171"/>
      <c r="F639" s="172"/>
      <c r="G639" s="156"/>
      <c r="H639" s="167"/>
      <c r="I639" s="178"/>
      <c r="J639" s="187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</row>
    <row r="640" spans="1:26" ht="16.5" customHeight="1">
      <c r="A640" s="163"/>
      <c r="B640" s="170"/>
      <c r="C640" s="163"/>
      <c r="D640" s="167"/>
      <c r="E640" s="171"/>
      <c r="F640" s="172"/>
      <c r="G640" s="156"/>
      <c r="H640" s="167"/>
      <c r="I640" s="178"/>
      <c r="J640" s="187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</row>
    <row r="641" spans="1:26" ht="16.5" customHeight="1">
      <c r="A641" s="163"/>
      <c r="B641" s="170"/>
      <c r="C641" s="163"/>
      <c r="D641" s="167"/>
      <c r="E641" s="171"/>
      <c r="F641" s="172"/>
      <c r="G641" s="156"/>
      <c r="H641" s="167"/>
      <c r="I641" s="178"/>
      <c r="J641" s="187"/>
      <c r="K641" s="156"/>
      <c r="L641" s="156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</row>
    <row r="642" spans="1:26" ht="16.5" customHeight="1">
      <c r="A642" s="163"/>
      <c r="B642" s="170"/>
      <c r="C642" s="163"/>
      <c r="D642" s="167"/>
      <c r="E642" s="171"/>
      <c r="F642" s="172"/>
      <c r="G642" s="156"/>
      <c r="H642" s="167"/>
      <c r="I642" s="178"/>
      <c r="J642" s="187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</row>
    <row r="643" spans="1:26" ht="16.5" customHeight="1">
      <c r="A643" s="163"/>
      <c r="B643" s="170"/>
      <c r="C643" s="163"/>
      <c r="D643" s="167"/>
      <c r="E643" s="171"/>
      <c r="F643" s="172"/>
      <c r="G643" s="156"/>
      <c r="H643" s="167"/>
      <c r="I643" s="178"/>
      <c r="J643" s="187"/>
      <c r="K643" s="156"/>
      <c r="L643" s="156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</row>
    <row r="644" spans="1:26" ht="16.5" customHeight="1">
      <c r="A644" s="163"/>
      <c r="B644" s="170"/>
      <c r="C644" s="163"/>
      <c r="D644" s="167"/>
      <c r="E644" s="171"/>
      <c r="F644" s="172"/>
      <c r="G644" s="156"/>
      <c r="H644" s="167"/>
      <c r="I644" s="178"/>
      <c r="J644" s="187"/>
      <c r="K644" s="156"/>
      <c r="L644" s="156"/>
      <c r="M644" s="156"/>
      <c r="N644" s="156"/>
      <c r="O644" s="156"/>
      <c r="P644" s="156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</row>
    <row r="645" spans="1:26" ht="16.5" customHeight="1">
      <c r="A645" s="163"/>
      <c r="B645" s="170"/>
      <c r="C645" s="163"/>
      <c r="D645" s="167"/>
      <c r="E645" s="171"/>
      <c r="F645" s="172"/>
      <c r="G645" s="156"/>
      <c r="H645" s="167"/>
      <c r="I645" s="178"/>
      <c r="J645" s="187"/>
      <c r="K645" s="156"/>
      <c r="L645" s="156"/>
      <c r="M645" s="156"/>
      <c r="N645" s="156"/>
      <c r="O645" s="156"/>
      <c r="P645" s="156"/>
      <c r="Q645" s="156"/>
      <c r="R645" s="156"/>
      <c r="S645" s="156"/>
      <c r="T645" s="156"/>
      <c r="U645" s="156"/>
      <c r="V645" s="156"/>
      <c r="W645" s="156"/>
      <c r="X645" s="156"/>
      <c r="Y645" s="156"/>
      <c r="Z645" s="156"/>
    </row>
    <row r="646" spans="1:26" ht="16.5" customHeight="1">
      <c r="A646" s="163"/>
      <c r="B646" s="170"/>
      <c r="C646" s="163"/>
      <c r="D646" s="167"/>
      <c r="E646" s="171"/>
      <c r="F646" s="172"/>
      <c r="G646" s="156"/>
      <c r="H646" s="167"/>
      <c r="I646" s="178"/>
      <c r="J646" s="187"/>
      <c r="K646" s="156"/>
      <c r="L646" s="156"/>
      <c r="M646" s="156"/>
      <c r="N646" s="156"/>
      <c r="O646" s="156"/>
      <c r="P646" s="156"/>
      <c r="Q646" s="156"/>
      <c r="R646" s="156"/>
      <c r="S646" s="156"/>
      <c r="T646" s="156"/>
      <c r="U646" s="156"/>
      <c r="V646" s="156"/>
      <c r="W646" s="156"/>
      <c r="X646" s="156"/>
      <c r="Y646" s="156"/>
      <c r="Z646" s="156"/>
    </row>
    <row r="647" spans="1:26" ht="16.5" customHeight="1">
      <c r="A647" s="163"/>
      <c r="B647" s="170"/>
      <c r="C647" s="163"/>
      <c r="D647" s="167"/>
      <c r="E647" s="171"/>
      <c r="F647" s="172"/>
      <c r="G647" s="156"/>
      <c r="H647" s="167"/>
      <c r="I647" s="178"/>
      <c r="J647" s="187"/>
      <c r="K647" s="156"/>
      <c r="L647" s="156"/>
      <c r="M647" s="156"/>
      <c r="N647" s="156"/>
      <c r="O647" s="156"/>
      <c r="P647" s="156"/>
      <c r="Q647" s="156"/>
      <c r="R647" s="156"/>
      <c r="S647" s="156"/>
      <c r="T647" s="156"/>
      <c r="U647" s="156"/>
      <c r="V647" s="156"/>
      <c r="W647" s="156"/>
      <c r="X647" s="156"/>
      <c r="Y647" s="156"/>
      <c r="Z647" s="156"/>
    </row>
    <row r="648" spans="1:26" ht="16.5" customHeight="1">
      <c r="A648" s="163"/>
      <c r="B648" s="170"/>
      <c r="C648" s="163"/>
      <c r="D648" s="167"/>
      <c r="E648" s="171"/>
      <c r="F648" s="172"/>
      <c r="G648" s="156"/>
      <c r="H648" s="167"/>
      <c r="I648" s="178"/>
      <c r="J648" s="187"/>
      <c r="K648" s="156"/>
      <c r="L648" s="156"/>
      <c r="M648" s="156"/>
      <c r="N648" s="156"/>
      <c r="O648" s="156"/>
      <c r="P648" s="156"/>
      <c r="Q648" s="156"/>
      <c r="R648" s="156"/>
      <c r="S648" s="156"/>
      <c r="T648" s="156"/>
      <c r="U648" s="156"/>
      <c r="V648" s="156"/>
      <c r="W648" s="156"/>
      <c r="X648" s="156"/>
      <c r="Y648" s="156"/>
      <c r="Z648" s="156"/>
    </row>
    <row r="649" spans="1:26" ht="16.5" customHeight="1">
      <c r="A649" s="163"/>
      <c r="B649" s="170"/>
      <c r="C649" s="163"/>
      <c r="D649" s="167"/>
      <c r="E649" s="171"/>
      <c r="F649" s="172"/>
      <c r="G649" s="156"/>
      <c r="H649" s="167"/>
      <c r="I649" s="178"/>
      <c r="J649" s="187"/>
      <c r="K649" s="156"/>
      <c r="L649" s="156"/>
      <c r="M649" s="156"/>
      <c r="N649" s="156"/>
      <c r="O649" s="156"/>
      <c r="P649" s="156"/>
      <c r="Q649" s="156"/>
      <c r="R649" s="156"/>
      <c r="S649" s="156"/>
      <c r="T649" s="156"/>
      <c r="U649" s="156"/>
      <c r="V649" s="156"/>
      <c r="W649" s="156"/>
      <c r="X649" s="156"/>
      <c r="Y649" s="156"/>
      <c r="Z649" s="156"/>
    </row>
    <row r="650" spans="1:26" ht="16.5" customHeight="1">
      <c r="A650" s="163"/>
      <c r="B650" s="170"/>
      <c r="C650" s="163"/>
      <c r="D650" s="167"/>
      <c r="E650" s="171"/>
      <c r="F650" s="172"/>
      <c r="G650" s="156"/>
      <c r="H650" s="167"/>
      <c r="I650" s="178"/>
      <c r="J650" s="187"/>
      <c r="K650" s="156"/>
      <c r="L650" s="156"/>
      <c r="M650" s="156"/>
      <c r="N650" s="156"/>
      <c r="O650" s="156"/>
      <c r="P650" s="156"/>
      <c r="Q650" s="156"/>
      <c r="R650" s="156"/>
      <c r="S650" s="156"/>
      <c r="T650" s="156"/>
      <c r="U650" s="156"/>
      <c r="V650" s="156"/>
      <c r="W650" s="156"/>
      <c r="X650" s="156"/>
      <c r="Y650" s="156"/>
      <c r="Z650" s="156"/>
    </row>
    <row r="651" spans="1:26" ht="16.5" customHeight="1">
      <c r="A651" s="163"/>
      <c r="B651" s="170"/>
      <c r="C651" s="163"/>
      <c r="D651" s="167"/>
      <c r="E651" s="171"/>
      <c r="F651" s="172"/>
      <c r="G651" s="156"/>
      <c r="H651" s="167"/>
      <c r="I651" s="178"/>
      <c r="J651" s="187"/>
      <c r="K651" s="156"/>
      <c r="L651" s="156"/>
      <c r="M651" s="156"/>
      <c r="N651" s="156"/>
      <c r="O651" s="156"/>
      <c r="P651" s="156"/>
      <c r="Q651" s="156"/>
      <c r="R651" s="156"/>
      <c r="S651" s="156"/>
      <c r="T651" s="156"/>
      <c r="U651" s="156"/>
      <c r="V651" s="156"/>
      <c r="W651" s="156"/>
      <c r="X651" s="156"/>
      <c r="Y651" s="156"/>
      <c r="Z651" s="156"/>
    </row>
    <row r="652" spans="1:26" ht="16.5" customHeight="1">
      <c r="A652" s="163"/>
      <c r="B652" s="170"/>
      <c r="C652" s="163"/>
      <c r="D652" s="167"/>
      <c r="E652" s="171"/>
      <c r="F652" s="172"/>
      <c r="G652" s="156"/>
      <c r="H652" s="167"/>
      <c r="I652" s="178"/>
      <c r="J652" s="187"/>
      <c r="K652" s="156"/>
      <c r="L652" s="156"/>
      <c r="M652" s="156"/>
      <c r="N652" s="156"/>
      <c r="O652" s="156"/>
      <c r="P652" s="156"/>
      <c r="Q652" s="156"/>
      <c r="R652" s="156"/>
      <c r="S652" s="156"/>
      <c r="T652" s="156"/>
      <c r="U652" s="156"/>
      <c r="V652" s="156"/>
      <c r="W652" s="156"/>
      <c r="X652" s="156"/>
      <c r="Y652" s="156"/>
      <c r="Z652" s="156"/>
    </row>
    <row r="653" spans="1:26" ht="16.5" customHeight="1">
      <c r="A653" s="163"/>
      <c r="B653" s="170"/>
      <c r="C653" s="163"/>
      <c r="D653" s="167"/>
      <c r="E653" s="171"/>
      <c r="F653" s="172"/>
      <c r="G653" s="156"/>
      <c r="H653" s="167"/>
      <c r="I653" s="178"/>
      <c r="J653" s="187"/>
      <c r="K653" s="156"/>
      <c r="L653" s="156"/>
      <c r="M653" s="156"/>
      <c r="N653" s="156"/>
      <c r="O653" s="156"/>
      <c r="P653" s="156"/>
      <c r="Q653" s="156"/>
      <c r="R653" s="156"/>
      <c r="S653" s="156"/>
      <c r="T653" s="156"/>
      <c r="U653" s="156"/>
      <c r="V653" s="156"/>
      <c r="W653" s="156"/>
      <c r="X653" s="156"/>
      <c r="Y653" s="156"/>
      <c r="Z653" s="156"/>
    </row>
    <row r="654" spans="1:26" ht="16.5" customHeight="1">
      <c r="A654" s="163"/>
      <c r="B654" s="170"/>
      <c r="C654" s="163"/>
      <c r="D654" s="167"/>
      <c r="E654" s="171"/>
      <c r="F654" s="172"/>
      <c r="G654" s="156"/>
      <c r="H654" s="167"/>
      <c r="I654" s="178"/>
      <c r="J654" s="187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6"/>
    </row>
    <row r="655" spans="1:26" ht="16.5" customHeight="1">
      <c r="A655" s="163"/>
      <c r="B655" s="170"/>
      <c r="C655" s="163"/>
      <c r="D655" s="167"/>
      <c r="E655" s="171"/>
      <c r="F655" s="172"/>
      <c r="G655" s="156"/>
      <c r="H655" s="167"/>
      <c r="I655" s="178"/>
      <c r="J655" s="187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6"/>
    </row>
    <row r="656" spans="1:26" ht="16.5" customHeight="1">
      <c r="A656" s="163"/>
      <c r="B656" s="170"/>
      <c r="C656" s="163"/>
      <c r="D656" s="167"/>
      <c r="E656" s="171"/>
      <c r="F656" s="172"/>
      <c r="G656" s="156"/>
      <c r="H656" s="167"/>
      <c r="I656" s="178"/>
      <c r="J656" s="187"/>
      <c r="K656" s="156"/>
      <c r="L656" s="156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6"/>
    </row>
    <row r="657" spans="1:26" ht="16.5" customHeight="1">
      <c r="A657" s="163"/>
      <c r="B657" s="170"/>
      <c r="C657" s="163"/>
      <c r="D657" s="167"/>
      <c r="E657" s="171"/>
      <c r="F657" s="172"/>
      <c r="G657" s="156"/>
      <c r="H657" s="167"/>
      <c r="I657" s="178"/>
      <c r="J657" s="187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</row>
    <row r="658" spans="1:26" ht="16.5" customHeight="1">
      <c r="A658" s="163"/>
      <c r="B658" s="170"/>
      <c r="C658" s="163"/>
      <c r="D658" s="167"/>
      <c r="E658" s="171"/>
      <c r="F658" s="172"/>
      <c r="G658" s="156"/>
      <c r="H658" s="167"/>
      <c r="I658" s="178"/>
      <c r="J658" s="187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</row>
    <row r="659" spans="1:26" ht="16.5" customHeight="1">
      <c r="A659" s="163"/>
      <c r="B659" s="170"/>
      <c r="C659" s="163"/>
      <c r="D659" s="167"/>
      <c r="E659" s="171"/>
      <c r="F659" s="172"/>
      <c r="G659" s="156"/>
      <c r="H659" s="167"/>
      <c r="I659" s="178"/>
      <c r="J659" s="187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</row>
    <row r="660" spans="1:26" ht="16.5" customHeight="1">
      <c r="A660" s="163"/>
      <c r="B660" s="170"/>
      <c r="C660" s="163"/>
      <c r="D660" s="167"/>
      <c r="E660" s="171"/>
      <c r="F660" s="172"/>
      <c r="G660" s="156"/>
      <c r="H660" s="167"/>
      <c r="I660" s="178"/>
      <c r="J660" s="187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</row>
    <row r="661" spans="1:26" ht="16.5" customHeight="1">
      <c r="A661" s="163"/>
      <c r="B661" s="170"/>
      <c r="C661" s="163"/>
      <c r="D661" s="167"/>
      <c r="E661" s="171"/>
      <c r="F661" s="172"/>
      <c r="G661" s="156"/>
      <c r="H661" s="167"/>
      <c r="I661" s="178"/>
      <c r="J661" s="187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</row>
    <row r="662" spans="1:26" ht="16.5" customHeight="1">
      <c r="A662" s="163"/>
      <c r="B662" s="170"/>
      <c r="C662" s="163"/>
      <c r="D662" s="167"/>
      <c r="E662" s="171"/>
      <c r="F662" s="172"/>
      <c r="G662" s="156"/>
      <c r="H662" s="167"/>
      <c r="I662" s="178"/>
      <c r="J662" s="187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</row>
    <row r="663" spans="1:26" ht="16.5" customHeight="1">
      <c r="A663" s="163"/>
      <c r="B663" s="170"/>
      <c r="C663" s="163"/>
      <c r="D663" s="167"/>
      <c r="E663" s="171"/>
      <c r="F663" s="172"/>
      <c r="G663" s="156"/>
      <c r="H663" s="167"/>
      <c r="I663" s="178"/>
      <c r="J663" s="187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</row>
    <row r="664" spans="1:26" ht="16.5" customHeight="1">
      <c r="A664" s="163"/>
      <c r="B664" s="170"/>
      <c r="C664" s="163"/>
      <c r="D664" s="167"/>
      <c r="E664" s="171"/>
      <c r="F664" s="172"/>
      <c r="G664" s="156"/>
      <c r="H664" s="167"/>
      <c r="I664" s="178"/>
      <c r="J664" s="187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</row>
    <row r="665" spans="1:26" ht="16.5" customHeight="1">
      <c r="A665" s="163"/>
      <c r="B665" s="170"/>
      <c r="C665" s="163"/>
      <c r="D665" s="167"/>
      <c r="E665" s="171"/>
      <c r="F665" s="172"/>
      <c r="G665" s="156"/>
      <c r="H665" s="167"/>
      <c r="I665" s="178"/>
      <c r="J665" s="187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</row>
    <row r="666" spans="1:26" ht="16.5" customHeight="1">
      <c r="A666" s="163"/>
      <c r="B666" s="170"/>
      <c r="C666" s="163"/>
      <c r="D666" s="167"/>
      <c r="E666" s="171"/>
      <c r="F666" s="172"/>
      <c r="G666" s="156"/>
      <c r="H666" s="167"/>
      <c r="I666" s="178"/>
      <c r="J666" s="187"/>
      <c r="K666" s="156"/>
      <c r="L666" s="156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</row>
    <row r="667" spans="1:26" ht="16.5" customHeight="1">
      <c r="A667" s="163"/>
      <c r="B667" s="170"/>
      <c r="C667" s="163"/>
      <c r="D667" s="167"/>
      <c r="E667" s="171"/>
      <c r="F667" s="172"/>
      <c r="G667" s="156"/>
      <c r="H667" s="167"/>
      <c r="I667" s="178"/>
      <c r="J667" s="187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</row>
    <row r="668" spans="1:26" ht="16.5" customHeight="1">
      <c r="A668" s="163"/>
      <c r="B668" s="170"/>
      <c r="C668" s="163"/>
      <c r="D668" s="167"/>
      <c r="E668" s="171"/>
      <c r="F668" s="172"/>
      <c r="G668" s="156"/>
      <c r="H668" s="167"/>
      <c r="I668" s="178"/>
      <c r="J668" s="187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/>
      <c r="Z668" s="156"/>
    </row>
    <row r="669" spans="1:26" ht="16.5" customHeight="1">
      <c r="A669" s="163"/>
      <c r="B669" s="170"/>
      <c r="C669" s="163"/>
      <c r="D669" s="167"/>
      <c r="E669" s="171"/>
      <c r="F669" s="172"/>
      <c r="G669" s="156"/>
      <c r="H669" s="167"/>
      <c r="I669" s="178"/>
      <c r="J669" s="187"/>
      <c r="K669" s="156"/>
      <c r="L669" s="156"/>
      <c r="M669" s="156"/>
      <c r="N669" s="156"/>
      <c r="O669" s="156"/>
      <c r="P669" s="156"/>
      <c r="Q669" s="156"/>
      <c r="R669" s="156"/>
      <c r="S669" s="156"/>
      <c r="T669" s="156"/>
      <c r="U669" s="156"/>
      <c r="V669" s="156"/>
      <c r="W669" s="156"/>
      <c r="X669" s="156"/>
      <c r="Y669" s="156"/>
      <c r="Z669" s="156"/>
    </row>
    <row r="670" spans="1:26" ht="16.5" customHeight="1">
      <c r="A670" s="163"/>
      <c r="B670" s="170"/>
      <c r="C670" s="163"/>
      <c r="D670" s="167"/>
      <c r="E670" s="171"/>
      <c r="F670" s="172"/>
      <c r="G670" s="156"/>
      <c r="H670" s="167"/>
      <c r="I670" s="178"/>
      <c r="J670" s="187"/>
      <c r="K670" s="156"/>
      <c r="L670" s="156"/>
      <c r="M670" s="156"/>
      <c r="N670" s="156"/>
      <c r="O670" s="156"/>
      <c r="P670" s="156"/>
      <c r="Q670" s="156"/>
      <c r="R670" s="156"/>
      <c r="S670" s="156"/>
      <c r="T670" s="156"/>
      <c r="U670" s="156"/>
      <c r="V670" s="156"/>
      <c r="W670" s="156"/>
      <c r="X670" s="156"/>
      <c r="Y670" s="156"/>
      <c r="Z670" s="156"/>
    </row>
    <row r="671" spans="1:26" ht="16.5" customHeight="1">
      <c r="A671" s="163"/>
      <c r="B671" s="170"/>
      <c r="C671" s="163"/>
      <c r="D671" s="167"/>
      <c r="E671" s="171"/>
      <c r="F671" s="172"/>
      <c r="G671" s="156"/>
      <c r="H671" s="167"/>
      <c r="I671" s="178"/>
      <c r="J671" s="187"/>
      <c r="K671" s="156"/>
      <c r="L671" s="156"/>
      <c r="M671" s="156"/>
      <c r="N671" s="156"/>
      <c r="O671" s="156"/>
      <c r="P671" s="156"/>
      <c r="Q671" s="156"/>
      <c r="R671" s="156"/>
      <c r="S671" s="156"/>
      <c r="T671" s="156"/>
      <c r="U671" s="156"/>
      <c r="V671" s="156"/>
      <c r="W671" s="156"/>
      <c r="X671" s="156"/>
      <c r="Y671" s="156"/>
      <c r="Z671" s="156"/>
    </row>
    <row r="672" spans="1:26" ht="16.5" customHeight="1">
      <c r="A672" s="163"/>
      <c r="B672" s="170"/>
      <c r="C672" s="163"/>
      <c r="D672" s="167"/>
      <c r="E672" s="171"/>
      <c r="F672" s="172"/>
      <c r="G672" s="156"/>
      <c r="H672" s="167"/>
      <c r="I672" s="178"/>
      <c r="J672" s="187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</row>
    <row r="673" spans="1:26" ht="16.5" customHeight="1">
      <c r="A673" s="163"/>
      <c r="B673" s="170"/>
      <c r="C673" s="163"/>
      <c r="D673" s="167"/>
      <c r="E673" s="171"/>
      <c r="F673" s="172"/>
      <c r="G673" s="156"/>
      <c r="H673" s="167"/>
      <c r="I673" s="178"/>
      <c r="J673" s="187"/>
      <c r="K673" s="156"/>
      <c r="L673" s="156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</row>
    <row r="674" spans="1:26" ht="16.5" customHeight="1">
      <c r="A674" s="163"/>
      <c r="B674" s="170"/>
      <c r="C674" s="163"/>
      <c r="D674" s="167"/>
      <c r="E674" s="171"/>
      <c r="F674" s="172"/>
      <c r="G674" s="156"/>
      <c r="H674" s="167"/>
      <c r="I674" s="178"/>
      <c r="J674" s="187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</row>
    <row r="675" spans="1:26" ht="16.5" customHeight="1">
      <c r="A675" s="163"/>
      <c r="B675" s="170"/>
      <c r="C675" s="163"/>
      <c r="D675" s="167"/>
      <c r="E675" s="171"/>
      <c r="F675" s="172"/>
      <c r="G675" s="156"/>
      <c r="H675" s="167"/>
      <c r="I675" s="178"/>
      <c r="J675" s="187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</row>
    <row r="676" spans="1:26" ht="16.5" customHeight="1">
      <c r="A676" s="163"/>
      <c r="B676" s="170"/>
      <c r="C676" s="163"/>
      <c r="D676" s="167"/>
      <c r="E676" s="171"/>
      <c r="F676" s="172"/>
      <c r="G676" s="156"/>
      <c r="H676" s="167"/>
      <c r="I676" s="178"/>
      <c r="J676" s="187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</row>
    <row r="677" spans="1:26" ht="16.5" customHeight="1">
      <c r="A677" s="163"/>
      <c r="B677" s="170"/>
      <c r="C677" s="163"/>
      <c r="D677" s="167"/>
      <c r="E677" s="171"/>
      <c r="F677" s="172"/>
      <c r="G677" s="156"/>
      <c r="H677" s="167"/>
      <c r="I677" s="178"/>
      <c r="J677" s="187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</row>
    <row r="678" spans="1:26" ht="16.5" customHeight="1">
      <c r="A678" s="163"/>
      <c r="B678" s="170"/>
      <c r="C678" s="163"/>
      <c r="D678" s="167"/>
      <c r="E678" s="171"/>
      <c r="F678" s="172"/>
      <c r="G678" s="156"/>
      <c r="H678" s="167"/>
      <c r="I678" s="178"/>
      <c r="J678" s="187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</row>
    <row r="679" spans="1:26" ht="16.5" customHeight="1">
      <c r="A679" s="163"/>
      <c r="B679" s="170"/>
      <c r="C679" s="163"/>
      <c r="D679" s="167"/>
      <c r="E679" s="171"/>
      <c r="F679" s="172"/>
      <c r="G679" s="156"/>
      <c r="H679" s="167"/>
      <c r="I679" s="178"/>
      <c r="J679" s="187"/>
      <c r="K679" s="156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</row>
    <row r="680" spans="1:26" ht="16.5" customHeight="1">
      <c r="A680" s="163"/>
      <c r="B680" s="170"/>
      <c r="C680" s="163"/>
      <c r="D680" s="167"/>
      <c r="E680" s="171"/>
      <c r="F680" s="172"/>
      <c r="G680" s="156"/>
      <c r="H680" s="167"/>
      <c r="I680" s="178"/>
      <c r="J680" s="187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</row>
    <row r="681" spans="1:26" ht="16.5" customHeight="1">
      <c r="A681" s="163"/>
      <c r="B681" s="170"/>
      <c r="C681" s="163"/>
      <c r="D681" s="167"/>
      <c r="E681" s="171"/>
      <c r="F681" s="172"/>
      <c r="G681" s="156"/>
      <c r="H681" s="167"/>
      <c r="I681" s="178"/>
      <c r="J681" s="187"/>
      <c r="K681" s="156"/>
      <c r="L681" s="156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/>
      <c r="Z681" s="156"/>
    </row>
    <row r="682" spans="1:26" ht="16.5" customHeight="1">
      <c r="A682" s="163"/>
      <c r="B682" s="170"/>
      <c r="C682" s="163"/>
      <c r="D682" s="167"/>
      <c r="E682" s="171"/>
      <c r="F682" s="172"/>
      <c r="G682" s="156"/>
      <c r="H682" s="167"/>
      <c r="I682" s="178"/>
      <c r="J682" s="187"/>
      <c r="K682" s="156"/>
      <c r="L682" s="156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6"/>
    </row>
    <row r="683" spans="1:26" ht="16.5" customHeight="1">
      <c r="A683" s="163"/>
      <c r="B683" s="170"/>
      <c r="C683" s="163"/>
      <c r="D683" s="167"/>
      <c r="E683" s="171"/>
      <c r="F683" s="172"/>
      <c r="G683" s="156"/>
      <c r="H683" s="167"/>
      <c r="I683" s="178"/>
      <c r="J683" s="187"/>
      <c r="K683" s="156"/>
      <c r="L683" s="156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6"/>
      <c r="X683" s="156"/>
      <c r="Y683" s="156"/>
      <c r="Z683" s="156"/>
    </row>
    <row r="684" spans="1:26" ht="16.5" customHeight="1">
      <c r="A684" s="163"/>
      <c r="B684" s="170"/>
      <c r="C684" s="163"/>
      <c r="D684" s="167"/>
      <c r="E684" s="171"/>
      <c r="F684" s="172"/>
      <c r="G684" s="156"/>
      <c r="H684" s="167"/>
      <c r="I684" s="178"/>
      <c r="J684" s="187"/>
      <c r="K684" s="156"/>
      <c r="L684" s="156"/>
      <c r="M684" s="156"/>
      <c r="N684" s="156"/>
      <c r="O684" s="156"/>
      <c r="P684" s="156"/>
      <c r="Q684" s="156"/>
      <c r="R684" s="156"/>
      <c r="S684" s="156"/>
      <c r="T684" s="156"/>
      <c r="U684" s="156"/>
      <c r="V684" s="156"/>
      <c r="W684" s="156"/>
      <c r="X684" s="156"/>
      <c r="Y684" s="156"/>
      <c r="Z684" s="156"/>
    </row>
    <row r="685" spans="1:26" ht="16.5" customHeight="1">
      <c r="A685" s="163"/>
      <c r="B685" s="170"/>
      <c r="C685" s="163"/>
      <c r="D685" s="167"/>
      <c r="E685" s="171"/>
      <c r="F685" s="172"/>
      <c r="G685" s="156"/>
      <c r="H685" s="167"/>
      <c r="I685" s="178"/>
      <c r="J685" s="187"/>
      <c r="K685" s="156"/>
      <c r="L685" s="156"/>
      <c r="M685" s="156"/>
      <c r="N685" s="156"/>
      <c r="O685" s="156"/>
      <c r="P685" s="156"/>
      <c r="Q685" s="156"/>
      <c r="R685" s="156"/>
      <c r="S685" s="156"/>
      <c r="T685" s="156"/>
      <c r="U685" s="156"/>
      <c r="V685" s="156"/>
      <c r="W685" s="156"/>
      <c r="X685" s="156"/>
      <c r="Y685" s="156"/>
      <c r="Z685" s="156"/>
    </row>
    <row r="686" spans="1:26" ht="16.5" customHeight="1">
      <c r="A686" s="163"/>
      <c r="B686" s="170"/>
      <c r="C686" s="163"/>
      <c r="D686" s="167"/>
      <c r="E686" s="171"/>
      <c r="F686" s="172"/>
      <c r="G686" s="156"/>
      <c r="H686" s="167"/>
      <c r="I686" s="178"/>
      <c r="J686" s="187"/>
      <c r="K686" s="156"/>
      <c r="L686" s="156"/>
      <c r="M686" s="156"/>
      <c r="N686" s="156"/>
      <c r="O686" s="156"/>
      <c r="P686" s="156"/>
      <c r="Q686" s="156"/>
      <c r="R686" s="156"/>
      <c r="S686" s="156"/>
      <c r="T686" s="156"/>
      <c r="U686" s="156"/>
      <c r="V686" s="156"/>
      <c r="W686" s="156"/>
      <c r="X686" s="156"/>
      <c r="Y686" s="156"/>
      <c r="Z686" s="156"/>
    </row>
    <row r="687" spans="1:26" ht="16.5" customHeight="1">
      <c r="A687" s="163"/>
      <c r="B687" s="170"/>
      <c r="C687" s="163"/>
      <c r="D687" s="167"/>
      <c r="E687" s="171"/>
      <c r="F687" s="172"/>
      <c r="G687" s="156"/>
      <c r="H687" s="167"/>
      <c r="I687" s="178"/>
      <c r="J687" s="187"/>
      <c r="K687" s="156"/>
      <c r="L687" s="156"/>
      <c r="M687" s="156"/>
      <c r="N687" s="156"/>
      <c r="O687" s="156"/>
      <c r="P687" s="156"/>
      <c r="Q687" s="156"/>
      <c r="R687" s="156"/>
      <c r="S687" s="156"/>
      <c r="T687" s="156"/>
      <c r="U687" s="156"/>
      <c r="V687" s="156"/>
      <c r="W687" s="156"/>
      <c r="X687" s="156"/>
      <c r="Y687" s="156"/>
      <c r="Z687" s="156"/>
    </row>
    <row r="688" spans="1:26" ht="16.5" customHeight="1">
      <c r="A688" s="163"/>
      <c r="B688" s="170"/>
      <c r="C688" s="163"/>
      <c r="D688" s="167"/>
      <c r="E688" s="171"/>
      <c r="F688" s="172"/>
      <c r="G688" s="156"/>
      <c r="H688" s="167"/>
      <c r="I688" s="178"/>
      <c r="J688" s="187"/>
      <c r="K688" s="156"/>
      <c r="L688" s="156"/>
      <c r="M688" s="156"/>
      <c r="N688" s="156"/>
      <c r="O688" s="156"/>
      <c r="P688" s="156"/>
      <c r="Q688" s="156"/>
      <c r="R688" s="156"/>
      <c r="S688" s="156"/>
      <c r="T688" s="156"/>
      <c r="U688" s="156"/>
      <c r="V688" s="156"/>
      <c r="W688" s="156"/>
      <c r="X688" s="156"/>
      <c r="Y688" s="156"/>
      <c r="Z688" s="156"/>
    </row>
    <row r="689" spans="1:26" ht="16.5" customHeight="1">
      <c r="A689" s="163"/>
      <c r="B689" s="170"/>
      <c r="C689" s="163"/>
      <c r="D689" s="167"/>
      <c r="E689" s="171"/>
      <c r="F689" s="172"/>
      <c r="G689" s="156"/>
      <c r="H689" s="167"/>
      <c r="I689" s="178"/>
      <c r="J689" s="187"/>
      <c r="K689" s="156"/>
      <c r="L689" s="156"/>
      <c r="M689" s="156"/>
      <c r="N689" s="156"/>
      <c r="O689" s="156"/>
      <c r="P689" s="156"/>
      <c r="Q689" s="156"/>
      <c r="R689" s="156"/>
      <c r="S689" s="156"/>
      <c r="T689" s="156"/>
      <c r="U689" s="156"/>
      <c r="V689" s="156"/>
      <c r="W689" s="156"/>
      <c r="X689" s="156"/>
      <c r="Y689" s="156"/>
      <c r="Z689" s="156"/>
    </row>
    <row r="690" spans="1:26" ht="16.5" customHeight="1">
      <c r="A690" s="163"/>
      <c r="B690" s="170"/>
      <c r="C690" s="163"/>
      <c r="D690" s="167"/>
      <c r="E690" s="171"/>
      <c r="F690" s="172"/>
      <c r="G690" s="156"/>
      <c r="H690" s="167"/>
      <c r="I690" s="178"/>
      <c r="J690" s="187"/>
      <c r="K690" s="156"/>
      <c r="L690" s="156"/>
      <c r="M690" s="156"/>
      <c r="N690" s="156"/>
      <c r="O690" s="156"/>
      <c r="P690" s="156"/>
      <c r="Q690" s="156"/>
      <c r="R690" s="156"/>
      <c r="S690" s="156"/>
      <c r="T690" s="156"/>
      <c r="U690" s="156"/>
      <c r="V690" s="156"/>
      <c r="W690" s="156"/>
      <c r="X690" s="156"/>
      <c r="Y690" s="156"/>
      <c r="Z690" s="156"/>
    </row>
    <row r="691" spans="1:26" ht="16.5" customHeight="1">
      <c r="A691" s="163"/>
      <c r="B691" s="170"/>
      <c r="C691" s="163"/>
      <c r="D691" s="167"/>
      <c r="E691" s="171"/>
      <c r="F691" s="172"/>
      <c r="G691" s="156"/>
      <c r="H691" s="167"/>
      <c r="I691" s="178"/>
      <c r="J691" s="187"/>
      <c r="K691" s="156"/>
      <c r="L691" s="156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6"/>
      <c r="X691" s="156"/>
      <c r="Y691" s="156"/>
      <c r="Z691" s="156"/>
    </row>
    <row r="692" spans="1:26" ht="16.5" customHeight="1">
      <c r="A692" s="163"/>
      <c r="B692" s="170"/>
      <c r="C692" s="163"/>
      <c r="D692" s="167"/>
      <c r="E692" s="171"/>
      <c r="F692" s="172"/>
      <c r="G692" s="156"/>
      <c r="H692" s="167"/>
      <c r="I692" s="178"/>
      <c r="J692" s="187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</row>
    <row r="693" spans="1:26" ht="16.5" customHeight="1">
      <c r="A693" s="163"/>
      <c r="B693" s="170"/>
      <c r="C693" s="163"/>
      <c r="D693" s="167"/>
      <c r="E693" s="171"/>
      <c r="F693" s="172"/>
      <c r="G693" s="156"/>
      <c r="H693" s="167"/>
      <c r="I693" s="178"/>
      <c r="J693" s="187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</row>
    <row r="694" spans="1:26" ht="16.5" customHeight="1">
      <c r="A694" s="163"/>
      <c r="B694" s="170"/>
      <c r="C694" s="163"/>
      <c r="D694" s="167"/>
      <c r="E694" s="171"/>
      <c r="F694" s="172"/>
      <c r="G694" s="156"/>
      <c r="H694" s="167"/>
      <c r="I694" s="178"/>
      <c r="J694" s="187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</row>
    <row r="695" spans="1:26" ht="16.5" customHeight="1">
      <c r="A695" s="163"/>
      <c r="B695" s="170"/>
      <c r="C695" s="163"/>
      <c r="D695" s="167"/>
      <c r="E695" s="171"/>
      <c r="F695" s="172"/>
      <c r="G695" s="156"/>
      <c r="H695" s="167"/>
      <c r="I695" s="178"/>
      <c r="J695" s="187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</row>
    <row r="696" spans="1:26" ht="16.5" customHeight="1">
      <c r="A696" s="163"/>
      <c r="B696" s="170"/>
      <c r="C696" s="163"/>
      <c r="D696" s="167"/>
      <c r="E696" s="171"/>
      <c r="F696" s="172"/>
      <c r="G696" s="156"/>
      <c r="H696" s="167"/>
      <c r="I696" s="178"/>
      <c r="J696" s="187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</row>
    <row r="697" spans="1:26" ht="16.5" customHeight="1">
      <c r="A697" s="163"/>
      <c r="B697" s="170"/>
      <c r="C697" s="163"/>
      <c r="D697" s="167"/>
      <c r="E697" s="171"/>
      <c r="F697" s="172"/>
      <c r="G697" s="156"/>
      <c r="H697" s="167"/>
      <c r="I697" s="178"/>
      <c r="J697" s="187"/>
      <c r="K697" s="156"/>
      <c r="L697" s="156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6"/>
      <c r="X697" s="156"/>
      <c r="Y697" s="156"/>
      <c r="Z697" s="156"/>
    </row>
    <row r="698" spans="1:26" ht="16.5" customHeight="1">
      <c r="A698" s="163"/>
      <c r="B698" s="170"/>
      <c r="C698" s="163"/>
      <c r="D698" s="167"/>
      <c r="E698" s="171"/>
      <c r="F698" s="172"/>
      <c r="G698" s="156"/>
      <c r="H698" s="167"/>
      <c r="I698" s="178"/>
      <c r="J698" s="187"/>
      <c r="K698" s="156"/>
      <c r="L698" s="156"/>
      <c r="M698" s="156"/>
      <c r="N698" s="156"/>
      <c r="O698" s="156"/>
      <c r="P698" s="156"/>
      <c r="Q698" s="156"/>
      <c r="R698" s="156"/>
      <c r="S698" s="156"/>
      <c r="T698" s="156"/>
      <c r="U698" s="156"/>
      <c r="V698" s="156"/>
      <c r="W698" s="156"/>
      <c r="X698" s="156"/>
      <c r="Y698" s="156"/>
      <c r="Z698" s="156"/>
    </row>
    <row r="699" spans="1:26" ht="16.5" customHeight="1">
      <c r="A699" s="163"/>
      <c r="B699" s="170"/>
      <c r="C699" s="163"/>
      <c r="D699" s="167"/>
      <c r="E699" s="171"/>
      <c r="F699" s="172"/>
      <c r="G699" s="156"/>
      <c r="H699" s="167"/>
      <c r="I699" s="178"/>
      <c r="J699" s="187"/>
      <c r="K699" s="156"/>
      <c r="L699" s="156"/>
      <c r="M699" s="156"/>
      <c r="N699" s="156"/>
      <c r="O699" s="156"/>
      <c r="P699" s="156"/>
      <c r="Q699" s="156"/>
      <c r="R699" s="156"/>
      <c r="S699" s="156"/>
      <c r="T699" s="156"/>
      <c r="U699" s="156"/>
      <c r="V699" s="156"/>
      <c r="W699" s="156"/>
      <c r="X699" s="156"/>
      <c r="Y699" s="156"/>
      <c r="Z699" s="156"/>
    </row>
    <row r="700" spans="1:26" ht="16.5" customHeight="1">
      <c r="A700" s="163"/>
      <c r="B700" s="170"/>
      <c r="C700" s="163"/>
      <c r="D700" s="167"/>
      <c r="E700" s="171"/>
      <c r="F700" s="172"/>
      <c r="G700" s="156"/>
      <c r="H700" s="167"/>
      <c r="I700" s="178"/>
      <c r="J700" s="187"/>
      <c r="K700" s="156"/>
      <c r="L700" s="156"/>
      <c r="M700" s="156"/>
      <c r="N700" s="156"/>
      <c r="O700" s="156"/>
      <c r="P700" s="156"/>
      <c r="Q700" s="156"/>
      <c r="R700" s="156"/>
      <c r="S700" s="156"/>
      <c r="T700" s="156"/>
      <c r="U700" s="156"/>
      <c r="V700" s="156"/>
      <c r="W700" s="156"/>
      <c r="X700" s="156"/>
      <c r="Y700" s="156"/>
      <c r="Z700" s="156"/>
    </row>
    <row r="701" spans="1:26" ht="16.5" customHeight="1">
      <c r="A701" s="163"/>
      <c r="B701" s="170"/>
      <c r="C701" s="163"/>
      <c r="D701" s="167"/>
      <c r="E701" s="171"/>
      <c r="F701" s="172"/>
      <c r="G701" s="156"/>
      <c r="H701" s="167"/>
      <c r="I701" s="178"/>
      <c r="J701" s="187"/>
      <c r="K701" s="156"/>
      <c r="L701" s="156"/>
      <c r="M701" s="156"/>
      <c r="N701" s="156"/>
      <c r="O701" s="156"/>
      <c r="P701" s="156"/>
      <c r="Q701" s="156"/>
      <c r="R701" s="156"/>
      <c r="S701" s="156"/>
      <c r="T701" s="156"/>
      <c r="U701" s="156"/>
      <c r="V701" s="156"/>
      <c r="W701" s="156"/>
      <c r="X701" s="156"/>
      <c r="Y701" s="156"/>
      <c r="Z701" s="156"/>
    </row>
    <row r="702" spans="1:26" ht="16.5" customHeight="1">
      <c r="A702" s="163"/>
      <c r="B702" s="170"/>
      <c r="C702" s="163"/>
      <c r="D702" s="167"/>
      <c r="E702" s="171"/>
      <c r="F702" s="172"/>
      <c r="G702" s="156"/>
      <c r="H702" s="167"/>
      <c r="I702" s="178"/>
      <c r="J702" s="187"/>
      <c r="K702" s="156"/>
      <c r="L702" s="156"/>
      <c r="M702" s="156"/>
      <c r="N702" s="156"/>
      <c r="O702" s="156"/>
      <c r="P702" s="156"/>
      <c r="Q702" s="156"/>
      <c r="R702" s="156"/>
      <c r="S702" s="156"/>
      <c r="T702" s="156"/>
      <c r="U702" s="156"/>
      <c r="V702" s="156"/>
      <c r="W702" s="156"/>
      <c r="X702" s="156"/>
      <c r="Y702" s="156"/>
      <c r="Z702" s="156"/>
    </row>
    <row r="703" spans="1:26" ht="16.5" customHeight="1">
      <c r="A703" s="163"/>
      <c r="B703" s="170"/>
      <c r="C703" s="163"/>
      <c r="D703" s="167"/>
      <c r="E703" s="171"/>
      <c r="F703" s="172"/>
      <c r="G703" s="156"/>
      <c r="H703" s="167"/>
      <c r="I703" s="178"/>
      <c r="J703" s="187"/>
      <c r="K703" s="156"/>
      <c r="L703" s="156"/>
      <c r="M703" s="156"/>
      <c r="N703" s="156"/>
      <c r="O703" s="156"/>
      <c r="P703" s="156"/>
      <c r="Q703" s="156"/>
      <c r="R703" s="156"/>
      <c r="S703" s="156"/>
      <c r="T703" s="156"/>
      <c r="U703" s="156"/>
      <c r="V703" s="156"/>
      <c r="W703" s="156"/>
      <c r="X703" s="156"/>
      <c r="Y703" s="156"/>
      <c r="Z703" s="156"/>
    </row>
    <row r="704" spans="1:26" ht="16.5" customHeight="1">
      <c r="A704" s="163"/>
      <c r="B704" s="170"/>
      <c r="C704" s="163"/>
      <c r="D704" s="167"/>
      <c r="E704" s="171"/>
      <c r="F704" s="172"/>
      <c r="G704" s="156"/>
      <c r="H704" s="167"/>
      <c r="I704" s="178"/>
      <c r="J704" s="187"/>
      <c r="K704" s="156"/>
      <c r="L704" s="156"/>
      <c r="M704" s="156"/>
      <c r="N704" s="156"/>
      <c r="O704" s="156"/>
      <c r="P704" s="156"/>
      <c r="Q704" s="156"/>
      <c r="R704" s="156"/>
      <c r="S704" s="156"/>
      <c r="T704" s="156"/>
      <c r="U704" s="156"/>
      <c r="V704" s="156"/>
      <c r="W704" s="156"/>
      <c r="X704" s="156"/>
      <c r="Y704" s="156"/>
      <c r="Z704" s="156"/>
    </row>
    <row r="705" spans="1:26" ht="16.5" customHeight="1">
      <c r="A705" s="163"/>
      <c r="B705" s="170"/>
      <c r="C705" s="163"/>
      <c r="D705" s="167"/>
      <c r="E705" s="171"/>
      <c r="F705" s="172"/>
      <c r="G705" s="156"/>
      <c r="H705" s="167"/>
      <c r="I705" s="178"/>
      <c r="J705" s="187"/>
      <c r="K705" s="156"/>
      <c r="L705" s="156"/>
      <c r="M705" s="156"/>
      <c r="N705" s="156"/>
      <c r="O705" s="156"/>
      <c r="P705" s="156"/>
      <c r="Q705" s="156"/>
      <c r="R705" s="156"/>
      <c r="S705" s="156"/>
      <c r="T705" s="156"/>
      <c r="U705" s="156"/>
      <c r="V705" s="156"/>
      <c r="W705" s="156"/>
      <c r="X705" s="156"/>
      <c r="Y705" s="156"/>
      <c r="Z705" s="156"/>
    </row>
    <row r="706" spans="1:26" ht="16.5" customHeight="1">
      <c r="A706" s="163"/>
      <c r="B706" s="170"/>
      <c r="C706" s="163"/>
      <c r="D706" s="167"/>
      <c r="E706" s="171"/>
      <c r="F706" s="172"/>
      <c r="G706" s="156"/>
      <c r="H706" s="167"/>
      <c r="I706" s="178"/>
      <c r="J706" s="187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</row>
    <row r="707" spans="1:26" ht="16.5" customHeight="1">
      <c r="A707" s="163"/>
      <c r="B707" s="170"/>
      <c r="C707" s="163"/>
      <c r="D707" s="167"/>
      <c r="E707" s="171"/>
      <c r="F707" s="172"/>
      <c r="G707" s="156"/>
      <c r="H707" s="167"/>
      <c r="I707" s="178"/>
      <c r="J707" s="187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</row>
    <row r="708" spans="1:26" ht="16.5" customHeight="1">
      <c r="A708" s="163"/>
      <c r="B708" s="170"/>
      <c r="C708" s="163"/>
      <c r="D708" s="167"/>
      <c r="E708" s="171"/>
      <c r="F708" s="172"/>
      <c r="G708" s="156"/>
      <c r="H708" s="167"/>
      <c r="I708" s="178"/>
      <c r="J708" s="187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</row>
    <row r="709" spans="1:26" ht="16.5" customHeight="1">
      <c r="A709" s="163"/>
      <c r="B709" s="170"/>
      <c r="C709" s="163"/>
      <c r="D709" s="167"/>
      <c r="E709" s="171"/>
      <c r="F709" s="172"/>
      <c r="G709" s="156"/>
      <c r="H709" s="167"/>
      <c r="I709" s="178"/>
      <c r="J709" s="187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</row>
    <row r="710" spans="1:26" ht="16.5" customHeight="1">
      <c r="A710" s="163"/>
      <c r="B710" s="170"/>
      <c r="C710" s="163"/>
      <c r="D710" s="167"/>
      <c r="E710" s="171"/>
      <c r="F710" s="172"/>
      <c r="G710" s="156"/>
      <c r="H710" s="167"/>
      <c r="I710" s="178"/>
      <c r="J710" s="187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</row>
    <row r="711" spans="1:26" ht="16.5" customHeight="1">
      <c r="A711" s="163"/>
      <c r="B711" s="170"/>
      <c r="C711" s="163"/>
      <c r="D711" s="167"/>
      <c r="E711" s="171"/>
      <c r="F711" s="172"/>
      <c r="G711" s="156"/>
      <c r="H711" s="167"/>
      <c r="I711" s="178"/>
      <c r="J711" s="187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</row>
    <row r="712" spans="1:26" ht="16.5" customHeight="1">
      <c r="A712" s="163"/>
      <c r="B712" s="170"/>
      <c r="C712" s="163"/>
      <c r="D712" s="167"/>
      <c r="E712" s="171"/>
      <c r="F712" s="172"/>
      <c r="G712" s="156"/>
      <c r="H712" s="167"/>
      <c r="I712" s="178"/>
      <c r="J712" s="187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</row>
    <row r="713" spans="1:26" ht="16.5" customHeight="1">
      <c r="A713" s="163"/>
      <c r="B713" s="170"/>
      <c r="C713" s="163"/>
      <c r="D713" s="167"/>
      <c r="E713" s="171"/>
      <c r="F713" s="172"/>
      <c r="G713" s="156"/>
      <c r="H713" s="167"/>
      <c r="I713" s="178"/>
      <c r="J713" s="187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</row>
    <row r="714" spans="1:26" ht="16.5" customHeight="1">
      <c r="A714" s="163"/>
      <c r="B714" s="170"/>
      <c r="C714" s="163"/>
      <c r="D714" s="167"/>
      <c r="E714" s="171"/>
      <c r="F714" s="172"/>
      <c r="G714" s="156"/>
      <c r="H714" s="167"/>
      <c r="I714" s="178"/>
      <c r="J714" s="187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</row>
    <row r="715" spans="1:26" ht="16.5" customHeight="1">
      <c r="A715" s="163"/>
      <c r="B715" s="170"/>
      <c r="C715" s="163"/>
      <c r="D715" s="167"/>
      <c r="E715" s="171"/>
      <c r="F715" s="172"/>
      <c r="G715" s="156"/>
      <c r="H715" s="167"/>
      <c r="I715" s="178"/>
      <c r="J715" s="187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</row>
    <row r="716" spans="1:26" ht="16.5" customHeight="1">
      <c r="A716" s="163"/>
      <c r="B716" s="170"/>
      <c r="C716" s="163"/>
      <c r="D716" s="167"/>
      <c r="E716" s="171"/>
      <c r="F716" s="172"/>
      <c r="G716" s="156"/>
      <c r="H716" s="167"/>
      <c r="I716" s="178"/>
      <c r="J716" s="187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</row>
    <row r="717" spans="1:26" ht="16.5" customHeight="1">
      <c r="A717" s="163"/>
      <c r="B717" s="170"/>
      <c r="C717" s="163"/>
      <c r="D717" s="167"/>
      <c r="E717" s="171"/>
      <c r="F717" s="172"/>
      <c r="G717" s="156"/>
      <c r="H717" s="167"/>
      <c r="I717" s="178"/>
      <c r="J717" s="187"/>
      <c r="K717" s="156"/>
      <c r="L717" s="156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</row>
    <row r="718" spans="1:26" ht="16.5" customHeight="1">
      <c r="A718" s="163"/>
      <c r="B718" s="170"/>
      <c r="C718" s="163"/>
      <c r="D718" s="167"/>
      <c r="E718" s="171"/>
      <c r="F718" s="172"/>
      <c r="G718" s="156"/>
      <c r="H718" s="167"/>
      <c r="I718" s="178"/>
      <c r="J718" s="187"/>
      <c r="K718" s="156"/>
      <c r="L718" s="156"/>
      <c r="M718" s="156"/>
      <c r="N718" s="156"/>
      <c r="O718" s="156"/>
      <c r="P718" s="156"/>
      <c r="Q718" s="156"/>
      <c r="R718" s="156"/>
      <c r="S718" s="156"/>
      <c r="T718" s="156"/>
      <c r="U718" s="156"/>
      <c r="V718" s="156"/>
      <c r="W718" s="156"/>
      <c r="X718" s="156"/>
      <c r="Y718" s="156"/>
      <c r="Z718" s="156"/>
    </row>
    <row r="719" spans="1:26" ht="16.5" customHeight="1">
      <c r="A719" s="163"/>
      <c r="B719" s="170"/>
      <c r="C719" s="163"/>
      <c r="D719" s="167"/>
      <c r="E719" s="171"/>
      <c r="F719" s="172"/>
      <c r="G719" s="156"/>
      <c r="H719" s="167"/>
      <c r="I719" s="178"/>
      <c r="J719" s="187"/>
      <c r="K719" s="156"/>
      <c r="L719" s="156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6"/>
      <c r="X719" s="156"/>
      <c r="Y719" s="156"/>
      <c r="Z719" s="156"/>
    </row>
    <row r="720" spans="1:26" ht="16.5" customHeight="1">
      <c r="A720" s="163"/>
      <c r="B720" s="170"/>
      <c r="C720" s="163"/>
      <c r="D720" s="167"/>
      <c r="E720" s="171"/>
      <c r="F720" s="172"/>
      <c r="G720" s="156"/>
      <c r="H720" s="167"/>
      <c r="I720" s="178"/>
      <c r="J720" s="187"/>
      <c r="K720" s="156"/>
      <c r="L720" s="156"/>
      <c r="M720" s="156"/>
      <c r="N720" s="156"/>
      <c r="O720" s="156"/>
      <c r="P720" s="156"/>
      <c r="Q720" s="156"/>
      <c r="R720" s="156"/>
      <c r="S720" s="156"/>
      <c r="T720" s="156"/>
      <c r="U720" s="156"/>
      <c r="V720" s="156"/>
      <c r="W720" s="156"/>
      <c r="X720" s="156"/>
      <c r="Y720" s="156"/>
      <c r="Z720" s="156"/>
    </row>
    <row r="721" spans="1:26" ht="16.5" customHeight="1">
      <c r="A721" s="163"/>
      <c r="B721" s="170"/>
      <c r="C721" s="163"/>
      <c r="D721" s="167"/>
      <c r="E721" s="171"/>
      <c r="F721" s="172"/>
      <c r="G721" s="156"/>
      <c r="H721" s="167"/>
      <c r="I721" s="178"/>
      <c r="J721" s="187"/>
      <c r="K721" s="156"/>
      <c r="L721" s="156"/>
      <c r="M721" s="156"/>
      <c r="N721" s="156"/>
      <c r="O721" s="156"/>
      <c r="P721" s="156"/>
      <c r="Q721" s="156"/>
      <c r="R721" s="156"/>
      <c r="S721" s="156"/>
      <c r="T721" s="156"/>
      <c r="U721" s="156"/>
      <c r="V721" s="156"/>
      <c r="W721" s="156"/>
      <c r="X721" s="156"/>
      <c r="Y721" s="156"/>
      <c r="Z721" s="156"/>
    </row>
    <row r="722" spans="1:26" ht="16.5" customHeight="1">
      <c r="A722" s="163"/>
      <c r="B722" s="170"/>
      <c r="C722" s="163"/>
      <c r="D722" s="167"/>
      <c r="E722" s="171"/>
      <c r="F722" s="172"/>
      <c r="G722" s="156"/>
      <c r="H722" s="167"/>
      <c r="I722" s="178"/>
      <c r="J722" s="187"/>
      <c r="K722" s="156"/>
      <c r="L722" s="156"/>
      <c r="M722" s="156"/>
      <c r="N722" s="156"/>
      <c r="O722" s="156"/>
      <c r="P722" s="156"/>
      <c r="Q722" s="156"/>
      <c r="R722" s="156"/>
      <c r="S722" s="156"/>
      <c r="T722" s="156"/>
      <c r="U722" s="156"/>
      <c r="V722" s="156"/>
      <c r="W722" s="156"/>
      <c r="X722" s="156"/>
      <c r="Y722" s="156"/>
      <c r="Z722" s="156"/>
    </row>
    <row r="723" spans="1:26" ht="16.5" customHeight="1">
      <c r="A723" s="163"/>
      <c r="B723" s="170"/>
      <c r="C723" s="163"/>
      <c r="D723" s="167"/>
      <c r="E723" s="171"/>
      <c r="F723" s="172"/>
      <c r="G723" s="156"/>
      <c r="H723" s="167"/>
      <c r="I723" s="178"/>
      <c r="J723" s="187"/>
      <c r="K723" s="156"/>
      <c r="L723" s="156"/>
      <c r="M723" s="156"/>
      <c r="N723" s="156"/>
      <c r="O723" s="156"/>
      <c r="P723" s="156"/>
      <c r="Q723" s="156"/>
      <c r="R723" s="156"/>
      <c r="S723" s="156"/>
      <c r="T723" s="156"/>
      <c r="U723" s="156"/>
      <c r="V723" s="156"/>
      <c r="W723" s="156"/>
      <c r="X723" s="156"/>
      <c r="Y723" s="156"/>
      <c r="Z723" s="156"/>
    </row>
    <row r="724" spans="1:26" ht="16.5" customHeight="1">
      <c r="A724" s="163"/>
      <c r="B724" s="170"/>
      <c r="C724" s="163"/>
      <c r="D724" s="167"/>
      <c r="E724" s="171"/>
      <c r="F724" s="172"/>
      <c r="G724" s="156"/>
      <c r="H724" s="167"/>
      <c r="I724" s="178"/>
      <c r="J724" s="187"/>
      <c r="K724" s="156"/>
      <c r="L724" s="156"/>
      <c r="M724" s="156"/>
      <c r="N724" s="156"/>
      <c r="O724" s="156"/>
      <c r="P724" s="156"/>
      <c r="Q724" s="156"/>
      <c r="R724" s="156"/>
      <c r="S724" s="156"/>
      <c r="T724" s="156"/>
      <c r="U724" s="156"/>
      <c r="V724" s="156"/>
      <c r="W724" s="156"/>
      <c r="X724" s="156"/>
      <c r="Y724" s="156"/>
      <c r="Z724" s="156"/>
    </row>
    <row r="725" spans="1:26" ht="16.5" customHeight="1">
      <c r="A725" s="163"/>
      <c r="B725" s="170"/>
      <c r="C725" s="163"/>
      <c r="D725" s="167"/>
      <c r="E725" s="171"/>
      <c r="F725" s="172"/>
      <c r="G725" s="156"/>
      <c r="H725" s="167"/>
      <c r="I725" s="178"/>
      <c r="J725" s="187"/>
      <c r="K725" s="156"/>
      <c r="L725" s="156"/>
      <c r="M725" s="156"/>
      <c r="N725" s="156"/>
      <c r="O725" s="156"/>
      <c r="P725" s="156"/>
      <c r="Q725" s="156"/>
      <c r="R725" s="156"/>
      <c r="S725" s="156"/>
      <c r="T725" s="156"/>
      <c r="U725" s="156"/>
      <c r="V725" s="156"/>
      <c r="W725" s="156"/>
      <c r="X725" s="156"/>
      <c r="Y725" s="156"/>
      <c r="Z725" s="156"/>
    </row>
    <row r="726" spans="1:26" ht="16.5" customHeight="1">
      <c r="A726" s="163"/>
      <c r="B726" s="170"/>
      <c r="C726" s="163"/>
      <c r="D726" s="167"/>
      <c r="E726" s="171"/>
      <c r="F726" s="172"/>
      <c r="G726" s="156"/>
      <c r="H726" s="167"/>
      <c r="I726" s="178"/>
      <c r="J726" s="187"/>
      <c r="K726" s="156"/>
      <c r="L726" s="156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</row>
    <row r="727" spans="1:26" ht="16.5" customHeight="1">
      <c r="A727" s="163"/>
      <c r="B727" s="170"/>
      <c r="C727" s="163"/>
      <c r="D727" s="167"/>
      <c r="E727" s="171"/>
      <c r="F727" s="172"/>
      <c r="G727" s="156"/>
      <c r="H727" s="167"/>
      <c r="I727" s="178"/>
      <c r="J727" s="187"/>
      <c r="K727" s="156"/>
      <c r="L727" s="156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</row>
    <row r="728" spans="1:26" ht="16.5" customHeight="1">
      <c r="A728" s="163"/>
      <c r="B728" s="170"/>
      <c r="C728" s="163"/>
      <c r="D728" s="167"/>
      <c r="E728" s="171"/>
      <c r="F728" s="172"/>
      <c r="G728" s="156"/>
      <c r="H728" s="167"/>
      <c r="I728" s="178"/>
      <c r="J728" s="187"/>
      <c r="K728" s="156"/>
      <c r="L728" s="156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</row>
    <row r="729" spans="1:26" ht="16.5" customHeight="1">
      <c r="A729" s="163"/>
      <c r="B729" s="170"/>
      <c r="C729" s="163"/>
      <c r="D729" s="167"/>
      <c r="E729" s="171"/>
      <c r="F729" s="172"/>
      <c r="G729" s="156"/>
      <c r="H729" s="167"/>
      <c r="I729" s="178"/>
      <c r="J729" s="187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</row>
    <row r="730" spans="1:26" ht="16.5" customHeight="1">
      <c r="A730" s="163"/>
      <c r="B730" s="170"/>
      <c r="C730" s="163"/>
      <c r="D730" s="167"/>
      <c r="E730" s="171"/>
      <c r="F730" s="172"/>
      <c r="G730" s="156"/>
      <c r="H730" s="167"/>
      <c r="I730" s="178"/>
      <c r="J730" s="187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</row>
    <row r="731" spans="1:26" ht="16.5" customHeight="1">
      <c r="A731" s="163"/>
      <c r="B731" s="170"/>
      <c r="C731" s="163"/>
      <c r="D731" s="167"/>
      <c r="E731" s="171"/>
      <c r="F731" s="172"/>
      <c r="G731" s="156"/>
      <c r="H731" s="167"/>
      <c r="I731" s="178"/>
      <c r="J731" s="187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</row>
    <row r="732" spans="1:26" ht="16.5" customHeight="1">
      <c r="A732" s="163"/>
      <c r="B732" s="170"/>
      <c r="C732" s="163"/>
      <c r="D732" s="167"/>
      <c r="E732" s="171"/>
      <c r="F732" s="172"/>
      <c r="G732" s="156"/>
      <c r="H732" s="167"/>
      <c r="I732" s="178"/>
      <c r="J732" s="187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</row>
    <row r="733" spans="1:26" ht="16.5" customHeight="1">
      <c r="A733" s="163"/>
      <c r="B733" s="170"/>
      <c r="C733" s="163"/>
      <c r="D733" s="167"/>
      <c r="E733" s="171"/>
      <c r="F733" s="172"/>
      <c r="G733" s="156"/>
      <c r="H733" s="167"/>
      <c r="I733" s="178"/>
      <c r="J733" s="187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</row>
    <row r="734" spans="1:26" ht="16.5" customHeight="1">
      <c r="A734" s="163"/>
      <c r="B734" s="170"/>
      <c r="C734" s="163"/>
      <c r="D734" s="167"/>
      <c r="E734" s="171"/>
      <c r="F734" s="172"/>
      <c r="G734" s="156"/>
      <c r="H734" s="167"/>
      <c r="I734" s="178"/>
      <c r="J734" s="187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</row>
    <row r="735" spans="1:26" ht="16.5" customHeight="1">
      <c r="A735" s="163"/>
      <c r="B735" s="170"/>
      <c r="C735" s="163"/>
      <c r="D735" s="167"/>
      <c r="E735" s="171"/>
      <c r="F735" s="172"/>
      <c r="G735" s="156"/>
      <c r="H735" s="167"/>
      <c r="I735" s="178"/>
      <c r="J735" s="187"/>
      <c r="K735" s="156"/>
      <c r="L735" s="156"/>
      <c r="M735" s="156"/>
      <c r="N735" s="156"/>
      <c r="O735" s="156"/>
      <c r="P735" s="156"/>
      <c r="Q735" s="156"/>
      <c r="R735" s="156"/>
      <c r="S735" s="156"/>
      <c r="T735" s="156"/>
      <c r="U735" s="156"/>
      <c r="V735" s="156"/>
      <c r="W735" s="156"/>
      <c r="X735" s="156"/>
      <c r="Y735" s="156"/>
      <c r="Z735" s="156"/>
    </row>
    <row r="736" spans="1:26" ht="16.5" customHeight="1">
      <c r="A736" s="163"/>
      <c r="B736" s="170"/>
      <c r="C736" s="163"/>
      <c r="D736" s="167"/>
      <c r="E736" s="171"/>
      <c r="F736" s="172"/>
      <c r="G736" s="156"/>
      <c r="H736" s="167"/>
      <c r="I736" s="178"/>
      <c r="J736" s="187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</row>
    <row r="737" spans="1:26" ht="16.5" customHeight="1">
      <c r="A737" s="163"/>
      <c r="B737" s="170"/>
      <c r="C737" s="163"/>
      <c r="D737" s="167"/>
      <c r="E737" s="171"/>
      <c r="F737" s="172"/>
      <c r="G737" s="156"/>
      <c r="H737" s="167"/>
      <c r="I737" s="178"/>
      <c r="J737" s="187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</row>
    <row r="738" spans="1:26" ht="16.5" customHeight="1">
      <c r="A738" s="163"/>
      <c r="B738" s="170"/>
      <c r="C738" s="163"/>
      <c r="D738" s="167"/>
      <c r="E738" s="171"/>
      <c r="F738" s="172"/>
      <c r="G738" s="156"/>
      <c r="H738" s="167"/>
      <c r="I738" s="178"/>
      <c r="J738" s="187"/>
      <c r="K738" s="156"/>
      <c r="L738" s="156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6"/>
      <c r="X738" s="156"/>
      <c r="Y738" s="156"/>
      <c r="Z738" s="156"/>
    </row>
    <row r="739" spans="1:26" ht="16.5" customHeight="1">
      <c r="A739" s="163"/>
      <c r="B739" s="170"/>
      <c r="C739" s="163"/>
      <c r="D739" s="167"/>
      <c r="E739" s="171"/>
      <c r="F739" s="172"/>
      <c r="G739" s="156"/>
      <c r="H739" s="167"/>
      <c r="I739" s="178"/>
      <c r="J739" s="187"/>
      <c r="K739" s="156"/>
      <c r="L739" s="156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6"/>
      <c r="X739" s="156"/>
      <c r="Y739" s="156"/>
      <c r="Z739" s="156"/>
    </row>
    <row r="740" spans="1:26" ht="16.5" customHeight="1">
      <c r="A740" s="163"/>
      <c r="B740" s="170"/>
      <c r="C740" s="163"/>
      <c r="D740" s="167"/>
      <c r="E740" s="171"/>
      <c r="F740" s="172"/>
      <c r="G740" s="156"/>
      <c r="H740" s="167"/>
      <c r="I740" s="178"/>
      <c r="J740" s="187"/>
      <c r="K740" s="156"/>
      <c r="L740" s="156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6"/>
      <c r="X740" s="156"/>
      <c r="Y740" s="156"/>
      <c r="Z740" s="156"/>
    </row>
    <row r="741" spans="1:26" ht="16.5" customHeight="1">
      <c r="A741" s="163"/>
      <c r="B741" s="170"/>
      <c r="C741" s="163"/>
      <c r="D741" s="167"/>
      <c r="E741" s="171"/>
      <c r="F741" s="172"/>
      <c r="G741" s="156"/>
      <c r="H741" s="167"/>
      <c r="I741" s="178"/>
      <c r="J741" s="187"/>
      <c r="K741" s="156"/>
      <c r="L741" s="156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6"/>
      <c r="X741" s="156"/>
      <c r="Y741" s="156"/>
      <c r="Z741" s="156"/>
    </row>
    <row r="742" spans="1:26" ht="16.5" customHeight="1">
      <c r="A742" s="163"/>
      <c r="B742" s="170"/>
      <c r="C742" s="163"/>
      <c r="D742" s="167"/>
      <c r="E742" s="171"/>
      <c r="F742" s="172"/>
      <c r="G742" s="156"/>
      <c r="H742" s="167"/>
      <c r="I742" s="178"/>
      <c r="J742" s="187"/>
      <c r="K742" s="156"/>
      <c r="L742" s="156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6"/>
      <c r="X742" s="156"/>
      <c r="Y742" s="156"/>
      <c r="Z742" s="156"/>
    </row>
    <row r="743" spans="1:26" ht="16.5" customHeight="1">
      <c r="A743" s="163"/>
      <c r="B743" s="170"/>
      <c r="C743" s="163"/>
      <c r="D743" s="167"/>
      <c r="E743" s="171"/>
      <c r="F743" s="172"/>
      <c r="G743" s="156"/>
      <c r="H743" s="167"/>
      <c r="I743" s="178"/>
      <c r="J743" s="187"/>
      <c r="K743" s="156"/>
      <c r="L743" s="156"/>
      <c r="M743" s="156"/>
      <c r="N743" s="156"/>
      <c r="O743" s="156"/>
      <c r="P743" s="156"/>
      <c r="Q743" s="156"/>
      <c r="R743" s="156"/>
      <c r="S743" s="156"/>
      <c r="T743" s="156"/>
      <c r="U743" s="156"/>
      <c r="V743" s="156"/>
      <c r="W743" s="156"/>
      <c r="X743" s="156"/>
      <c r="Y743" s="156"/>
      <c r="Z743" s="156"/>
    </row>
    <row r="744" spans="1:26" ht="16.5" customHeight="1">
      <c r="A744" s="163"/>
      <c r="B744" s="170"/>
      <c r="C744" s="163"/>
      <c r="D744" s="167"/>
      <c r="E744" s="171"/>
      <c r="F744" s="172"/>
      <c r="G744" s="156"/>
      <c r="H744" s="167"/>
      <c r="I744" s="178"/>
      <c r="J744" s="187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</row>
    <row r="745" spans="1:26" ht="16.5" customHeight="1">
      <c r="A745" s="163"/>
      <c r="B745" s="170"/>
      <c r="C745" s="163"/>
      <c r="D745" s="167"/>
      <c r="E745" s="171"/>
      <c r="F745" s="172"/>
      <c r="G745" s="156"/>
      <c r="H745" s="167"/>
      <c r="I745" s="178"/>
      <c r="J745" s="187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</row>
    <row r="746" spans="1:26" ht="16.5" customHeight="1">
      <c r="A746" s="163"/>
      <c r="B746" s="170"/>
      <c r="C746" s="163"/>
      <c r="D746" s="167"/>
      <c r="E746" s="171"/>
      <c r="F746" s="172"/>
      <c r="G746" s="156"/>
      <c r="H746" s="167"/>
      <c r="I746" s="178"/>
      <c r="J746" s="187"/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</row>
    <row r="747" spans="1:26" ht="16.5" customHeight="1">
      <c r="A747" s="163"/>
      <c r="B747" s="170"/>
      <c r="C747" s="163"/>
      <c r="D747" s="167"/>
      <c r="E747" s="171"/>
      <c r="F747" s="172"/>
      <c r="G747" s="156"/>
      <c r="H747" s="167"/>
      <c r="I747" s="178"/>
      <c r="J747" s="187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</row>
    <row r="748" spans="1:26" ht="16.5" customHeight="1">
      <c r="A748" s="163"/>
      <c r="B748" s="170"/>
      <c r="C748" s="163"/>
      <c r="D748" s="167"/>
      <c r="E748" s="171"/>
      <c r="F748" s="172"/>
      <c r="G748" s="156"/>
      <c r="H748" s="167"/>
      <c r="I748" s="178"/>
      <c r="J748" s="187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</row>
    <row r="749" spans="1:26" ht="16.5" customHeight="1">
      <c r="A749" s="163"/>
      <c r="B749" s="170"/>
      <c r="C749" s="163"/>
      <c r="D749" s="167"/>
      <c r="E749" s="171"/>
      <c r="F749" s="172"/>
      <c r="G749" s="156"/>
      <c r="H749" s="167"/>
      <c r="I749" s="178"/>
      <c r="J749" s="187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</row>
    <row r="750" spans="1:26" ht="16.5" customHeight="1">
      <c r="A750" s="163"/>
      <c r="B750" s="170"/>
      <c r="C750" s="163"/>
      <c r="D750" s="167"/>
      <c r="E750" s="171"/>
      <c r="F750" s="172"/>
      <c r="G750" s="156"/>
      <c r="H750" s="167"/>
      <c r="I750" s="178"/>
      <c r="J750" s="187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</row>
    <row r="751" spans="1:26" ht="16.5" customHeight="1">
      <c r="A751" s="163"/>
      <c r="B751" s="170"/>
      <c r="C751" s="163"/>
      <c r="D751" s="167"/>
      <c r="E751" s="171"/>
      <c r="F751" s="172"/>
      <c r="G751" s="156"/>
      <c r="H751" s="167"/>
      <c r="I751" s="178"/>
      <c r="J751" s="187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</row>
    <row r="752" spans="1:26" ht="16.5" customHeight="1">
      <c r="A752" s="163"/>
      <c r="B752" s="170"/>
      <c r="C752" s="163"/>
      <c r="D752" s="167"/>
      <c r="E752" s="171"/>
      <c r="F752" s="172"/>
      <c r="G752" s="156"/>
      <c r="H752" s="167"/>
      <c r="I752" s="178"/>
      <c r="J752" s="187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</row>
    <row r="753" spans="1:26" ht="16.5" customHeight="1">
      <c r="A753" s="163"/>
      <c r="B753" s="170"/>
      <c r="C753" s="163"/>
      <c r="D753" s="167"/>
      <c r="E753" s="171"/>
      <c r="F753" s="172"/>
      <c r="G753" s="156"/>
      <c r="H753" s="167"/>
      <c r="I753" s="178"/>
      <c r="J753" s="187"/>
      <c r="K753" s="156"/>
      <c r="L753" s="156"/>
      <c r="M753" s="156"/>
      <c r="N753" s="156"/>
      <c r="O753" s="156"/>
      <c r="P753" s="156"/>
      <c r="Q753" s="156"/>
      <c r="R753" s="156"/>
      <c r="S753" s="156"/>
      <c r="T753" s="156"/>
      <c r="U753" s="156"/>
      <c r="V753" s="156"/>
      <c r="W753" s="156"/>
      <c r="X753" s="156"/>
      <c r="Y753" s="156"/>
      <c r="Z753" s="156"/>
    </row>
    <row r="754" spans="1:26" ht="16.5" customHeight="1">
      <c r="A754" s="163"/>
      <c r="B754" s="170"/>
      <c r="C754" s="163"/>
      <c r="D754" s="167"/>
      <c r="E754" s="171"/>
      <c r="F754" s="172"/>
      <c r="G754" s="156"/>
      <c r="H754" s="167"/>
      <c r="I754" s="178"/>
      <c r="J754" s="187"/>
      <c r="K754" s="156"/>
      <c r="L754" s="156"/>
      <c r="M754" s="156"/>
      <c r="N754" s="156"/>
      <c r="O754" s="156"/>
      <c r="P754" s="156"/>
      <c r="Q754" s="156"/>
      <c r="R754" s="156"/>
      <c r="S754" s="156"/>
      <c r="T754" s="156"/>
      <c r="U754" s="156"/>
      <c r="V754" s="156"/>
      <c r="W754" s="156"/>
      <c r="X754" s="156"/>
      <c r="Y754" s="156"/>
      <c r="Z754" s="156"/>
    </row>
    <row r="755" spans="1:26" ht="16.5" customHeight="1">
      <c r="A755" s="163"/>
      <c r="B755" s="170"/>
      <c r="C755" s="163"/>
      <c r="D755" s="167"/>
      <c r="E755" s="171"/>
      <c r="F755" s="172"/>
      <c r="G755" s="156"/>
      <c r="H755" s="167"/>
      <c r="I755" s="178"/>
      <c r="J755" s="187"/>
      <c r="K755" s="156"/>
      <c r="L755" s="156"/>
      <c r="M755" s="156"/>
      <c r="N755" s="156"/>
      <c r="O755" s="156"/>
      <c r="P755" s="156"/>
      <c r="Q755" s="156"/>
      <c r="R755" s="156"/>
      <c r="S755" s="156"/>
      <c r="T755" s="156"/>
      <c r="U755" s="156"/>
      <c r="V755" s="156"/>
      <c r="W755" s="156"/>
      <c r="X755" s="156"/>
      <c r="Y755" s="156"/>
      <c r="Z755" s="156"/>
    </row>
    <row r="756" spans="1:26" ht="16.5" customHeight="1">
      <c r="A756" s="163"/>
      <c r="B756" s="170"/>
      <c r="C756" s="163"/>
      <c r="D756" s="167"/>
      <c r="E756" s="171"/>
      <c r="F756" s="172"/>
      <c r="G756" s="156"/>
      <c r="H756" s="167"/>
      <c r="I756" s="178"/>
      <c r="J756" s="187"/>
      <c r="K756" s="156"/>
      <c r="L756" s="156"/>
      <c r="M756" s="156"/>
      <c r="N756" s="156"/>
      <c r="O756" s="156"/>
      <c r="P756" s="156"/>
      <c r="Q756" s="156"/>
      <c r="R756" s="156"/>
      <c r="S756" s="156"/>
      <c r="T756" s="156"/>
      <c r="U756" s="156"/>
      <c r="V756" s="156"/>
      <c r="W756" s="156"/>
      <c r="X756" s="156"/>
      <c r="Y756" s="156"/>
      <c r="Z756" s="156"/>
    </row>
    <row r="757" spans="1:26" ht="16.5" customHeight="1">
      <c r="A757" s="163"/>
      <c r="B757" s="170"/>
      <c r="C757" s="163"/>
      <c r="D757" s="167"/>
      <c r="E757" s="171"/>
      <c r="F757" s="172"/>
      <c r="G757" s="156"/>
      <c r="H757" s="167"/>
      <c r="I757" s="178"/>
      <c r="J757" s="187"/>
      <c r="K757" s="156"/>
      <c r="L757" s="156"/>
      <c r="M757" s="156"/>
      <c r="N757" s="156"/>
      <c r="O757" s="156"/>
      <c r="P757" s="156"/>
      <c r="Q757" s="156"/>
      <c r="R757" s="156"/>
      <c r="S757" s="156"/>
      <c r="T757" s="156"/>
      <c r="U757" s="156"/>
      <c r="V757" s="156"/>
      <c r="W757" s="156"/>
      <c r="X757" s="156"/>
      <c r="Y757" s="156"/>
      <c r="Z757" s="156"/>
    </row>
    <row r="758" spans="1:26" ht="16.5" customHeight="1">
      <c r="A758" s="163"/>
      <c r="B758" s="170"/>
      <c r="C758" s="163"/>
      <c r="D758" s="167"/>
      <c r="E758" s="171"/>
      <c r="F758" s="172"/>
      <c r="G758" s="156"/>
      <c r="H758" s="167"/>
      <c r="I758" s="178"/>
      <c r="J758" s="187"/>
      <c r="K758" s="156"/>
      <c r="L758" s="156"/>
      <c r="M758" s="156"/>
      <c r="N758" s="156"/>
      <c r="O758" s="156"/>
      <c r="P758" s="156"/>
      <c r="Q758" s="156"/>
      <c r="R758" s="156"/>
      <c r="S758" s="156"/>
      <c r="T758" s="156"/>
      <c r="U758" s="156"/>
      <c r="V758" s="156"/>
      <c r="W758" s="156"/>
      <c r="X758" s="156"/>
      <c r="Y758" s="156"/>
      <c r="Z758" s="156"/>
    </row>
    <row r="759" spans="1:26" ht="16.5" customHeight="1">
      <c r="A759" s="163"/>
      <c r="B759" s="170"/>
      <c r="C759" s="163"/>
      <c r="D759" s="167"/>
      <c r="E759" s="171"/>
      <c r="F759" s="172"/>
      <c r="G759" s="156"/>
      <c r="H759" s="167"/>
      <c r="I759" s="178"/>
      <c r="J759" s="187"/>
      <c r="K759" s="156"/>
      <c r="L759" s="156"/>
      <c r="M759" s="156"/>
      <c r="N759" s="156"/>
      <c r="O759" s="156"/>
      <c r="P759" s="156"/>
      <c r="Q759" s="156"/>
      <c r="R759" s="156"/>
      <c r="S759" s="156"/>
      <c r="T759" s="156"/>
      <c r="U759" s="156"/>
      <c r="V759" s="156"/>
      <c r="W759" s="156"/>
      <c r="X759" s="156"/>
      <c r="Y759" s="156"/>
      <c r="Z759" s="156"/>
    </row>
    <row r="760" spans="1:26" ht="16.5" customHeight="1">
      <c r="A760" s="163"/>
      <c r="B760" s="170"/>
      <c r="C760" s="163"/>
      <c r="D760" s="167"/>
      <c r="E760" s="171"/>
      <c r="F760" s="172"/>
      <c r="G760" s="156"/>
      <c r="H760" s="167"/>
      <c r="I760" s="178"/>
      <c r="J760" s="187"/>
      <c r="K760" s="156"/>
      <c r="L760" s="156"/>
      <c r="M760" s="156"/>
      <c r="N760" s="156"/>
      <c r="O760" s="156"/>
      <c r="P760" s="156"/>
      <c r="Q760" s="156"/>
      <c r="R760" s="156"/>
      <c r="S760" s="156"/>
      <c r="T760" s="156"/>
      <c r="U760" s="156"/>
      <c r="V760" s="156"/>
      <c r="W760" s="156"/>
      <c r="X760" s="156"/>
      <c r="Y760" s="156"/>
      <c r="Z760" s="156"/>
    </row>
    <row r="761" spans="1:26" ht="16.5" customHeight="1">
      <c r="A761" s="163"/>
      <c r="B761" s="170"/>
      <c r="C761" s="163"/>
      <c r="D761" s="167"/>
      <c r="E761" s="171"/>
      <c r="F761" s="172"/>
      <c r="G761" s="156"/>
      <c r="H761" s="167"/>
      <c r="I761" s="178"/>
      <c r="J761" s="187"/>
      <c r="K761" s="156"/>
      <c r="L761" s="156"/>
      <c r="M761" s="156"/>
      <c r="N761" s="156"/>
      <c r="O761" s="156"/>
      <c r="P761" s="156"/>
      <c r="Q761" s="156"/>
      <c r="R761" s="156"/>
      <c r="S761" s="156"/>
      <c r="T761" s="156"/>
      <c r="U761" s="156"/>
      <c r="V761" s="156"/>
      <c r="W761" s="156"/>
      <c r="X761" s="156"/>
      <c r="Y761" s="156"/>
      <c r="Z761" s="156"/>
    </row>
    <row r="762" spans="1:26" ht="16.5" customHeight="1">
      <c r="A762" s="163"/>
      <c r="B762" s="170"/>
      <c r="C762" s="163"/>
      <c r="D762" s="167"/>
      <c r="E762" s="171"/>
      <c r="F762" s="172"/>
      <c r="G762" s="156"/>
      <c r="H762" s="167"/>
      <c r="I762" s="178"/>
      <c r="J762" s="187"/>
      <c r="K762" s="156"/>
      <c r="L762" s="156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6"/>
      <c r="X762" s="156"/>
      <c r="Y762" s="156"/>
      <c r="Z762" s="156"/>
    </row>
    <row r="763" spans="1:26" ht="16.5" customHeight="1">
      <c r="A763" s="163"/>
      <c r="B763" s="170"/>
      <c r="C763" s="163"/>
      <c r="D763" s="167"/>
      <c r="E763" s="171"/>
      <c r="F763" s="172"/>
      <c r="G763" s="156"/>
      <c r="H763" s="167"/>
      <c r="I763" s="178"/>
      <c r="J763" s="187"/>
      <c r="K763" s="156"/>
      <c r="L763" s="156"/>
      <c r="M763" s="156"/>
      <c r="N763" s="156"/>
      <c r="O763" s="156"/>
      <c r="P763" s="156"/>
      <c r="Q763" s="156"/>
      <c r="R763" s="156"/>
      <c r="S763" s="156"/>
      <c r="T763" s="156"/>
      <c r="U763" s="156"/>
      <c r="V763" s="156"/>
      <c r="W763" s="156"/>
      <c r="X763" s="156"/>
      <c r="Y763" s="156"/>
      <c r="Z763" s="156"/>
    </row>
    <row r="764" spans="1:26" ht="16.5" customHeight="1">
      <c r="A764" s="163"/>
      <c r="B764" s="170"/>
      <c r="C764" s="163"/>
      <c r="D764" s="167"/>
      <c r="E764" s="171"/>
      <c r="F764" s="172"/>
      <c r="G764" s="156"/>
      <c r="H764" s="167"/>
      <c r="I764" s="178"/>
      <c r="J764" s="187"/>
      <c r="K764" s="156"/>
      <c r="L764" s="156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6"/>
      <c r="X764" s="156"/>
      <c r="Y764" s="156"/>
      <c r="Z764" s="156"/>
    </row>
    <row r="765" spans="1:26" ht="16.5" customHeight="1">
      <c r="A765" s="163"/>
      <c r="B765" s="170"/>
      <c r="C765" s="163"/>
      <c r="D765" s="167"/>
      <c r="E765" s="171"/>
      <c r="F765" s="172"/>
      <c r="G765" s="156"/>
      <c r="H765" s="167"/>
      <c r="I765" s="178"/>
      <c r="J765" s="187"/>
      <c r="K765" s="156"/>
      <c r="L765" s="156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6"/>
      <c r="X765" s="156"/>
      <c r="Y765" s="156"/>
      <c r="Z765" s="156"/>
    </row>
    <row r="766" spans="1:26" ht="16.5" customHeight="1">
      <c r="A766" s="163"/>
      <c r="B766" s="170"/>
      <c r="C766" s="163"/>
      <c r="D766" s="167"/>
      <c r="E766" s="171"/>
      <c r="F766" s="172"/>
      <c r="G766" s="156"/>
      <c r="H766" s="167"/>
      <c r="I766" s="178"/>
      <c r="J766" s="187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6"/>
      <c r="Y766" s="156"/>
      <c r="Z766" s="156"/>
    </row>
    <row r="767" spans="1:26" ht="16.5" customHeight="1">
      <c r="A767" s="163"/>
      <c r="B767" s="170"/>
      <c r="C767" s="163"/>
      <c r="D767" s="167"/>
      <c r="E767" s="171"/>
      <c r="F767" s="172"/>
      <c r="G767" s="156"/>
      <c r="H767" s="167"/>
      <c r="I767" s="178"/>
      <c r="J767" s="187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6"/>
      <c r="Y767" s="156"/>
      <c r="Z767" s="156"/>
    </row>
    <row r="768" spans="1:26" ht="16.5" customHeight="1">
      <c r="A768" s="163"/>
      <c r="B768" s="170"/>
      <c r="C768" s="163"/>
      <c r="D768" s="167"/>
      <c r="E768" s="171"/>
      <c r="F768" s="172"/>
      <c r="G768" s="156"/>
      <c r="H768" s="167"/>
      <c r="I768" s="178"/>
      <c r="J768" s="187"/>
      <c r="K768" s="156"/>
      <c r="L768" s="156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6"/>
      <c r="X768" s="156"/>
      <c r="Y768" s="156"/>
      <c r="Z768" s="156"/>
    </row>
    <row r="769" spans="1:26" ht="16.5" customHeight="1">
      <c r="A769" s="163"/>
      <c r="B769" s="170"/>
      <c r="C769" s="163"/>
      <c r="D769" s="167"/>
      <c r="E769" s="171"/>
      <c r="F769" s="172"/>
      <c r="G769" s="156"/>
      <c r="H769" s="167"/>
      <c r="I769" s="178"/>
      <c r="J769" s="187"/>
      <c r="K769" s="156"/>
      <c r="L769" s="156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6"/>
      <c r="Y769" s="156"/>
      <c r="Z769" s="156"/>
    </row>
    <row r="770" spans="1:26" ht="16.5" customHeight="1">
      <c r="A770" s="163"/>
      <c r="B770" s="170"/>
      <c r="C770" s="163"/>
      <c r="D770" s="167"/>
      <c r="E770" s="171"/>
      <c r="F770" s="172"/>
      <c r="G770" s="156"/>
      <c r="H770" s="167"/>
      <c r="I770" s="178"/>
      <c r="J770" s="187"/>
      <c r="K770" s="156"/>
      <c r="L770" s="156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</row>
    <row r="771" spans="1:26" ht="16.5" customHeight="1">
      <c r="A771" s="163"/>
      <c r="B771" s="170"/>
      <c r="C771" s="163"/>
      <c r="D771" s="167"/>
      <c r="E771" s="171"/>
      <c r="F771" s="172"/>
      <c r="G771" s="156"/>
      <c r="H771" s="167"/>
      <c r="I771" s="178"/>
      <c r="J771" s="187"/>
      <c r="K771" s="156"/>
      <c r="L771" s="156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156"/>
      <c r="X771" s="156"/>
      <c r="Y771" s="156"/>
      <c r="Z771" s="156"/>
    </row>
    <row r="772" spans="1:26" ht="16.5" customHeight="1">
      <c r="A772" s="163"/>
      <c r="B772" s="170"/>
      <c r="C772" s="163"/>
      <c r="D772" s="167"/>
      <c r="E772" s="171"/>
      <c r="F772" s="172"/>
      <c r="G772" s="156"/>
      <c r="H772" s="167"/>
      <c r="I772" s="178"/>
      <c r="J772" s="187"/>
      <c r="K772" s="156"/>
      <c r="L772" s="156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156"/>
      <c r="X772" s="156"/>
      <c r="Y772" s="156"/>
      <c r="Z772" s="156"/>
    </row>
    <row r="773" spans="1:26" ht="16.5" customHeight="1">
      <c r="A773" s="163"/>
      <c r="B773" s="170"/>
      <c r="C773" s="163"/>
      <c r="D773" s="167"/>
      <c r="E773" s="171"/>
      <c r="F773" s="172"/>
      <c r="G773" s="156"/>
      <c r="H773" s="167"/>
      <c r="I773" s="178"/>
      <c r="J773" s="187"/>
      <c r="K773" s="156"/>
      <c r="L773" s="156"/>
      <c r="M773" s="156"/>
      <c r="N773" s="156"/>
      <c r="O773" s="156"/>
      <c r="P773" s="156"/>
      <c r="Q773" s="156"/>
      <c r="R773" s="156"/>
      <c r="S773" s="156"/>
      <c r="T773" s="156"/>
      <c r="U773" s="156"/>
      <c r="V773" s="156"/>
      <c r="W773" s="156"/>
      <c r="X773" s="156"/>
      <c r="Y773" s="156"/>
      <c r="Z773" s="156"/>
    </row>
    <row r="774" spans="1:26" ht="16.5" customHeight="1">
      <c r="A774" s="163"/>
      <c r="B774" s="170"/>
      <c r="C774" s="163"/>
      <c r="D774" s="167"/>
      <c r="E774" s="171"/>
      <c r="F774" s="172"/>
      <c r="G774" s="156"/>
      <c r="H774" s="167"/>
      <c r="I774" s="178"/>
      <c r="J774" s="187"/>
      <c r="K774" s="156"/>
      <c r="L774" s="156"/>
      <c r="M774" s="156"/>
      <c r="N774" s="156"/>
      <c r="O774" s="156"/>
      <c r="P774" s="156"/>
      <c r="Q774" s="156"/>
      <c r="R774" s="156"/>
      <c r="S774" s="156"/>
      <c r="T774" s="156"/>
      <c r="U774" s="156"/>
      <c r="V774" s="156"/>
      <c r="W774" s="156"/>
      <c r="X774" s="156"/>
      <c r="Y774" s="156"/>
      <c r="Z774" s="156"/>
    </row>
    <row r="775" spans="1:26" ht="16.5" customHeight="1">
      <c r="A775" s="163"/>
      <c r="B775" s="170"/>
      <c r="C775" s="163"/>
      <c r="D775" s="167"/>
      <c r="E775" s="171"/>
      <c r="F775" s="172"/>
      <c r="G775" s="156"/>
      <c r="H775" s="167"/>
      <c r="I775" s="178"/>
      <c r="J775" s="187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</row>
    <row r="776" spans="1:26" ht="16.5" customHeight="1">
      <c r="A776" s="163"/>
      <c r="B776" s="170"/>
      <c r="C776" s="163"/>
      <c r="D776" s="167"/>
      <c r="E776" s="171"/>
      <c r="F776" s="172"/>
      <c r="G776" s="156"/>
      <c r="H776" s="167"/>
      <c r="I776" s="178"/>
      <c r="J776" s="187"/>
      <c r="K776" s="156"/>
      <c r="L776" s="156"/>
      <c r="M776" s="156"/>
      <c r="N776" s="156"/>
      <c r="O776" s="156"/>
      <c r="P776" s="156"/>
      <c r="Q776" s="156"/>
      <c r="R776" s="156"/>
      <c r="S776" s="156"/>
      <c r="T776" s="156"/>
      <c r="U776" s="156"/>
      <c r="V776" s="156"/>
      <c r="W776" s="156"/>
      <c r="X776" s="156"/>
      <c r="Y776" s="156"/>
      <c r="Z776" s="156"/>
    </row>
    <row r="777" spans="1:26" ht="16.5" customHeight="1">
      <c r="A777" s="163"/>
      <c r="B777" s="170"/>
      <c r="C777" s="163"/>
      <c r="D777" s="167"/>
      <c r="E777" s="171"/>
      <c r="F777" s="172"/>
      <c r="G777" s="156"/>
      <c r="H777" s="167"/>
      <c r="I777" s="178"/>
      <c r="J777" s="187"/>
      <c r="K777" s="156"/>
      <c r="L777" s="156"/>
      <c r="M777" s="156"/>
      <c r="N777" s="156"/>
      <c r="O777" s="156"/>
      <c r="P777" s="156"/>
      <c r="Q777" s="156"/>
      <c r="R777" s="156"/>
      <c r="S777" s="156"/>
      <c r="T777" s="156"/>
      <c r="U777" s="156"/>
      <c r="V777" s="156"/>
      <c r="W777" s="156"/>
      <c r="X777" s="156"/>
      <c r="Y777" s="156"/>
      <c r="Z777" s="156"/>
    </row>
    <row r="778" spans="1:26" ht="16.5" customHeight="1">
      <c r="A778" s="163"/>
      <c r="B778" s="170"/>
      <c r="C778" s="163"/>
      <c r="D778" s="167"/>
      <c r="E778" s="171"/>
      <c r="F778" s="172"/>
      <c r="G778" s="156"/>
      <c r="H778" s="167"/>
      <c r="I778" s="178"/>
      <c r="J778" s="187"/>
      <c r="K778" s="156"/>
      <c r="L778" s="156"/>
      <c r="M778" s="156"/>
      <c r="N778" s="156"/>
      <c r="O778" s="156"/>
      <c r="P778" s="156"/>
      <c r="Q778" s="156"/>
      <c r="R778" s="156"/>
      <c r="S778" s="156"/>
      <c r="T778" s="156"/>
      <c r="U778" s="156"/>
      <c r="V778" s="156"/>
      <c r="W778" s="156"/>
      <c r="X778" s="156"/>
      <c r="Y778" s="156"/>
      <c r="Z778" s="156"/>
    </row>
    <row r="779" spans="1:26" ht="16.5" customHeight="1">
      <c r="A779" s="163"/>
      <c r="B779" s="170"/>
      <c r="C779" s="163"/>
      <c r="D779" s="167"/>
      <c r="E779" s="171"/>
      <c r="F779" s="172"/>
      <c r="G779" s="156"/>
      <c r="H779" s="167"/>
      <c r="I779" s="178"/>
      <c r="J779" s="187"/>
      <c r="K779" s="156"/>
      <c r="L779" s="156"/>
      <c r="M779" s="156"/>
      <c r="N779" s="156"/>
      <c r="O779" s="156"/>
      <c r="P779" s="156"/>
      <c r="Q779" s="156"/>
      <c r="R779" s="156"/>
      <c r="S779" s="156"/>
      <c r="T779" s="156"/>
      <c r="U779" s="156"/>
      <c r="V779" s="156"/>
      <c r="W779" s="156"/>
      <c r="X779" s="156"/>
      <c r="Y779" s="156"/>
      <c r="Z779" s="156"/>
    </row>
    <row r="780" spans="1:26" ht="16.5" customHeight="1">
      <c r="A780" s="163"/>
      <c r="B780" s="170"/>
      <c r="C780" s="163"/>
      <c r="D780" s="167"/>
      <c r="E780" s="171"/>
      <c r="F780" s="172"/>
      <c r="G780" s="156"/>
      <c r="H780" s="167"/>
      <c r="I780" s="178"/>
      <c r="J780" s="187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</row>
    <row r="781" spans="1:26" ht="16.5" customHeight="1">
      <c r="A781" s="163"/>
      <c r="B781" s="170"/>
      <c r="C781" s="163"/>
      <c r="D781" s="167"/>
      <c r="E781" s="171"/>
      <c r="F781" s="172"/>
      <c r="G781" s="156"/>
      <c r="H781" s="167"/>
      <c r="I781" s="178"/>
      <c r="J781" s="187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</row>
    <row r="782" spans="1:26" ht="16.5" customHeight="1">
      <c r="A782" s="163"/>
      <c r="B782" s="170"/>
      <c r="C782" s="163"/>
      <c r="D782" s="167"/>
      <c r="E782" s="171"/>
      <c r="F782" s="172"/>
      <c r="G782" s="156"/>
      <c r="H782" s="167"/>
      <c r="I782" s="178"/>
      <c r="J782" s="187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</row>
    <row r="783" spans="1:26" ht="16.5" customHeight="1">
      <c r="A783" s="163"/>
      <c r="B783" s="170"/>
      <c r="C783" s="163"/>
      <c r="D783" s="167"/>
      <c r="E783" s="171"/>
      <c r="F783" s="172"/>
      <c r="G783" s="156"/>
      <c r="H783" s="167"/>
      <c r="I783" s="178"/>
      <c r="J783" s="187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</row>
    <row r="784" spans="1:26" ht="16.5" customHeight="1">
      <c r="A784" s="163"/>
      <c r="B784" s="170"/>
      <c r="C784" s="163"/>
      <c r="D784" s="167"/>
      <c r="E784" s="171"/>
      <c r="F784" s="172"/>
      <c r="G784" s="156"/>
      <c r="H784" s="167"/>
      <c r="I784" s="178"/>
      <c r="J784" s="187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</row>
    <row r="785" spans="1:26" ht="16.5" customHeight="1">
      <c r="A785" s="163"/>
      <c r="B785" s="170"/>
      <c r="C785" s="163"/>
      <c r="D785" s="167"/>
      <c r="E785" s="171"/>
      <c r="F785" s="172"/>
      <c r="G785" s="156"/>
      <c r="H785" s="167"/>
      <c r="I785" s="178"/>
      <c r="J785" s="187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</row>
    <row r="786" spans="1:26" ht="16.5" customHeight="1">
      <c r="A786" s="163"/>
      <c r="B786" s="170"/>
      <c r="C786" s="163"/>
      <c r="D786" s="167"/>
      <c r="E786" s="171"/>
      <c r="F786" s="172"/>
      <c r="G786" s="156"/>
      <c r="H786" s="167"/>
      <c r="I786" s="178"/>
      <c r="J786" s="187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</row>
    <row r="787" spans="1:26" ht="16.5" customHeight="1">
      <c r="A787" s="163"/>
      <c r="B787" s="170"/>
      <c r="C787" s="163"/>
      <c r="D787" s="167"/>
      <c r="E787" s="171"/>
      <c r="F787" s="172"/>
      <c r="G787" s="156"/>
      <c r="H787" s="167"/>
      <c r="I787" s="178"/>
      <c r="J787" s="187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</row>
    <row r="788" spans="1:26" ht="16.5" customHeight="1">
      <c r="A788" s="163"/>
      <c r="B788" s="170"/>
      <c r="C788" s="163"/>
      <c r="D788" s="167"/>
      <c r="E788" s="171"/>
      <c r="F788" s="172"/>
      <c r="G788" s="156"/>
      <c r="H788" s="167"/>
      <c r="I788" s="178"/>
      <c r="J788" s="187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</row>
    <row r="789" spans="1:26" ht="16.5" customHeight="1">
      <c r="A789" s="163"/>
      <c r="B789" s="170"/>
      <c r="C789" s="163"/>
      <c r="D789" s="167"/>
      <c r="E789" s="171"/>
      <c r="F789" s="172"/>
      <c r="G789" s="156"/>
      <c r="H789" s="167"/>
      <c r="I789" s="178"/>
      <c r="J789" s="187"/>
      <c r="K789" s="156"/>
      <c r="L789" s="156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6"/>
      <c r="X789" s="156"/>
      <c r="Y789" s="156"/>
      <c r="Z789" s="156"/>
    </row>
    <row r="790" spans="1:26" ht="16.5" customHeight="1">
      <c r="A790" s="163"/>
      <c r="B790" s="170"/>
      <c r="C790" s="163"/>
      <c r="D790" s="167"/>
      <c r="E790" s="171"/>
      <c r="F790" s="172"/>
      <c r="G790" s="156"/>
      <c r="H790" s="167"/>
      <c r="I790" s="178"/>
      <c r="J790" s="187"/>
      <c r="K790" s="156"/>
      <c r="L790" s="156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6"/>
      <c r="Y790" s="156"/>
      <c r="Z790" s="156"/>
    </row>
    <row r="791" spans="1:26" ht="16.5" customHeight="1">
      <c r="A791" s="163"/>
      <c r="B791" s="170"/>
      <c r="C791" s="163"/>
      <c r="D791" s="167"/>
      <c r="E791" s="171"/>
      <c r="F791" s="172"/>
      <c r="G791" s="156"/>
      <c r="H791" s="167"/>
      <c r="I791" s="178"/>
      <c r="J791" s="187"/>
      <c r="K791" s="156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6"/>
      <c r="Y791" s="156"/>
      <c r="Z791" s="156"/>
    </row>
    <row r="792" spans="1:26" ht="16.5" customHeight="1">
      <c r="A792" s="163"/>
      <c r="B792" s="170"/>
      <c r="C792" s="163"/>
      <c r="D792" s="167"/>
      <c r="E792" s="171"/>
      <c r="F792" s="172"/>
      <c r="G792" s="156"/>
      <c r="H792" s="167"/>
      <c r="I792" s="178"/>
      <c r="J792" s="187"/>
      <c r="K792" s="156"/>
      <c r="L792" s="156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6"/>
      <c r="X792" s="156"/>
      <c r="Y792" s="156"/>
      <c r="Z792" s="156"/>
    </row>
    <row r="793" spans="1:26" ht="16.5" customHeight="1">
      <c r="A793" s="163"/>
      <c r="B793" s="170"/>
      <c r="C793" s="163"/>
      <c r="D793" s="167"/>
      <c r="E793" s="171"/>
      <c r="F793" s="172"/>
      <c r="G793" s="156"/>
      <c r="H793" s="167"/>
      <c r="I793" s="178"/>
      <c r="J793" s="187"/>
      <c r="K793" s="156"/>
      <c r="L793" s="156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6"/>
      <c r="X793" s="156"/>
      <c r="Y793" s="156"/>
      <c r="Z793" s="156"/>
    </row>
    <row r="794" spans="1:26" ht="16.5" customHeight="1">
      <c r="A794" s="163"/>
      <c r="B794" s="170"/>
      <c r="C794" s="163"/>
      <c r="D794" s="167"/>
      <c r="E794" s="171"/>
      <c r="F794" s="172"/>
      <c r="G794" s="156"/>
      <c r="H794" s="167"/>
      <c r="I794" s="178"/>
      <c r="J794" s="187"/>
      <c r="K794" s="156"/>
      <c r="L794" s="156"/>
      <c r="M794" s="156"/>
      <c r="N794" s="156"/>
      <c r="O794" s="156"/>
      <c r="P794" s="156"/>
      <c r="Q794" s="156"/>
      <c r="R794" s="156"/>
      <c r="S794" s="156"/>
      <c r="T794" s="156"/>
      <c r="U794" s="156"/>
      <c r="V794" s="156"/>
      <c r="W794" s="156"/>
      <c r="X794" s="156"/>
      <c r="Y794" s="156"/>
      <c r="Z794" s="156"/>
    </row>
    <row r="795" spans="1:26" ht="16.5" customHeight="1">
      <c r="A795" s="163"/>
      <c r="B795" s="170"/>
      <c r="C795" s="163"/>
      <c r="D795" s="167"/>
      <c r="E795" s="171"/>
      <c r="F795" s="172"/>
      <c r="G795" s="156"/>
      <c r="H795" s="167"/>
      <c r="I795" s="178"/>
      <c r="J795" s="187"/>
      <c r="K795" s="156"/>
      <c r="L795" s="156"/>
      <c r="M795" s="156"/>
      <c r="N795" s="156"/>
      <c r="O795" s="156"/>
      <c r="P795" s="156"/>
      <c r="Q795" s="156"/>
      <c r="R795" s="156"/>
      <c r="S795" s="156"/>
      <c r="T795" s="156"/>
      <c r="U795" s="156"/>
      <c r="V795" s="156"/>
      <c r="W795" s="156"/>
      <c r="X795" s="156"/>
      <c r="Y795" s="156"/>
      <c r="Z795" s="156"/>
    </row>
    <row r="796" spans="1:26" ht="16.5" customHeight="1">
      <c r="A796" s="163"/>
      <c r="B796" s="170"/>
      <c r="C796" s="163"/>
      <c r="D796" s="167"/>
      <c r="E796" s="171"/>
      <c r="F796" s="172"/>
      <c r="G796" s="156"/>
      <c r="H796" s="167"/>
      <c r="I796" s="178"/>
      <c r="J796" s="187"/>
      <c r="K796" s="156"/>
      <c r="L796" s="156"/>
      <c r="M796" s="156"/>
      <c r="N796" s="156"/>
      <c r="O796" s="156"/>
      <c r="P796" s="156"/>
      <c r="Q796" s="156"/>
      <c r="R796" s="156"/>
      <c r="S796" s="156"/>
      <c r="T796" s="156"/>
      <c r="U796" s="156"/>
      <c r="V796" s="156"/>
      <c r="W796" s="156"/>
      <c r="X796" s="156"/>
      <c r="Y796" s="156"/>
      <c r="Z796" s="156"/>
    </row>
    <row r="797" spans="1:26" ht="16.5" customHeight="1">
      <c r="A797" s="163"/>
      <c r="B797" s="170"/>
      <c r="C797" s="163"/>
      <c r="D797" s="167"/>
      <c r="E797" s="171"/>
      <c r="F797" s="172"/>
      <c r="G797" s="156"/>
      <c r="H797" s="167"/>
      <c r="I797" s="178"/>
      <c r="J797" s="187"/>
      <c r="K797" s="156"/>
      <c r="L797" s="156"/>
      <c r="M797" s="156"/>
      <c r="N797" s="156"/>
      <c r="O797" s="156"/>
      <c r="P797" s="156"/>
      <c r="Q797" s="156"/>
      <c r="R797" s="156"/>
      <c r="S797" s="156"/>
      <c r="T797" s="156"/>
      <c r="U797" s="156"/>
      <c r="V797" s="156"/>
      <c r="W797" s="156"/>
      <c r="X797" s="156"/>
      <c r="Y797" s="156"/>
      <c r="Z797" s="156"/>
    </row>
    <row r="798" spans="1:26" ht="16.5" customHeight="1">
      <c r="A798" s="163"/>
      <c r="B798" s="170"/>
      <c r="C798" s="163"/>
      <c r="D798" s="167"/>
      <c r="E798" s="171"/>
      <c r="F798" s="172"/>
      <c r="G798" s="156"/>
      <c r="H798" s="167"/>
      <c r="I798" s="178"/>
      <c r="J798" s="187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</row>
    <row r="799" spans="1:26" ht="16.5" customHeight="1">
      <c r="A799" s="163"/>
      <c r="B799" s="170"/>
      <c r="C799" s="163"/>
      <c r="D799" s="167"/>
      <c r="E799" s="171"/>
      <c r="F799" s="172"/>
      <c r="G799" s="156"/>
      <c r="H799" s="167"/>
      <c r="I799" s="178"/>
      <c r="J799" s="187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</row>
    <row r="800" spans="1:26" ht="16.5" customHeight="1">
      <c r="A800" s="163"/>
      <c r="B800" s="170"/>
      <c r="C800" s="163"/>
      <c r="D800" s="167"/>
      <c r="E800" s="171"/>
      <c r="F800" s="172"/>
      <c r="G800" s="156"/>
      <c r="H800" s="167"/>
      <c r="I800" s="178"/>
      <c r="J800" s="187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</row>
    <row r="801" spans="1:26" ht="16.5" customHeight="1">
      <c r="A801" s="163"/>
      <c r="B801" s="170"/>
      <c r="C801" s="163"/>
      <c r="D801" s="167"/>
      <c r="E801" s="171"/>
      <c r="F801" s="172"/>
      <c r="G801" s="156"/>
      <c r="H801" s="167"/>
      <c r="I801" s="178"/>
      <c r="J801" s="187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</row>
    <row r="802" spans="1:26" ht="16.5" customHeight="1">
      <c r="A802" s="163"/>
      <c r="B802" s="170"/>
      <c r="C802" s="163"/>
      <c r="D802" s="167"/>
      <c r="E802" s="171"/>
      <c r="F802" s="172"/>
      <c r="G802" s="156"/>
      <c r="H802" s="167"/>
      <c r="I802" s="178"/>
      <c r="J802" s="187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</row>
    <row r="803" spans="1:26" ht="16.5" customHeight="1">
      <c r="A803" s="163"/>
      <c r="B803" s="170"/>
      <c r="C803" s="163"/>
      <c r="D803" s="167"/>
      <c r="E803" s="171"/>
      <c r="F803" s="172"/>
      <c r="G803" s="156"/>
      <c r="H803" s="167"/>
      <c r="I803" s="178"/>
      <c r="J803" s="187"/>
      <c r="K803" s="156"/>
      <c r="L803" s="156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</row>
    <row r="804" spans="1:26" ht="16.5" customHeight="1">
      <c r="A804" s="163"/>
      <c r="B804" s="170"/>
      <c r="C804" s="163"/>
      <c r="D804" s="167"/>
      <c r="E804" s="171"/>
      <c r="F804" s="172"/>
      <c r="G804" s="156"/>
      <c r="H804" s="167"/>
      <c r="I804" s="178"/>
      <c r="J804" s="187"/>
      <c r="K804" s="156"/>
      <c r="L804" s="156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</row>
    <row r="805" spans="1:26" ht="16.5" customHeight="1">
      <c r="A805" s="163"/>
      <c r="B805" s="170"/>
      <c r="C805" s="163"/>
      <c r="D805" s="167"/>
      <c r="E805" s="171"/>
      <c r="F805" s="172"/>
      <c r="G805" s="156"/>
      <c r="H805" s="167"/>
      <c r="I805" s="178"/>
      <c r="J805" s="187"/>
      <c r="K805" s="156"/>
      <c r="L805" s="156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</row>
    <row r="806" spans="1:26" ht="16.5" customHeight="1">
      <c r="A806" s="163"/>
      <c r="B806" s="170"/>
      <c r="C806" s="163"/>
      <c r="D806" s="167"/>
      <c r="E806" s="171"/>
      <c r="F806" s="172"/>
      <c r="G806" s="156"/>
      <c r="H806" s="167"/>
      <c r="I806" s="178"/>
      <c r="J806" s="187"/>
      <c r="K806" s="156"/>
      <c r="L806" s="156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</row>
    <row r="807" spans="1:26" ht="16.5" customHeight="1">
      <c r="A807" s="163"/>
      <c r="B807" s="170"/>
      <c r="C807" s="163"/>
      <c r="D807" s="167"/>
      <c r="E807" s="171"/>
      <c r="F807" s="172"/>
      <c r="G807" s="156"/>
      <c r="H807" s="167"/>
      <c r="I807" s="178"/>
      <c r="J807" s="187"/>
      <c r="K807" s="156"/>
      <c r="L807" s="156"/>
      <c r="M807" s="156"/>
      <c r="N807" s="156"/>
      <c r="O807" s="156"/>
      <c r="P807" s="156"/>
      <c r="Q807" s="156"/>
      <c r="R807" s="156"/>
      <c r="S807" s="156"/>
      <c r="T807" s="156"/>
      <c r="U807" s="156"/>
      <c r="V807" s="156"/>
      <c r="W807" s="156"/>
      <c r="X807" s="156"/>
      <c r="Y807" s="156"/>
      <c r="Z807" s="156"/>
    </row>
    <row r="808" spans="1:26" ht="16.5" customHeight="1">
      <c r="A808" s="163"/>
      <c r="B808" s="170"/>
      <c r="C808" s="163"/>
      <c r="D808" s="167"/>
      <c r="E808" s="171"/>
      <c r="F808" s="172"/>
      <c r="G808" s="156"/>
      <c r="H808" s="167"/>
      <c r="I808" s="178"/>
      <c r="J808" s="187"/>
      <c r="K808" s="156"/>
      <c r="L808" s="156"/>
      <c r="M808" s="156"/>
      <c r="N808" s="156"/>
      <c r="O808" s="156"/>
      <c r="P808" s="156"/>
      <c r="Q808" s="156"/>
      <c r="R808" s="156"/>
      <c r="S808" s="156"/>
      <c r="T808" s="156"/>
      <c r="U808" s="156"/>
      <c r="V808" s="156"/>
      <c r="W808" s="156"/>
      <c r="X808" s="156"/>
      <c r="Y808" s="156"/>
      <c r="Z808" s="156"/>
    </row>
    <row r="809" spans="1:26" ht="16.5" customHeight="1">
      <c r="A809" s="163"/>
      <c r="B809" s="170"/>
      <c r="C809" s="163"/>
      <c r="D809" s="167"/>
      <c r="E809" s="171"/>
      <c r="F809" s="172"/>
      <c r="G809" s="156"/>
      <c r="H809" s="167"/>
      <c r="I809" s="178"/>
      <c r="J809" s="187"/>
      <c r="K809" s="156"/>
      <c r="L809" s="156"/>
      <c r="M809" s="156"/>
      <c r="N809" s="156"/>
      <c r="O809" s="156"/>
      <c r="P809" s="156"/>
      <c r="Q809" s="156"/>
      <c r="R809" s="156"/>
      <c r="S809" s="156"/>
      <c r="T809" s="156"/>
      <c r="U809" s="156"/>
      <c r="V809" s="156"/>
      <c r="W809" s="156"/>
      <c r="X809" s="156"/>
      <c r="Y809" s="156"/>
      <c r="Z809" s="156"/>
    </row>
    <row r="810" spans="1:26" ht="16.5" customHeight="1">
      <c r="A810" s="163"/>
      <c r="B810" s="170"/>
      <c r="C810" s="163"/>
      <c r="D810" s="167"/>
      <c r="E810" s="171"/>
      <c r="F810" s="172"/>
      <c r="G810" s="156"/>
      <c r="H810" s="167"/>
      <c r="I810" s="178"/>
      <c r="J810" s="187"/>
      <c r="K810" s="156"/>
      <c r="L810" s="156"/>
      <c r="M810" s="156"/>
      <c r="N810" s="156"/>
      <c r="O810" s="156"/>
      <c r="P810" s="156"/>
      <c r="Q810" s="156"/>
      <c r="R810" s="156"/>
      <c r="S810" s="156"/>
      <c r="T810" s="156"/>
      <c r="U810" s="156"/>
      <c r="V810" s="156"/>
      <c r="W810" s="156"/>
      <c r="X810" s="156"/>
      <c r="Y810" s="156"/>
      <c r="Z810" s="156"/>
    </row>
    <row r="811" spans="1:26" ht="16.5" customHeight="1">
      <c r="A811" s="163"/>
      <c r="B811" s="170"/>
      <c r="C811" s="163"/>
      <c r="D811" s="167"/>
      <c r="E811" s="171"/>
      <c r="F811" s="172"/>
      <c r="G811" s="156"/>
      <c r="H811" s="167"/>
      <c r="I811" s="178"/>
      <c r="J811" s="187"/>
      <c r="K811" s="156"/>
      <c r="L811" s="156"/>
      <c r="M811" s="156"/>
      <c r="N811" s="156"/>
      <c r="O811" s="156"/>
      <c r="P811" s="156"/>
      <c r="Q811" s="156"/>
      <c r="R811" s="156"/>
      <c r="S811" s="156"/>
      <c r="T811" s="156"/>
      <c r="U811" s="156"/>
      <c r="V811" s="156"/>
      <c r="W811" s="156"/>
      <c r="X811" s="156"/>
      <c r="Y811" s="156"/>
      <c r="Z811" s="156"/>
    </row>
    <row r="812" spans="1:26" ht="16.5" customHeight="1">
      <c r="A812" s="163"/>
      <c r="B812" s="170"/>
      <c r="C812" s="163"/>
      <c r="D812" s="167"/>
      <c r="E812" s="171"/>
      <c r="F812" s="172"/>
      <c r="G812" s="156"/>
      <c r="H812" s="167"/>
      <c r="I812" s="178"/>
      <c r="J812" s="187"/>
      <c r="K812" s="156"/>
      <c r="L812" s="156"/>
      <c r="M812" s="156"/>
      <c r="N812" s="156"/>
      <c r="O812" s="156"/>
      <c r="P812" s="156"/>
      <c r="Q812" s="156"/>
      <c r="R812" s="156"/>
      <c r="S812" s="156"/>
      <c r="T812" s="156"/>
      <c r="U812" s="156"/>
      <c r="V812" s="156"/>
      <c r="W812" s="156"/>
      <c r="X812" s="156"/>
      <c r="Y812" s="156"/>
      <c r="Z812" s="156"/>
    </row>
    <row r="813" spans="1:26" ht="16.5" customHeight="1">
      <c r="A813" s="163"/>
      <c r="B813" s="170"/>
      <c r="C813" s="163"/>
      <c r="D813" s="167"/>
      <c r="E813" s="171"/>
      <c r="F813" s="172"/>
      <c r="G813" s="156"/>
      <c r="H813" s="167"/>
      <c r="I813" s="178"/>
      <c r="J813" s="187"/>
      <c r="K813" s="156"/>
      <c r="L813" s="156"/>
      <c r="M813" s="156"/>
      <c r="N813" s="156"/>
      <c r="O813" s="156"/>
      <c r="P813" s="156"/>
      <c r="Q813" s="156"/>
      <c r="R813" s="156"/>
      <c r="S813" s="156"/>
      <c r="T813" s="156"/>
      <c r="U813" s="156"/>
      <c r="V813" s="156"/>
      <c r="W813" s="156"/>
      <c r="X813" s="156"/>
      <c r="Y813" s="156"/>
      <c r="Z813" s="156"/>
    </row>
    <row r="814" spans="1:26" ht="16.5" customHeight="1">
      <c r="A814" s="163"/>
      <c r="B814" s="170"/>
      <c r="C814" s="163"/>
      <c r="D814" s="167"/>
      <c r="E814" s="171"/>
      <c r="F814" s="172"/>
      <c r="G814" s="156"/>
      <c r="H814" s="167"/>
      <c r="I814" s="178"/>
      <c r="J814" s="187"/>
      <c r="K814" s="156"/>
      <c r="L814" s="156"/>
      <c r="M814" s="156"/>
      <c r="N814" s="156"/>
      <c r="O814" s="156"/>
      <c r="P814" s="156"/>
      <c r="Q814" s="156"/>
      <c r="R814" s="156"/>
      <c r="S814" s="156"/>
      <c r="T814" s="156"/>
      <c r="U814" s="156"/>
      <c r="V814" s="156"/>
      <c r="W814" s="156"/>
      <c r="X814" s="156"/>
      <c r="Y814" s="156"/>
      <c r="Z814" s="156"/>
    </row>
    <row r="815" spans="1:26" ht="16.5" customHeight="1">
      <c r="A815" s="163"/>
      <c r="B815" s="170"/>
      <c r="C815" s="163"/>
      <c r="D815" s="167"/>
      <c r="E815" s="171"/>
      <c r="F815" s="172"/>
      <c r="G815" s="156"/>
      <c r="H815" s="167"/>
      <c r="I815" s="178"/>
      <c r="J815" s="187"/>
      <c r="K815" s="156"/>
      <c r="L815" s="156"/>
      <c r="M815" s="156"/>
      <c r="N815" s="156"/>
      <c r="O815" s="156"/>
      <c r="P815" s="156"/>
      <c r="Q815" s="156"/>
      <c r="R815" s="156"/>
      <c r="S815" s="156"/>
      <c r="T815" s="156"/>
      <c r="U815" s="156"/>
      <c r="V815" s="156"/>
      <c r="W815" s="156"/>
      <c r="X815" s="156"/>
      <c r="Y815" s="156"/>
      <c r="Z815" s="156"/>
    </row>
    <row r="816" spans="1:26" ht="16.5" customHeight="1">
      <c r="A816" s="163"/>
      <c r="B816" s="170"/>
      <c r="C816" s="163"/>
      <c r="D816" s="167"/>
      <c r="E816" s="171"/>
      <c r="F816" s="172"/>
      <c r="G816" s="156"/>
      <c r="H816" s="167"/>
      <c r="I816" s="178"/>
      <c r="J816" s="187"/>
      <c r="K816" s="156"/>
      <c r="L816" s="156"/>
      <c r="M816" s="156"/>
      <c r="N816" s="156"/>
      <c r="O816" s="156"/>
      <c r="P816" s="156"/>
      <c r="Q816" s="156"/>
      <c r="R816" s="156"/>
      <c r="S816" s="156"/>
      <c r="T816" s="156"/>
      <c r="U816" s="156"/>
      <c r="V816" s="156"/>
      <c r="W816" s="156"/>
      <c r="X816" s="156"/>
      <c r="Y816" s="156"/>
      <c r="Z816" s="156"/>
    </row>
    <row r="817" spans="1:26" ht="16.5" customHeight="1">
      <c r="A817" s="163"/>
      <c r="B817" s="170"/>
      <c r="C817" s="163"/>
      <c r="D817" s="167"/>
      <c r="E817" s="171"/>
      <c r="F817" s="172"/>
      <c r="G817" s="156"/>
      <c r="H817" s="167"/>
      <c r="I817" s="178"/>
      <c r="J817" s="187"/>
      <c r="K817" s="156"/>
      <c r="L817" s="156"/>
      <c r="M817" s="156"/>
      <c r="N817" s="156"/>
      <c r="O817" s="156"/>
      <c r="P817" s="156"/>
      <c r="Q817" s="156"/>
      <c r="R817" s="156"/>
      <c r="S817" s="156"/>
      <c r="T817" s="156"/>
      <c r="U817" s="156"/>
      <c r="V817" s="156"/>
      <c r="W817" s="156"/>
      <c r="X817" s="156"/>
      <c r="Y817" s="156"/>
      <c r="Z817" s="156"/>
    </row>
    <row r="818" spans="1:26" ht="16.5" customHeight="1">
      <c r="A818" s="163"/>
      <c r="B818" s="170"/>
      <c r="C818" s="163"/>
      <c r="D818" s="167"/>
      <c r="E818" s="171"/>
      <c r="F818" s="172"/>
      <c r="G818" s="156"/>
      <c r="H818" s="167"/>
      <c r="I818" s="178"/>
      <c r="J818" s="187"/>
      <c r="K818" s="156"/>
      <c r="L818" s="156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/>
      <c r="Z818" s="156"/>
    </row>
    <row r="819" spans="1:26" ht="16.5" customHeight="1">
      <c r="A819" s="163"/>
      <c r="B819" s="170"/>
      <c r="C819" s="163"/>
      <c r="D819" s="167"/>
      <c r="E819" s="171"/>
      <c r="F819" s="172"/>
      <c r="G819" s="156"/>
      <c r="H819" s="167"/>
      <c r="I819" s="178"/>
      <c r="J819" s="187"/>
      <c r="K819" s="156"/>
      <c r="L819" s="156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/>
      <c r="Z819" s="156"/>
    </row>
    <row r="820" spans="1:26" ht="16.5" customHeight="1">
      <c r="A820" s="163"/>
      <c r="B820" s="170"/>
      <c r="C820" s="163"/>
      <c r="D820" s="167"/>
      <c r="E820" s="171"/>
      <c r="F820" s="172"/>
      <c r="G820" s="156"/>
      <c r="H820" s="167"/>
      <c r="I820" s="178"/>
      <c r="J820" s="187"/>
      <c r="K820" s="156"/>
      <c r="L820" s="156"/>
      <c r="M820" s="156"/>
      <c r="N820" s="156"/>
      <c r="O820" s="156"/>
      <c r="P820" s="156"/>
      <c r="Q820" s="156"/>
      <c r="R820" s="156"/>
      <c r="S820" s="156"/>
      <c r="T820" s="156"/>
      <c r="U820" s="156"/>
      <c r="V820" s="156"/>
      <c r="W820" s="156"/>
      <c r="X820" s="156"/>
      <c r="Y820" s="156"/>
      <c r="Z820" s="156"/>
    </row>
    <row r="821" spans="1:26" ht="16.5" customHeight="1">
      <c r="A821" s="163"/>
      <c r="B821" s="170"/>
      <c r="C821" s="163"/>
      <c r="D821" s="167"/>
      <c r="E821" s="171"/>
      <c r="F821" s="172"/>
      <c r="G821" s="156"/>
      <c r="H821" s="167"/>
      <c r="I821" s="178"/>
      <c r="J821" s="187"/>
      <c r="K821" s="156"/>
      <c r="L821" s="156"/>
      <c r="M821" s="156"/>
      <c r="N821" s="156"/>
      <c r="O821" s="156"/>
      <c r="P821" s="156"/>
      <c r="Q821" s="156"/>
      <c r="R821" s="156"/>
      <c r="S821" s="156"/>
      <c r="T821" s="156"/>
      <c r="U821" s="156"/>
      <c r="V821" s="156"/>
      <c r="W821" s="156"/>
      <c r="X821" s="156"/>
      <c r="Y821" s="156"/>
      <c r="Z821" s="156"/>
    </row>
    <row r="822" spans="1:26" ht="16.5" customHeight="1">
      <c r="A822" s="163"/>
      <c r="B822" s="170"/>
      <c r="C822" s="163"/>
      <c r="D822" s="167"/>
      <c r="E822" s="171"/>
      <c r="F822" s="172"/>
      <c r="G822" s="156"/>
      <c r="H822" s="167"/>
      <c r="I822" s="178"/>
      <c r="J822" s="187"/>
      <c r="K822" s="156"/>
      <c r="L822" s="156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6"/>
      <c r="X822" s="156"/>
      <c r="Y822" s="156"/>
      <c r="Z822" s="156"/>
    </row>
    <row r="823" spans="1:26" ht="16.5" customHeight="1">
      <c r="A823" s="163"/>
      <c r="B823" s="170"/>
      <c r="C823" s="163"/>
      <c r="D823" s="167"/>
      <c r="E823" s="171"/>
      <c r="F823" s="172"/>
      <c r="G823" s="156"/>
      <c r="H823" s="167"/>
      <c r="I823" s="178"/>
      <c r="J823" s="187"/>
      <c r="K823" s="156"/>
      <c r="L823" s="156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6"/>
      <c r="X823" s="156"/>
      <c r="Y823" s="156"/>
      <c r="Z823" s="156"/>
    </row>
    <row r="824" spans="1:26" ht="16.5" customHeight="1">
      <c r="A824" s="163"/>
      <c r="B824" s="170"/>
      <c r="C824" s="163"/>
      <c r="D824" s="167"/>
      <c r="E824" s="171"/>
      <c r="F824" s="172"/>
      <c r="G824" s="156"/>
      <c r="H824" s="167"/>
      <c r="I824" s="178"/>
      <c r="J824" s="187"/>
      <c r="K824" s="156"/>
      <c r="L824" s="156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6"/>
      <c r="X824" s="156"/>
      <c r="Y824" s="156"/>
      <c r="Z824" s="156"/>
    </row>
    <row r="825" spans="1:26" ht="16.5" customHeight="1">
      <c r="A825" s="163"/>
      <c r="B825" s="170"/>
      <c r="C825" s="163"/>
      <c r="D825" s="167"/>
      <c r="E825" s="171"/>
      <c r="F825" s="172"/>
      <c r="G825" s="156"/>
      <c r="H825" s="167"/>
      <c r="I825" s="178"/>
      <c r="J825" s="187"/>
      <c r="K825" s="156"/>
      <c r="L825" s="156"/>
      <c r="M825" s="156"/>
      <c r="N825" s="156"/>
      <c r="O825" s="156"/>
      <c r="P825" s="156"/>
      <c r="Q825" s="156"/>
      <c r="R825" s="156"/>
      <c r="S825" s="156"/>
      <c r="T825" s="156"/>
      <c r="U825" s="156"/>
      <c r="V825" s="156"/>
      <c r="W825" s="156"/>
      <c r="X825" s="156"/>
      <c r="Y825" s="156"/>
      <c r="Z825" s="156"/>
    </row>
    <row r="826" spans="1:26" ht="16.5" customHeight="1">
      <c r="A826" s="163"/>
      <c r="B826" s="170"/>
      <c r="C826" s="163"/>
      <c r="D826" s="167"/>
      <c r="E826" s="171"/>
      <c r="F826" s="172"/>
      <c r="G826" s="156"/>
      <c r="H826" s="167"/>
      <c r="I826" s="178"/>
      <c r="J826" s="187"/>
      <c r="K826" s="156"/>
      <c r="L826" s="156"/>
      <c r="M826" s="156"/>
      <c r="N826" s="156"/>
      <c r="O826" s="156"/>
      <c r="P826" s="156"/>
      <c r="Q826" s="156"/>
      <c r="R826" s="156"/>
      <c r="S826" s="156"/>
      <c r="T826" s="156"/>
      <c r="U826" s="156"/>
      <c r="V826" s="156"/>
      <c r="W826" s="156"/>
      <c r="X826" s="156"/>
      <c r="Y826" s="156"/>
      <c r="Z826" s="156"/>
    </row>
    <row r="827" spans="1:26" ht="16.5" customHeight="1">
      <c r="A827" s="163"/>
      <c r="B827" s="170"/>
      <c r="C827" s="163"/>
      <c r="D827" s="167"/>
      <c r="E827" s="171"/>
      <c r="F827" s="172"/>
      <c r="G827" s="156"/>
      <c r="H827" s="167"/>
      <c r="I827" s="178"/>
      <c r="J827" s="187"/>
      <c r="K827" s="156"/>
      <c r="L827" s="156"/>
      <c r="M827" s="156"/>
      <c r="N827" s="156"/>
      <c r="O827" s="156"/>
      <c r="P827" s="156"/>
      <c r="Q827" s="156"/>
      <c r="R827" s="156"/>
      <c r="S827" s="156"/>
      <c r="T827" s="156"/>
      <c r="U827" s="156"/>
      <c r="V827" s="156"/>
      <c r="W827" s="156"/>
      <c r="X827" s="156"/>
      <c r="Y827" s="156"/>
      <c r="Z827" s="156"/>
    </row>
    <row r="828" spans="1:26" ht="16.5" customHeight="1">
      <c r="A828" s="163"/>
      <c r="B828" s="170"/>
      <c r="C828" s="163"/>
      <c r="D828" s="167"/>
      <c r="E828" s="171"/>
      <c r="F828" s="172"/>
      <c r="G828" s="156"/>
      <c r="H828" s="167"/>
      <c r="I828" s="178"/>
      <c r="J828" s="187"/>
      <c r="K828" s="156"/>
      <c r="L828" s="156"/>
      <c r="M828" s="156"/>
      <c r="N828" s="156"/>
      <c r="O828" s="156"/>
      <c r="P828" s="156"/>
      <c r="Q828" s="156"/>
      <c r="R828" s="156"/>
      <c r="S828" s="156"/>
      <c r="T828" s="156"/>
      <c r="U828" s="156"/>
      <c r="V828" s="156"/>
      <c r="W828" s="156"/>
      <c r="X828" s="156"/>
      <c r="Y828" s="156"/>
      <c r="Z828" s="156"/>
    </row>
    <row r="829" spans="1:26" ht="16.5" customHeight="1">
      <c r="A829" s="163"/>
      <c r="B829" s="170"/>
      <c r="C829" s="163"/>
      <c r="D829" s="167"/>
      <c r="E829" s="171"/>
      <c r="F829" s="172"/>
      <c r="G829" s="156"/>
      <c r="H829" s="167"/>
      <c r="I829" s="178"/>
      <c r="J829" s="187"/>
      <c r="K829" s="156"/>
      <c r="L829" s="156"/>
      <c r="M829" s="156"/>
      <c r="N829" s="156"/>
      <c r="O829" s="156"/>
      <c r="P829" s="156"/>
      <c r="Q829" s="156"/>
      <c r="R829" s="156"/>
      <c r="S829" s="156"/>
      <c r="T829" s="156"/>
      <c r="U829" s="156"/>
      <c r="V829" s="156"/>
      <c r="W829" s="156"/>
      <c r="X829" s="156"/>
      <c r="Y829" s="156"/>
      <c r="Z829" s="156"/>
    </row>
    <row r="830" spans="1:26" ht="16.5" customHeight="1">
      <c r="A830" s="163"/>
      <c r="B830" s="170"/>
      <c r="C830" s="163"/>
      <c r="D830" s="167"/>
      <c r="E830" s="171"/>
      <c r="F830" s="172"/>
      <c r="G830" s="156"/>
      <c r="H830" s="167"/>
      <c r="I830" s="178"/>
      <c r="J830" s="187"/>
      <c r="K830" s="156"/>
      <c r="L830" s="156"/>
      <c r="M830" s="156"/>
      <c r="N830" s="156"/>
      <c r="O830" s="156"/>
      <c r="P830" s="156"/>
      <c r="Q830" s="156"/>
      <c r="R830" s="156"/>
      <c r="S830" s="156"/>
      <c r="T830" s="156"/>
      <c r="U830" s="156"/>
      <c r="V830" s="156"/>
      <c r="W830" s="156"/>
      <c r="X830" s="156"/>
      <c r="Y830" s="156"/>
      <c r="Z830" s="156"/>
    </row>
    <row r="831" spans="1:26" ht="16.5" customHeight="1">
      <c r="A831" s="163"/>
      <c r="B831" s="170"/>
      <c r="C831" s="163"/>
      <c r="D831" s="167"/>
      <c r="E831" s="171"/>
      <c r="F831" s="172"/>
      <c r="G831" s="156"/>
      <c r="H831" s="167"/>
      <c r="I831" s="178"/>
      <c r="J831" s="187"/>
      <c r="K831" s="156"/>
      <c r="L831" s="156"/>
      <c r="M831" s="156"/>
      <c r="N831" s="156"/>
      <c r="O831" s="156"/>
      <c r="P831" s="156"/>
      <c r="Q831" s="156"/>
      <c r="R831" s="156"/>
      <c r="S831" s="156"/>
      <c r="T831" s="156"/>
      <c r="U831" s="156"/>
      <c r="V831" s="156"/>
      <c r="W831" s="156"/>
      <c r="X831" s="156"/>
      <c r="Y831" s="156"/>
      <c r="Z831" s="156"/>
    </row>
    <row r="832" spans="1:26" ht="16.5" customHeight="1">
      <c r="A832" s="163"/>
      <c r="B832" s="170"/>
      <c r="C832" s="163"/>
      <c r="D832" s="167"/>
      <c r="E832" s="171"/>
      <c r="F832" s="172"/>
      <c r="G832" s="156"/>
      <c r="H832" s="167"/>
      <c r="I832" s="178"/>
      <c r="J832" s="187"/>
      <c r="K832" s="156"/>
      <c r="L832" s="156"/>
      <c r="M832" s="156"/>
      <c r="N832" s="156"/>
      <c r="O832" s="156"/>
      <c r="P832" s="156"/>
      <c r="Q832" s="156"/>
      <c r="R832" s="156"/>
      <c r="S832" s="156"/>
      <c r="T832" s="156"/>
      <c r="U832" s="156"/>
      <c r="V832" s="156"/>
      <c r="W832" s="156"/>
      <c r="X832" s="156"/>
      <c r="Y832" s="156"/>
      <c r="Z832" s="156"/>
    </row>
    <row r="833" spans="1:26" ht="16.5" customHeight="1">
      <c r="A833" s="163"/>
      <c r="B833" s="170"/>
      <c r="C833" s="163"/>
      <c r="D833" s="167"/>
      <c r="E833" s="171"/>
      <c r="F833" s="172"/>
      <c r="G833" s="156"/>
      <c r="H833" s="167"/>
      <c r="I833" s="178"/>
      <c r="J833" s="187"/>
      <c r="K833" s="156"/>
      <c r="L833" s="156"/>
      <c r="M833" s="156"/>
      <c r="N833" s="156"/>
      <c r="O833" s="156"/>
      <c r="P833" s="156"/>
      <c r="Q833" s="156"/>
      <c r="R833" s="156"/>
      <c r="S833" s="156"/>
      <c r="T833" s="156"/>
      <c r="U833" s="156"/>
      <c r="V833" s="156"/>
      <c r="W833" s="156"/>
      <c r="X833" s="156"/>
      <c r="Y833" s="156"/>
      <c r="Z833" s="156"/>
    </row>
    <row r="834" spans="1:26" ht="16.5" customHeight="1">
      <c r="A834" s="163"/>
      <c r="B834" s="170"/>
      <c r="C834" s="163"/>
      <c r="D834" s="167"/>
      <c r="E834" s="171"/>
      <c r="F834" s="172"/>
      <c r="G834" s="156"/>
      <c r="H834" s="167"/>
      <c r="I834" s="178"/>
      <c r="J834" s="187"/>
      <c r="K834" s="156"/>
      <c r="L834" s="156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</row>
    <row r="835" spans="1:26" ht="16.5" customHeight="1">
      <c r="A835" s="163"/>
      <c r="B835" s="170"/>
      <c r="C835" s="163"/>
      <c r="D835" s="167"/>
      <c r="E835" s="171"/>
      <c r="F835" s="172"/>
      <c r="G835" s="156"/>
      <c r="H835" s="167"/>
      <c r="I835" s="178"/>
      <c r="J835" s="187"/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</row>
    <row r="836" spans="1:26" ht="16.5" customHeight="1">
      <c r="A836" s="163"/>
      <c r="B836" s="170"/>
      <c r="C836" s="163"/>
      <c r="D836" s="167"/>
      <c r="E836" s="171"/>
      <c r="F836" s="172"/>
      <c r="G836" s="156"/>
      <c r="H836" s="167"/>
      <c r="I836" s="178"/>
      <c r="J836" s="187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</row>
    <row r="837" spans="1:26" ht="16.5" customHeight="1">
      <c r="A837" s="163"/>
      <c r="B837" s="170"/>
      <c r="C837" s="163"/>
      <c r="D837" s="167"/>
      <c r="E837" s="171"/>
      <c r="F837" s="172"/>
      <c r="G837" s="156"/>
      <c r="H837" s="167"/>
      <c r="I837" s="178"/>
      <c r="J837" s="187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</row>
    <row r="838" spans="1:26" ht="16.5" customHeight="1">
      <c r="A838" s="163"/>
      <c r="B838" s="170"/>
      <c r="C838" s="163"/>
      <c r="D838" s="167"/>
      <c r="E838" s="171"/>
      <c r="F838" s="172"/>
      <c r="G838" s="156"/>
      <c r="H838" s="167"/>
      <c r="I838" s="178"/>
      <c r="J838" s="187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</row>
    <row r="839" spans="1:26" ht="16.5" customHeight="1">
      <c r="A839" s="163"/>
      <c r="B839" s="170"/>
      <c r="C839" s="163"/>
      <c r="D839" s="167"/>
      <c r="E839" s="171"/>
      <c r="F839" s="172"/>
      <c r="G839" s="156"/>
      <c r="H839" s="167"/>
      <c r="I839" s="178"/>
      <c r="J839" s="187"/>
      <c r="K839" s="156"/>
      <c r="L839" s="156"/>
      <c r="M839" s="156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</row>
    <row r="840" spans="1:26" ht="16.5" customHeight="1">
      <c r="A840" s="163"/>
      <c r="B840" s="170"/>
      <c r="C840" s="163"/>
      <c r="D840" s="167"/>
      <c r="E840" s="171"/>
      <c r="F840" s="172"/>
      <c r="G840" s="156"/>
      <c r="H840" s="167"/>
      <c r="I840" s="178"/>
      <c r="J840" s="187"/>
      <c r="K840" s="156"/>
      <c r="L840" s="156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</row>
    <row r="841" spans="1:26" ht="16.5" customHeight="1">
      <c r="A841" s="163"/>
      <c r="B841" s="170"/>
      <c r="C841" s="163"/>
      <c r="D841" s="167"/>
      <c r="E841" s="171"/>
      <c r="F841" s="172"/>
      <c r="G841" s="156"/>
      <c r="H841" s="167"/>
      <c r="I841" s="178"/>
      <c r="J841" s="187"/>
      <c r="K841" s="156"/>
      <c r="L841" s="156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</row>
    <row r="842" spans="1:26" ht="16.5" customHeight="1">
      <c r="A842" s="163"/>
      <c r="B842" s="170"/>
      <c r="C842" s="163"/>
      <c r="D842" s="167"/>
      <c r="E842" s="171"/>
      <c r="F842" s="172"/>
      <c r="G842" s="156"/>
      <c r="H842" s="167"/>
      <c r="I842" s="178"/>
      <c r="J842" s="187"/>
      <c r="K842" s="156"/>
      <c r="L842" s="156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</row>
    <row r="843" spans="1:26" ht="16.5" customHeight="1">
      <c r="A843" s="163"/>
      <c r="B843" s="170"/>
      <c r="C843" s="163"/>
      <c r="D843" s="167"/>
      <c r="E843" s="171"/>
      <c r="F843" s="172"/>
      <c r="G843" s="156"/>
      <c r="H843" s="167"/>
      <c r="I843" s="178"/>
      <c r="J843" s="187"/>
      <c r="K843" s="156"/>
      <c r="L843" s="156"/>
      <c r="M843" s="156"/>
      <c r="N843" s="156"/>
      <c r="O843" s="156"/>
      <c r="P843" s="156"/>
      <c r="Q843" s="156"/>
      <c r="R843" s="156"/>
      <c r="S843" s="156"/>
      <c r="T843" s="156"/>
      <c r="U843" s="156"/>
      <c r="V843" s="156"/>
      <c r="W843" s="156"/>
      <c r="X843" s="156"/>
      <c r="Y843" s="156"/>
      <c r="Z843" s="156"/>
    </row>
    <row r="844" spans="1:26" ht="16.5" customHeight="1">
      <c r="A844" s="163"/>
      <c r="B844" s="170"/>
      <c r="C844" s="163"/>
      <c r="D844" s="167"/>
      <c r="E844" s="171"/>
      <c r="F844" s="172"/>
      <c r="G844" s="156"/>
      <c r="H844" s="167"/>
      <c r="I844" s="178"/>
      <c r="J844" s="187"/>
      <c r="K844" s="156"/>
      <c r="L844" s="156"/>
      <c r="M844" s="156"/>
      <c r="N844" s="156"/>
      <c r="O844" s="156"/>
      <c r="P844" s="156"/>
      <c r="Q844" s="156"/>
      <c r="R844" s="156"/>
      <c r="S844" s="156"/>
      <c r="T844" s="156"/>
      <c r="U844" s="156"/>
      <c r="V844" s="156"/>
      <c r="W844" s="156"/>
      <c r="X844" s="156"/>
      <c r="Y844" s="156"/>
      <c r="Z844" s="156"/>
    </row>
    <row r="845" spans="1:26" ht="16.5" customHeight="1">
      <c r="A845" s="163"/>
      <c r="B845" s="170"/>
      <c r="C845" s="163"/>
      <c r="D845" s="167"/>
      <c r="E845" s="171"/>
      <c r="F845" s="172"/>
      <c r="G845" s="156"/>
      <c r="H845" s="167"/>
      <c r="I845" s="178"/>
      <c r="J845" s="187"/>
      <c r="K845" s="156"/>
      <c r="L845" s="156"/>
      <c r="M845" s="156"/>
      <c r="N845" s="156"/>
      <c r="O845" s="156"/>
      <c r="P845" s="156"/>
      <c r="Q845" s="156"/>
      <c r="R845" s="156"/>
      <c r="S845" s="156"/>
      <c r="T845" s="156"/>
      <c r="U845" s="156"/>
      <c r="V845" s="156"/>
      <c r="W845" s="156"/>
      <c r="X845" s="156"/>
      <c r="Y845" s="156"/>
      <c r="Z845" s="156"/>
    </row>
    <row r="846" spans="1:26" ht="16.5" customHeight="1">
      <c r="A846" s="163"/>
      <c r="B846" s="170"/>
      <c r="C846" s="163"/>
      <c r="D846" s="167"/>
      <c r="E846" s="171"/>
      <c r="F846" s="172"/>
      <c r="G846" s="156"/>
      <c r="H846" s="167"/>
      <c r="I846" s="178"/>
      <c r="J846" s="187"/>
      <c r="K846" s="156"/>
      <c r="L846" s="156"/>
      <c r="M846" s="156"/>
      <c r="N846" s="156"/>
      <c r="O846" s="156"/>
      <c r="P846" s="156"/>
      <c r="Q846" s="156"/>
      <c r="R846" s="156"/>
      <c r="S846" s="156"/>
      <c r="T846" s="156"/>
      <c r="U846" s="156"/>
      <c r="V846" s="156"/>
      <c r="W846" s="156"/>
      <c r="X846" s="156"/>
      <c r="Y846" s="156"/>
      <c r="Z846" s="156"/>
    </row>
    <row r="847" spans="1:26" ht="16.5" customHeight="1">
      <c r="A847" s="163"/>
      <c r="B847" s="170"/>
      <c r="C847" s="163"/>
      <c r="D847" s="167"/>
      <c r="E847" s="171"/>
      <c r="F847" s="172"/>
      <c r="G847" s="156"/>
      <c r="H847" s="167"/>
      <c r="I847" s="178"/>
      <c r="J847" s="187"/>
      <c r="K847" s="156"/>
      <c r="L847" s="156"/>
      <c r="M847" s="156"/>
      <c r="N847" s="156"/>
      <c r="O847" s="156"/>
      <c r="P847" s="156"/>
      <c r="Q847" s="156"/>
      <c r="R847" s="156"/>
      <c r="S847" s="156"/>
      <c r="T847" s="156"/>
      <c r="U847" s="156"/>
      <c r="V847" s="156"/>
      <c r="W847" s="156"/>
      <c r="X847" s="156"/>
      <c r="Y847" s="156"/>
      <c r="Z847" s="156"/>
    </row>
    <row r="848" spans="1:26" ht="16.5" customHeight="1">
      <c r="A848" s="163"/>
      <c r="B848" s="170"/>
      <c r="C848" s="163"/>
      <c r="D848" s="167"/>
      <c r="E848" s="171"/>
      <c r="F848" s="172"/>
      <c r="G848" s="156"/>
      <c r="H848" s="167"/>
      <c r="I848" s="178"/>
      <c r="J848" s="187"/>
      <c r="K848" s="156"/>
      <c r="L848" s="156"/>
      <c r="M848" s="156"/>
      <c r="N848" s="156"/>
      <c r="O848" s="156"/>
      <c r="P848" s="156"/>
      <c r="Q848" s="156"/>
      <c r="R848" s="156"/>
      <c r="S848" s="156"/>
      <c r="T848" s="156"/>
      <c r="U848" s="156"/>
      <c r="V848" s="156"/>
      <c r="W848" s="156"/>
      <c r="X848" s="156"/>
      <c r="Y848" s="156"/>
      <c r="Z848" s="156"/>
    </row>
    <row r="849" spans="1:26" ht="16.5" customHeight="1">
      <c r="A849" s="163"/>
      <c r="B849" s="170"/>
      <c r="C849" s="163"/>
      <c r="D849" s="167"/>
      <c r="E849" s="171"/>
      <c r="F849" s="172"/>
      <c r="G849" s="156"/>
      <c r="H849" s="167"/>
      <c r="I849" s="178"/>
      <c r="J849" s="187"/>
      <c r="K849" s="156"/>
      <c r="L849" s="156"/>
      <c r="M849" s="156"/>
      <c r="N849" s="156"/>
      <c r="O849" s="156"/>
      <c r="P849" s="156"/>
      <c r="Q849" s="156"/>
      <c r="R849" s="156"/>
      <c r="S849" s="156"/>
      <c r="T849" s="156"/>
      <c r="U849" s="156"/>
      <c r="V849" s="156"/>
      <c r="W849" s="156"/>
      <c r="X849" s="156"/>
      <c r="Y849" s="156"/>
      <c r="Z849" s="156"/>
    </row>
    <row r="850" spans="1:26" ht="16.5" customHeight="1">
      <c r="A850" s="163"/>
      <c r="B850" s="170"/>
      <c r="C850" s="163"/>
      <c r="D850" s="167"/>
      <c r="E850" s="171"/>
      <c r="F850" s="172"/>
      <c r="G850" s="156"/>
      <c r="H850" s="167"/>
      <c r="I850" s="178"/>
      <c r="J850" s="187"/>
      <c r="K850" s="156"/>
      <c r="L850" s="156"/>
      <c r="M850" s="156"/>
      <c r="N850" s="156"/>
      <c r="O850" s="156"/>
      <c r="P850" s="156"/>
      <c r="Q850" s="156"/>
      <c r="R850" s="156"/>
      <c r="S850" s="156"/>
      <c r="T850" s="156"/>
      <c r="U850" s="156"/>
      <c r="V850" s="156"/>
      <c r="W850" s="156"/>
      <c r="X850" s="156"/>
      <c r="Y850" s="156"/>
      <c r="Z850" s="156"/>
    </row>
    <row r="851" spans="1:26" ht="16.5" customHeight="1">
      <c r="A851" s="163"/>
      <c r="B851" s="170"/>
      <c r="C851" s="163"/>
      <c r="D851" s="167"/>
      <c r="E851" s="171"/>
      <c r="F851" s="172"/>
      <c r="G851" s="156"/>
      <c r="H851" s="167"/>
      <c r="I851" s="178"/>
      <c r="J851" s="187"/>
      <c r="K851" s="156"/>
      <c r="L851" s="156"/>
      <c r="M851" s="156"/>
      <c r="N851" s="156"/>
      <c r="O851" s="156"/>
      <c r="P851" s="156"/>
      <c r="Q851" s="156"/>
      <c r="R851" s="156"/>
      <c r="S851" s="156"/>
      <c r="T851" s="156"/>
      <c r="U851" s="156"/>
      <c r="V851" s="156"/>
      <c r="W851" s="156"/>
      <c r="X851" s="156"/>
      <c r="Y851" s="156"/>
      <c r="Z851" s="156"/>
    </row>
    <row r="852" spans="1:26" ht="16.5" customHeight="1">
      <c r="A852" s="163"/>
      <c r="B852" s="170"/>
      <c r="C852" s="163"/>
      <c r="D852" s="167"/>
      <c r="E852" s="171"/>
      <c r="F852" s="172"/>
      <c r="G852" s="156"/>
      <c r="H852" s="167"/>
      <c r="I852" s="178"/>
      <c r="J852" s="187"/>
      <c r="K852" s="156"/>
      <c r="L852" s="156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6"/>
      <c r="X852" s="156"/>
      <c r="Y852" s="156"/>
      <c r="Z852" s="156"/>
    </row>
    <row r="853" spans="1:26" ht="16.5" customHeight="1">
      <c r="A853" s="163"/>
      <c r="B853" s="170"/>
      <c r="C853" s="163"/>
      <c r="D853" s="167"/>
      <c r="E853" s="171"/>
      <c r="F853" s="172"/>
      <c r="G853" s="156"/>
      <c r="H853" s="167"/>
      <c r="I853" s="178"/>
      <c r="J853" s="187"/>
      <c r="K853" s="156"/>
      <c r="L853" s="156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6"/>
      <c r="X853" s="156"/>
      <c r="Y853" s="156"/>
      <c r="Z853" s="156"/>
    </row>
    <row r="854" spans="1:26" ht="16.5" customHeight="1">
      <c r="A854" s="163"/>
      <c r="B854" s="170"/>
      <c r="C854" s="163"/>
      <c r="D854" s="167"/>
      <c r="E854" s="171"/>
      <c r="F854" s="172"/>
      <c r="G854" s="156"/>
      <c r="H854" s="167"/>
      <c r="I854" s="178"/>
      <c r="J854" s="187"/>
      <c r="K854" s="156"/>
      <c r="L854" s="156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6"/>
      <c r="X854" s="156"/>
      <c r="Y854" s="156"/>
      <c r="Z854" s="156"/>
    </row>
    <row r="855" spans="1:26" ht="16.5" customHeight="1">
      <c r="A855" s="163"/>
      <c r="B855" s="170"/>
      <c r="C855" s="163"/>
      <c r="D855" s="167"/>
      <c r="E855" s="171"/>
      <c r="F855" s="172"/>
      <c r="G855" s="156"/>
      <c r="H855" s="167"/>
      <c r="I855" s="178"/>
      <c r="J855" s="187"/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</row>
    <row r="856" spans="1:26" ht="16.5" customHeight="1">
      <c r="A856" s="163"/>
      <c r="B856" s="170"/>
      <c r="C856" s="163"/>
      <c r="D856" s="167"/>
      <c r="E856" s="171"/>
      <c r="F856" s="172"/>
      <c r="G856" s="156"/>
      <c r="H856" s="167"/>
      <c r="I856" s="178"/>
      <c r="J856" s="187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</row>
    <row r="857" spans="1:26" ht="16.5" customHeight="1">
      <c r="A857" s="163"/>
      <c r="B857" s="170"/>
      <c r="C857" s="163"/>
      <c r="D857" s="167"/>
      <c r="E857" s="171"/>
      <c r="F857" s="172"/>
      <c r="G857" s="156"/>
      <c r="H857" s="167"/>
      <c r="I857" s="178"/>
      <c r="J857" s="187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</row>
    <row r="858" spans="1:26" ht="16.5" customHeight="1">
      <c r="A858" s="163"/>
      <c r="B858" s="170"/>
      <c r="C858" s="163"/>
      <c r="D858" s="167"/>
      <c r="E858" s="171"/>
      <c r="F858" s="172"/>
      <c r="G858" s="156"/>
      <c r="H858" s="167"/>
      <c r="I858" s="178"/>
      <c r="J858" s="187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</row>
    <row r="859" spans="1:26" ht="16.5" customHeight="1">
      <c r="A859" s="163"/>
      <c r="B859" s="170"/>
      <c r="C859" s="163"/>
      <c r="D859" s="167"/>
      <c r="E859" s="171"/>
      <c r="F859" s="172"/>
      <c r="G859" s="156"/>
      <c r="H859" s="167"/>
      <c r="I859" s="178"/>
      <c r="J859" s="187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</row>
    <row r="860" spans="1:26" ht="16.5" customHeight="1">
      <c r="A860" s="163"/>
      <c r="B860" s="170"/>
      <c r="C860" s="163"/>
      <c r="D860" s="167"/>
      <c r="E860" s="171"/>
      <c r="F860" s="172"/>
      <c r="G860" s="156"/>
      <c r="H860" s="167"/>
      <c r="I860" s="178"/>
      <c r="J860" s="187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</row>
    <row r="861" spans="1:26" ht="16.5" customHeight="1">
      <c r="A861" s="163"/>
      <c r="B861" s="170"/>
      <c r="C861" s="163"/>
      <c r="D861" s="167"/>
      <c r="E861" s="171"/>
      <c r="F861" s="172"/>
      <c r="G861" s="156"/>
      <c r="H861" s="167"/>
      <c r="I861" s="178"/>
      <c r="J861" s="187"/>
      <c r="K861" s="156"/>
      <c r="L861" s="156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6"/>
      <c r="X861" s="156"/>
      <c r="Y861" s="156"/>
      <c r="Z861" s="156"/>
    </row>
    <row r="862" spans="1:26" ht="16.5" customHeight="1">
      <c r="A862" s="163"/>
      <c r="B862" s="170"/>
      <c r="C862" s="163"/>
      <c r="D862" s="167"/>
      <c r="E862" s="171"/>
      <c r="F862" s="172"/>
      <c r="G862" s="156"/>
      <c r="H862" s="167"/>
      <c r="I862" s="178"/>
      <c r="J862" s="187"/>
      <c r="K862" s="156"/>
      <c r="L862" s="156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6"/>
      <c r="X862" s="156"/>
      <c r="Y862" s="156"/>
      <c r="Z862" s="156"/>
    </row>
    <row r="863" spans="1:26" ht="16.5" customHeight="1">
      <c r="A863" s="163"/>
      <c r="B863" s="170"/>
      <c r="C863" s="163"/>
      <c r="D863" s="167"/>
      <c r="E863" s="171"/>
      <c r="F863" s="172"/>
      <c r="G863" s="156"/>
      <c r="H863" s="167"/>
      <c r="I863" s="178"/>
      <c r="J863" s="187"/>
      <c r="K863" s="156"/>
      <c r="L863" s="156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6"/>
      <c r="X863" s="156"/>
      <c r="Y863" s="156"/>
      <c r="Z863" s="156"/>
    </row>
    <row r="864" spans="1:26" ht="16.5" customHeight="1">
      <c r="A864" s="163"/>
      <c r="B864" s="170"/>
      <c r="C864" s="163"/>
      <c r="D864" s="167"/>
      <c r="E864" s="171"/>
      <c r="F864" s="172"/>
      <c r="G864" s="156"/>
      <c r="H864" s="167"/>
      <c r="I864" s="178"/>
      <c r="J864" s="187"/>
      <c r="K864" s="156"/>
      <c r="L864" s="156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6"/>
      <c r="X864" s="156"/>
      <c r="Y864" s="156"/>
      <c r="Z864" s="156"/>
    </row>
    <row r="865" spans="1:26" ht="16.5" customHeight="1">
      <c r="A865" s="163"/>
      <c r="B865" s="170"/>
      <c r="C865" s="163"/>
      <c r="D865" s="167"/>
      <c r="E865" s="171"/>
      <c r="F865" s="172"/>
      <c r="G865" s="156"/>
      <c r="H865" s="167"/>
      <c r="I865" s="178"/>
      <c r="J865" s="187"/>
      <c r="K865" s="156"/>
      <c r="L865" s="156"/>
      <c r="M865" s="156"/>
      <c r="N865" s="156"/>
      <c r="O865" s="156"/>
      <c r="P865" s="156"/>
      <c r="Q865" s="156"/>
      <c r="R865" s="156"/>
      <c r="S865" s="156"/>
      <c r="T865" s="156"/>
      <c r="U865" s="156"/>
      <c r="V865" s="156"/>
      <c r="W865" s="156"/>
      <c r="X865" s="156"/>
      <c r="Y865" s="156"/>
      <c r="Z865" s="156"/>
    </row>
    <row r="866" spans="1:26" ht="16.5" customHeight="1">
      <c r="A866" s="163"/>
      <c r="B866" s="170"/>
      <c r="C866" s="163"/>
      <c r="D866" s="167"/>
      <c r="E866" s="171"/>
      <c r="F866" s="172"/>
      <c r="G866" s="156"/>
      <c r="H866" s="167"/>
      <c r="I866" s="178"/>
      <c r="J866" s="187"/>
      <c r="K866" s="156"/>
      <c r="L866" s="156"/>
      <c r="M866" s="156"/>
      <c r="N866" s="156"/>
      <c r="O866" s="156"/>
      <c r="P866" s="156"/>
      <c r="Q866" s="156"/>
      <c r="R866" s="156"/>
      <c r="S866" s="156"/>
      <c r="T866" s="156"/>
      <c r="U866" s="156"/>
      <c r="V866" s="156"/>
      <c r="W866" s="156"/>
      <c r="X866" s="156"/>
      <c r="Y866" s="156"/>
      <c r="Z866" s="156"/>
    </row>
    <row r="867" spans="1:26" ht="16.5" customHeight="1">
      <c r="A867" s="163"/>
      <c r="B867" s="170"/>
      <c r="C867" s="163"/>
      <c r="D867" s="167"/>
      <c r="E867" s="171"/>
      <c r="F867" s="172"/>
      <c r="G867" s="156"/>
      <c r="H867" s="167"/>
      <c r="I867" s="178"/>
      <c r="J867" s="187"/>
      <c r="K867" s="156"/>
      <c r="L867" s="156"/>
      <c r="M867" s="156"/>
      <c r="N867" s="156"/>
      <c r="O867" s="156"/>
      <c r="P867" s="156"/>
      <c r="Q867" s="156"/>
      <c r="R867" s="156"/>
      <c r="S867" s="156"/>
      <c r="T867" s="156"/>
      <c r="U867" s="156"/>
      <c r="V867" s="156"/>
      <c r="W867" s="156"/>
      <c r="X867" s="156"/>
      <c r="Y867" s="156"/>
      <c r="Z867" s="156"/>
    </row>
    <row r="868" spans="1:26" ht="16.5" customHeight="1">
      <c r="A868" s="163"/>
      <c r="B868" s="170"/>
      <c r="C868" s="163"/>
      <c r="D868" s="167"/>
      <c r="E868" s="171"/>
      <c r="F868" s="172"/>
      <c r="G868" s="156"/>
      <c r="H868" s="167"/>
      <c r="I868" s="178"/>
      <c r="J868" s="187"/>
      <c r="K868" s="156"/>
      <c r="L868" s="156"/>
      <c r="M868" s="156"/>
      <c r="N868" s="156"/>
      <c r="O868" s="156"/>
      <c r="P868" s="156"/>
      <c r="Q868" s="156"/>
      <c r="R868" s="156"/>
      <c r="S868" s="156"/>
      <c r="T868" s="156"/>
      <c r="U868" s="156"/>
      <c r="V868" s="156"/>
      <c r="W868" s="156"/>
      <c r="X868" s="156"/>
      <c r="Y868" s="156"/>
      <c r="Z868" s="156"/>
    </row>
    <row r="869" spans="1:26" ht="16.5" customHeight="1">
      <c r="A869" s="163"/>
      <c r="B869" s="170"/>
      <c r="C869" s="163"/>
      <c r="D869" s="167"/>
      <c r="E869" s="171"/>
      <c r="F869" s="172"/>
      <c r="G869" s="156"/>
      <c r="H869" s="167"/>
      <c r="I869" s="178"/>
      <c r="J869" s="187"/>
      <c r="K869" s="156"/>
      <c r="L869" s="156"/>
      <c r="M869" s="156"/>
      <c r="N869" s="156"/>
      <c r="O869" s="156"/>
      <c r="P869" s="156"/>
      <c r="Q869" s="156"/>
      <c r="R869" s="156"/>
      <c r="S869" s="156"/>
      <c r="T869" s="156"/>
      <c r="U869" s="156"/>
      <c r="V869" s="156"/>
      <c r="W869" s="156"/>
      <c r="X869" s="156"/>
      <c r="Y869" s="156"/>
      <c r="Z869" s="156"/>
    </row>
    <row r="870" spans="1:26" ht="16.5" customHeight="1">
      <c r="A870" s="163"/>
      <c r="B870" s="170"/>
      <c r="C870" s="163"/>
      <c r="D870" s="167"/>
      <c r="E870" s="171"/>
      <c r="F870" s="172"/>
      <c r="G870" s="156"/>
      <c r="H870" s="167"/>
      <c r="I870" s="178"/>
      <c r="J870" s="187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</row>
    <row r="871" spans="1:26" ht="16.5" customHeight="1">
      <c r="A871" s="163"/>
      <c r="B871" s="170"/>
      <c r="C871" s="163"/>
      <c r="D871" s="167"/>
      <c r="E871" s="171"/>
      <c r="F871" s="172"/>
      <c r="G871" s="156"/>
      <c r="H871" s="167"/>
      <c r="I871" s="178"/>
      <c r="J871" s="187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</row>
    <row r="872" spans="1:26" ht="16.5" customHeight="1">
      <c r="A872" s="163"/>
      <c r="B872" s="170"/>
      <c r="C872" s="163"/>
      <c r="D872" s="167"/>
      <c r="E872" s="171"/>
      <c r="F872" s="172"/>
      <c r="G872" s="156"/>
      <c r="H872" s="167"/>
      <c r="I872" s="178"/>
      <c r="J872" s="187"/>
      <c r="K872" s="156"/>
      <c r="L872" s="156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6"/>
      <c r="X872" s="156"/>
      <c r="Y872" s="156"/>
      <c r="Z872" s="156"/>
    </row>
    <row r="873" spans="1:26" ht="16.5" customHeight="1">
      <c r="A873" s="163"/>
      <c r="B873" s="170"/>
      <c r="C873" s="163"/>
      <c r="D873" s="167"/>
      <c r="E873" s="171"/>
      <c r="F873" s="172"/>
      <c r="G873" s="156"/>
      <c r="H873" s="167"/>
      <c r="I873" s="178"/>
      <c r="J873" s="187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</row>
    <row r="874" spans="1:26" ht="16.5" customHeight="1">
      <c r="A874" s="163"/>
      <c r="B874" s="170"/>
      <c r="C874" s="163"/>
      <c r="D874" s="167"/>
      <c r="E874" s="171"/>
      <c r="F874" s="172"/>
      <c r="G874" s="156"/>
      <c r="H874" s="167"/>
      <c r="I874" s="178"/>
      <c r="J874" s="187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</row>
    <row r="875" spans="1:26" ht="16.5" customHeight="1">
      <c r="A875" s="163"/>
      <c r="B875" s="170"/>
      <c r="C875" s="163"/>
      <c r="D875" s="167"/>
      <c r="E875" s="171"/>
      <c r="F875" s="172"/>
      <c r="G875" s="156"/>
      <c r="H875" s="167"/>
      <c r="I875" s="178"/>
      <c r="J875" s="187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</row>
    <row r="876" spans="1:26" ht="16.5" customHeight="1">
      <c r="A876" s="163"/>
      <c r="B876" s="170"/>
      <c r="C876" s="163"/>
      <c r="D876" s="167"/>
      <c r="E876" s="171"/>
      <c r="F876" s="172"/>
      <c r="G876" s="156"/>
      <c r="H876" s="167"/>
      <c r="I876" s="178"/>
      <c r="J876" s="187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</row>
    <row r="877" spans="1:26" ht="16.5" customHeight="1">
      <c r="A877" s="163"/>
      <c r="B877" s="170"/>
      <c r="C877" s="163"/>
      <c r="D877" s="167"/>
      <c r="E877" s="171"/>
      <c r="F877" s="172"/>
      <c r="G877" s="156"/>
      <c r="H877" s="167"/>
      <c r="I877" s="178"/>
      <c r="J877" s="187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</row>
    <row r="878" spans="1:26" ht="16.5" customHeight="1">
      <c r="A878" s="163"/>
      <c r="B878" s="170"/>
      <c r="C878" s="163"/>
      <c r="D878" s="167"/>
      <c r="E878" s="171"/>
      <c r="F878" s="172"/>
      <c r="G878" s="156"/>
      <c r="H878" s="167"/>
      <c r="I878" s="178"/>
      <c r="J878" s="187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</row>
    <row r="879" spans="1:26" ht="16.5" customHeight="1">
      <c r="A879" s="163"/>
      <c r="B879" s="170"/>
      <c r="C879" s="163"/>
      <c r="D879" s="167"/>
      <c r="E879" s="171"/>
      <c r="F879" s="172"/>
      <c r="G879" s="156"/>
      <c r="H879" s="167"/>
      <c r="I879" s="178"/>
      <c r="J879" s="187"/>
      <c r="K879" s="156"/>
      <c r="L879" s="156"/>
      <c r="M879" s="156"/>
      <c r="N879" s="156"/>
      <c r="O879" s="156"/>
      <c r="P879" s="156"/>
      <c r="Q879" s="156"/>
      <c r="R879" s="156"/>
      <c r="S879" s="156"/>
      <c r="T879" s="156"/>
      <c r="U879" s="156"/>
      <c r="V879" s="156"/>
      <c r="W879" s="156"/>
      <c r="X879" s="156"/>
      <c r="Y879" s="156"/>
      <c r="Z879" s="156"/>
    </row>
    <row r="880" spans="1:26" ht="16.5" customHeight="1">
      <c r="A880" s="163"/>
      <c r="B880" s="170"/>
      <c r="C880" s="163"/>
      <c r="D880" s="167"/>
      <c r="E880" s="171"/>
      <c r="F880" s="172"/>
      <c r="G880" s="156"/>
      <c r="H880" s="167"/>
      <c r="I880" s="178"/>
      <c r="J880" s="187"/>
      <c r="K880" s="156"/>
      <c r="L880" s="156"/>
      <c r="M880" s="156"/>
      <c r="N880" s="156"/>
      <c r="O880" s="156"/>
      <c r="P880" s="156"/>
      <c r="Q880" s="156"/>
      <c r="R880" s="156"/>
      <c r="S880" s="156"/>
      <c r="T880" s="156"/>
      <c r="U880" s="156"/>
      <c r="V880" s="156"/>
      <c r="W880" s="156"/>
      <c r="X880" s="156"/>
      <c r="Y880" s="156"/>
      <c r="Z880" s="156"/>
    </row>
    <row r="881" spans="1:26" ht="16.5" customHeight="1">
      <c r="A881" s="163"/>
      <c r="B881" s="170"/>
      <c r="C881" s="163"/>
      <c r="D881" s="167"/>
      <c r="E881" s="171"/>
      <c r="F881" s="172"/>
      <c r="G881" s="156"/>
      <c r="H881" s="167"/>
      <c r="I881" s="178"/>
      <c r="J881" s="187"/>
      <c r="K881" s="156"/>
      <c r="L881" s="156"/>
      <c r="M881" s="156"/>
      <c r="N881" s="156"/>
      <c r="O881" s="156"/>
      <c r="P881" s="156"/>
      <c r="Q881" s="156"/>
      <c r="R881" s="156"/>
      <c r="S881" s="156"/>
      <c r="T881" s="156"/>
      <c r="U881" s="156"/>
      <c r="V881" s="156"/>
      <c r="W881" s="156"/>
      <c r="X881" s="156"/>
      <c r="Y881" s="156"/>
      <c r="Z881" s="156"/>
    </row>
    <row r="882" spans="1:26" ht="16.5" customHeight="1">
      <c r="A882" s="163"/>
      <c r="B882" s="170"/>
      <c r="C882" s="163"/>
      <c r="D882" s="167"/>
      <c r="E882" s="171"/>
      <c r="F882" s="172"/>
      <c r="G882" s="156"/>
      <c r="H882" s="167"/>
      <c r="I882" s="178"/>
      <c r="J882" s="187"/>
      <c r="K882" s="156"/>
      <c r="L882" s="156"/>
      <c r="M882" s="156"/>
      <c r="N882" s="156"/>
      <c r="O882" s="156"/>
      <c r="P882" s="156"/>
      <c r="Q882" s="156"/>
      <c r="R882" s="156"/>
      <c r="S882" s="156"/>
      <c r="T882" s="156"/>
      <c r="U882" s="156"/>
      <c r="V882" s="156"/>
      <c r="W882" s="156"/>
      <c r="X882" s="156"/>
      <c r="Y882" s="156"/>
      <c r="Z882" s="156"/>
    </row>
    <row r="883" spans="1:26" ht="16.5" customHeight="1">
      <c r="A883" s="163"/>
      <c r="B883" s="170"/>
      <c r="C883" s="163"/>
      <c r="D883" s="167"/>
      <c r="E883" s="171"/>
      <c r="F883" s="172"/>
      <c r="G883" s="156"/>
      <c r="H883" s="167"/>
      <c r="I883" s="178"/>
      <c r="J883" s="187"/>
      <c r="K883" s="156"/>
      <c r="L883" s="156"/>
      <c r="M883" s="156"/>
      <c r="N883" s="156"/>
      <c r="O883" s="156"/>
      <c r="P883" s="156"/>
      <c r="Q883" s="156"/>
      <c r="R883" s="156"/>
      <c r="S883" s="156"/>
      <c r="T883" s="156"/>
      <c r="U883" s="156"/>
      <c r="V883" s="156"/>
      <c r="W883" s="156"/>
      <c r="X883" s="156"/>
      <c r="Y883" s="156"/>
      <c r="Z883" s="156"/>
    </row>
    <row r="884" spans="1:26" ht="16.5" customHeight="1">
      <c r="A884" s="163"/>
      <c r="B884" s="170"/>
      <c r="C884" s="163"/>
      <c r="D884" s="167"/>
      <c r="E884" s="171"/>
      <c r="F884" s="172"/>
      <c r="G884" s="156"/>
      <c r="H884" s="167"/>
      <c r="I884" s="178"/>
      <c r="J884" s="187"/>
      <c r="K884" s="156"/>
      <c r="L884" s="156"/>
      <c r="M884" s="156"/>
      <c r="N884" s="156"/>
      <c r="O884" s="156"/>
      <c r="P884" s="156"/>
      <c r="Q884" s="156"/>
      <c r="R884" s="156"/>
      <c r="S884" s="156"/>
      <c r="T884" s="156"/>
      <c r="U884" s="156"/>
      <c r="V884" s="156"/>
      <c r="W884" s="156"/>
      <c r="X884" s="156"/>
      <c r="Y884" s="156"/>
      <c r="Z884" s="156"/>
    </row>
    <row r="885" spans="1:26" ht="16.5" customHeight="1">
      <c r="A885" s="163"/>
      <c r="B885" s="170"/>
      <c r="C885" s="163"/>
      <c r="D885" s="167"/>
      <c r="E885" s="171"/>
      <c r="F885" s="172"/>
      <c r="G885" s="156"/>
      <c r="H885" s="167"/>
      <c r="I885" s="178"/>
      <c r="J885" s="187"/>
      <c r="K885" s="156"/>
      <c r="L885" s="156"/>
      <c r="M885" s="156"/>
      <c r="N885" s="156"/>
      <c r="O885" s="156"/>
      <c r="P885" s="156"/>
      <c r="Q885" s="156"/>
      <c r="R885" s="156"/>
      <c r="S885" s="156"/>
      <c r="T885" s="156"/>
      <c r="U885" s="156"/>
      <c r="V885" s="156"/>
      <c r="W885" s="156"/>
      <c r="X885" s="156"/>
      <c r="Y885" s="156"/>
      <c r="Z885" s="156"/>
    </row>
    <row r="886" spans="1:26" ht="16.5" customHeight="1">
      <c r="A886" s="163"/>
      <c r="B886" s="170"/>
      <c r="C886" s="163"/>
      <c r="D886" s="167"/>
      <c r="E886" s="171"/>
      <c r="F886" s="172"/>
      <c r="G886" s="156"/>
      <c r="H886" s="167"/>
      <c r="I886" s="178"/>
      <c r="J886" s="187"/>
      <c r="K886" s="156"/>
      <c r="L886" s="156"/>
      <c r="M886" s="156"/>
      <c r="N886" s="156"/>
      <c r="O886" s="156"/>
      <c r="P886" s="156"/>
      <c r="Q886" s="156"/>
      <c r="R886" s="156"/>
      <c r="S886" s="156"/>
      <c r="T886" s="156"/>
      <c r="U886" s="156"/>
      <c r="V886" s="156"/>
      <c r="W886" s="156"/>
      <c r="X886" s="156"/>
      <c r="Y886" s="156"/>
      <c r="Z886" s="156"/>
    </row>
    <row r="887" spans="1:26" ht="16.5" customHeight="1">
      <c r="A887" s="163"/>
      <c r="B887" s="170"/>
      <c r="C887" s="163"/>
      <c r="D887" s="167"/>
      <c r="E887" s="171"/>
      <c r="F887" s="172"/>
      <c r="G887" s="156"/>
      <c r="H887" s="167"/>
      <c r="I887" s="178"/>
      <c r="J887" s="187"/>
      <c r="K887" s="156"/>
      <c r="L887" s="156"/>
      <c r="M887" s="156"/>
      <c r="N887" s="156"/>
      <c r="O887" s="156"/>
      <c r="P887" s="156"/>
      <c r="Q887" s="156"/>
      <c r="R887" s="156"/>
      <c r="S887" s="156"/>
      <c r="T887" s="156"/>
      <c r="U887" s="156"/>
      <c r="V887" s="156"/>
      <c r="W887" s="156"/>
      <c r="X887" s="156"/>
      <c r="Y887" s="156"/>
      <c r="Z887" s="156"/>
    </row>
    <row r="888" spans="1:26" ht="16.5" customHeight="1">
      <c r="A888" s="163"/>
      <c r="B888" s="170"/>
      <c r="C888" s="163"/>
      <c r="D888" s="167"/>
      <c r="E888" s="171"/>
      <c r="F888" s="172"/>
      <c r="G888" s="156"/>
      <c r="H888" s="167"/>
      <c r="I888" s="178"/>
      <c r="J888" s="187"/>
      <c r="K888" s="156"/>
      <c r="L888" s="156"/>
      <c r="M888" s="156"/>
      <c r="N888" s="156"/>
      <c r="O888" s="156"/>
      <c r="P888" s="156"/>
      <c r="Q888" s="156"/>
      <c r="R888" s="156"/>
      <c r="S888" s="156"/>
      <c r="T888" s="156"/>
      <c r="U888" s="156"/>
      <c r="V888" s="156"/>
      <c r="W888" s="156"/>
      <c r="X888" s="156"/>
      <c r="Y888" s="156"/>
      <c r="Z888" s="156"/>
    </row>
    <row r="889" spans="1:26" ht="16.5" customHeight="1">
      <c r="A889" s="163"/>
      <c r="B889" s="170"/>
      <c r="C889" s="163"/>
      <c r="D889" s="167"/>
      <c r="E889" s="171"/>
      <c r="F889" s="172"/>
      <c r="G889" s="156"/>
      <c r="H889" s="167"/>
      <c r="I889" s="178"/>
      <c r="J889" s="187"/>
      <c r="K889" s="156"/>
      <c r="L889" s="156"/>
      <c r="M889" s="156"/>
      <c r="N889" s="156"/>
      <c r="O889" s="156"/>
      <c r="P889" s="156"/>
      <c r="Q889" s="156"/>
      <c r="R889" s="156"/>
      <c r="S889" s="156"/>
      <c r="T889" s="156"/>
      <c r="U889" s="156"/>
      <c r="V889" s="156"/>
      <c r="W889" s="156"/>
      <c r="X889" s="156"/>
      <c r="Y889" s="156"/>
      <c r="Z889" s="156"/>
    </row>
    <row r="890" spans="1:26" ht="16.5" customHeight="1">
      <c r="A890" s="163"/>
      <c r="B890" s="170"/>
      <c r="C890" s="163"/>
      <c r="D890" s="167"/>
      <c r="E890" s="171"/>
      <c r="F890" s="172"/>
      <c r="G890" s="156"/>
      <c r="H890" s="167"/>
      <c r="I890" s="178"/>
      <c r="J890" s="187"/>
      <c r="K890" s="156"/>
      <c r="L890" s="156"/>
      <c r="M890" s="156"/>
      <c r="N890" s="156"/>
      <c r="O890" s="156"/>
      <c r="P890" s="156"/>
      <c r="Q890" s="156"/>
      <c r="R890" s="156"/>
      <c r="S890" s="156"/>
      <c r="T890" s="156"/>
      <c r="U890" s="156"/>
      <c r="V890" s="156"/>
      <c r="W890" s="156"/>
      <c r="X890" s="156"/>
      <c r="Y890" s="156"/>
      <c r="Z890" s="156"/>
    </row>
    <row r="891" spans="1:26" ht="16.5" customHeight="1">
      <c r="A891" s="163"/>
      <c r="B891" s="170"/>
      <c r="C891" s="163"/>
      <c r="D891" s="167"/>
      <c r="E891" s="171"/>
      <c r="F891" s="172"/>
      <c r="G891" s="156"/>
      <c r="H891" s="167"/>
      <c r="I891" s="178"/>
      <c r="J891" s="187"/>
      <c r="K891" s="156"/>
      <c r="L891" s="156"/>
      <c r="M891" s="156"/>
      <c r="N891" s="156"/>
      <c r="O891" s="156"/>
      <c r="P891" s="156"/>
      <c r="Q891" s="156"/>
      <c r="R891" s="156"/>
      <c r="S891" s="156"/>
      <c r="T891" s="156"/>
      <c r="U891" s="156"/>
      <c r="V891" s="156"/>
      <c r="W891" s="156"/>
      <c r="X891" s="156"/>
      <c r="Y891" s="156"/>
      <c r="Z891" s="156"/>
    </row>
    <row r="892" spans="1:26" ht="16.5" customHeight="1">
      <c r="A892" s="163"/>
      <c r="B892" s="170"/>
      <c r="C892" s="163"/>
      <c r="D892" s="167"/>
      <c r="E892" s="171"/>
      <c r="F892" s="172"/>
      <c r="G892" s="156"/>
      <c r="H892" s="167"/>
      <c r="I892" s="178"/>
      <c r="J892" s="187"/>
      <c r="K892" s="156"/>
      <c r="L892" s="156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6"/>
      <c r="X892" s="156"/>
      <c r="Y892" s="156"/>
      <c r="Z892" s="156"/>
    </row>
    <row r="893" spans="1:26" ht="16.5" customHeight="1">
      <c r="A893" s="163"/>
      <c r="B893" s="170"/>
      <c r="C893" s="163"/>
      <c r="D893" s="167"/>
      <c r="E893" s="171"/>
      <c r="F893" s="172"/>
      <c r="G893" s="156"/>
      <c r="H893" s="167"/>
      <c r="I893" s="178"/>
      <c r="J893" s="187"/>
      <c r="K893" s="156"/>
      <c r="L893" s="156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6"/>
      <c r="X893" s="156"/>
      <c r="Y893" s="156"/>
      <c r="Z893" s="156"/>
    </row>
    <row r="894" spans="1:26" ht="16.5" customHeight="1">
      <c r="A894" s="163"/>
      <c r="B894" s="170"/>
      <c r="C894" s="163"/>
      <c r="D894" s="167"/>
      <c r="E894" s="171"/>
      <c r="F894" s="172"/>
      <c r="G894" s="156"/>
      <c r="H894" s="167"/>
      <c r="I894" s="178"/>
      <c r="J894" s="187"/>
      <c r="K894" s="156"/>
      <c r="L894" s="156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6"/>
      <c r="X894" s="156"/>
      <c r="Y894" s="156"/>
      <c r="Z894" s="156"/>
    </row>
    <row r="895" spans="1:26" ht="16.5" customHeight="1">
      <c r="A895" s="163"/>
      <c r="B895" s="170"/>
      <c r="C895" s="163"/>
      <c r="D895" s="167"/>
      <c r="E895" s="171"/>
      <c r="F895" s="172"/>
      <c r="G895" s="156"/>
      <c r="H895" s="167"/>
      <c r="I895" s="178"/>
      <c r="J895" s="187"/>
      <c r="K895" s="156"/>
      <c r="L895" s="156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6"/>
      <c r="X895" s="156"/>
      <c r="Y895" s="156"/>
      <c r="Z895" s="156"/>
    </row>
    <row r="896" spans="1:26" ht="16.5" customHeight="1">
      <c r="A896" s="163"/>
      <c r="B896" s="170"/>
      <c r="C896" s="163"/>
      <c r="D896" s="167"/>
      <c r="E896" s="171"/>
      <c r="F896" s="172"/>
      <c r="G896" s="156"/>
      <c r="H896" s="167"/>
      <c r="I896" s="178"/>
      <c r="J896" s="187"/>
      <c r="K896" s="156"/>
      <c r="L896" s="156"/>
      <c r="M896" s="156"/>
      <c r="N896" s="156"/>
      <c r="O896" s="156"/>
      <c r="P896" s="156"/>
      <c r="Q896" s="156"/>
      <c r="R896" s="156"/>
      <c r="S896" s="156"/>
      <c r="T896" s="156"/>
      <c r="U896" s="156"/>
      <c r="V896" s="156"/>
      <c r="W896" s="156"/>
      <c r="X896" s="156"/>
      <c r="Y896" s="156"/>
      <c r="Z896" s="156"/>
    </row>
    <row r="897" spans="1:26" ht="16.5" customHeight="1">
      <c r="A897" s="163"/>
      <c r="B897" s="170"/>
      <c r="C897" s="163"/>
      <c r="D897" s="167"/>
      <c r="E897" s="171"/>
      <c r="F897" s="172"/>
      <c r="G897" s="156"/>
      <c r="H897" s="167"/>
      <c r="I897" s="178"/>
      <c r="J897" s="187"/>
      <c r="K897" s="156"/>
      <c r="L897" s="156"/>
      <c r="M897" s="156"/>
      <c r="N897" s="156"/>
      <c r="O897" s="156"/>
      <c r="P897" s="156"/>
      <c r="Q897" s="156"/>
      <c r="R897" s="156"/>
      <c r="S897" s="156"/>
      <c r="T897" s="156"/>
      <c r="U897" s="156"/>
      <c r="V897" s="156"/>
      <c r="W897" s="156"/>
      <c r="X897" s="156"/>
      <c r="Y897" s="156"/>
      <c r="Z897" s="156"/>
    </row>
    <row r="898" spans="1:26" ht="16.5" customHeight="1">
      <c r="A898" s="163"/>
      <c r="B898" s="170"/>
      <c r="C898" s="163"/>
      <c r="D898" s="167"/>
      <c r="E898" s="171"/>
      <c r="F898" s="172"/>
      <c r="G898" s="156"/>
      <c r="H898" s="167"/>
      <c r="I898" s="178"/>
      <c r="J898" s="187"/>
      <c r="K898" s="156"/>
      <c r="L898" s="156"/>
      <c r="M898" s="156"/>
      <c r="N898" s="156"/>
      <c r="O898" s="156"/>
      <c r="P898" s="156"/>
      <c r="Q898" s="156"/>
      <c r="R898" s="156"/>
      <c r="S898" s="156"/>
      <c r="T898" s="156"/>
      <c r="U898" s="156"/>
      <c r="V898" s="156"/>
      <c r="W898" s="156"/>
      <c r="X898" s="156"/>
      <c r="Y898" s="156"/>
      <c r="Z898" s="156"/>
    </row>
    <row r="899" spans="1:26" ht="16.5" customHeight="1">
      <c r="A899" s="163"/>
      <c r="B899" s="170"/>
      <c r="C899" s="163"/>
      <c r="D899" s="167"/>
      <c r="E899" s="171"/>
      <c r="F899" s="172"/>
      <c r="G899" s="156"/>
      <c r="H899" s="167"/>
      <c r="I899" s="178"/>
      <c r="J899" s="187"/>
      <c r="K899" s="156"/>
      <c r="L899" s="156"/>
      <c r="M899" s="156"/>
      <c r="N899" s="156"/>
      <c r="O899" s="156"/>
      <c r="P899" s="156"/>
      <c r="Q899" s="156"/>
      <c r="R899" s="156"/>
      <c r="S899" s="156"/>
      <c r="T899" s="156"/>
      <c r="U899" s="156"/>
      <c r="V899" s="156"/>
      <c r="W899" s="156"/>
      <c r="X899" s="156"/>
      <c r="Y899" s="156"/>
      <c r="Z899" s="156"/>
    </row>
    <row r="900" spans="1:26" ht="16.5" customHeight="1">
      <c r="A900" s="163"/>
      <c r="B900" s="170"/>
      <c r="C900" s="163"/>
      <c r="D900" s="167"/>
      <c r="E900" s="171"/>
      <c r="F900" s="172"/>
      <c r="G900" s="156"/>
      <c r="H900" s="167"/>
      <c r="I900" s="178"/>
      <c r="J900" s="187"/>
      <c r="K900" s="156"/>
      <c r="L900" s="156"/>
      <c r="M900" s="156"/>
      <c r="N900" s="156"/>
      <c r="O900" s="156"/>
      <c r="P900" s="156"/>
      <c r="Q900" s="156"/>
      <c r="R900" s="156"/>
      <c r="S900" s="156"/>
      <c r="T900" s="156"/>
      <c r="U900" s="156"/>
      <c r="V900" s="156"/>
      <c r="W900" s="156"/>
      <c r="X900" s="156"/>
      <c r="Y900" s="156"/>
      <c r="Z900" s="156"/>
    </row>
    <row r="901" spans="1:26" ht="16.5" customHeight="1">
      <c r="A901" s="163"/>
      <c r="B901" s="170"/>
      <c r="C901" s="163"/>
      <c r="D901" s="167"/>
      <c r="E901" s="171"/>
      <c r="F901" s="172"/>
      <c r="G901" s="156"/>
      <c r="H901" s="167"/>
      <c r="I901" s="178"/>
      <c r="J901" s="187"/>
      <c r="K901" s="156"/>
      <c r="L901" s="156"/>
      <c r="M901" s="156"/>
      <c r="N901" s="156"/>
      <c r="O901" s="156"/>
      <c r="P901" s="156"/>
      <c r="Q901" s="156"/>
      <c r="R901" s="156"/>
      <c r="S901" s="156"/>
      <c r="T901" s="156"/>
      <c r="U901" s="156"/>
      <c r="V901" s="156"/>
      <c r="W901" s="156"/>
      <c r="X901" s="156"/>
      <c r="Y901" s="156"/>
      <c r="Z901" s="156"/>
    </row>
    <row r="902" spans="1:26" ht="16.5" customHeight="1">
      <c r="A902" s="163"/>
      <c r="B902" s="170"/>
      <c r="C902" s="163"/>
      <c r="D902" s="167"/>
      <c r="E902" s="171"/>
      <c r="F902" s="172"/>
      <c r="G902" s="156"/>
      <c r="H902" s="167"/>
      <c r="I902" s="178"/>
      <c r="J902" s="187"/>
      <c r="K902" s="156"/>
      <c r="L902" s="156"/>
      <c r="M902" s="156"/>
      <c r="N902" s="156"/>
      <c r="O902" s="156"/>
      <c r="P902" s="156"/>
      <c r="Q902" s="156"/>
      <c r="R902" s="156"/>
      <c r="S902" s="156"/>
      <c r="T902" s="156"/>
      <c r="U902" s="156"/>
      <c r="V902" s="156"/>
      <c r="W902" s="156"/>
      <c r="X902" s="156"/>
      <c r="Y902" s="156"/>
      <c r="Z902" s="156"/>
    </row>
    <row r="903" spans="1:26" ht="16.5" customHeight="1">
      <c r="A903" s="163"/>
      <c r="B903" s="170"/>
      <c r="C903" s="163"/>
      <c r="D903" s="167"/>
      <c r="E903" s="171"/>
      <c r="F903" s="172"/>
      <c r="G903" s="156"/>
      <c r="H903" s="167"/>
      <c r="I903" s="178"/>
      <c r="J903" s="187"/>
      <c r="K903" s="156"/>
      <c r="L903" s="156"/>
      <c r="M903" s="156"/>
      <c r="N903" s="156"/>
      <c r="O903" s="156"/>
      <c r="P903" s="156"/>
      <c r="Q903" s="156"/>
      <c r="R903" s="156"/>
      <c r="S903" s="156"/>
      <c r="T903" s="156"/>
      <c r="U903" s="156"/>
      <c r="V903" s="156"/>
      <c r="W903" s="156"/>
      <c r="X903" s="156"/>
      <c r="Y903" s="156"/>
      <c r="Z903" s="156"/>
    </row>
    <row r="904" spans="1:26" ht="16.5" customHeight="1">
      <c r="A904" s="163"/>
      <c r="B904" s="170"/>
      <c r="C904" s="163"/>
      <c r="D904" s="167"/>
      <c r="E904" s="171"/>
      <c r="F904" s="172"/>
      <c r="G904" s="156"/>
      <c r="H904" s="167"/>
      <c r="I904" s="178"/>
      <c r="J904" s="187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</row>
    <row r="905" spans="1:26" ht="16.5" customHeight="1">
      <c r="A905" s="163"/>
      <c r="B905" s="170"/>
      <c r="C905" s="163"/>
      <c r="D905" s="167"/>
      <c r="E905" s="171"/>
      <c r="F905" s="172"/>
      <c r="G905" s="156"/>
      <c r="H905" s="167"/>
      <c r="I905" s="178"/>
      <c r="J905" s="187"/>
      <c r="K905" s="156"/>
      <c r="L905" s="156"/>
      <c r="M905" s="156"/>
      <c r="N905" s="156"/>
      <c r="O905" s="156"/>
      <c r="P905" s="156"/>
      <c r="Q905" s="156"/>
      <c r="R905" s="156"/>
      <c r="S905" s="156"/>
      <c r="T905" s="156"/>
      <c r="U905" s="156"/>
      <c r="V905" s="156"/>
      <c r="W905" s="156"/>
      <c r="X905" s="156"/>
      <c r="Y905" s="156"/>
      <c r="Z905" s="156"/>
    </row>
    <row r="906" spans="1:26" ht="16.5" customHeight="1">
      <c r="A906" s="163"/>
      <c r="B906" s="170"/>
      <c r="C906" s="163"/>
      <c r="D906" s="167"/>
      <c r="E906" s="171"/>
      <c r="F906" s="172"/>
      <c r="G906" s="156"/>
      <c r="H906" s="167"/>
      <c r="I906" s="178"/>
      <c r="J906" s="187"/>
      <c r="K906" s="156"/>
      <c r="L906" s="156"/>
      <c r="M906" s="156"/>
      <c r="N906" s="156"/>
      <c r="O906" s="156"/>
      <c r="P906" s="156"/>
      <c r="Q906" s="156"/>
      <c r="R906" s="156"/>
      <c r="S906" s="156"/>
      <c r="T906" s="156"/>
      <c r="U906" s="156"/>
      <c r="V906" s="156"/>
      <c r="W906" s="156"/>
      <c r="X906" s="156"/>
      <c r="Y906" s="156"/>
      <c r="Z906" s="156"/>
    </row>
    <row r="907" spans="1:26" ht="16.5" customHeight="1">
      <c r="A907" s="163"/>
      <c r="B907" s="170"/>
      <c r="C907" s="163"/>
      <c r="D907" s="167"/>
      <c r="E907" s="171"/>
      <c r="F907" s="172"/>
      <c r="G907" s="156"/>
      <c r="H907" s="167"/>
      <c r="I907" s="178"/>
      <c r="J907" s="187"/>
      <c r="K907" s="156"/>
      <c r="L907" s="156"/>
      <c r="M907" s="156"/>
      <c r="N907" s="156"/>
      <c r="O907" s="156"/>
      <c r="P907" s="156"/>
      <c r="Q907" s="156"/>
      <c r="R907" s="156"/>
      <c r="S907" s="156"/>
      <c r="T907" s="156"/>
      <c r="U907" s="156"/>
      <c r="V907" s="156"/>
      <c r="W907" s="156"/>
      <c r="X907" s="156"/>
      <c r="Y907" s="156"/>
      <c r="Z907" s="156"/>
    </row>
    <row r="908" spans="1:26" ht="16.5" customHeight="1">
      <c r="A908" s="163"/>
      <c r="B908" s="170"/>
      <c r="C908" s="163"/>
      <c r="D908" s="167"/>
      <c r="E908" s="171"/>
      <c r="F908" s="172"/>
      <c r="G908" s="156"/>
      <c r="H908" s="167"/>
      <c r="I908" s="178"/>
      <c r="J908" s="187"/>
      <c r="K908" s="156"/>
      <c r="L908" s="156"/>
      <c r="M908" s="156"/>
      <c r="N908" s="156"/>
      <c r="O908" s="156"/>
      <c r="P908" s="156"/>
      <c r="Q908" s="156"/>
      <c r="R908" s="156"/>
      <c r="S908" s="156"/>
      <c r="T908" s="156"/>
      <c r="U908" s="156"/>
      <c r="V908" s="156"/>
      <c r="W908" s="156"/>
      <c r="X908" s="156"/>
      <c r="Y908" s="156"/>
      <c r="Z908" s="156"/>
    </row>
    <row r="909" spans="1:26" ht="16.5" customHeight="1">
      <c r="A909" s="163"/>
      <c r="B909" s="170"/>
      <c r="C909" s="163"/>
      <c r="D909" s="167"/>
      <c r="E909" s="171"/>
      <c r="F909" s="172"/>
      <c r="G909" s="156"/>
      <c r="H909" s="167"/>
      <c r="I909" s="178"/>
      <c r="J909" s="187"/>
      <c r="K909" s="156"/>
      <c r="L909" s="156"/>
      <c r="M909" s="156"/>
      <c r="N909" s="156"/>
      <c r="O909" s="156"/>
      <c r="P909" s="156"/>
      <c r="Q909" s="156"/>
      <c r="R909" s="156"/>
      <c r="S909" s="156"/>
      <c r="T909" s="156"/>
      <c r="U909" s="156"/>
      <c r="V909" s="156"/>
      <c r="W909" s="156"/>
      <c r="X909" s="156"/>
      <c r="Y909" s="156"/>
      <c r="Z909" s="156"/>
    </row>
    <row r="910" spans="1:26" ht="16.5" customHeight="1">
      <c r="A910" s="163"/>
      <c r="B910" s="170"/>
      <c r="C910" s="163"/>
      <c r="D910" s="167"/>
      <c r="E910" s="171"/>
      <c r="F910" s="172"/>
      <c r="G910" s="156"/>
      <c r="H910" s="167"/>
      <c r="I910" s="178"/>
      <c r="J910" s="187"/>
      <c r="K910" s="156"/>
      <c r="L910" s="156"/>
      <c r="M910" s="156"/>
      <c r="N910" s="156"/>
      <c r="O910" s="156"/>
      <c r="P910" s="156"/>
      <c r="Q910" s="156"/>
      <c r="R910" s="156"/>
      <c r="S910" s="156"/>
      <c r="T910" s="156"/>
      <c r="U910" s="156"/>
      <c r="V910" s="156"/>
      <c r="W910" s="156"/>
      <c r="X910" s="156"/>
      <c r="Y910" s="156"/>
      <c r="Z910" s="156"/>
    </row>
    <row r="911" spans="1:26" ht="16.5" customHeight="1">
      <c r="A911" s="163"/>
      <c r="B911" s="170"/>
      <c r="C911" s="163"/>
      <c r="D911" s="167"/>
      <c r="E911" s="171"/>
      <c r="F911" s="172"/>
      <c r="G911" s="156"/>
      <c r="H911" s="167"/>
      <c r="I911" s="178"/>
      <c r="J911" s="187"/>
      <c r="K911" s="156"/>
      <c r="L911" s="156"/>
      <c r="M911" s="156"/>
      <c r="N911" s="156"/>
      <c r="O911" s="156"/>
      <c r="P911" s="156"/>
      <c r="Q911" s="156"/>
      <c r="R911" s="156"/>
      <c r="S911" s="156"/>
      <c r="T911" s="156"/>
      <c r="U911" s="156"/>
      <c r="V911" s="156"/>
      <c r="W911" s="156"/>
      <c r="X911" s="156"/>
      <c r="Y911" s="156"/>
      <c r="Z911" s="156"/>
    </row>
    <row r="912" spans="1:26" ht="16.5" customHeight="1">
      <c r="A912" s="163"/>
      <c r="B912" s="170"/>
      <c r="C912" s="163"/>
      <c r="D912" s="167"/>
      <c r="E912" s="171"/>
      <c r="F912" s="172"/>
      <c r="G912" s="156"/>
      <c r="H912" s="167"/>
      <c r="I912" s="178"/>
      <c r="J912" s="187"/>
      <c r="K912" s="156"/>
      <c r="L912" s="156"/>
      <c r="M912" s="156"/>
      <c r="N912" s="156"/>
      <c r="O912" s="156"/>
      <c r="P912" s="156"/>
      <c r="Q912" s="156"/>
      <c r="R912" s="156"/>
      <c r="S912" s="156"/>
      <c r="T912" s="156"/>
      <c r="U912" s="156"/>
      <c r="V912" s="156"/>
      <c r="W912" s="156"/>
      <c r="X912" s="156"/>
      <c r="Y912" s="156"/>
      <c r="Z912" s="156"/>
    </row>
    <row r="913" spans="1:26" ht="16.5" customHeight="1">
      <c r="A913" s="163"/>
      <c r="B913" s="170"/>
      <c r="C913" s="163"/>
      <c r="D913" s="167"/>
      <c r="E913" s="171"/>
      <c r="F913" s="172"/>
      <c r="G913" s="156"/>
      <c r="H913" s="167"/>
      <c r="I913" s="178"/>
      <c r="J913" s="187"/>
      <c r="K913" s="156"/>
      <c r="L913" s="156"/>
      <c r="M913" s="156"/>
      <c r="N913" s="156"/>
      <c r="O913" s="156"/>
      <c r="P913" s="156"/>
      <c r="Q913" s="156"/>
      <c r="R913" s="156"/>
      <c r="S913" s="156"/>
      <c r="T913" s="156"/>
      <c r="U913" s="156"/>
      <c r="V913" s="156"/>
      <c r="W913" s="156"/>
      <c r="X913" s="156"/>
      <c r="Y913" s="156"/>
      <c r="Z913" s="156"/>
    </row>
    <row r="914" spans="1:26" ht="16.5" customHeight="1">
      <c r="A914" s="163"/>
      <c r="B914" s="170"/>
      <c r="C914" s="163"/>
      <c r="D914" s="167"/>
      <c r="E914" s="171"/>
      <c r="F914" s="172"/>
      <c r="G914" s="156"/>
      <c r="H914" s="167"/>
      <c r="I914" s="178"/>
      <c r="J914" s="187"/>
      <c r="K914" s="156"/>
      <c r="L914" s="156"/>
      <c r="M914" s="156"/>
      <c r="N914" s="156"/>
      <c r="O914" s="156"/>
      <c r="P914" s="156"/>
      <c r="Q914" s="156"/>
      <c r="R914" s="156"/>
      <c r="S914" s="156"/>
      <c r="T914" s="156"/>
      <c r="U914" s="156"/>
      <c r="V914" s="156"/>
      <c r="W914" s="156"/>
      <c r="X914" s="156"/>
      <c r="Y914" s="156"/>
      <c r="Z914" s="156"/>
    </row>
    <row r="915" spans="1:26" ht="16.5" customHeight="1">
      <c r="A915" s="163"/>
      <c r="B915" s="170"/>
      <c r="C915" s="163"/>
      <c r="D915" s="167"/>
      <c r="E915" s="171"/>
      <c r="F915" s="172"/>
      <c r="G915" s="156"/>
      <c r="H915" s="167"/>
      <c r="I915" s="178"/>
      <c r="J915" s="187"/>
      <c r="K915" s="156"/>
      <c r="L915" s="156"/>
      <c r="M915" s="156"/>
      <c r="N915" s="156"/>
      <c r="O915" s="156"/>
      <c r="P915" s="156"/>
      <c r="Q915" s="156"/>
      <c r="R915" s="156"/>
      <c r="S915" s="156"/>
      <c r="T915" s="156"/>
      <c r="U915" s="156"/>
      <c r="V915" s="156"/>
      <c r="W915" s="156"/>
      <c r="X915" s="156"/>
      <c r="Y915" s="156"/>
      <c r="Z915" s="156"/>
    </row>
    <row r="916" spans="1:26" ht="16.5" customHeight="1">
      <c r="A916" s="163"/>
      <c r="B916" s="170"/>
      <c r="C916" s="163"/>
      <c r="D916" s="167"/>
      <c r="E916" s="171"/>
      <c r="F916" s="172"/>
      <c r="G916" s="156"/>
      <c r="H916" s="167"/>
      <c r="I916" s="178"/>
      <c r="J916" s="187"/>
      <c r="K916" s="156"/>
      <c r="L916" s="156"/>
      <c r="M916" s="156"/>
      <c r="N916" s="156"/>
      <c r="O916" s="156"/>
      <c r="P916" s="156"/>
      <c r="Q916" s="156"/>
      <c r="R916" s="156"/>
      <c r="S916" s="156"/>
      <c r="T916" s="156"/>
      <c r="U916" s="156"/>
      <c r="V916" s="156"/>
      <c r="W916" s="156"/>
      <c r="X916" s="156"/>
      <c r="Y916" s="156"/>
      <c r="Z916" s="156"/>
    </row>
    <row r="917" spans="1:26" ht="16.5" customHeight="1">
      <c r="A917" s="163"/>
      <c r="B917" s="170"/>
      <c r="C917" s="163"/>
      <c r="D917" s="167"/>
      <c r="E917" s="171"/>
      <c r="F917" s="172"/>
      <c r="G917" s="156"/>
      <c r="H917" s="167"/>
      <c r="I917" s="178"/>
      <c r="J917" s="187"/>
      <c r="K917" s="156"/>
      <c r="L917" s="156"/>
      <c r="M917" s="156"/>
      <c r="N917" s="156"/>
      <c r="O917" s="156"/>
      <c r="P917" s="156"/>
      <c r="Q917" s="156"/>
      <c r="R917" s="156"/>
      <c r="S917" s="156"/>
      <c r="T917" s="156"/>
      <c r="U917" s="156"/>
      <c r="V917" s="156"/>
      <c r="W917" s="156"/>
      <c r="X917" s="156"/>
      <c r="Y917" s="156"/>
      <c r="Z917" s="156"/>
    </row>
    <row r="918" spans="1:26" ht="16.5" customHeight="1">
      <c r="A918" s="163"/>
      <c r="B918" s="170"/>
      <c r="C918" s="163"/>
      <c r="D918" s="167"/>
      <c r="E918" s="171"/>
      <c r="F918" s="172"/>
      <c r="G918" s="156"/>
      <c r="H918" s="167"/>
      <c r="I918" s="178"/>
      <c r="J918" s="187"/>
      <c r="K918" s="156"/>
      <c r="L918" s="156"/>
      <c r="M918" s="156"/>
      <c r="N918" s="156"/>
      <c r="O918" s="156"/>
      <c r="P918" s="156"/>
      <c r="Q918" s="156"/>
      <c r="R918" s="156"/>
      <c r="S918" s="156"/>
      <c r="T918" s="156"/>
      <c r="U918" s="156"/>
      <c r="V918" s="156"/>
      <c r="W918" s="156"/>
      <c r="X918" s="156"/>
      <c r="Y918" s="156"/>
      <c r="Z918" s="156"/>
    </row>
    <row r="919" spans="1:26" ht="16.5" customHeight="1">
      <c r="A919" s="163"/>
      <c r="B919" s="170"/>
      <c r="C919" s="163"/>
      <c r="D919" s="167"/>
      <c r="E919" s="171"/>
      <c r="F919" s="172"/>
      <c r="G919" s="156"/>
      <c r="H919" s="167"/>
      <c r="I919" s="178"/>
      <c r="J919" s="187"/>
      <c r="K919" s="156"/>
      <c r="L919" s="156"/>
      <c r="M919" s="156"/>
      <c r="N919" s="156"/>
      <c r="O919" s="156"/>
      <c r="P919" s="156"/>
      <c r="Q919" s="156"/>
      <c r="R919" s="156"/>
      <c r="S919" s="156"/>
      <c r="T919" s="156"/>
      <c r="U919" s="156"/>
      <c r="V919" s="156"/>
      <c r="W919" s="156"/>
      <c r="X919" s="156"/>
      <c r="Y919" s="156"/>
      <c r="Z919" s="156"/>
    </row>
    <row r="920" spans="1:26" ht="16.5" customHeight="1">
      <c r="A920" s="163"/>
      <c r="B920" s="170"/>
      <c r="C920" s="163"/>
      <c r="D920" s="167"/>
      <c r="E920" s="171"/>
      <c r="F920" s="172"/>
      <c r="G920" s="156"/>
      <c r="H920" s="167"/>
      <c r="I920" s="178"/>
      <c r="J920" s="187"/>
      <c r="K920" s="156"/>
      <c r="L920" s="156"/>
      <c r="M920" s="156"/>
      <c r="N920" s="156"/>
      <c r="O920" s="156"/>
      <c r="P920" s="156"/>
      <c r="Q920" s="156"/>
      <c r="R920" s="156"/>
      <c r="S920" s="156"/>
      <c r="T920" s="156"/>
      <c r="U920" s="156"/>
      <c r="V920" s="156"/>
      <c r="W920" s="156"/>
      <c r="X920" s="156"/>
      <c r="Y920" s="156"/>
      <c r="Z920" s="156"/>
    </row>
    <row r="921" spans="1:26" ht="16.5" customHeight="1">
      <c r="A921" s="163"/>
      <c r="B921" s="170"/>
      <c r="C921" s="163"/>
      <c r="D921" s="167"/>
      <c r="E921" s="171"/>
      <c r="F921" s="172"/>
      <c r="G921" s="156"/>
      <c r="H921" s="167"/>
      <c r="I921" s="178"/>
      <c r="J921" s="187"/>
      <c r="K921" s="156"/>
      <c r="L921" s="156"/>
      <c r="M921" s="156"/>
      <c r="N921" s="156"/>
      <c r="O921" s="156"/>
      <c r="P921" s="156"/>
      <c r="Q921" s="156"/>
      <c r="R921" s="156"/>
      <c r="S921" s="156"/>
      <c r="T921" s="156"/>
      <c r="U921" s="156"/>
      <c r="V921" s="156"/>
      <c r="W921" s="156"/>
      <c r="X921" s="156"/>
      <c r="Y921" s="156"/>
      <c r="Z921" s="156"/>
    </row>
    <row r="922" spans="1:26" ht="16.5" customHeight="1">
      <c r="A922" s="163"/>
      <c r="B922" s="170"/>
      <c r="C922" s="163"/>
      <c r="D922" s="167"/>
      <c r="E922" s="171"/>
      <c r="F922" s="172"/>
      <c r="G922" s="156"/>
      <c r="H922" s="167"/>
      <c r="I922" s="178"/>
      <c r="J922" s="187"/>
      <c r="K922" s="156"/>
      <c r="L922" s="156"/>
      <c r="M922" s="156"/>
      <c r="N922" s="156"/>
      <c r="O922" s="156"/>
      <c r="P922" s="156"/>
      <c r="Q922" s="156"/>
      <c r="R922" s="156"/>
      <c r="S922" s="156"/>
      <c r="T922" s="156"/>
      <c r="U922" s="156"/>
      <c r="V922" s="156"/>
      <c r="W922" s="156"/>
      <c r="X922" s="156"/>
      <c r="Y922" s="156"/>
      <c r="Z922" s="156"/>
    </row>
    <row r="923" spans="1:26" ht="16.5" customHeight="1">
      <c r="A923" s="163"/>
      <c r="B923" s="170"/>
      <c r="C923" s="163"/>
      <c r="D923" s="167"/>
      <c r="E923" s="171"/>
      <c r="F923" s="172"/>
      <c r="G923" s="156"/>
      <c r="H923" s="167"/>
      <c r="I923" s="178"/>
      <c r="J923" s="187"/>
      <c r="K923" s="156"/>
      <c r="L923" s="156"/>
      <c r="M923" s="156"/>
      <c r="N923" s="156"/>
      <c r="O923" s="156"/>
      <c r="P923" s="156"/>
      <c r="Q923" s="156"/>
      <c r="R923" s="156"/>
      <c r="S923" s="156"/>
      <c r="T923" s="156"/>
      <c r="U923" s="156"/>
      <c r="V923" s="156"/>
      <c r="W923" s="156"/>
      <c r="X923" s="156"/>
      <c r="Y923" s="156"/>
      <c r="Z923" s="156"/>
    </row>
    <row r="924" spans="1:26" ht="16.5" customHeight="1">
      <c r="A924" s="163"/>
      <c r="B924" s="170"/>
      <c r="C924" s="163"/>
      <c r="D924" s="167"/>
      <c r="E924" s="171"/>
      <c r="F924" s="172"/>
      <c r="G924" s="156"/>
      <c r="H924" s="167"/>
      <c r="I924" s="178"/>
      <c r="J924" s="187"/>
      <c r="K924" s="156"/>
      <c r="L924" s="156"/>
      <c r="M924" s="156"/>
      <c r="N924" s="156"/>
      <c r="O924" s="156"/>
      <c r="P924" s="156"/>
      <c r="Q924" s="156"/>
      <c r="R924" s="156"/>
      <c r="S924" s="156"/>
      <c r="T924" s="156"/>
      <c r="U924" s="156"/>
      <c r="V924" s="156"/>
      <c r="W924" s="156"/>
      <c r="X924" s="156"/>
      <c r="Y924" s="156"/>
      <c r="Z924" s="156"/>
    </row>
    <row r="925" spans="1:26" ht="16.5" customHeight="1">
      <c r="A925" s="163"/>
      <c r="B925" s="170"/>
      <c r="C925" s="163"/>
      <c r="D925" s="167"/>
      <c r="E925" s="171"/>
      <c r="F925" s="172"/>
      <c r="G925" s="156"/>
      <c r="H925" s="167"/>
      <c r="I925" s="178"/>
      <c r="J925" s="187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</row>
    <row r="926" spans="1:26" ht="16.5" customHeight="1">
      <c r="A926" s="163"/>
      <c r="B926" s="170"/>
      <c r="C926" s="163"/>
      <c r="D926" s="167"/>
      <c r="E926" s="171"/>
      <c r="F926" s="172"/>
      <c r="G926" s="156"/>
      <c r="H926" s="167"/>
      <c r="I926" s="178"/>
      <c r="J926" s="187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</row>
    <row r="927" spans="1:26" ht="16.5" customHeight="1">
      <c r="A927" s="163"/>
      <c r="B927" s="170"/>
      <c r="C927" s="163"/>
      <c r="D927" s="167"/>
      <c r="E927" s="171"/>
      <c r="F927" s="172"/>
      <c r="G927" s="156"/>
      <c r="H927" s="167"/>
      <c r="I927" s="178"/>
      <c r="J927" s="187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</row>
    <row r="928" spans="1:26" ht="16.5" customHeight="1">
      <c r="A928" s="163"/>
      <c r="B928" s="170"/>
      <c r="C928" s="163"/>
      <c r="D928" s="167"/>
      <c r="E928" s="171"/>
      <c r="F928" s="172"/>
      <c r="G928" s="156"/>
      <c r="H928" s="167"/>
      <c r="I928" s="178"/>
      <c r="J928" s="187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</row>
    <row r="929" spans="1:26" ht="16.5" customHeight="1">
      <c r="A929" s="163"/>
      <c r="B929" s="170"/>
      <c r="C929" s="163"/>
      <c r="D929" s="167"/>
      <c r="E929" s="171"/>
      <c r="F929" s="172"/>
      <c r="G929" s="156"/>
      <c r="H929" s="167"/>
      <c r="I929" s="178"/>
      <c r="J929" s="187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</row>
    <row r="930" spans="1:26" ht="16.5" customHeight="1">
      <c r="A930" s="163"/>
      <c r="B930" s="170"/>
      <c r="C930" s="163"/>
      <c r="D930" s="167"/>
      <c r="E930" s="171"/>
      <c r="F930" s="172"/>
      <c r="G930" s="156"/>
      <c r="H930" s="167"/>
      <c r="I930" s="178"/>
      <c r="J930" s="187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</row>
    <row r="931" spans="1:26" ht="16.5" customHeight="1">
      <c r="A931" s="163"/>
      <c r="B931" s="170"/>
      <c r="C931" s="163"/>
      <c r="D931" s="167"/>
      <c r="E931" s="171"/>
      <c r="F931" s="172"/>
      <c r="G931" s="156"/>
      <c r="H931" s="167"/>
      <c r="I931" s="178"/>
      <c r="J931" s="187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</row>
    <row r="932" spans="1:26" ht="16.5" customHeight="1">
      <c r="A932" s="163"/>
      <c r="B932" s="170"/>
      <c r="C932" s="163"/>
      <c r="D932" s="167"/>
      <c r="E932" s="171"/>
      <c r="F932" s="172"/>
      <c r="G932" s="156"/>
      <c r="H932" s="167"/>
      <c r="I932" s="178"/>
      <c r="J932" s="187"/>
      <c r="K932" s="156"/>
      <c r="L932" s="156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6"/>
      <c r="X932" s="156"/>
      <c r="Y932" s="156"/>
      <c r="Z932" s="156"/>
    </row>
    <row r="933" spans="1:26" ht="16.5" customHeight="1">
      <c r="A933" s="163"/>
      <c r="B933" s="170"/>
      <c r="C933" s="163"/>
      <c r="D933" s="167"/>
      <c r="E933" s="171"/>
      <c r="F933" s="172"/>
      <c r="G933" s="156"/>
      <c r="H933" s="167"/>
      <c r="I933" s="178"/>
      <c r="J933" s="187"/>
      <c r="K933" s="156"/>
      <c r="L933" s="156"/>
      <c r="M933" s="156"/>
      <c r="N933" s="156"/>
      <c r="O933" s="156"/>
      <c r="P933" s="156"/>
      <c r="Q933" s="156"/>
      <c r="R933" s="156"/>
      <c r="S933" s="156"/>
      <c r="T933" s="156"/>
      <c r="U933" s="156"/>
      <c r="V933" s="156"/>
      <c r="W933" s="156"/>
      <c r="X933" s="156"/>
      <c r="Y933" s="156"/>
      <c r="Z933" s="156"/>
    </row>
    <row r="934" spans="1:26" ht="16.5" customHeight="1">
      <c r="A934" s="163"/>
      <c r="B934" s="170"/>
      <c r="C934" s="163"/>
      <c r="D934" s="167"/>
      <c r="E934" s="171"/>
      <c r="F934" s="172"/>
      <c r="G934" s="156"/>
      <c r="H934" s="167"/>
      <c r="I934" s="178"/>
      <c r="J934" s="187"/>
      <c r="K934" s="156"/>
      <c r="L934" s="156"/>
      <c r="M934" s="156"/>
      <c r="N934" s="156"/>
      <c r="O934" s="156"/>
      <c r="P934" s="156"/>
      <c r="Q934" s="156"/>
      <c r="R934" s="156"/>
      <c r="S934" s="156"/>
      <c r="T934" s="156"/>
      <c r="U934" s="156"/>
      <c r="V934" s="156"/>
      <c r="W934" s="156"/>
      <c r="X934" s="156"/>
      <c r="Y934" s="156"/>
      <c r="Z934" s="156"/>
    </row>
    <row r="935" spans="1:26" ht="16.5" customHeight="1">
      <c r="A935" s="163"/>
      <c r="B935" s="170"/>
      <c r="C935" s="163"/>
      <c r="D935" s="167"/>
      <c r="E935" s="171"/>
      <c r="F935" s="172"/>
      <c r="G935" s="156"/>
      <c r="H935" s="167"/>
      <c r="I935" s="178"/>
      <c r="J935" s="187"/>
      <c r="K935" s="156"/>
      <c r="L935" s="156"/>
      <c r="M935" s="156"/>
      <c r="N935" s="156"/>
      <c r="O935" s="156"/>
      <c r="P935" s="156"/>
      <c r="Q935" s="156"/>
      <c r="R935" s="156"/>
      <c r="S935" s="156"/>
      <c r="T935" s="156"/>
      <c r="U935" s="156"/>
      <c r="V935" s="156"/>
      <c r="W935" s="156"/>
      <c r="X935" s="156"/>
      <c r="Y935" s="156"/>
      <c r="Z935" s="156"/>
    </row>
    <row r="936" spans="1:26" ht="16.5" customHeight="1">
      <c r="A936" s="163"/>
      <c r="B936" s="170"/>
      <c r="C936" s="163"/>
      <c r="D936" s="167"/>
      <c r="E936" s="171"/>
      <c r="F936" s="172"/>
      <c r="G936" s="156"/>
      <c r="H936" s="167"/>
      <c r="I936" s="178"/>
      <c r="J936" s="187"/>
      <c r="K936" s="156"/>
      <c r="L936" s="156"/>
      <c r="M936" s="156"/>
      <c r="N936" s="156"/>
      <c r="O936" s="156"/>
      <c r="P936" s="156"/>
      <c r="Q936" s="156"/>
      <c r="R936" s="156"/>
      <c r="S936" s="156"/>
      <c r="T936" s="156"/>
      <c r="U936" s="156"/>
      <c r="V936" s="156"/>
      <c r="W936" s="156"/>
      <c r="X936" s="156"/>
      <c r="Y936" s="156"/>
      <c r="Z936" s="156"/>
    </row>
    <row r="937" spans="1:26" ht="16.5" customHeight="1">
      <c r="A937" s="163"/>
      <c r="B937" s="170"/>
      <c r="C937" s="163"/>
      <c r="D937" s="167"/>
      <c r="E937" s="171"/>
      <c r="F937" s="172"/>
      <c r="G937" s="156"/>
      <c r="H937" s="167"/>
      <c r="I937" s="178"/>
      <c r="J937" s="187"/>
      <c r="K937" s="156"/>
      <c r="L937" s="156"/>
      <c r="M937" s="156"/>
      <c r="N937" s="156"/>
      <c r="O937" s="156"/>
      <c r="P937" s="156"/>
      <c r="Q937" s="156"/>
      <c r="R937" s="156"/>
      <c r="S937" s="156"/>
      <c r="T937" s="156"/>
      <c r="U937" s="156"/>
      <c r="V937" s="156"/>
      <c r="W937" s="156"/>
      <c r="X937" s="156"/>
      <c r="Y937" s="156"/>
      <c r="Z937" s="156"/>
    </row>
    <row r="938" spans="1:26" ht="16.5" customHeight="1">
      <c r="A938" s="163"/>
      <c r="B938" s="170"/>
      <c r="C938" s="163"/>
      <c r="D938" s="167"/>
      <c r="E938" s="171"/>
      <c r="F938" s="172"/>
      <c r="G938" s="156"/>
      <c r="H938" s="167"/>
      <c r="I938" s="178"/>
      <c r="J938" s="187"/>
      <c r="K938" s="156"/>
      <c r="L938" s="156"/>
      <c r="M938" s="156"/>
      <c r="N938" s="156"/>
      <c r="O938" s="156"/>
      <c r="P938" s="156"/>
      <c r="Q938" s="156"/>
      <c r="R938" s="156"/>
      <c r="S938" s="156"/>
      <c r="T938" s="156"/>
      <c r="U938" s="156"/>
      <c r="V938" s="156"/>
      <c r="W938" s="156"/>
      <c r="X938" s="156"/>
      <c r="Y938" s="156"/>
      <c r="Z938" s="156"/>
    </row>
    <row r="939" spans="1:26" ht="16.5" customHeight="1">
      <c r="A939" s="163"/>
      <c r="B939" s="170"/>
      <c r="C939" s="163"/>
      <c r="D939" s="167"/>
      <c r="E939" s="171"/>
      <c r="F939" s="172"/>
      <c r="G939" s="156"/>
      <c r="H939" s="167"/>
      <c r="I939" s="178"/>
      <c r="J939" s="187"/>
      <c r="K939" s="156"/>
      <c r="L939" s="156"/>
      <c r="M939" s="156"/>
      <c r="N939" s="156"/>
      <c r="O939" s="156"/>
      <c r="P939" s="156"/>
      <c r="Q939" s="156"/>
      <c r="R939" s="156"/>
      <c r="S939" s="156"/>
      <c r="T939" s="156"/>
      <c r="U939" s="156"/>
      <c r="V939" s="156"/>
      <c r="W939" s="156"/>
      <c r="X939" s="156"/>
      <c r="Y939" s="156"/>
      <c r="Z939" s="156"/>
    </row>
    <row r="940" spans="1:26" ht="16.5" customHeight="1">
      <c r="A940" s="163"/>
      <c r="B940" s="170"/>
      <c r="C940" s="163"/>
      <c r="D940" s="167"/>
      <c r="E940" s="171"/>
      <c r="F940" s="172"/>
      <c r="G940" s="156"/>
      <c r="H940" s="167"/>
      <c r="I940" s="178"/>
      <c r="J940" s="187"/>
      <c r="K940" s="156"/>
      <c r="L940" s="156"/>
      <c r="M940" s="156"/>
      <c r="N940" s="156"/>
      <c r="O940" s="156"/>
      <c r="P940" s="156"/>
      <c r="Q940" s="156"/>
      <c r="R940" s="156"/>
      <c r="S940" s="156"/>
      <c r="T940" s="156"/>
      <c r="U940" s="156"/>
      <c r="V940" s="156"/>
      <c r="W940" s="156"/>
      <c r="X940" s="156"/>
      <c r="Y940" s="156"/>
      <c r="Z940" s="156"/>
    </row>
    <row r="941" spans="1:26" ht="16.5" customHeight="1">
      <c r="A941" s="163"/>
      <c r="B941" s="170"/>
      <c r="C941" s="163"/>
      <c r="D941" s="167"/>
      <c r="E941" s="171"/>
      <c r="F941" s="172"/>
      <c r="G941" s="156"/>
      <c r="H941" s="167"/>
      <c r="I941" s="178"/>
      <c r="J941" s="187"/>
      <c r="K941" s="156"/>
      <c r="L941" s="156"/>
      <c r="M941" s="156"/>
      <c r="N941" s="156"/>
      <c r="O941" s="156"/>
      <c r="P941" s="156"/>
      <c r="Q941" s="156"/>
      <c r="R941" s="156"/>
      <c r="S941" s="156"/>
      <c r="T941" s="156"/>
      <c r="U941" s="156"/>
      <c r="V941" s="156"/>
      <c r="W941" s="156"/>
      <c r="X941" s="156"/>
      <c r="Y941" s="156"/>
      <c r="Z941" s="156"/>
    </row>
    <row r="942" spans="1:26" ht="16.5" customHeight="1">
      <c r="A942" s="163"/>
      <c r="B942" s="170"/>
      <c r="C942" s="163"/>
      <c r="D942" s="167"/>
      <c r="E942" s="171"/>
      <c r="F942" s="172"/>
      <c r="G942" s="156"/>
      <c r="H942" s="167"/>
      <c r="I942" s="178"/>
      <c r="J942" s="187"/>
      <c r="K942" s="156"/>
      <c r="L942" s="156"/>
      <c r="M942" s="156"/>
      <c r="N942" s="156"/>
      <c r="O942" s="156"/>
      <c r="P942" s="156"/>
      <c r="Q942" s="156"/>
      <c r="R942" s="156"/>
      <c r="S942" s="156"/>
      <c r="T942" s="156"/>
      <c r="U942" s="156"/>
      <c r="V942" s="156"/>
      <c r="W942" s="156"/>
      <c r="X942" s="156"/>
      <c r="Y942" s="156"/>
      <c r="Z942" s="156"/>
    </row>
    <row r="943" spans="1:26" ht="16.5" customHeight="1">
      <c r="A943" s="163"/>
      <c r="B943" s="170"/>
      <c r="C943" s="163"/>
      <c r="D943" s="167"/>
      <c r="E943" s="171"/>
      <c r="F943" s="172"/>
      <c r="G943" s="156"/>
      <c r="H943" s="167"/>
      <c r="I943" s="178"/>
      <c r="J943" s="187"/>
      <c r="K943" s="156"/>
      <c r="L943" s="156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6"/>
      <c r="X943" s="156"/>
      <c r="Y943" s="156"/>
      <c r="Z943" s="156"/>
    </row>
    <row r="944" spans="1:26" ht="16.5" customHeight="1">
      <c r="A944" s="163"/>
      <c r="B944" s="170"/>
      <c r="C944" s="163"/>
      <c r="D944" s="167"/>
      <c r="E944" s="171"/>
      <c r="F944" s="172"/>
      <c r="G944" s="156"/>
      <c r="H944" s="167"/>
      <c r="I944" s="178"/>
      <c r="J944" s="187"/>
      <c r="K944" s="156"/>
      <c r="L944" s="156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6"/>
      <c r="X944" s="156"/>
      <c r="Y944" s="156"/>
      <c r="Z944" s="156"/>
    </row>
    <row r="945" spans="1:26" ht="16.5" customHeight="1">
      <c r="A945" s="163"/>
      <c r="B945" s="170"/>
      <c r="C945" s="163"/>
      <c r="D945" s="167"/>
      <c r="E945" s="171"/>
      <c r="F945" s="172"/>
      <c r="G945" s="156"/>
      <c r="H945" s="167"/>
      <c r="I945" s="178"/>
      <c r="J945" s="187"/>
      <c r="K945" s="156"/>
      <c r="L945" s="156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6"/>
      <c r="X945" s="156"/>
      <c r="Y945" s="156"/>
      <c r="Z945" s="156"/>
    </row>
    <row r="946" spans="1:26" ht="16.5" customHeight="1">
      <c r="A946" s="163"/>
      <c r="B946" s="170"/>
      <c r="C946" s="163"/>
      <c r="D946" s="167"/>
      <c r="E946" s="171"/>
      <c r="F946" s="172"/>
      <c r="G946" s="156"/>
      <c r="H946" s="167"/>
      <c r="I946" s="178"/>
      <c r="J946" s="187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</row>
    <row r="947" spans="1:26" ht="16.5" customHeight="1">
      <c r="A947" s="163"/>
      <c r="B947" s="170"/>
      <c r="C947" s="163"/>
      <c r="D947" s="167"/>
      <c r="E947" s="171"/>
      <c r="F947" s="172"/>
      <c r="G947" s="156"/>
      <c r="H947" s="167"/>
      <c r="I947" s="178"/>
      <c r="J947" s="187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</row>
    <row r="948" spans="1:26" ht="16.5" customHeight="1">
      <c r="A948" s="163"/>
      <c r="B948" s="170"/>
      <c r="C948" s="163"/>
      <c r="D948" s="167"/>
      <c r="E948" s="171"/>
      <c r="F948" s="172"/>
      <c r="G948" s="156"/>
      <c r="H948" s="167"/>
      <c r="I948" s="178"/>
      <c r="J948" s="187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</row>
    <row r="949" spans="1:26" ht="16.5" customHeight="1">
      <c r="A949" s="163"/>
      <c r="B949" s="170"/>
      <c r="C949" s="163"/>
      <c r="D949" s="167"/>
      <c r="E949" s="171"/>
      <c r="F949" s="172"/>
      <c r="G949" s="156"/>
      <c r="H949" s="167"/>
      <c r="I949" s="178"/>
      <c r="J949" s="187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</row>
    <row r="950" spans="1:26" ht="16.5" customHeight="1">
      <c r="A950" s="163"/>
      <c r="B950" s="170"/>
      <c r="C950" s="163"/>
      <c r="D950" s="167"/>
      <c r="E950" s="171"/>
      <c r="F950" s="172"/>
      <c r="G950" s="156"/>
      <c r="H950" s="167"/>
      <c r="I950" s="178"/>
      <c r="J950" s="187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</row>
    <row r="951" spans="1:26" ht="16.5" customHeight="1">
      <c r="A951" s="163"/>
      <c r="B951" s="170"/>
      <c r="C951" s="163"/>
      <c r="D951" s="167"/>
      <c r="E951" s="171"/>
      <c r="F951" s="172"/>
      <c r="G951" s="156"/>
      <c r="H951" s="167"/>
      <c r="I951" s="178"/>
      <c r="J951" s="187"/>
      <c r="K951" s="156"/>
      <c r="L951" s="156"/>
      <c r="M951" s="156"/>
      <c r="N951" s="156"/>
      <c r="O951" s="156"/>
      <c r="P951" s="156"/>
      <c r="Q951" s="156"/>
      <c r="R951" s="156"/>
      <c r="S951" s="156"/>
      <c r="T951" s="156"/>
      <c r="U951" s="156"/>
      <c r="V951" s="156"/>
      <c r="W951" s="156"/>
      <c r="X951" s="156"/>
      <c r="Y951" s="156"/>
      <c r="Z951" s="156"/>
    </row>
    <row r="952" spans="1:26" ht="16.5" customHeight="1">
      <c r="A952" s="163"/>
      <c r="B952" s="170"/>
      <c r="C952" s="163"/>
      <c r="D952" s="167"/>
      <c r="E952" s="171"/>
      <c r="F952" s="172"/>
      <c r="G952" s="156"/>
      <c r="H952" s="167"/>
      <c r="I952" s="178"/>
      <c r="J952" s="187"/>
      <c r="K952" s="156"/>
      <c r="L952" s="156"/>
      <c r="M952" s="156"/>
      <c r="N952" s="156"/>
      <c r="O952" s="156"/>
      <c r="P952" s="156"/>
      <c r="Q952" s="156"/>
      <c r="R952" s="156"/>
      <c r="S952" s="156"/>
      <c r="T952" s="156"/>
      <c r="U952" s="156"/>
      <c r="V952" s="156"/>
      <c r="W952" s="156"/>
      <c r="X952" s="156"/>
      <c r="Y952" s="156"/>
      <c r="Z952" s="156"/>
    </row>
    <row r="953" spans="1:26" ht="16.5" customHeight="1">
      <c r="A953" s="163"/>
      <c r="B953" s="170"/>
      <c r="C953" s="163"/>
      <c r="D953" s="167"/>
      <c r="E953" s="171"/>
      <c r="F953" s="172"/>
      <c r="G953" s="156"/>
      <c r="H953" s="167"/>
      <c r="I953" s="178"/>
      <c r="J953" s="187"/>
      <c r="K953" s="156"/>
      <c r="L953" s="156"/>
      <c r="M953" s="156"/>
      <c r="N953" s="156"/>
      <c r="O953" s="156"/>
      <c r="P953" s="156"/>
      <c r="Q953" s="156"/>
      <c r="R953" s="156"/>
      <c r="S953" s="156"/>
      <c r="T953" s="156"/>
      <c r="U953" s="156"/>
      <c r="V953" s="156"/>
      <c r="W953" s="156"/>
      <c r="X953" s="156"/>
      <c r="Y953" s="156"/>
      <c r="Z953" s="156"/>
    </row>
    <row r="954" spans="1:26" ht="16.5" customHeight="1">
      <c r="A954" s="163"/>
      <c r="B954" s="170"/>
      <c r="C954" s="163"/>
      <c r="D954" s="167"/>
      <c r="E954" s="171"/>
      <c r="F954" s="172"/>
      <c r="G954" s="156"/>
      <c r="H954" s="167"/>
      <c r="I954" s="178"/>
      <c r="J954" s="187"/>
      <c r="K954" s="156"/>
      <c r="L954" s="156"/>
      <c r="M954" s="156"/>
      <c r="N954" s="156"/>
      <c r="O954" s="156"/>
      <c r="P954" s="156"/>
      <c r="Q954" s="156"/>
      <c r="R954" s="156"/>
      <c r="S954" s="156"/>
      <c r="T954" s="156"/>
      <c r="U954" s="156"/>
      <c r="V954" s="156"/>
      <c r="W954" s="156"/>
      <c r="X954" s="156"/>
      <c r="Y954" s="156"/>
      <c r="Z954" s="156"/>
    </row>
    <row r="955" spans="1:26" ht="16.5" customHeight="1">
      <c r="A955" s="163"/>
      <c r="B955" s="170"/>
      <c r="C955" s="163"/>
      <c r="D955" s="167"/>
      <c r="E955" s="171"/>
      <c r="F955" s="172"/>
      <c r="G955" s="156"/>
      <c r="H955" s="167"/>
      <c r="I955" s="178"/>
      <c r="J955" s="187"/>
      <c r="K955" s="156"/>
      <c r="L955" s="156"/>
      <c r="M955" s="156"/>
      <c r="N955" s="156"/>
      <c r="O955" s="156"/>
      <c r="P955" s="156"/>
      <c r="Q955" s="156"/>
      <c r="R955" s="156"/>
      <c r="S955" s="156"/>
      <c r="T955" s="156"/>
      <c r="U955" s="156"/>
      <c r="V955" s="156"/>
      <c r="W955" s="156"/>
      <c r="X955" s="156"/>
      <c r="Y955" s="156"/>
      <c r="Z955" s="156"/>
    </row>
    <row r="956" spans="1:26" ht="16.5" customHeight="1">
      <c r="A956" s="163"/>
      <c r="B956" s="170"/>
      <c r="C956" s="163"/>
      <c r="D956" s="167"/>
      <c r="E956" s="171"/>
      <c r="F956" s="172"/>
      <c r="G956" s="156"/>
      <c r="H956" s="167"/>
      <c r="I956" s="178"/>
      <c r="J956" s="187"/>
      <c r="K956" s="156"/>
      <c r="L956" s="156"/>
      <c r="M956" s="156"/>
      <c r="N956" s="156"/>
      <c r="O956" s="156"/>
      <c r="P956" s="156"/>
      <c r="Q956" s="156"/>
      <c r="R956" s="156"/>
      <c r="S956" s="156"/>
      <c r="T956" s="156"/>
      <c r="U956" s="156"/>
      <c r="V956" s="156"/>
      <c r="W956" s="156"/>
      <c r="X956" s="156"/>
      <c r="Y956" s="156"/>
      <c r="Z956" s="156"/>
    </row>
    <row r="957" spans="1:26" ht="16.5" customHeight="1">
      <c r="A957" s="163"/>
      <c r="B957" s="170"/>
      <c r="C957" s="163"/>
      <c r="D957" s="167"/>
      <c r="E957" s="171"/>
      <c r="F957" s="172"/>
      <c r="G957" s="156"/>
      <c r="H957" s="167"/>
      <c r="I957" s="178"/>
      <c r="J957" s="187"/>
      <c r="K957" s="156"/>
      <c r="L957" s="156"/>
      <c r="M957" s="156"/>
      <c r="N957" s="156"/>
      <c r="O957" s="156"/>
      <c r="P957" s="156"/>
      <c r="Q957" s="156"/>
      <c r="R957" s="156"/>
      <c r="S957" s="156"/>
      <c r="T957" s="156"/>
      <c r="U957" s="156"/>
      <c r="V957" s="156"/>
      <c r="W957" s="156"/>
      <c r="X957" s="156"/>
      <c r="Y957" s="156"/>
      <c r="Z957" s="156"/>
    </row>
    <row r="958" spans="1:26" ht="16.5" customHeight="1">
      <c r="A958" s="163"/>
      <c r="B958" s="170"/>
      <c r="C958" s="163"/>
      <c r="D958" s="167"/>
      <c r="E958" s="171"/>
      <c r="F958" s="172"/>
      <c r="G958" s="156"/>
      <c r="H958" s="167"/>
      <c r="I958" s="178"/>
      <c r="J958" s="187"/>
      <c r="K958" s="156"/>
      <c r="L958" s="156"/>
      <c r="M958" s="156"/>
      <c r="N958" s="156"/>
      <c r="O958" s="156"/>
      <c r="P958" s="156"/>
      <c r="Q958" s="156"/>
      <c r="R958" s="156"/>
      <c r="S958" s="156"/>
      <c r="T958" s="156"/>
      <c r="U958" s="156"/>
      <c r="V958" s="156"/>
      <c r="W958" s="156"/>
      <c r="X958" s="156"/>
      <c r="Y958" s="156"/>
      <c r="Z958" s="156"/>
    </row>
    <row r="959" spans="1:26" ht="16.5" customHeight="1">
      <c r="A959" s="163"/>
      <c r="B959" s="170"/>
      <c r="C959" s="163"/>
      <c r="D959" s="167"/>
      <c r="E959" s="171"/>
      <c r="F959" s="172"/>
      <c r="G959" s="156"/>
      <c r="H959" s="167"/>
      <c r="I959" s="178"/>
      <c r="J959" s="187"/>
      <c r="K959" s="156"/>
      <c r="L959" s="156"/>
      <c r="M959" s="156"/>
      <c r="N959" s="156"/>
      <c r="O959" s="156"/>
      <c r="P959" s="156"/>
      <c r="Q959" s="156"/>
      <c r="R959" s="156"/>
      <c r="S959" s="156"/>
      <c r="T959" s="156"/>
      <c r="U959" s="156"/>
      <c r="V959" s="156"/>
      <c r="W959" s="156"/>
      <c r="X959" s="156"/>
      <c r="Y959" s="156"/>
      <c r="Z959" s="156"/>
    </row>
    <row r="960" spans="1:26" ht="16.5" customHeight="1">
      <c r="A960" s="163"/>
      <c r="B960" s="170"/>
      <c r="C960" s="163"/>
      <c r="D960" s="167"/>
      <c r="E960" s="171"/>
      <c r="F960" s="172"/>
      <c r="G960" s="156"/>
      <c r="H960" s="167"/>
      <c r="I960" s="178"/>
      <c r="J960" s="187"/>
      <c r="K960" s="156"/>
      <c r="L960" s="156"/>
      <c r="M960" s="156"/>
      <c r="N960" s="156"/>
      <c r="O960" s="156"/>
      <c r="P960" s="156"/>
      <c r="Q960" s="156"/>
      <c r="R960" s="156"/>
      <c r="S960" s="156"/>
      <c r="T960" s="156"/>
      <c r="U960" s="156"/>
      <c r="V960" s="156"/>
      <c r="W960" s="156"/>
      <c r="X960" s="156"/>
      <c r="Y960" s="156"/>
      <c r="Z960" s="156"/>
    </row>
    <row r="961" spans="1:26" ht="16.5" customHeight="1">
      <c r="A961" s="163"/>
      <c r="B961" s="170"/>
      <c r="C961" s="163"/>
      <c r="D961" s="167"/>
      <c r="E961" s="171"/>
      <c r="F961" s="172"/>
      <c r="G961" s="156"/>
      <c r="H961" s="167"/>
      <c r="I961" s="178"/>
      <c r="J961" s="187"/>
      <c r="K961" s="156"/>
      <c r="L961" s="156"/>
      <c r="M961" s="156"/>
      <c r="N961" s="156"/>
      <c r="O961" s="156"/>
      <c r="P961" s="156"/>
      <c r="Q961" s="156"/>
      <c r="R961" s="156"/>
      <c r="S961" s="156"/>
      <c r="T961" s="156"/>
      <c r="U961" s="156"/>
      <c r="V961" s="156"/>
      <c r="W961" s="156"/>
      <c r="X961" s="156"/>
      <c r="Y961" s="156"/>
      <c r="Z961" s="156"/>
    </row>
    <row r="962" spans="1:26" ht="16.5" customHeight="1">
      <c r="A962" s="163"/>
      <c r="B962" s="170"/>
      <c r="C962" s="163"/>
      <c r="D962" s="167"/>
      <c r="E962" s="171"/>
      <c r="F962" s="172"/>
      <c r="G962" s="156"/>
      <c r="H962" s="167"/>
      <c r="I962" s="178"/>
      <c r="J962" s="187"/>
      <c r="K962" s="156"/>
      <c r="L962" s="156"/>
      <c r="M962" s="156"/>
      <c r="N962" s="156"/>
      <c r="O962" s="156"/>
      <c r="P962" s="156"/>
      <c r="Q962" s="156"/>
      <c r="R962" s="156"/>
      <c r="S962" s="156"/>
      <c r="T962" s="156"/>
      <c r="U962" s="156"/>
      <c r="V962" s="156"/>
      <c r="W962" s="156"/>
      <c r="X962" s="156"/>
      <c r="Y962" s="156"/>
      <c r="Z962" s="156"/>
    </row>
    <row r="963" spans="1:26" ht="16.5" customHeight="1">
      <c r="A963" s="163"/>
      <c r="B963" s="170"/>
      <c r="C963" s="163"/>
      <c r="D963" s="167"/>
      <c r="E963" s="171"/>
      <c r="F963" s="172"/>
      <c r="G963" s="156"/>
      <c r="H963" s="167"/>
      <c r="I963" s="178"/>
      <c r="J963" s="187"/>
      <c r="K963" s="156"/>
      <c r="L963" s="156"/>
      <c r="M963" s="156"/>
      <c r="N963" s="156"/>
      <c r="O963" s="156"/>
      <c r="P963" s="156"/>
      <c r="Q963" s="156"/>
      <c r="R963" s="156"/>
      <c r="S963" s="156"/>
      <c r="T963" s="156"/>
      <c r="U963" s="156"/>
      <c r="V963" s="156"/>
      <c r="W963" s="156"/>
      <c r="X963" s="156"/>
      <c r="Y963" s="156"/>
      <c r="Z963" s="156"/>
    </row>
    <row r="964" spans="1:26" ht="16.5" customHeight="1">
      <c r="A964" s="163"/>
      <c r="B964" s="170"/>
      <c r="C964" s="163"/>
      <c r="D964" s="167"/>
      <c r="E964" s="171"/>
      <c r="F964" s="172"/>
      <c r="G964" s="156"/>
      <c r="H964" s="167"/>
      <c r="I964" s="178"/>
      <c r="J964" s="187"/>
      <c r="K964" s="156"/>
      <c r="L964" s="156"/>
      <c r="M964" s="156"/>
      <c r="N964" s="156"/>
      <c r="O964" s="156"/>
      <c r="P964" s="156"/>
      <c r="Q964" s="156"/>
      <c r="R964" s="156"/>
      <c r="S964" s="156"/>
      <c r="T964" s="156"/>
      <c r="U964" s="156"/>
      <c r="V964" s="156"/>
      <c r="W964" s="156"/>
      <c r="X964" s="156"/>
      <c r="Y964" s="156"/>
      <c r="Z964" s="156"/>
    </row>
    <row r="965" spans="1:26" ht="16.5" customHeight="1">
      <c r="A965" s="163"/>
      <c r="B965" s="170"/>
      <c r="C965" s="163"/>
      <c r="D965" s="167"/>
      <c r="E965" s="171"/>
      <c r="F965" s="172"/>
      <c r="G965" s="156"/>
      <c r="H965" s="167"/>
      <c r="I965" s="178"/>
      <c r="J965" s="187"/>
      <c r="K965" s="156"/>
      <c r="L965" s="156"/>
      <c r="M965" s="156"/>
      <c r="N965" s="156"/>
      <c r="O965" s="156"/>
      <c r="P965" s="156"/>
      <c r="Q965" s="156"/>
      <c r="R965" s="156"/>
      <c r="S965" s="156"/>
      <c r="T965" s="156"/>
      <c r="U965" s="156"/>
      <c r="V965" s="156"/>
      <c r="W965" s="156"/>
      <c r="X965" s="156"/>
      <c r="Y965" s="156"/>
      <c r="Z965" s="156"/>
    </row>
    <row r="966" spans="1:26" ht="16.5" customHeight="1">
      <c r="A966" s="163"/>
      <c r="B966" s="170"/>
      <c r="C966" s="163"/>
      <c r="D966" s="167"/>
      <c r="E966" s="171"/>
      <c r="F966" s="172"/>
      <c r="G966" s="156"/>
      <c r="H966" s="167"/>
      <c r="I966" s="178"/>
      <c r="J966" s="187"/>
      <c r="K966" s="156"/>
      <c r="L966" s="156"/>
      <c r="M966" s="156"/>
      <c r="N966" s="156"/>
      <c r="O966" s="156"/>
      <c r="P966" s="156"/>
      <c r="Q966" s="156"/>
      <c r="R966" s="156"/>
      <c r="S966" s="156"/>
      <c r="T966" s="156"/>
      <c r="U966" s="156"/>
      <c r="V966" s="156"/>
      <c r="W966" s="156"/>
      <c r="X966" s="156"/>
      <c r="Y966" s="156"/>
      <c r="Z966" s="156"/>
    </row>
    <row r="967" spans="1:26" ht="16.5" customHeight="1">
      <c r="A967" s="163"/>
      <c r="B967" s="170"/>
      <c r="C967" s="163"/>
      <c r="D967" s="167"/>
      <c r="E967" s="171"/>
      <c r="F967" s="172"/>
      <c r="G967" s="156"/>
      <c r="H967" s="167"/>
      <c r="I967" s="178"/>
      <c r="J967" s="187"/>
      <c r="K967" s="156"/>
      <c r="L967" s="156"/>
      <c r="M967" s="156"/>
      <c r="N967" s="156"/>
      <c r="O967" s="156"/>
      <c r="P967" s="156"/>
      <c r="Q967" s="156"/>
      <c r="R967" s="156"/>
      <c r="S967" s="156"/>
      <c r="T967" s="156"/>
      <c r="U967" s="156"/>
      <c r="V967" s="156"/>
      <c r="W967" s="156"/>
      <c r="X967" s="156"/>
      <c r="Y967" s="156"/>
      <c r="Z967" s="156"/>
    </row>
    <row r="968" spans="1:26" ht="16.5" customHeight="1">
      <c r="A968" s="163"/>
      <c r="B968" s="170"/>
      <c r="C968" s="163"/>
      <c r="D968" s="167"/>
      <c r="E968" s="171"/>
      <c r="F968" s="172"/>
      <c r="G968" s="156"/>
      <c r="H968" s="167"/>
      <c r="I968" s="178"/>
      <c r="J968" s="187"/>
      <c r="K968" s="156"/>
      <c r="L968" s="156"/>
      <c r="M968" s="156"/>
      <c r="N968" s="156"/>
      <c r="O968" s="156"/>
      <c r="P968" s="156"/>
      <c r="Q968" s="156"/>
      <c r="R968" s="156"/>
      <c r="S968" s="156"/>
      <c r="T968" s="156"/>
      <c r="U968" s="156"/>
      <c r="V968" s="156"/>
      <c r="W968" s="156"/>
      <c r="X968" s="156"/>
      <c r="Y968" s="156"/>
      <c r="Z968" s="156"/>
    </row>
    <row r="969" spans="1:26" ht="16.5" customHeight="1">
      <c r="A969" s="163"/>
      <c r="B969" s="170"/>
      <c r="C969" s="163"/>
      <c r="D969" s="167"/>
      <c r="E969" s="171"/>
      <c r="F969" s="172"/>
      <c r="G969" s="156"/>
      <c r="H969" s="167"/>
      <c r="I969" s="178"/>
      <c r="J969" s="187"/>
      <c r="K969" s="156"/>
      <c r="L969" s="156"/>
      <c r="M969" s="156"/>
      <c r="N969" s="156"/>
      <c r="O969" s="156"/>
      <c r="P969" s="156"/>
      <c r="Q969" s="156"/>
      <c r="R969" s="156"/>
      <c r="S969" s="156"/>
      <c r="T969" s="156"/>
      <c r="U969" s="156"/>
      <c r="V969" s="156"/>
      <c r="W969" s="156"/>
      <c r="X969" s="156"/>
      <c r="Y969" s="156"/>
      <c r="Z969" s="156"/>
    </row>
    <row r="970" spans="1:26" ht="16.5" customHeight="1">
      <c r="A970" s="163"/>
      <c r="B970" s="170"/>
      <c r="C970" s="163"/>
      <c r="D970" s="167"/>
      <c r="E970" s="171"/>
      <c r="F970" s="172"/>
      <c r="G970" s="156"/>
      <c r="H970" s="167"/>
      <c r="I970" s="178"/>
      <c r="J970" s="187"/>
      <c r="K970" s="156"/>
      <c r="L970" s="156"/>
      <c r="M970" s="156"/>
      <c r="N970" s="156"/>
      <c r="O970" s="156"/>
      <c r="P970" s="156"/>
      <c r="Q970" s="156"/>
      <c r="R970" s="156"/>
      <c r="S970" s="156"/>
      <c r="T970" s="156"/>
      <c r="U970" s="156"/>
      <c r="V970" s="156"/>
      <c r="W970" s="156"/>
      <c r="X970" s="156"/>
      <c r="Y970" s="156"/>
      <c r="Z970" s="156"/>
    </row>
    <row r="971" spans="1:26" ht="16.5" customHeight="1">
      <c r="A971" s="163"/>
      <c r="B971" s="170"/>
      <c r="C971" s="163"/>
      <c r="D971" s="167"/>
      <c r="E971" s="171"/>
      <c r="F971" s="172"/>
      <c r="G971" s="156"/>
      <c r="H971" s="167"/>
      <c r="I971" s="178"/>
      <c r="J971" s="187"/>
      <c r="K971" s="156"/>
      <c r="L971" s="156"/>
      <c r="M971" s="156"/>
      <c r="N971" s="156"/>
      <c r="O971" s="156"/>
      <c r="P971" s="156"/>
      <c r="Q971" s="156"/>
      <c r="R971" s="156"/>
      <c r="S971" s="156"/>
      <c r="T971" s="156"/>
      <c r="U971" s="156"/>
      <c r="V971" s="156"/>
      <c r="W971" s="156"/>
      <c r="X971" s="156"/>
      <c r="Y971" s="156"/>
      <c r="Z971" s="156"/>
    </row>
    <row r="972" spans="1:26" ht="16.5" customHeight="1">
      <c r="A972" s="163"/>
      <c r="B972" s="170"/>
      <c r="C972" s="163"/>
      <c r="D972" s="167"/>
      <c r="E972" s="171"/>
      <c r="F972" s="172"/>
      <c r="G972" s="156"/>
      <c r="H972" s="167"/>
      <c r="I972" s="178"/>
      <c r="J972" s="187"/>
      <c r="K972" s="156"/>
      <c r="L972" s="156"/>
      <c r="M972" s="156"/>
      <c r="N972" s="156"/>
      <c r="O972" s="156"/>
      <c r="P972" s="156"/>
      <c r="Q972" s="156"/>
      <c r="R972" s="156"/>
      <c r="S972" s="156"/>
      <c r="T972" s="156"/>
      <c r="U972" s="156"/>
      <c r="V972" s="156"/>
      <c r="W972" s="156"/>
      <c r="X972" s="156"/>
      <c r="Y972" s="156"/>
      <c r="Z972" s="156"/>
    </row>
    <row r="973" spans="1:26" ht="16.5" customHeight="1">
      <c r="A973" s="163"/>
      <c r="B973" s="170"/>
      <c r="C973" s="163"/>
      <c r="D973" s="167"/>
      <c r="E973" s="171"/>
      <c r="F973" s="172"/>
      <c r="G973" s="156"/>
      <c r="H973" s="167"/>
      <c r="I973" s="178"/>
      <c r="J973" s="187"/>
      <c r="K973" s="156"/>
      <c r="L973" s="156"/>
      <c r="M973" s="156"/>
      <c r="N973" s="156"/>
      <c r="O973" s="156"/>
      <c r="P973" s="156"/>
      <c r="Q973" s="156"/>
      <c r="R973" s="156"/>
      <c r="S973" s="156"/>
      <c r="T973" s="156"/>
      <c r="U973" s="156"/>
      <c r="V973" s="156"/>
      <c r="W973" s="156"/>
      <c r="X973" s="156"/>
      <c r="Y973" s="156"/>
      <c r="Z973" s="156"/>
    </row>
    <row r="974" spans="1:26" ht="16.5" customHeight="1">
      <c r="A974" s="163"/>
      <c r="B974" s="170"/>
      <c r="C974" s="163"/>
      <c r="D974" s="167"/>
      <c r="E974" s="171"/>
      <c r="F974" s="172"/>
      <c r="G974" s="156"/>
      <c r="H974" s="167"/>
      <c r="I974" s="178"/>
      <c r="J974" s="187"/>
      <c r="K974" s="156"/>
      <c r="L974" s="156"/>
      <c r="M974" s="156"/>
      <c r="N974" s="156"/>
      <c r="O974" s="156"/>
      <c r="P974" s="156"/>
      <c r="Q974" s="156"/>
      <c r="R974" s="156"/>
      <c r="S974" s="156"/>
      <c r="T974" s="156"/>
      <c r="U974" s="156"/>
      <c r="V974" s="156"/>
      <c r="W974" s="156"/>
      <c r="X974" s="156"/>
      <c r="Y974" s="156"/>
      <c r="Z974" s="156"/>
    </row>
    <row r="975" spans="1:26" ht="16.5" customHeight="1">
      <c r="A975" s="163"/>
      <c r="B975" s="170"/>
      <c r="C975" s="163"/>
      <c r="D975" s="167"/>
      <c r="E975" s="171"/>
      <c r="F975" s="172"/>
      <c r="G975" s="156"/>
      <c r="H975" s="167"/>
      <c r="I975" s="178"/>
      <c r="J975" s="187"/>
      <c r="K975" s="156"/>
      <c r="L975" s="156"/>
      <c r="M975" s="156"/>
      <c r="N975" s="156"/>
      <c r="O975" s="156"/>
      <c r="P975" s="156"/>
      <c r="Q975" s="156"/>
      <c r="R975" s="156"/>
      <c r="S975" s="156"/>
      <c r="T975" s="156"/>
      <c r="U975" s="156"/>
      <c r="V975" s="156"/>
      <c r="W975" s="156"/>
      <c r="X975" s="156"/>
      <c r="Y975" s="156"/>
      <c r="Z975" s="156"/>
    </row>
    <row r="976" spans="1:26" ht="16.5" customHeight="1">
      <c r="A976" s="163"/>
      <c r="B976" s="170"/>
      <c r="C976" s="163"/>
      <c r="D976" s="167"/>
      <c r="E976" s="171"/>
      <c r="F976" s="172"/>
      <c r="G976" s="156"/>
      <c r="H976" s="167"/>
      <c r="I976" s="178"/>
      <c r="J976" s="187"/>
      <c r="K976" s="156"/>
      <c r="L976" s="156"/>
      <c r="M976" s="156"/>
      <c r="N976" s="156"/>
      <c r="O976" s="156"/>
      <c r="P976" s="156"/>
      <c r="Q976" s="156"/>
      <c r="R976" s="156"/>
      <c r="S976" s="156"/>
      <c r="T976" s="156"/>
      <c r="U976" s="156"/>
      <c r="V976" s="156"/>
      <c r="W976" s="156"/>
      <c r="X976" s="156"/>
      <c r="Y976" s="156"/>
      <c r="Z976" s="156"/>
    </row>
    <row r="977" spans="1:26" ht="16.5" customHeight="1">
      <c r="A977" s="163"/>
      <c r="B977" s="170"/>
      <c r="C977" s="163"/>
      <c r="D977" s="167"/>
      <c r="E977" s="171"/>
      <c r="F977" s="172"/>
      <c r="G977" s="156"/>
      <c r="H977" s="167"/>
      <c r="I977" s="178"/>
      <c r="J977" s="187"/>
      <c r="K977" s="156"/>
      <c r="L977" s="156"/>
      <c r="M977" s="156"/>
      <c r="N977" s="156"/>
      <c r="O977" s="156"/>
      <c r="P977" s="156"/>
      <c r="Q977" s="156"/>
      <c r="R977" s="156"/>
      <c r="S977" s="156"/>
      <c r="T977" s="156"/>
      <c r="U977" s="156"/>
      <c r="V977" s="156"/>
      <c r="W977" s="156"/>
      <c r="X977" s="156"/>
      <c r="Y977" s="156"/>
      <c r="Z977" s="156"/>
    </row>
    <row r="978" spans="1:26" ht="16.5" customHeight="1">
      <c r="A978" s="163"/>
      <c r="B978" s="170"/>
      <c r="C978" s="163"/>
      <c r="D978" s="167"/>
      <c r="E978" s="171"/>
      <c r="F978" s="172"/>
      <c r="G978" s="156"/>
      <c r="H978" s="167"/>
      <c r="I978" s="178"/>
      <c r="J978" s="187"/>
      <c r="K978" s="156"/>
      <c r="L978" s="156"/>
      <c r="M978" s="156"/>
      <c r="N978" s="156"/>
      <c r="O978" s="156"/>
      <c r="P978" s="156"/>
      <c r="Q978" s="156"/>
      <c r="R978" s="156"/>
      <c r="S978" s="156"/>
      <c r="T978" s="156"/>
      <c r="U978" s="156"/>
      <c r="V978" s="156"/>
      <c r="W978" s="156"/>
      <c r="X978" s="156"/>
      <c r="Y978" s="156"/>
      <c r="Z978" s="156"/>
    </row>
    <row r="979" spans="1:26" ht="16.5" customHeight="1">
      <c r="A979" s="163"/>
      <c r="B979" s="170"/>
      <c r="C979" s="163"/>
      <c r="D979" s="167"/>
      <c r="E979" s="171"/>
      <c r="F979" s="172"/>
      <c r="G979" s="156"/>
      <c r="H979" s="167"/>
      <c r="I979" s="178"/>
      <c r="J979" s="187"/>
      <c r="K979" s="156"/>
      <c r="L979" s="156"/>
      <c r="M979" s="156"/>
      <c r="N979" s="156"/>
      <c r="O979" s="156"/>
      <c r="P979" s="156"/>
      <c r="Q979" s="156"/>
      <c r="R979" s="156"/>
      <c r="S979" s="156"/>
      <c r="T979" s="156"/>
      <c r="U979" s="156"/>
      <c r="V979" s="156"/>
      <c r="W979" s="156"/>
      <c r="X979" s="156"/>
      <c r="Y979" s="156"/>
      <c r="Z979" s="156"/>
    </row>
    <row r="980" spans="1:26" ht="16.5" customHeight="1">
      <c r="A980" s="163"/>
      <c r="B980" s="170"/>
      <c r="C980" s="163"/>
      <c r="D980" s="167"/>
      <c r="E980" s="171"/>
      <c r="F980" s="172"/>
      <c r="G980" s="156"/>
      <c r="H980" s="167"/>
      <c r="I980" s="178"/>
      <c r="J980" s="187"/>
      <c r="K980" s="156"/>
      <c r="L980" s="156"/>
      <c r="M980" s="156"/>
      <c r="N980" s="156"/>
      <c r="O980" s="156"/>
      <c r="P980" s="156"/>
      <c r="Q980" s="156"/>
      <c r="R980" s="156"/>
      <c r="S980" s="156"/>
      <c r="T980" s="156"/>
      <c r="U980" s="156"/>
      <c r="V980" s="156"/>
      <c r="W980" s="156"/>
      <c r="X980" s="156"/>
      <c r="Y980" s="156"/>
      <c r="Z980" s="156"/>
    </row>
    <row r="981" spans="1:26" ht="16.5" customHeight="1">
      <c r="A981" s="163"/>
      <c r="B981" s="170"/>
      <c r="C981" s="163"/>
      <c r="D981" s="167"/>
      <c r="E981" s="171"/>
      <c r="F981" s="172"/>
      <c r="G981" s="156"/>
      <c r="H981" s="167"/>
      <c r="I981" s="178"/>
      <c r="J981" s="187"/>
      <c r="K981" s="156"/>
      <c r="L981" s="156"/>
      <c r="M981" s="156"/>
      <c r="N981" s="156"/>
      <c r="O981" s="156"/>
      <c r="P981" s="156"/>
      <c r="Q981" s="156"/>
      <c r="R981" s="156"/>
      <c r="S981" s="156"/>
      <c r="T981" s="156"/>
      <c r="U981" s="156"/>
      <c r="V981" s="156"/>
      <c r="W981" s="156"/>
      <c r="X981" s="156"/>
      <c r="Y981" s="156"/>
      <c r="Z981" s="156"/>
    </row>
    <row r="982" spans="1:26" ht="16.5" customHeight="1">
      <c r="A982" s="163"/>
      <c r="B982" s="170"/>
      <c r="C982" s="163"/>
      <c r="D982" s="167"/>
      <c r="E982" s="171"/>
      <c r="F982" s="172"/>
      <c r="G982" s="156"/>
      <c r="H982" s="167"/>
      <c r="I982" s="178"/>
      <c r="J982" s="187"/>
      <c r="K982" s="156"/>
      <c r="L982" s="156"/>
      <c r="M982" s="156"/>
      <c r="N982" s="156"/>
      <c r="O982" s="156"/>
      <c r="P982" s="156"/>
      <c r="Q982" s="156"/>
      <c r="R982" s="156"/>
      <c r="S982" s="156"/>
      <c r="T982" s="156"/>
      <c r="U982" s="156"/>
      <c r="V982" s="156"/>
      <c r="W982" s="156"/>
      <c r="X982" s="156"/>
      <c r="Y982" s="156"/>
      <c r="Z982" s="156"/>
    </row>
    <row r="983" spans="1:26" ht="16.5" customHeight="1">
      <c r="A983" s="163"/>
      <c r="B983" s="170"/>
      <c r="C983" s="163"/>
      <c r="D983" s="167"/>
      <c r="E983" s="171"/>
      <c r="F983" s="172"/>
      <c r="G983" s="156"/>
      <c r="H983" s="167"/>
      <c r="I983" s="178"/>
      <c r="J983" s="187"/>
      <c r="K983" s="156"/>
      <c r="L983" s="156"/>
      <c r="M983" s="156"/>
      <c r="N983" s="156"/>
      <c r="O983" s="156"/>
      <c r="P983" s="156"/>
      <c r="Q983" s="156"/>
      <c r="R983" s="156"/>
      <c r="S983" s="156"/>
      <c r="T983" s="156"/>
      <c r="U983" s="156"/>
      <c r="V983" s="156"/>
      <c r="W983" s="156"/>
      <c r="X983" s="156"/>
      <c r="Y983" s="156"/>
      <c r="Z983" s="156"/>
    </row>
    <row r="984" spans="1:26" ht="16.5" customHeight="1">
      <c r="A984" s="163"/>
      <c r="B984" s="170"/>
      <c r="C984" s="163"/>
      <c r="D984" s="167"/>
      <c r="E984" s="171"/>
      <c r="F984" s="172"/>
      <c r="G984" s="156"/>
      <c r="H984" s="167"/>
      <c r="I984" s="178"/>
      <c r="J984" s="187"/>
      <c r="K984" s="156"/>
      <c r="L984" s="156"/>
      <c r="M984" s="156"/>
      <c r="N984" s="156"/>
      <c r="O984" s="156"/>
      <c r="P984" s="156"/>
      <c r="Q984" s="156"/>
      <c r="R984" s="156"/>
      <c r="S984" s="156"/>
      <c r="T984" s="156"/>
      <c r="U984" s="156"/>
      <c r="V984" s="156"/>
      <c r="W984" s="156"/>
      <c r="X984" s="156"/>
      <c r="Y984" s="156"/>
      <c r="Z984" s="156"/>
    </row>
    <row r="985" spans="1:26" ht="16.5" customHeight="1">
      <c r="A985" s="163"/>
      <c r="B985" s="170"/>
      <c r="C985" s="163"/>
      <c r="D985" s="167"/>
      <c r="E985" s="171"/>
      <c r="F985" s="172"/>
      <c r="G985" s="156"/>
      <c r="H985" s="167"/>
      <c r="I985" s="178"/>
      <c r="J985" s="187"/>
      <c r="K985" s="156"/>
      <c r="L985" s="156"/>
      <c r="M985" s="156"/>
      <c r="N985" s="156"/>
      <c r="O985" s="156"/>
      <c r="P985" s="156"/>
      <c r="Q985" s="156"/>
      <c r="R985" s="156"/>
      <c r="S985" s="156"/>
      <c r="T985" s="156"/>
      <c r="U985" s="156"/>
      <c r="V985" s="156"/>
      <c r="W985" s="156"/>
      <c r="X985" s="156"/>
      <c r="Y985" s="156"/>
      <c r="Z985" s="156"/>
    </row>
    <row r="986" spans="1:26" ht="16.5" customHeight="1">
      <c r="A986" s="163"/>
      <c r="B986" s="170"/>
      <c r="C986" s="163"/>
      <c r="D986" s="167"/>
      <c r="E986" s="171"/>
      <c r="F986" s="172"/>
      <c r="G986" s="156"/>
      <c r="H986" s="167"/>
      <c r="I986" s="178"/>
      <c r="J986" s="187"/>
      <c r="K986" s="156"/>
      <c r="L986" s="156"/>
      <c r="M986" s="156"/>
      <c r="N986" s="156"/>
      <c r="O986" s="156"/>
      <c r="P986" s="156"/>
      <c r="Q986" s="156"/>
      <c r="R986" s="156"/>
      <c r="S986" s="156"/>
      <c r="T986" s="156"/>
      <c r="U986" s="156"/>
      <c r="V986" s="156"/>
      <c r="W986" s="156"/>
      <c r="X986" s="156"/>
      <c r="Y986" s="156"/>
      <c r="Z986" s="156"/>
    </row>
    <row r="987" spans="1:26" ht="16.5" customHeight="1">
      <c r="A987" s="163"/>
      <c r="B987" s="170"/>
      <c r="C987" s="163"/>
      <c r="D987" s="167"/>
      <c r="E987" s="171"/>
      <c r="F987" s="172"/>
      <c r="G987" s="156"/>
      <c r="H987" s="167"/>
      <c r="I987" s="178"/>
      <c r="J987" s="187"/>
      <c r="K987" s="156"/>
      <c r="L987" s="156"/>
      <c r="M987" s="156"/>
      <c r="N987" s="156"/>
      <c r="O987" s="156"/>
      <c r="P987" s="156"/>
      <c r="Q987" s="156"/>
      <c r="R987" s="156"/>
      <c r="S987" s="156"/>
      <c r="T987" s="156"/>
      <c r="U987" s="156"/>
      <c r="V987" s="156"/>
      <c r="W987" s="156"/>
      <c r="X987" s="156"/>
      <c r="Y987" s="156"/>
      <c r="Z987" s="156"/>
    </row>
    <row r="988" spans="1:26" ht="16.5" customHeight="1">
      <c r="A988" s="163"/>
      <c r="B988" s="170"/>
      <c r="C988" s="163"/>
      <c r="D988" s="167"/>
      <c r="E988" s="171"/>
      <c r="F988" s="172"/>
      <c r="G988" s="156"/>
      <c r="H988" s="167"/>
      <c r="I988" s="178"/>
      <c r="J988" s="187"/>
      <c r="K988" s="156"/>
      <c r="L988" s="156"/>
      <c r="M988" s="156"/>
      <c r="N988" s="156"/>
      <c r="O988" s="156"/>
      <c r="P988" s="156"/>
      <c r="Q988" s="156"/>
      <c r="R988" s="156"/>
      <c r="S988" s="156"/>
      <c r="T988" s="156"/>
      <c r="U988" s="156"/>
      <c r="V988" s="156"/>
      <c r="W988" s="156"/>
      <c r="X988" s="156"/>
      <c r="Y988" s="156"/>
      <c r="Z988" s="156"/>
    </row>
    <row r="989" spans="1:26" ht="16.5" customHeight="1">
      <c r="A989" s="163"/>
      <c r="B989" s="170"/>
      <c r="C989" s="163"/>
      <c r="D989" s="167"/>
      <c r="E989" s="171"/>
      <c r="F989" s="172"/>
      <c r="G989" s="156"/>
      <c r="H989" s="167"/>
      <c r="I989" s="178"/>
      <c r="J989" s="187"/>
      <c r="K989" s="156"/>
      <c r="L989" s="156"/>
      <c r="M989" s="156"/>
      <c r="N989" s="156"/>
      <c r="O989" s="156"/>
      <c r="P989" s="156"/>
      <c r="Q989" s="156"/>
      <c r="R989" s="156"/>
      <c r="S989" s="156"/>
      <c r="T989" s="156"/>
      <c r="U989" s="156"/>
      <c r="V989" s="156"/>
      <c r="W989" s="156"/>
      <c r="X989" s="156"/>
      <c r="Y989" s="156"/>
      <c r="Z989" s="156"/>
    </row>
    <row r="990" spans="1:26" ht="16.5" customHeight="1">
      <c r="A990" s="163"/>
      <c r="B990" s="170"/>
      <c r="C990" s="163"/>
      <c r="D990" s="167"/>
      <c r="E990" s="171"/>
      <c r="F990" s="172"/>
      <c r="G990" s="156"/>
      <c r="H990" s="167"/>
      <c r="I990" s="178"/>
      <c r="J990" s="187"/>
      <c r="K990" s="156"/>
      <c r="L990" s="156"/>
      <c r="M990" s="156"/>
      <c r="N990" s="156"/>
      <c r="O990" s="156"/>
      <c r="P990" s="156"/>
      <c r="Q990" s="156"/>
      <c r="R990" s="156"/>
      <c r="S990" s="156"/>
      <c r="T990" s="156"/>
      <c r="U990" s="156"/>
      <c r="V990" s="156"/>
      <c r="W990" s="156"/>
      <c r="X990" s="156"/>
      <c r="Y990" s="156"/>
      <c r="Z990" s="156"/>
    </row>
    <row r="991" spans="1:26" ht="16.5" customHeight="1">
      <c r="A991" s="163"/>
      <c r="B991" s="170"/>
      <c r="C991" s="163"/>
      <c r="D991" s="167"/>
      <c r="E991" s="171"/>
      <c r="F991" s="172"/>
      <c r="G991" s="156"/>
      <c r="H991" s="167"/>
      <c r="I991" s="178"/>
      <c r="J991" s="187"/>
      <c r="K991" s="156"/>
      <c r="L991" s="156"/>
      <c r="M991" s="156"/>
      <c r="N991" s="156"/>
      <c r="O991" s="156"/>
      <c r="P991" s="156"/>
      <c r="Q991" s="156"/>
      <c r="R991" s="156"/>
      <c r="S991" s="156"/>
      <c r="T991" s="156"/>
      <c r="U991" s="156"/>
      <c r="V991" s="156"/>
      <c r="W991" s="156"/>
      <c r="X991" s="156"/>
      <c r="Y991" s="156"/>
      <c r="Z991" s="156"/>
    </row>
  </sheetData>
  <mergeCells count="1">
    <mergeCell ref="B2:D2"/>
  </mergeCells>
  <phoneticPr fontId="3"/>
  <printOptions horizontalCentered="1"/>
  <pageMargins left="0.31496062992125984" right="0.31496062992125984" top="0.78740157480314965" bottom="0.59055118110236227" header="0" footer="0"/>
  <pageSetup paperSize="9" scale="2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/>
  </sheetViews>
  <sheetFormatPr defaultRowHeight="13.2"/>
  <cols>
    <col min="1" max="1" width="5.44140625" style="216" customWidth="1"/>
    <col min="2" max="36" width="5.6640625" style="216" customWidth="1"/>
    <col min="37" max="256" width="8.88671875" style="216"/>
    <col min="257" max="257" width="5.44140625" style="216" customWidth="1"/>
    <col min="258" max="292" width="5.6640625" style="216" customWidth="1"/>
    <col min="293" max="512" width="8.88671875" style="216"/>
    <col min="513" max="513" width="5.44140625" style="216" customWidth="1"/>
    <col min="514" max="548" width="5.6640625" style="216" customWidth="1"/>
    <col min="549" max="768" width="8.88671875" style="216"/>
    <col min="769" max="769" width="5.44140625" style="216" customWidth="1"/>
    <col min="770" max="804" width="5.6640625" style="216" customWidth="1"/>
    <col min="805" max="1024" width="8.88671875" style="216"/>
    <col min="1025" max="1025" width="5.44140625" style="216" customWidth="1"/>
    <col min="1026" max="1060" width="5.6640625" style="216" customWidth="1"/>
    <col min="1061" max="1280" width="8.88671875" style="216"/>
    <col min="1281" max="1281" width="5.44140625" style="216" customWidth="1"/>
    <col min="1282" max="1316" width="5.6640625" style="216" customWidth="1"/>
    <col min="1317" max="1536" width="8.88671875" style="216"/>
    <col min="1537" max="1537" width="5.44140625" style="216" customWidth="1"/>
    <col min="1538" max="1572" width="5.6640625" style="216" customWidth="1"/>
    <col min="1573" max="1792" width="8.88671875" style="216"/>
    <col min="1793" max="1793" width="5.44140625" style="216" customWidth="1"/>
    <col min="1794" max="1828" width="5.6640625" style="216" customWidth="1"/>
    <col min="1829" max="2048" width="8.88671875" style="216"/>
    <col min="2049" max="2049" width="5.44140625" style="216" customWidth="1"/>
    <col min="2050" max="2084" width="5.6640625" style="216" customWidth="1"/>
    <col min="2085" max="2304" width="8.88671875" style="216"/>
    <col min="2305" max="2305" width="5.44140625" style="216" customWidth="1"/>
    <col min="2306" max="2340" width="5.6640625" style="216" customWidth="1"/>
    <col min="2341" max="2560" width="8.88671875" style="216"/>
    <col min="2561" max="2561" width="5.44140625" style="216" customWidth="1"/>
    <col min="2562" max="2596" width="5.6640625" style="216" customWidth="1"/>
    <col min="2597" max="2816" width="8.88671875" style="216"/>
    <col min="2817" max="2817" width="5.44140625" style="216" customWidth="1"/>
    <col min="2818" max="2852" width="5.6640625" style="216" customWidth="1"/>
    <col min="2853" max="3072" width="8.88671875" style="216"/>
    <col min="3073" max="3073" width="5.44140625" style="216" customWidth="1"/>
    <col min="3074" max="3108" width="5.6640625" style="216" customWidth="1"/>
    <col min="3109" max="3328" width="8.88671875" style="216"/>
    <col min="3329" max="3329" width="5.44140625" style="216" customWidth="1"/>
    <col min="3330" max="3364" width="5.6640625" style="216" customWidth="1"/>
    <col min="3365" max="3584" width="8.88671875" style="216"/>
    <col min="3585" max="3585" width="5.44140625" style="216" customWidth="1"/>
    <col min="3586" max="3620" width="5.6640625" style="216" customWidth="1"/>
    <col min="3621" max="3840" width="8.88671875" style="216"/>
    <col min="3841" max="3841" width="5.44140625" style="216" customWidth="1"/>
    <col min="3842" max="3876" width="5.6640625" style="216" customWidth="1"/>
    <col min="3877" max="4096" width="8.88671875" style="216"/>
    <col min="4097" max="4097" width="5.44140625" style="216" customWidth="1"/>
    <col min="4098" max="4132" width="5.6640625" style="216" customWidth="1"/>
    <col min="4133" max="4352" width="8.88671875" style="216"/>
    <col min="4353" max="4353" width="5.44140625" style="216" customWidth="1"/>
    <col min="4354" max="4388" width="5.6640625" style="216" customWidth="1"/>
    <col min="4389" max="4608" width="8.88671875" style="216"/>
    <col min="4609" max="4609" width="5.44140625" style="216" customWidth="1"/>
    <col min="4610" max="4644" width="5.6640625" style="216" customWidth="1"/>
    <col min="4645" max="4864" width="8.88671875" style="216"/>
    <col min="4865" max="4865" width="5.44140625" style="216" customWidth="1"/>
    <col min="4866" max="4900" width="5.6640625" style="216" customWidth="1"/>
    <col min="4901" max="5120" width="8.88671875" style="216"/>
    <col min="5121" max="5121" width="5.44140625" style="216" customWidth="1"/>
    <col min="5122" max="5156" width="5.6640625" style="216" customWidth="1"/>
    <col min="5157" max="5376" width="8.88671875" style="216"/>
    <col min="5377" max="5377" width="5.44140625" style="216" customWidth="1"/>
    <col min="5378" max="5412" width="5.6640625" style="216" customWidth="1"/>
    <col min="5413" max="5632" width="8.88671875" style="216"/>
    <col min="5633" max="5633" width="5.44140625" style="216" customWidth="1"/>
    <col min="5634" max="5668" width="5.6640625" style="216" customWidth="1"/>
    <col min="5669" max="5888" width="8.88671875" style="216"/>
    <col min="5889" max="5889" width="5.44140625" style="216" customWidth="1"/>
    <col min="5890" max="5924" width="5.6640625" style="216" customWidth="1"/>
    <col min="5925" max="6144" width="8.88671875" style="216"/>
    <col min="6145" max="6145" width="5.44140625" style="216" customWidth="1"/>
    <col min="6146" max="6180" width="5.6640625" style="216" customWidth="1"/>
    <col min="6181" max="6400" width="8.88671875" style="216"/>
    <col min="6401" max="6401" width="5.44140625" style="216" customWidth="1"/>
    <col min="6402" max="6436" width="5.6640625" style="216" customWidth="1"/>
    <col min="6437" max="6656" width="8.88671875" style="216"/>
    <col min="6657" max="6657" width="5.44140625" style="216" customWidth="1"/>
    <col min="6658" max="6692" width="5.6640625" style="216" customWidth="1"/>
    <col min="6693" max="6912" width="8.88671875" style="216"/>
    <col min="6913" max="6913" width="5.44140625" style="216" customWidth="1"/>
    <col min="6914" max="6948" width="5.6640625" style="216" customWidth="1"/>
    <col min="6949" max="7168" width="8.88671875" style="216"/>
    <col min="7169" max="7169" width="5.44140625" style="216" customWidth="1"/>
    <col min="7170" max="7204" width="5.6640625" style="216" customWidth="1"/>
    <col min="7205" max="7424" width="8.88671875" style="216"/>
    <col min="7425" max="7425" width="5.44140625" style="216" customWidth="1"/>
    <col min="7426" max="7460" width="5.6640625" style="216" customWidth="1"/>
    <col min="7461" max="7680" width="8.88671875" style="216"/>
    <col min="7681" max="7681" width="5.44140625" style="216" customWidth="1"/>
    <col min="7682" max="7716" width="5.6640625" style="216" customWidth="1"/>
    <col min="7717" max="7936" width="8.88671875" style="216"/>
    <col min="7937" max="7937" width="5.44140625" style="216" customWidth="1"/>
    <col min="7938" max="7972" width="5.6640625" style="216" customWidth="1"/>
    <col min="7973" max="8192" width="8.88671875" style="216"/>
    <col min="8193" max="8193" width="5.44140625" style="216" customWidth="1"/>
    <col min="8194" max="8228" width="5.6640625" style="216" customWidth="1"/>
    <col min="8229" max="8448" width="8.88671875" style="216"/>
    <col min="8449" max="8449" width="5.44140625" style="216" customWidth="1"/>
    <col min="8450" max="8484" width="5.6640625" style="216" customWidth="1"/>
    <col min="8485" max="8704" width="8.88671875" style="216"/>
    <col min="8705" max="8705" width="5.44140625" style="216" customWidth="1"/>
    <col min="8706" max="8740" width="5.6640625" style="216" customWidth="1"/>
    <col min="8741" max="8960" width="8.88671875" style="216"/>
    <col min="8961" max="8961" width="5.44140625" style="216" customWidth="1"/>
    <col min="8962" max="8996" width="5.6640625" style="216" customWidth="1"/>
    <col min="8997" max="9216" width="8.88671875" style="216"/>
    <col min="9217" max="9217" width="5.44140625" style="216" customWidth="1"/>
    <col min="9218" max="9252" width="5.6640625" style="216" customWidth="1"/>
    <col min="9253" max="9472" width="8.88671875" style="216"/>
    <col min="9473" max="9473" width="5.44140625" style="216" customWidth="1"/>
    <col min="9474" max="9508" width="5.6640625" style="216" customWidth="1"/>
    <col min="9509" max="9728" width="8.88671875" style="216"/>
    <col min="9729" max="9729" width="5.44140625" style="216" customWidth="1"/>
    <col min="9730" max="9764" width="5.6640625" style="216" customWidth="1"/>
    <col min="9765" max="9984" width="8.88671875" style="216"/>
    <col min="9985" max="9985" width="5.44140625" style="216" customWidth="1"/>
    <col min="9986" max="10020" width="5.6640625" style="216" customWidth="1"/>
    <col min="10021" max="10240" width="8.88671875" style="216"/>
    <col min="10241" max="10241" width="5.44140625" style="216" customWidth="1"/>
    <col min="10242" max="10276" width="5.6640625" style="216" customWidth="1"/>
    <col min="10277" max="10496" width="8.88671875" style="216"/>
    <col min="10497" max="10497" width="5.44140625" style="216" customWidth="1"/>
    <col min="10498" max="10532" width="5.6640625" style="216" customWidth="1"/>
    <col min="10533" max="10752" width="8.88671875" style="216"/>
    <col min="10753" max="10753" width="5.44140625" style="216" customWidth="1"/>
    <col min="10754" max="10788" width="5.6640625" style="216" customWidth="1"/>
    <col min="10789" max="11008" width="8.88671875" style="216"/>
    <col min="11009" max="11009" width="5.44140625" style="216" customWidth="1"/>
    <col min="11010" max="11044" width="5.6640625" style="216" customWidth="1"/>
    <col min="11045" max="11264" width="8.88671875" style="216"/>
    <col min="11265" max="11265" width="5.44140625" style="216" customWidth="1"/>
    <col min="11266" max="11300" width="5.6640625" style="216" customWidth="1"/>
    <col min="11301" max="11520" width="8.88671875" style="216"/>
    <col min="11521" max="11521" width="5.44140625" style="216" customWidth="1"/>
    <col min="11522" max="11556" width="5.6640625" style="216" customWidth="1"/>
    <col min="11557" max="11776" width="8.88671875" style="216"/>
    <col min="11777" max="11777" width="5.44140625" style="216" customWidth="1"/>
    <col min="11778" max="11812" width="5.6640625" style="216" customWidth="1"/>
    <col min="11813" max="12032" width="8.88671875" style="216"/>
    <col min="12033" max="12033" width="5.44140625" style="216" customWidth="1"/>
    <col min="12034" max="12068" width="5.6640625" style="216" customWidth="1"/>
    <col min="12069" max="12288" width="8.88671875" style="216"/>
    <col min="12289" max="12289" width="5.44140625" style="216" customWidth="1"/>
    <col min="12290" max="12324" width="5.6640625" style="216" customWidth="1"/>
    <col min="12325" max="12544" width="8.88671875" style="216"/>
    <col min="12545" max="12545" width="5.44140625" style="216" customWidth="1"/>
    <col min="12546" max="12580" width="5.6640625" style="216" customWidth="1"/>
    <col min="12581" max="12800" width="8.88671875" style="216"/>
    <col min="12801" max="12801" width="5.44140625" style="216" customWidth="1"/>
    <col min="12802" max="12836" width="5.6640625" style="216" customWidth="1"/>
    <col min="12837" max="13056" width="8.88671875" style="216"/>
    <col min="13057" max="13057" width="5.44140625" style="216" customWidth="1"/>
    <col min="13058" max="13092" width="5.6640625" style="216" customWidth="1"/>
    <col min="13093" max="13312" width="8.88671875" style="216"/>
    <col min="13313" max="13313" width="5.44140625" style="216" customWidth="1"/>
    <col min="13314" max="13348" width="5.6640625" style="216" customWidth="1"/>
    <col min="13349" max="13568" width="8.88671875" style="216"/>
    <col min="13569" max="13569" width="5.44140625" style="216" customWidth="1"/>
    <col min="13570" max="13604" width="5.6640625" style="216" customWidth="1"/>
    <col min="13605" max="13824" width="8.88671875" style="216"/>
    <col min="13825" max="13825" width="5.44140625" style="216" customWidth="1"/>
    <col min="13826" max="13860" width="5.6640625" style="216" customWidth="1"/>
    <col min="13861" max="14080" width="8.88671875" style="216"/>
    <col min="14081" max="14081" width="5.44140625" style="216" customWidth="1"/>
    <col min="14082" max="14116" width="5.6640625" style="216" customWidth="1"/>
    <col min="14117" max="14336" width="8.88671875" style="216"/>
    <col min="14337" max="14337" width="5.44140625" style="216" customWidth="1"/>
    <col min="14338" max="14372" width="5.6640625" style="216" customWidth="1"/>
    <col min="14373" max="14592" width="8.88671875" style="216"/>
    <col min="14593" max="14593" width="5.44140625" style="216" customWidth="1"/>
    <col min="14594" max="14628" width="5.6640625" style="216" customWidth="1"/>
    <col min="14629" max="14848" width="8.88671875" style="216"/>
    <col min="14849" max="14849" width="5.44140625" style="216" customWidth="1"/>
    <col min="14850" max="14884" width="5.6640625" style="216" customWidth="1"/>
    <col min="14885" max="15104" width="8.88671875" style="216"/>
    <col min="15105" max="15105" width="5.44140625" style="216" customWidth="1"/>
    <col min="15106" max="15140" width="5.6640625" style="216" customWidth="1"/>
    <col min="15141" max="15360" width="8.88671875" style="216"/>
    <col min="15361" max="15361" width="5.44140625" style="216" customWidth="1"/>
    <col min="15362" max="15396" width="5.6640625" style="216" customWidth="1"/>
    <col min="15397" max="15616" width="8.88671875" style="216"/>
    <col min="15617" max="15617" width="5.44140625" style="216" customWidth="1"/>
    <col min="15618" max="15652" width="5.6640625" style="216" customWidth="1"/>
    <col min="15653" max="15872" width="8.88671875" style="216"/>
    <col min="15873" max="15873" width="5.44140625" style="216" customWidth="1"/>
    <col min="15874" max="15908" width="5.6640625" style="216" customWidth="1"/>
    <col min="15909" max="16128" width="8.88671875" style="216"/>
    <col min="16129" max="16129" width="5.44140625" style="216" customWidth="1"/>
    <col min="16130" max="16164" width="5.6640625" style="216" customWidth="1"/>
    <col min="16165" max="16384" width="8.88671875" style="216"/>
  </cols>
  <sheetData>
    <row r="1" spans="1:33" ht="22.05" customHeight="1">
      <c r="A1" s="11" t="str">
        <f>'U10組合せ(抽選結果)'!H3</f>
        <v>■第1日　10月14日</v>
      </c>
      <c r="B1" s="53"/>
      <c r="C1" s="53"/>
      <c r="D1" s="53"/>
      <c r="E1" s="53"/>
      <c r="F1" s="53"/>
      <c r="G1" s="53"/>
      <c r="H1" s="53"/>
      <c r="I1" s="375" t="str">
        <f>'U10組合せ(抽選結果)'!Q3</f>
        <v>1次リーグ</v>
      </c>
      <c r="J1" s="375"/>
      <c r="K1" s="375"/>
      <c r="L1" s="375"/>
      <c r="M1" s="375"/>
      <c r="N1" s="482"/>
      <c r="O1" s="482"/>
      <c r="P1" s="482"/>
      <c r="Q1" s="482"/>
      <c r="R1" s="482"/>
      <c r="T1" s="376" t="s">
        <v>81</v>
      </c>
      <c r="U1" s="376"/>
      <c r="V1" s="376"/>
      <c r="W1" s="376"/>
      <c r="X1" s="375" t="str">
        <f>'U10組合せ(抽選結果)'!AH56</f>
        <v>益子町民グランドA</v>
      </c>
      <c r="Y1" s="375"/>
      <c r="Z1" s="375"/>
      <c r="AA1" s="375"/>
      <c r="AB1" s="375"/>
      <c r="AC1" s="375"/>
      <c r="AD1" s="375"/>
      <c r="AE1" s="375"/>
      <c r="AF1" s="375"/>
      <c r="AG1" s="375"/>
    </row>
    <row r="2" spans="1:33" ht="20.100000000000001" customHeight="1">
      <c r="A2" s="53"/>
      <c r="B2" s="53"/>
      <c r="C2" s="53"/>
      <c r="D2" s="53"/>
      <c r="E2" s="53"/>
      <c r="F2" s="53"/>
      <c r="G2" s="53"/>
      <c r="H2" s="128"/>
      <c r="I2" s="210"/>
      <c r="J2" s="210"/>
      <c r="K2" s="210"/>
      <c r="L2" s="210"/>
      <c r="N2" s="210"/>
      <c r="O2" s="210"/>
      <c r="P2" s="210"/>
      <c r="Q2" s="210"/>
      <c r="R2" s="210"/>
      <c r="T2" s="203"/>
      <c r="U2" s="203"/>
      <c r="V2" s="203"/>
      <c r="W2" s="203"/>
      <c r="X2" s="204"/>
      <c r="Y2" s="204"/>
      <c r="AA2" s="129"/>
      <c r="AB2" s="130"/>
      <c r="AC2" s="130"/>
      <c r="AD2" s="130"/>
      <c r="AE2" s="130"/>
      <c r="AF2" s="130"/>
      <c r="AG2" s="130"/>
    </row>
    <row r="3" spans="1:33" ht="20.100000000000001" customHeight="1">
      <c r="F3" s="211"/>
      <c r="J3" s="483" t="s">
        <v>270</v>
      </c>
      <c r="K3" s="483"/>
      <c r="W3" s="483" t="s">
        <v>271</v>
      </c>
      <c r="X3" s="483"/>
      <c r="Z3" s="129"/>
      <c r="AA3" s="129"/>
      <c r="AB3" s="130"/>
      <c r="AC3" s="130"/>
      <c r="AD3" s="130"/>
      <c r="AE3" s="130"/>
      <c r="AF3" s="130"/>
      <c r="AG3" s="130"/>
    </row>
    <row r="4" spans="1:33" ht="20.100000000000001" customHeight="1" thickBot="1">
      <c r="G4" s="232"/>
      <c r="H4" s="232"/>
      <c r="I4" s="232"/>
      <c r="J4" s="221"/>
      <c r="K4" s="231"/>
      <c r="L4" s="218"/>
      <c r="M4" s="218"/>
      <c r="N4" s="218"/>
      <c r="O4" s="232"/>
      <c r="P4" s="232"/>
      <c r="Q4" s="232"/>
      <c r="R4" s="232"/>
      <c r="S4" s="232"/>
      <c r="T4" s="218"/>
      <c r="U4" s="218"/>
      <c r="V4" s="218"/>
      <c r="W4" s="233"/>
      <c r="X4" s="224"/>
      <c r="Y4" s="232"/>
      <c r="Z4" s="129"/>
      <c r="AA4" s="129"/>
      <c r="AB4" s="130"/>
      <c r="AC4" s="130"/>
      <c r="AD4" s="130"/>
      <c r="AE4" s="130"/>
      <c r="AF4" s="130"/>
      <c r="AG4" s="130"/>
    </row>
    <row r="5" spans="1:33" ht="20.100000000000001" customHeight="1" thickTop="1">
      <c r="F5" s="232"/>
      <c r="G5" s="267"/>
      <c r="H5" s="255"/>
      <c r="I5" s="255"/>
      <c r="J5" s="268"/>
      <c r="K5" s="222"/>
      <c r="N5" s="221"/>
      <c r="S5" s="221"/>
      <c r="V5" s="222"/>
      <c r="W5" s="223"/>
      <c r="X5" s="254"/>
      <c r="Y5" s="255"/>
      <c r="Z5" s="255"/>
      <c r="AA5" s="256"/>
      <c r="AB5" s="232"/>
    </row>
    <row r="6" spans="1:33" ht="20.100000000000001" customHeight="1">
      <c r="B6" s="497"/>
      <c r="C6" s="497"/>
      <c r="D6" s="16"/>
      <c r="E6" s="16"/>
      <c r="F6" s="382">
        <v>1</v>
      </c>
      <c r="G6" s="382"/>
      <c r="H6" s="20"/>
      <c r="I6" s="20"/>
      <c r="J6" s="382">
        <v>2</v>
      </c>
      <c r="K6" s="382"/>
      <c r="L6" s="20"/>
      <c r="M6" s="20"/>
      <c r="N6" s="382">
        <v>3</v>
      </c>
      <c r="O6" s="382"/>
      <c r="P6" s="225"/>
      <c r="Q6" s="20"/>
      <c r="R6" s="20"/>
      <c r="S6" s="382">
        <v>4</v>
      </c>
      <c r="T6" s="382"/>
      <c r="U6" s="20"/>
      <c r="V6" s="20"/>
      <c r="W6" s="382">
        <v>5</v>
      </c>
      <c r="X6" s="382"/>
      <c r="Y6" s="20"/>
      <c r="Z6" s="20"/>
      <c r="AA6" s="382">
        <v>6</v>
      </c>
      <c r="AB6" s="382"/>
      <c r="AC6" s="16"/>
      <c r="AD6" s="16"/>
      <c r="AE6" s="487"/>
      <c r="AF6" s="488"/>
    </row>
    <row r="7" spans="1:33" ht="20.100000000000001" customHeight="1">
      <c r="B7" s="489"/>
      <c r="C7" s="489"/>
      <c r="D7" s="131"/>
      <c r="E7" s="131"/>
      <c r="F7" s="540" t="str">
        <f>'U10組合せ(抽選結果)'!AF69</f>
        <v>ＴＥＡＭ　リフレＳＣ</v>
      </c>
      <c r="G7" s="540"/>
      <c r="H7" s="131"/>
      <c r="I7" s="131"/>
      <c r="J7" s="491" t="str">
        <f>'U10組合せ(抽選結果)'!AF67</f>
        <v>大田原城山サッカークラブ</v>
      </c>
      <c r="K7" s="491"/>
      <c r="L7" s="131"/>
      <c r="M7" s="131"/>
      <c r="N7" s="493" t="str">
        <f>'U10組合せ(抽選結果)'!AF65</f>
        <v>ＦＣ　ＶＡＬＯＮ</v>
      </c>
      <c r="O7" s="493"/>
      <c r="P7" s="226"/>
      <c r="Q7" s="131"/>
      <c r="R7" s="131"/>
      <c r="S7" s="541" t="str">
        <f>'U10組合せ(抽選結果)'!AF61</f>
        <v>ともぞうサッカークラブ　Ｕ９</v>
      </c>
      <c r="T7" s="541"/>
      <c r="U7" s="131"/>
      <c r="V7" s="131"/>
      <c r="W7" s="493" t="str">
        <f>'U10組合せ(抽選結果)'!AF59</f>
        <v>益子ＳＣ</v>
      </c>
      <c r="X7" s="493"/>
      <c r="Y7" s="131"/>
      <c r="Z7" s="131"/>
      <c r="AA7" s="492" t="str">
        <f>'U10組合せ(抽選結果)'!AF57</f>
        <v>ＦＣバジェルボ那須烏山</v>
      </c>
      <c r="AB7" s="492"/>
      <c r="AC7" s="131"/>
      <c r="AD7" s="131"/>
      <c r="AE7" s="495"/>
      <c r="AF7" s="496"/>
    </row>
    <row r="8" spans="1:33" ht="20.100000000000001" customHeight="1">
      <c r="B8" s="489"/>
      <c r="C8" s="489"/>
      <c r="D8" s="131"/>
      <c r="E8" s="131"/>
      <c r="F8" s="540"/>
      <c r="G8" s="540"/>
      <c r="H8" s="131"/>
      <c r="I8" s="131"/>
      <c r="J8" s="491"/>
      <c r="K8" s="491"/>
      <c r="L8" s="131"/>
      <c r="M8" s="131"/>
      <c r="N8" s="493"/>
      <c r="O8" s="493"/>
      <c r="P8" s="226"/>
      <c r="Q8" s="131"/>
      <c r="R8" s="131"/>
      <c r="S8" s="541"/>
      <c r="T8" s="541"/>
      <c r="U8" s="131"/>
      <c r="V8" s="131"/>
      <c r="W8" s="493"/>
      <c r="X8" s="493"/>
      <c r="Y8" s="131"/>
      <c r="Z8" s="131"/>
      <c r="AA8" s="492"/>
      <c r="AB8" s="492"/>
      <c r="AC8" s="131"/>
      <c r="AD8" s="131"/>
      <c r="AE8" s="495"/>
      <c r="AF8" s="496"/>
    </row>
    <row r="9" spans="1:33" ht="20.100000000000001" customHeight="1">
      <c r="B9" s="489"/>
      <c r="C9" s="489"/>
      <c r="D9" s="131"/>
      <c r="E9" s="131"/>
      <c r="F9" s="540"/>
      <c r="G9" s="540"/>
      <c r="H9" s="131"/>
      <c r="I9" s="131"/>
      <c r="J9" s="491"/>
      <c r="K9" s="491"/>
      <c r="L9" s="131"/>
      <c r="M9" s="131"/>
      <c r="N9" s="493"/>
      <c r="O9" s="493"/>
      <c r="P9" s="226"/>
      <c r="Q9" s="131"/>
      <c r="R9" s="131"/>
      <c r="S9" s="541"/>
      <c r="T9" s="541"/>
      <c r="U9" s="131"/>
      <c r="V9" s="131"/>
      <c r="W9" s="493"/>
      <c r="X9" s="493"/>
      <c r="Y9" s="131"/>
      <c r="Z9" s="131"/>
      <c r="AA9" s="492"/>
      <c r="AB9" s="492"/>
      <c r="AC9" s="131"/>
      <c r="AD9" s="131"/>
      <c r="AE9" s="495"/>
      <c r="AF9" s="496"/>
    </row>
    <row r="10" spans="1:33" ht="20.100000000000001" customHeight="1">
      <c r="B10" s="489"/>
      <c r="C10" s="489"/>
      <c r="D10" s="131"/>
      <c r="E10" s="131"/>
      <c r="F10" s="540"/>
      <c r="G10" s="540"/>
      <c r="H10" s="131"/>
      <c r="I10" s="131"/>
      <c r="J10" s="491"/>
      <c r="K10" s="491"/>
      <c r="L10" s="131"/>
      <c r="M10" s="131"/>
      <c r="N10" s="493"/>
      <c r="O10" s="493"/>
      <c r="P10" s="226"/>
      <c r="Q10" s="131"/>
      <c r="R10" s="131"/>
      <c r="S10" s="541"/>
      <c r="T10" s="541"/>
      <c r="U10" s="131"/>
      <c r="V10" s="131"/>
      <c r="W10" s="493"/>
      <c r="X10" s="493"/>
      <c r="Y10" s="131"/>
      <c r="Z10" s="131"/>
      <c r="AA10" s="492"/>
      <c r="AB10" s="492"/>
      <c r="AC10" s="131"/>
      <c r="AD10" s="131"/>
      <c r="AE10" s="495"/>
      <c r="AF10" s="496"/>
    </row>
    <row r="11" spans="1:33" ht="20.100000000000001" customHeight="1">
      <c r="B11" s="489"/>
      <c r="C11" s="489"/>
      <c r="D11" s="131"/>
      <c r="E11" s="131"/>
      <c r="F11" s="540"/>
      <c r="G11" s="540"/>
      <c r="H11" s="131"/>
      <c r="I11" s="131"/>
      <c r="J11" s="491"/>
      <c r="K11" s="491"/>
      <c r="L11" s="131"/>
      <c r="M11" s="131"/>
      <c r="N11" s="493"/>
      <c r="O11" s="493"/>
      <c r="P11" s="226"/>
      <c r="Q11" s="131"/>
      <c r="R11" s="131"/>
      <c r="S11" s="541"/>
      <c r="T11" s="541"/>
      <c r="U11" s="131"/>
      <c r="V11" s="131"/>
      <c r="W11" s="493"/>
      <c r="X11" s="493"/>
      <c r="Y11" s="131"/>
      <c r="Z11" s="131"/>
      <c r="AA11" s="492"/>
      <c r="AB11" s="492"/>
      <c r="AC11" s="131"/>
      <c r="AD11" s="131"/>
      <c r="AE11" s="495"/>
      <c r="AF11" s="496"/>
    </row>
    <row r="12" spans="1:33" ht="20.100000000000001" customHeight="1">
      <c r="B12" s="489"/>
      <c r="C12" s="489"/>
      <c r="D12" s="131"/>
      <c r="E12" s="131"/>
      <c r="F12" s="540"/>
      <c r="G12" s="540"/>
      <c r="H12" s="131"/>
      <c r="I12" s="131"/>
      <c r="J12" s="491"/>
      <c r="K12" s="491"/>
      <c r="L12" s="131"/>
      <c r="M12" s="131"/>
      <c r="N12" s="493"/>
      <c r="O12" s="493"/>
      <c r="P12" s="226"/>
      <c r="Q12" s="131"/>
      <c r="R12" s="131"/>
      <c r="S12" s="541"/>
      <c r="T12" s="541"/>
      <c r="U12" s="131"/>
      <c r="V12" s="131"/>
      <c r="W12" s="493"/>
      <c r="X12" s="493"/>
      <c r="Y12" s="131"/>
      <c r="Z12" s="131"/>
      <c r="AA12" s="492"/>
      <c r="AB12" s="492"/>
      <c r="AC12" s="131"/>
      <c r="AD12" s="131"/>
      <c r="AE12" s="495"/>
      <c r="AF12" s="496"/>
    </row>
    <row r="13" spans="1:33" ht="20.100000000000001" customHeight="1">
      <c r="B13" s="489"/>
      <c r="C13" s="489"/>
      <c r="D13" s="226"/>
      <c r="E13" s="226"/>
      <c r="F13" s="540"/>
      <c r="G13" s="540"/>
      <c r="H13" s="226"/>
      <c r="I13" s="226"/>
      <c r="J13" s="491"/>
      <c r="K13" s="491"/>
      <c r="L13" s="226"/>
      <c r="M13" s="226"/>
      <c r="N13" s="493"/>
      <c r="O13" s="493"/>
      <c r="P13" s="226"/>
      <c r="Q13" s="226"/>
      <c r="R13" s="226"/>
      <c r="S13" s="541"/>
      <c r="T13" s="541"/>
      <c r="U13" s="226"/>
      <c r="V13" s="226"/>
      <c r="W13" s="493"/>
      <c r="X13" s="493"/>
      <c r="Y13" s="226"/>
      <c r="Z13" s="226"/>
      <c r="AA13" s="492"/>
      <c r="AB13" s="492"/>
      <c r="AC13" s="226"/>
      <c r="AD13" s="226"/>
      <c r="AE13" s="495"/>
      <c r="AF13" s="496"/>
    </row>
    <row r="14" spans="1:33" ht="20.100000000000001" customHeight="1">
      <c r="B14" s="489"/>
      <c r="C14" s="489"/>
      <c r="D14" s="226"/>
      <c r="E14" s="226"/>
      <c r="F14" s="540"/>
      <c r="G14" s="540"/>
      <c r="H14" s="226"/>
      <c r="I14" s="226"/>
      <c r="J14" s="491"/>
      <c r="K14" s="491"/>
      <c r="L14" s="226"/>
      <c r="M14" s="226"/>
      <c r="N14" s="493"/>
      <c r="O14" s="493"/>
      <c r="P14" s="226"/>
      <c r="Q14" s="226"/>
      <c r="R14" s="226"/>
      <c r="S14" s="541"/>
      <c r="T14" s="541"/>
      <c r="U14" s="226"/>
      <c r="V14" s="226"/>
      <c r="W14" s="493"/>
      <c r="X14" s="493"/>
      <c r="Y14" s="226"/>
      <c r="Z14" s="226"/>
      <c r="AA14" s="492"/>
      <c r="AB14" s="492"/>
      <c r="AC14" s="226"/>
      <c r="AD14" s="226"/>
      <c r="AE14" s="495"/>
      <c r="AF14" s="496"/>
    </row>
    <row r="15" spans="1:33" ht="20.100000000000001" customHeight="1">
      <c r="C15" s="208"/>
      <c r="D15" s="208"/>
      <c r="G15" s="208"/>
      <c r="H15" s="208"/>
      <c r="K15" s="208"/>
      <c r="L15" s="208"/>
      <c r="O15" s="208"/>
      <c r="P15" s="208"/>
      <c r="T15" s="208"/>
      <c r="U15" s="208"/>
      <c r="X15" s="208"/>
      <c r="Y15" s="208"/>
      <c r="AB15" s="205"/>
      <c r="AC15" s="197" t="s">
        <v>177</v>
      </c>
      <c r="AD15" s="197" t="s">
        <v>178</v>
      </c>
      <c r="AE15" s="197" t="s">
        <v>178</v>
      </c>
      <c r="AF15" s="197" t="s">
        <v>179</v>
      </c>
      <c r="AG15" s="101"/>
    </row>
    <row r="16" spans="1:33" ht="20.100000000000001" customHeight="1">
      <c r="A16" s="16"/>
      <c r="B16" s="377" t="s">
        <v>4</v>
      </c>
      <c r="C16" s="500">
        <v>0.5</v>
      </c>
      <c r="D16" s="500"/>
      <c r="E16" s="500"/>
      <c r="G16" s="501" t="str">
        <f>F7</f>
        <v>ＴＥＡＭ　リフレＳＣ</v>
      </c>
      <c r="H16" s="501"/>
      <c r="I16" s="501"/>
      <c r="J16" s="501"/>
      <c r="K16" s="501"/>
      <c r="L16" s="501"/>
      <c r="M16" s="501"/>
      <c r="N16" s="485">
        <f>P16+P17</f>
        <v>8</v>
      </c>
      <c r="O16" s="486" t="s">
        <v>9</v>
      </c>
      <c r="P16" s="206">
        <v>5</v>
      </c>
      <c r="Q16" s="214" t="s">
        <v>249</v>
      </c>
      <c r="R16" s="206">
        <v>0</v>
      </c>
      <c r="S16" s="486" t="s">
        <v>10</v>
      </c>
      <c r="T16" s="485">
        <f>R16+R17</f>
        <v>0</v>
      </c>
      <c r="U16" s="484" t="str">
        <f>J7</f>
        <v>大田原城山サッカークラブ</v>
      </c>
      <c r="V16" s="484"/>
      <c r="W16" s="484"/>
      <c r="X16" s="484"/>
      <c r="Y16" s="484"/>
      <c r="Z16" s="484"/>
      <c r="AA16" s="484"/>
      <c r="AB16" s="498" t="s">
        <v>246</v>
      </c>
      <c r="AC16" s="499" t="s">
        <v>182</v>
      </c>
      <c r="AD16" s="499" t="s">
        <v>189</v>
      </c>
      <c r="AE16" s="499" t="s">
        <v>181</v>
      </c>
      <c r="AF16" s="499">
        <v>6</v>
      </c>
      <c r="AG16" s="378" t="s">
        <v>247</v>
      </c>
    </row>
    <row r="17" spans="1:33" ht="20.100000000000001" customHeight="1">
      <c r="A17" s="16"/>
      <c r="B17" s="377"/>
      <c r="C17" s="500"/>
      <c r="D17" s="500"/>
      <c r="E17" s="500"/>
      <c r="G17" s="501"/>
      <c r="H17" s="501"/>
      <c r="I17" s="501"/>
      <c r="J17" s="501"/>
      <c r="K17" s="501"/>
      <c r="L17" s="501"/>
      <c r="M17" s="501"/>
      <c r="N17" s="485"/>
      <c r="O17" s="486"/>
      <c r="P17" s="206">
        <v>3</v>
      </c>
      <c r="Q17" s="214" t="s">
        <v>249</v>
      </c>
      <c r="R17" s="206">
        <v>0</v>
      </c>
      <c r="S17" s="486"/>
      <c r="T17" s="485"/>
      <c r="U17" s="484"/>
      <c r="V17" s="484"/>
      <c r="W17" s="484"/>
      <c r="X17" s="484"/>
      <c r="Y17" s="484"/>
      <c r="Z17" s="484"/>
      <c r="AA17" s="484"/>
      <c r="AB17" s="498"/>
      <c r="AC17" s="499"/>
      <c r="AD17" s="499"/>
      <c r="AE17" s="499"/>
      <c r="AF17" s="499"/>
      <c r="AG17" s="378"/>
    </row>
    <row r="18" spans="1:33" ht="20.100000000000001" customHeight="1">
      <c r="C18" s="213"/>
      <c r="D18" s="213"/>
      <c r="E18" s="85"/>
      <c r="G18" s="206"/>
      <c r="H18" s="206"/>
      <c r="I18" s="227"/>
      <c r="J18" s="227"/>
      <c r="K18" s="206"/>
      <c r="L18" s="206"/>
      <c r="M18" s="227"/>
      <c r="N18" s="227"/>
      <c r="O18" s="206"/>
      <c r="P18" s="206"/>
      <c r="Q18" s="227"/>
      <c r="R18" s="227"/>
      <c r="S18" s="227"/>
      <c r="T18" s="206"/>
      <c r="U18" s="206"/>
      <c r="V18" s="227"/>
      <c r="W18" s="227"/>
      <c r="X18" s="206"/>
      <c r="Y18" s="206"/>
      <c r="Z18" s="227"/>
      <c r="AA18" s="227"/>
      <c r="AB18" s="201"/>
      <c r="AC18" s="58"/>
      <c r="AD18" s="58"/>
      <c r="AE18" s="212"/>
      <c r="AF18" s="212"/>
      <c r="AG18" s="198"/>
    </row>
    <row r="19" spans="1:33" ht="20.100000000000001" customHeight="1">
      <c r="A19" s="16"/>
      <c r="B19" s="377" t="s">
        <v>5</v>
      </c>
      <c r="C19" s="500">
        <v>0.52083333333333337</v>
      </c>
      <c r="D19" s="500"/>
      <c r="E19" s="500"/>
      <c r="G19" s="501" t="str">
        <f>S7</f>
        <v>ともぞうサッカークラブ　Ｕ９</v>
      </c>
      <c r="H19" s="501"/>
      <c r="I19" s="501"/>
      <c r="J19" s="501"/>
      <c r="K19" s="501"/>
      <c r="L19" s="501"/>
      <c r="M19" s="501"/>
      <c r="N19" s="485">
        <f>P19+P20</f>
        <v>2</v>
      </c>
      <c r="O19" s="486" t="s">
        <v>9</v>
      </c>
      <c r="P19" s="206">
        <v>0</v>
      </c>
      <c r="Q19" s="214" t="s">
        <v>249</v>
      </c>
      <c r="R19" s="206">
        <v>0</v>
      </c>
      <c r="S19" s="486" t="s">
        <v>10</v>
      </c>
      <c r="T19" s="485">
        <f>R19+R20</f>
        <v>0</v>
      </c>
      <c r="U19" s="484" t="str">
        <f>W7</f>
        <v>益子ＳＣ</v>
      </c>
      <c r="V19" s="484"/>
      <c r="W19" s="484"/>
      <c r="X19" s="484"/>
      <c r="Y19" s="484"/>
      <c r="Z19" s="484"/>
      <c r="AA19" s="484"/>
      <c r="AB19" s="498" t="s">
        <v>246</v>
      </c>
      <c r="AC19" s="499" t="s">
        <v>188</v>
      </c>
      <c r="AD19" s="499" t="s">
        <v>186</v>
      </c>
      <c r="AE19" s="499" t="s">
        <v>187</v>
      </c>
      <c r="AF19" s="499">
        <v>3</v>
      </c>
      <c r="AG19" s="378" t="s">
        <v>247</v>
      </c>
    </row>
    <row r="20" spans="1:33" ht="20.100000000000001" customHeight="1">
      <c r="A20" s="16"/>
      <c r="B20" s="377"/>
      <c r="C20" s="500"/>
      <c r="D20" s="500"/>
      <c r="E20" s="500"/>
      <c r="G20" s="501"/>
      <c r="H20" s="501"/>
      <c r="I20" s="501"/>
      <c r="J20" s="501"/>
      <c r="K20" s="501"/>
      <c r="L20" s="501"/>
      <c r="M20" s="501"/>
      <c r="N20" s="485"/>
      <c r="O20" s="486"/>
      <c r="P20" s="206">
        <v>2</v>
      </c>
      <c r="Q20" s="214" t="s">
        <v>249</v>
      </c>
      <c r="R20" s="206">
        <v>0</v>
      </c>
      <c r="S20" s="486"/>
      <c r="T20" s="485"/>
      <c r="U20" s="484"/>
      <c r="V20" s="484"/>
      <c r="W20" s="484"/>
      <c r="X20" s="484"/>
      <c r="Y20" s="484"/>
      <c r="Z20" s="484"/>
      <c r="AA20" s="484"/>
      <c r="AB20" s="498"/>
      <c r="AC20" s="499"/>
      <c r="AD20" s="499"/>
      <c r="AE20" s="499"/>
      <c r="AF20" s="499"/>
      <c r="AG20" s="378"/>
    </row>
    <row r="21" spans="1:33" ht="20.100000000000001" customHeight="1">
      <c r="A21" s="16"/>
      <c r="C21" s="213"/>
      <c r="D21" s="213"/>
      <c r="E21" s="85"/>
      <c r="G21" s="206"/>
      <c r="H21" s="206"/>
      <c r="I21" s="227"/>
      <c r="J21" s="227"/>
      <c r="K21" s="206"/>
      <c r="L21" s="206"/>
      <c r="M21" s="227"/>
      <c r="N21" s="227"/>
      <c r="O21" s="206"/>
      <c r="P21" s="206"/>
      <c r="Q21" s="227"/>
      <c r="R21" s="227"/>
      <c r="S21" s="227"/>
      <c r="T21" s="206"/>
      <c r="U21" s="206"/>
      <c r="V21" s="227"/>
      <c r="W21" s="227"/>
      <c r="X21" s="206"/>
      <c r="Y21" s="206"/>
      <c r="Z21" s="227"/>
      <c r="AA21" s="227"/>
      <c r="AB21" s="201"/>
      <c r="AC21" s="58"/>
      <c r="AD21" s="58"/>
      <c r="AE21" s="212"/>
      <c r="AF21" s="212"/>
      <c r="AG21" s="198"/>
    </row>
    <row r="22" spans="1:33" ht="20.100000000000001" customHeight="1">
      <c r="A22" s="16"/>
      <c r="B22" s="377" t="s">
        <v>6</v>
      </c>
      <c r="C22" s="500">
        <v>0.54166666666666663</v>
      </c>
      <c r="D22" s="500"/>
      <c r="E22" s="500"/>
      <c r="G22" s="542" t="str">
        <f>F7</f>
        <v>ＴＥＡＭ　リフレＳＣ</v>
      </c>
      <c r="H22" s="542"/>
      <c r="I22" s="542"/>
      <c r="J22" s="542"/>
      <c r="K22" s="542"/>
      <c r="L22" s="542"/>
      <c r="M22" s="542"/>
      <c r="N22" s="485">
        <f>P22+P23</f>
        <v>0</v>
      </c>
      <c r="O22" s="486" t="s">
        <v>9</v>
      </c>
      <c r="P22" s="206">
        <v>0</v>
      </c>
      <c r="Q22" s="214" t="s">
        <v>249</v>
      </c>
      <c r="R22" s="206">
        <v>0</v>
      </c>
      <c r="S22" s="486" t="s">
        <v>10</v>
      </c>
      <c r="T22" s="485">
        <f>R22+R23</f>
        <v>0</v>
      </c>
      <c r="U22" s="542" t="str">
        <f>N7</f>
        <v>ＦＣ　ＶＡＬＯＮ</v>
      </c>
      <c r="V22" s="542"/>
      <c r="W22" s="542"/>
      <c r="X22" s="542"/>
      <c r="Y22" s="542"/>
      <c r="Z22" s="542"/>
      <c r="AA22" s="542"/>
      <c r="AB22" s="498" t="s">
        <v>246</v>
      </c>
      <c r="AC22" s="499" t="s">
        <v>181</v>
      </c>
      <c r="AD22" s="499" t="s">
        <v>182</v>
      </c>
      <c r="AE22" s="499" t="s">
        <v>189</v>
      </c>
      <c r="AF22" s="499">
        <v>5</v>
      </c>
      <c r="AG22" s="378" t="s">
        <v>247</v>
      </c>
    </row>
    <row r="23" spans="1:33" ht="20.100000000000001" customHeight="1">
      <c r="A23" s="16"/>
      <c r="B23" s="377"/>
      <c r="C23" s="500"/>
      <c r="D23" s="500"/>
      <c r="E23" s="500"/>
      <c r="G23" s="542"/>
      <c r="H23" s="542"/>
      <c r="I23" s="542"/>
      <c r="J23" s="542"/>
      <c r="K23" s="542"/>
      <c r="L23" s="542"/>
      <c r="M23" s="542"/>
      <c r="N23" s="485"/>
      <c r="O23" s="486"/>
      <c r="P23" s="206">
        <v>0</v>
      </c>
      <c r="Q23" s="214" t="s">
        <v>249</v>
      </c>
      <c r="R23" s="206">
        <v>0</v>
      </c>
      <c r="S23" s="486"/>
      <c r="T23" s="485"/>
      <c r="U23" s="542"/>
      <c r="V23" s="542"/>
      <c r="W23" s="542"/>
      <c r="X23" s="542"/>
      <c r="Y23" s="542"/>
      <c r="Z23" s="542"/>
      <c r="AA23" s="542"/>
      <c r="AB23" s="498"/>
      <c r="AC23" s="499"/>
      <c r="AD23" s="499"/>
      <c r="AE23" s="499"/>
      <c r="AF23" s="499"/>
      <c r="AG23" s="378"/>
    </row>
    <row r="24" spans="1:33" ht="20.100000000000001" customHeight="1">
      <c r="A24" s="16"/>
      <c r="B24" s="199"/>
      <c r="C24" s="211"/>
      <c r="D24" s="211"/>
      <c r="E24" s="211"/>
      <c r="G24" s="206"/>
      <c r="H24" s="206"/>
      <c r="I24" s="206"/>
      <c r="J24" s="206"/>
      <c r="K24" s="206"/>
      <c r="L24" s="206"/>
      <c r="M24" s="206"/>
      <c r="N24" s="134"/>
      <c r="O24" s="207"/>
      <c r="P24" s="206"/>
      <c r="Q24" s="227"/>
      <c r="R24" s="227"/>
      <c r="S24" s="207"/>
      <c r="T24" s="134"/>
      <c r="U24" s="206"/>
      <c r="V24" s="206"/>
      <c r="W24" s="206"/>
      <c r="X24" s="206"/>
      <c r="Y24" s="206"/>
      <c r="Z24" s="206"/>
      <c r="AA24" s="206"/>
      <c r="AB24" s="201"/>
      <c r="AC24" s="58"/>
      <c r="AD24" s="58"/>
      <c r="AE24" s="212"/>
      <c r="AF24" s="212"/>
      <c r="AG24" s="198"/>
    </row>
    <row r="25" spans="1:33" ht="20.100000000000001" customHeight="1">
      <c r="A25" s="16"/>
      <c r="B25" s="377" t="s">
        <v>7</v>
      </c>
      <c r="C25" s="500">
        <v>0.5625</v>
      </c>
      <c r="D25" s="500"/>
      <c r="E25" s="500"/>
      <c r="G25" s="484" t="str">
        <f>S7</f>
        <v>ともぞうサッカークラブ　Ｕ９</v>
      </c>
      <c r="H25" s="484"/>
      <c r="I25" s="484"/>
      <c r="J25" s="484"/>
      <c r="K25" s="484"/>
      <c r="L25" s="484"/>
      <c r="M25" s="484"/>
      <c r="N25" s="485">
        <f>P25+P26</f>
        <v>0</v>
      </c>
      <c r="O25" s="486" t="s">
        <v>9</v>
      </c>
      <c r="P25" s="206">
        <v>0</v>
      </c>
      <c r="Q25" s="214" t="s">
        <v>249</v>
      </c>
      <c r="R25" s="206">
        <v>0</v>
      </c>
      <c r="S25" s="486" t="s">
        <v>10</v>
      </c>
      <c r="T25" s="485">
        <f>R25+R26</f>
        <v>1</v>
      </c>
      <c r="U25" s="501" t="str">
        <f>AA7</f>
        <v>ＦＣバジェルボ那須烏山</v>
      </c>
      <c r="V25" s="501"/>
      <c r="W25" s="501"/>
      <c r="X25" s="501"/>
      <c r="Y25" s="501"/>
      <c r="Z25" s="501"/>
      <c r="AA25" s="501"/>
      <c r="AB25" s="498" t="s">
        <v>246</v>
      </c>
      <c r="AC25" s="499" t="s">
        <v>187</v>
      </c>
      <c r="AD25" s="499" t="s">
        <v>188</v>
      </c>
      <c r="AE25" s="499" t="s">
        <v>186</v>
      </c>
      <c r="AF25" s="499">
        <v>2</v>
      </c>
      <c r="AG25" s="378" t="s">
        <v>247</v>
      </c>
    </row>
    <row r="26" spans="1:33" ht="20.100000000000001" customHeight="1">
      <c r="A26" s="16"/>
      <c r="B26" s="377"/>
      <c r="C26" s="500"/>
      <c r="D26" s="500"/>
      <c r="E26" s="500"/>
      <c r="G26" s="484"/>
      <c r="H26" s="484"/>
      <c r="I26" s="484"/>
      <c r="J26" s="484"/>
      <c r="K26" s="484"/>
      <c r="L26" s="484"/>
      <c r="M26" s="484"/>
      <c r="N26" s="485"/>
      <c r="O26" s="486"/>
      <c r="P26" s="206">
        <v>0</v>
      </c>
      <c r="Q26" s="214" t="s">
        <v>249</v>
      </c>
      <c r="R26" s="206">
        <v>1</v>
      </c>
      <c r="S26" s="486"/>
      <c r="T26" s="485"/>
      <c r="U26" s="501"/>
      <c r="V26" s="501"/>
      <c r="W26" s="501"/>
      <c r="X26" s="501"/>
      <c r="Y26" s="501"/>
      <c r="Z26" s="501"/>
      <c r="AA26" s="501"/>
      <c r="AB26" s="498"/>
      <c r="AC26" s="499"/>
      <c r="AD26" s="499"/>
      <c r="AE26" s="499"/>
      <c r="AF26" s="499"/>
      <c r="AG26" s="378"/>
    </row>
    <row r="27" spans="1:33" ht="20.100000000000001" customHeight="1">
      <c r="A27" s="16"/>
      <c r="C27" s="213"/>
      <c r="D27" s="213"/>
      <c r="E27" s="85"/>
      <c r="G27" s="206"/>
      <c r="H27" s="206"/>
      <c r="I27" s="227"/>
      <c r="J27" s="227"/>
      <c r="K27" s="206"/>
      <c r="L27" s="206"/>
      <c r="M27" s="227"/>
      <c r="N27" s="227"/>
      <c r="O27" s="206"/>
      <c r="P27" s="206"/>
      <c r="Q27" s="227"/>
      <c r="R27" s="227"/>
      <c r="S27" s="227"/>
      <c r="T27" s="206"/>
      <c r="U27" s="206"/>
      <c r="V27" s="227"/>
      <c r="W27" s="227"/>
      <c r="X27" s="206"/>
      <c r="Y27" s="206"/>
      <c r="Z27" s="227"/>
      <c r="AA27" s="227"/>
      <c r="AB27" s="201"/>
      <c r="AC27" s="58"/>
      <c r="AD27" s="58"/>
      <c r="AE27" s="212"/>
      <c r="AF27" s="212"/>
      <c r="AG27" s="198"/>
    </row>
    <row r="28" spans="1:33" ht="20.100000000000001" customHeight="1">
      <c r="A28" s="16"/>
      <c r="B28" s="377" t="s">
        <v>8</v>
      </c>
      <c r="C28" s="500">
        <v>0.58333333333333337</v>
      </c>
      <c r="D28" s="500"/>
      <c r="E28" s="500"/>
      <c r="G28" s="484" t="str">
        <f>J7</f>
        <v>大田原城山サッカークラブ</v>
      </c>
      <c r="H28" s="484"/>
      <c r="I28" s="484"/>
      <c r="J28" s="484"/>
      <c r="K28" s="484"/>
      <c r="L28" s="484"/>
      <c r="M28" s="484"/>
      <c r="N28" s="485">
        <f>P28+P29</f>
        <v>0</v>
      </c>
      <c r="O28" s="486" t="s">
        <v>9</v>
      </c>
      <c r="P28" s="206">
        <v>0</v>
      </c>
      <c r="Q28" s="214" t="s">
        <v>249</v>
      </c>
      <c r="R28" s="206">
        <v>4</v>
      </c>
      <c r="S28" s="486" t="s">
        <v>10</v>
      </c>
      <c r="T28" s="485">
        <f>R28+R29</f>
        <v>6</v>
      </c>
      <c r="U28" s="501" t="str">
        <f>N7</f>
        <v>ＦＣ　ＶＡＬＯＮ</v>
      </c>
      <c r="V28" s="501"/>
      <c r="W28" s="501"/>
      <c r="X28" s="501"/>
      <c r="Y28" s="501"/>
      <c r="Z28" s="501"/>
      <c r="AA28" s="501"/>
      <c r="AB28" s="498" t="s">
        <v>246</v>
      </c>
      <c r="AC28" s="499" t="s">
        <v>189</v>
      </c>
      <c r="AD28" s="499" t="s">
        <v>181</v>
      </c>
      <c r="AE28" s="499" t="s">
        <v>182</v>
      </c>
      <c r="AF28" s="499">
        <v>4</v>
      </c>
      <c r="AG28" s="378" t="s">
        <v>247</v>
      </c>
    </row>
    <row r="29" spans="1:33" ht="20.100000000000001" customHeight="1">
      <c r="A29" s="16"/>
      <c r="B29" s="377"/>
      <c r="C29" s="500"/>
      <c r="D29" s="500"/>
      <c r="E29" s="500"/>
      <c r="G29" s="484"/>
      <c r="H29" s="484"/>
      <c r="I29" s="484"/>
      <c r="J29" s="484"/>
      <c r="K29" s="484"/>
      <c r="L29" s="484"/>
      <c r="M29" s="484"/>
      <c r="N29" s="485"/>
      <c r="O29" s="486"/>
      <c r="P29" s="206">
        <v>0</v>
      </c>
      <c r="Q29" s="214" t="s">
        <v>249</v>
      </c>
      <c r="R29" s="206">
        <v>2</v>
      </c>
      <c r="S29" s="486"/>
      <c r="T29" s="485"/>
      <c r="U29" s="501"/>
      <c r="V29" s="501"/>
      <c r="W29" s="501"/>
      <c r="X29" s="501"/>
      <c r="Y29" s="501"/>
      <c r="Z29" s="501"/>
      <c r="AA29" s="501"/>
      <c r="AB29" s="498"/>
      <c r="AC29" s="499"/>
      <c r="AD29" s="499"/>
      <c r="AE29" s="499"/>
      <c r="AF29" s="499"/>
      <c r="AG29" s="378"/>
    </row>
    <row r="30" spans="1:33" ht="20.100000000000001" customHeight="1">
      <c r="A30" s="16"/>
      <c r="C30" s="213"/>
      <c r="D30" s="213"/>
      <c r="E30" s="85"/>
      <c r="G30" s="206"/>
      <c r="H30" s="206"/>
      <c r="I30" s="227"/>
      <c r="J30" s="227"/>
      <c r="K30" s="206"/>
      <c r="L30" s="206"/>
      <c r="M30" s="227"/>
      <c r="N30" s="227"/>
      <c r="O30" s="206"/>
      <c r="P30" s="206"/>
      <c r="Q30" s="227"/>
      <c r="R30" s="227"/>
      <c r="S30" s="227"/>
      <c r="T30" s="206"/>
      <c r="U30" s="206"/>
      <c r="V30" s="227"/>
      <c r="W30" s="227"/>
      <c r="X30" s="206"/>
      <c r="Y30" s="206"/>
      <c r="Z30" s="227"/>
      <c r="AA30" s="227"/>
      <c r="AB30" s="201"/>
      <c r="AC30" s="208"/>
      <c r="AD30" s="58"/>
      <c r="AE30" s="58"/>
      <c r="AF30" s="212"/>
      <c r="AG30" s="132"/>
    </row>
    <row r="31" spans="1:33" ht="20.100000000000001" customHeight="1">
      <c r="A31" s="16"/>
      <c r="B31" s="377" t="s">
        <v>0</v>
      </c>
      <c r="C31" s="500">
        <v>0.60416666666666663</v>
      </c>
      <c r="D31" s="500"/>
      <c r="E31" s="500"/>
      <c r="G31" s="484" t="str">
        <f>W7</f>
        <v>益子ＳＣ</v>
      </c>
      <c r="H31" s="484"/>
      <c r="I31" s="484"/>
      <c r="J31" s="484"/>
      <c r="K31" s="484"/>
      <c r="L31" s="484"/>
      <c r="M31" s="484"/>
      <c r="N31" s="485">
        <f>P31+P32</f>
        <v>0</v>
      </c>
      <c r="O31" s="486" t="s">
        <v>9</v>
      </c>
      <c r="P31" s="206">
        <v>0</v>
      </c>
      <c r="Q31" s="214" t="s">
        <v>249</v>
      </c>
      <c r="R31" s="206">
        <v>0</v>
      </c>
      <c r="S31" s="486" t="s">
        <v>10</v>
      </c>
      <c r="T31" s="485">
        <f>R31+R32</f>
        <v>1</v>
      </c>
      <c r="U31" s="501" t="str">
        <f>AA7</f>
        <v>ＦＣバジェルボ那須烏山</v>
      </c>
      <c r="V31" s="501"/>
      <c r="W31" s="501"/>
      <c r="X31" s="501"/>
      <c r="Y31" s="501"/>
      <c r="Z31" s="501"/>
      <c r="AA31" s="501"/>
      <c r="AB31" s="498" t="s">
        <v>246</v>
      </c>
      <c r="AC31" s="499" t="s">
        <v>186</v>
      </c>
      <c r="AD31" s="499" t="s">
        <v>187</v>
      </c>
      <c r="AE31" s="499" t="s">
        <v>188</v>
      </c>
      <c r="AF31" s="499">
        <v>1</v>
      </c>
      <c r="AG31" s="378" t="s">
        <v>247</v>
      </c>
    </row>
    <row r="32" spans="1:33" ht="20.100000000000001" customHeight="1">
      <c r="A32" s="16"/>
      <c r="B32" s="377"/>
      <c r="C32" s="500"/>
      <c r="D32" s="500"/>
      <c r="E32" s="500"/>
      <c r="G32" s="484"/>
      <c r="H32" s="484"/>
      <c r="I32" s="484"/>
      <c r="J32" s="484"/>
      <c r="K32" s="484"/>
      <c r="L32" s="484"/>
      <c r="M32" s="484"/>
      <c r="N32" s="485"/>
      <c r="O32" s="486"/>
      <c r="P32" s="206">
        <v>0</v>
      </c>
      <c r="Q32" s="214" t="s">
        <v>249</v>
      </c>
      <c r="R32" s="206">
        <v>1</v>
      </c>
      <c r="S32" s="486"/>
      <c r="T32" s="485"/>
      <c r="U32" s="501"/>
      <c r="V32" s="501"/>
      <c r="W32" s="501"/>
      <c r="X32" s="501"/>
      <c r="Y32" s="501"/>
      <c r="Z32" s="501"/>
      <c r="AA32" s="501"/>
      <c r="AB32" s="498"/>
      <c r="AC32" s="499"/>
      <c r="AD32" s="499"/>
      <c r="AE32" s="499"/>
      <c r="AF32" s="499"/>
      <c r="AG32" s="378"/>
    </row>
    <row r="33" spans="1:33" ht="20.100000000000001" customHeight="1">
      <c r="B33" s="199"/>
      <c r="C33" s="133"/>
      <c r="D33" s="133"/>
      <c r="E33" s="133"/>
      <c r="G33" s="206"/>
      <c r="H33" s="206"/>
      <c r="I33" s="206"/>
      <c r="J33" s="206"/>
      <c r="K33" s="206"/>
      <c r="L33" s="206"/>
      <c r="M33" s="206"/>
      <c r="N33" s="134"/>
      <c r="O33" s="207"/>
      <c r="P33" s="206"/>
      <c r="Q33" s="214"/>
      <c r="R33" s="227"/>
      <c r="S33" s="207"/>
      <c r="T33" s="134"/>
      <c r="U33" s="206"/>
      <c r="V33" s="206"/>
      <c r="W33" s="206"/>
      <c r="X33" s="206"/>
      <c r="Y33" s="206"/>
      <c r="Z33" s="206"/>
      <c r="AA33" s="206"/>
      <c r="AB33" s="208"/>
      <c r="AC33" s="208"/>
      <c r="AF33" s="208"/>
      <c r="AG33" s="208"/>
    </row>
    <row r="34" spans="1:33" ht="20.100000000000001" customHeight="1">
      <c r="C34" s="520" t="str">
        <f>J3 &amp;"リーグ"</f>
        <v>Mリーグ</v>
      </c>
      <c r="D34" s="521"/>
      <c r="E34" s="521"/>
      <c r="F34" s="522"/>
      <c r="G34" s="407" t="str">
        <f>C36</f>
        <v>ＴＥＡＭ　リフレＳＣ</v>
      </c>
      <c r="H34" s="408"/>
      <c r="I34" s="407" t="str">
        <f>C38</f>
        <v>大田原城山サッカークラブ</v>
      </c>
      <c r="J34" s="408"/>
      <c r="K34" s="407" t="str">
        <f>C40</f>
        <v>ＦＣ　ＶＡＬＯＮ</v>
      </c>
      <c r="L34" s="408"/>
      <c r="M34" s="504" t="s">
        <v>1</v>
      </c>
      <c r="N34" s="504" t="s">
        <v>2</v>
      </c>
      <c r="O34" s="504" t="s">
        <v>248</v>
      </c>
      <c r="P34" s="504" t="s">
        <v>3</v>
      </c>
      <c r="R34" s="397" t="str">
        <f>W3 &amp;"リーグ"</f>
        <v>MMリーグ</v>
      </c>
      <c r="S34" s="398"/>
      <c r="T34" s="398"/>
      <c r="U34" s="399"/>
      <c r="V34" s="403" t="str">
        <f>R36</f>
        <v>ともぞうサッカークラブ　Ｕ９</v>
      </c>
      <c r="W34" s="404"/>
      <c r="X34" s="417" t="str">
        <f>R38</f>
        <v>益子ＳＣ</v>
      </c>
      <c r="Y34" s="418"/>
      <c r="Z34" s="403" t="str">
        <f>R40</f>
        <v>ＦＣバジェルボ那須烏山</v>
      </c>
      <c r="AA34" s="404"/>
      <c r="AB34" s="504" t="s">
        <v>1</v>
      </c>
      <c r="AC34" s="504" t="s">
        <v>2</v>
      </c>
      <c r="AD34" s="504" t="s">
        <v>248</v>
      </c>
      <c r="AE34" s="504" t="s">
        <v>3</v>
      </c>
    </row>
    <row r="35" spans="1:33" ht="20.100000000000001" customHeight="1">
      <c r="C35" s="523"/>
      <c r="D35" s="524"/>
      <c r="E35" s="524"/>
      <c r="F35" s="525"/>
      <c r="G35" s="409"/>
      <c r="H35" s="410"/>
      <c r="I35" s="409"/>
      <c r="J35" s="410"/>
      <c r="K35" s="409"/>
      <c r="L35" s="410"/>
      <c r="M35" s="505"/>
      <c r="N35" s="505"/>
      <c r="O35" s="505"/>
      <c r="P35" s="505"/>
      <c r="R35" s="400"/>
      <c r="S35" s="401"/>
      <c r="T35" s="401"/>
      <c r="U35" s="402"/>
      <c r="V35" s="405"/>
      <c r="W35" s="406"/>
      <c r="X35" s="419"/>
      <c r="Y35" s="420"/>
      <c r="Z35" s="405"/>
      <c r="AA35" s="406"/>
      <c r="AB35" s="505"/>
      <c r="AC35" s="505"/>
      <c r="AD35" s="505"/>
      <c r="AE35" s="505"/>
    </row>
    <row r="36" spans="1:33" ht="20.100000000000001" customHeight="1">
      <c r="C36" s="528" t="str">
        <f>F7</f>
        <v>ＴＥＡＭ　リフレＳＣ</v>
      </c>
      <c r="D36" s="529"/>
      <c r="E36" s="529"/>
      <c r="F36" s="530"/>
      <c r="G36" s="512"/>
      <c r="H36" s="513"/>
      <c r="I36" s="251">
        <f>N16</f>
        <v>8</v>
      </c>
      <c r="J36" s="251">
        <f>T16</f>
        <v>0</v>
      </c>
      <c r="K36" s="251">
        <f>N22</f>
        <v>0</v>
      </c>
      <c r="L36" s="251">
        <f>T22</f>
        <v>0</v>
      </c>
      <c r="M36" s="516">
        <f>COUNTIF(G37:L37,"○")*3+COUNTIF(G37:L37,"△")</f>
        <v>4</v>
      </c>
      <c r="N36" s="518">
        <f>O36-J36-L36</f>
        <v>8</v>
      </c>
      <c r="O36" s="518">
        <f>I36+K36</f>
        <v>8</v>
      </c>
      <c r="P36" s="518">
        <v>1</v>
      </c>
      <c r="R36" s="520" t="str">
        <f>S7</f>
        <v>ともぞうサッカークラブ　Ｕ９</v>
      </c>
      <c r="S36" s="521"/>
      <c r="T36" s="521"/>
      <c r="U36" s="522"/>
      <c r="V36" s="512"/>
      <c r="W36" s="513"/>
      <c r="X36" s="251">
        <f>N19</f>
        <v>2</v>
      </c>
      <c r="Y36" s="251">
        <f>T19</f>
        <v>0</v>
      </c>
      <c r="Z36" s="251">
        <f>N25</f>
        <v>0</v>
      </c>
      <c r="AA36" s="251">
        <f>T25</f>
        <v>1</v>
      </c>
      <c r="AB36" s="516">
        <f>COUNTIF(V37:AA37,"○")*3+COUNTIF(V37:AA37,"△")</f>
        <v>3</v>
      </c>
      <c r="AC36" s="518">
        <f>AD36-Y36-AA36</f>
        <v>1</v>
      </c>
      <c r="AD36" s="518">
        <f>X36+Z36</f>
        <v>2</v>
      </c>
      <c r="AE36" s="518">
        <v>2</v>
      </c>
    </row>
    <row r="37" spans="1:33" ht="20.100000000000001" customHeight="1">
      <c r="C37" s="531"/>
      <c r="D37" s="532"/>
      <c r="E37" s="532"/>
      <c r="F37" s="533"/>
      <c r="G37" s="514"/>
      <c r="H37" s="515"/>
      <c r="I37" s="526" t="str">
        <f>IF(I36&gt;J36,"○",IF(I36&lt;J36,"×",IF(I36=J36,"△")))</f>
        <v>○</v>
      </c>
      <c r="J37" s="527"/>
      <c r="K37" s="526" t="str">
        <f>IF(K36&gt;L36,"○",IF(K36&lt;L36,"×",IF(K36=L36,"△")))</f>
        <v>△</v>
      </c>
      <c r="L37" s="527"/>
      <c r="M37" s="517"/>
      <c r="N37" s="519"/>
      <c r="O37" s="519"/>
      <c r="P37" s="519"/>
      <c r="R37" s="523"/>
      <c r="S37" s="524"/>
      <c r="T37" s="524"/>
      <c r="U37" s="525"/>
      <c r="V37" s="514"/>
      <c r="W37" s="515"/>
      <c r="X37" s="526" t="str">
        <f>IF(X36&gt;Y36,"○",IF(X36&lt;Y36,"×",IF(X36=Y36,"△")))</f>
        <v>○</v>
      </c>
      <c r="Y37" s="527"/>
      <c r="Z37" s="526" t="str">
        <f>IF(Z36&gt;AA36,"○",IF(Z36&lt;AA36,"×",IF(Z36=AA36,"△")))</f>
        <v>×</v>
      </c>
      <c r="AA37" s="527"/>
      <c r="AB37" s="517"/>
      <c r="AC37" s="519"/>
      <c r="AD37" s="519"/>
      <c r="AE37" s="519"/>
    </row>
    <row r="38" spans="1:33" ht="20.100000000000001" customHeight="1">
      <c r="C38" s="506" t="str">
        <f>J7</f>
        <v>大田原城山サッカークラブ</v>
      </c>
      <c r="D38" s="507"/>
      <c r="E38" s="507"/>
      <c r="F38" s="508"/>
      <c r="G38" s="251">
        <f>J36</f>
        <v>0</v>
      </c>
      <c r="H38" s="251">
        <f>I36</f>
        <v>8</v>
      </c>
      <c r="I38" s="512"/>
      <c r="J38" s="513"/>
      <c r="K38" s="251">
        <f>N28</f>
        <v>0</v>
      </c>
      <c r="L38" s="251">
        <f>T28</f>
        <v>6</v>
      </c>
      <c r="M38" s="516">
        <f>COUNTIF(G39:L39,"○")*3+COUNTIF(G39:L39,"△")</f>
        <v>0</v>
      </c>
      <c r="N38" s="518">
        <f>O38-H38-L38</f>
        <v>-14</v>
      </c>
      <c r="O38" s="518">
        <f>G38+K38</f>
        <v>0</v>
      </c>
      <c r="P38" s="518">
        <v>3</v>
      </c>
      <c r="R38" s="520" t="str">
        <f>W7</f>
        <v>益子ＳＣ</v>
      </c>
      <c r="S38" s="521"/>
      <c r="T38" s="521"/>
      <c r="U38" s="522"/>
      <c r="V38" s="251">
        <f>Y36</f>
        <v>0</v>
      </c>
      <c r="W38" s="251">
        <f>X36</f>
        <v>2</v>
      </c>
      <c r="X38" s="512"/>
      <c r="Y38" s="513"/>
      <c r="Z38" s="251">
        <f>N31</f>
        <v>0</v>
      </c>
      <c r="AA38" s="251">
        <f>T31</f>
        <v>1</v>
      </c>
      <c r="AB38" s="516">
        <f>COUNTIF(V39:AA39,"○")*3+COUNTIF(V39:AA39,"△")</f>
        <v>0</v>
      </c>
      <c r="AC38" s="518">
        <f>AD38-W38-AA38</f>
        <v>-3</v>
      </c>
      <c r="AD38" s="518">
        <f>V38+Z38</f>
        <v>0</v>
      </c>
      <c r="AE38" s="518">
        <v>3</v>
      </c>
    </row>
    <row r="39" spans="1:33" ht="20.100000000000001" customHeight="1">
      <c r="C39" s="509"/>
      <c r="D39" s="510"/>
      <c r="E39" s="510"/>
      <c r="F39" s="511"/>
      <c r="G39" s="526" t="str">
        <f>IF(G38&gt;H38,"○",IF(G38&lt;H38,"×",IF(G38=H38,"△")))</f>
        <v>×</v>
      </c>
      <c r="H39" s="527"/>
      <c r="I39" s="514"/>
      <c r="J39" s="515"/>
      <c r="K39" s="526" t="str">
        <f>IF(K38&gt;L38,"○",IF(K38&lt;L38,"×",IF(K38=L38,"△")))</f>
        <v>×</v>
      </c>
      <c r="L39" s="527"/>
      <c r="M39" s="517"/>
      <c r="N39" s="519"/>
      <c r="O39" s="519"/>
      <c r="P39" s="519"/>
      <c r="R39" s="523"/>
      <c r="S39" s="524"/>
      <c r="T39" s="524"/>
      <c r="U39" s="525"/>
      <c r="V39" s="526" t="str">
        <f>IF(V38&gt;W38,"○",IF(V38&lt;W38,"×",IF(V38=W38,"△")))</f>
        <v>×</v>
      </c>
      <c r="W39" s="527"/>
      <c r="X39" s="514"/>
      <c r="Y39" s="515"/>
      <c r="Z39" s="526" t="str">
        <f>IF(Z38&gt;AA38,"○",IF(Z38&lt;AA38,"×",IF(Z38=AA38,"△")))</f>
        <v>×</v>
      </c>
      <c r="AA39" s="527"/>
      <c r="AB39" s="517"/>
      <c r="AC39" s="519"/>
      <c r="AD39" s="519"/>
      <c r="AE39" s="519"/>
    </row>
    <row r="40" spans="1:33" ht="20.100000000000001" customHeight="1">
      <c r="C40" s="520" t="str">
        <f>N7</f>
        <v>ＦＣ　ＶＡＬＯＮ</v>
      </c>
      <c r="D40" s="521"/>
      <c r="E40" s="521"/>
      <c r="F40" s="522"/>
      <c r="G40" s="251">
        <f>L36</f>
        <v>0</v>
      </c>
      <c r="H40" s="251">
        <f>K36</f>
        <v>0</v>
      </c>
      <c r="I40" s="251">
        <f>L38</f>
        <v>6</v>
      </c>
      <c r="J40" s="251">
        <f>K38</f>
        <v>0</v>
      </c>
      <c r="K40" s="512"/>
      <c r="L40" s="513"/>
      <c r="M40" s="516">
        <f>COUNTIF(G41:L41,"○")*3+COUNTIF(G41:L41,"△")</f>
        <v>4</v>
      </c>
      <c r="N40" s="518">
        <f>O40-H40-J40</f>
        <v>6</v>
      </c>
      <c r="O40" s="518">
        <f>G40+I40</f>
        <v>6</v>
      </c>
      <c r="P40" s="518">
        <v>2</v>
      </c>
      <c r="R40" s="528" t="str">
        <f>AA7</f>
        <v>ＦＣバジェルボ那須烏山</v>
      </c>
      <c r="S40" s="529"/>
      <c r="T40" s="529"/>
      <c r="U40" s="530"/>
      <c r="V40" s="251">
        <f>AA36</f>
        <v>1</v>
      </c>
      <c r="W40" s="251">
        <f>Z36</f>
        <v>0</v>
      </c>
      <c r="X40" s="251">
        <f>AA38</f>
        <v>1</v>
      </c>
      <c r="Y40" s="251">
        <f>Z38</f>
        <v>0</v>
      </c>
      <c r="Z40" s="512"/>
      <c r="AA40" s="513"/>
      <c r="AB40" s="516">
        <f>COUNTIF(V41:AA41,"○")*3+COUNTIF(V41:AA41,"△")</f>
        <v>6</v>
      </c>
      <c r="AC40" s="518">
        <f>AD40-W40-Y40</f>
        <v>2</v>
      </c>
      <c r="AD40" s="518">
        <f>V40+X40</f>
        <v>2</v>
      </c>
      <c r="AE40" s="518">
        <v>1</v>
      </c>
    </row>
    <row r="41" spans="1:33" ht="20.100000000000001" customHeight="1">
      <c r="C41" s="523"/>
      <c r="D41" s="524"/>
      <c r="E41" s="524"/>
      <c r="F41" s="525"/>
      <c r="G41" s="526" t="str">
        <f>IF(G40&gt;H40,"○",IF(G40&lt;H40,"×",IF(G40=H40,"△")))</f>
        <v>△</v>
      </c>
      <c r="H41" s="527"/>
      <c r="I41" s="526" t="str">
        <f>IF(I40&gt;J40,"○",IF(I40&lt;J40,"×",IF(I40=J40,"△")))</f>
        <v>○</v>
      </c>
      <c r="J41" s="527"/>
      <c r="K41" s="514"/>
      <c r="L41" s="515"/>
      <c r="M41" s="517"/>
      <c r="N41" s="519"/>
      <c r="O41" s="519"/>
      <c r="P41" s="519"/>
      <c r="R41" s="531"/>
      <c r="S41" s="532"/>
      <c r="T41" s="532"/>
      <c r="U41" s="533"/>
      <c r="V41" s="526" t="str">
        <f>IF(V40&gt;W40,"○",IF(V40&lt;W40,"×",IF(V40=W40,"△")))</f>
        <v>○</v>
      </c>
      <c r="W41" s="527"/>
      <c r="X41" s="526" t="str">
        <f>IF(X40&gt;Y40,"○",IF(X40&lt;Y40,"×",IF(X40=Y40,"△")))</f>
        <v>○</v>
      </c>
      <c r="Y41" s="527"/>
      <c r="Z41" s="514"/>
      <c r="AA41" s="515"/>
      <c r="AB41" s="517"/>
      <c r="AC41" s="519"/>
      <c r="AD41" s="519"/>
      <c r="AE41" s="519"/>
    </row>
    <row r="42" spans="1:33" ht="20.100000000000001" customHeight="1"/>
    <row r="43" spans="1:33" ht="20.100000000000001" customHeight="1"/>
    <row r="44" spans="1:33" ht="22.05" customHeight="1">
      <c r="A44" s="9" t="str">
        <f>A1</f>
        <v>■第1日　10月14日</v>
      </c>
      <c r="B44" s="52"/>
      <c r="C44" s="52"/>
      <c r="D44" s="52"/>
      <c r="E44" s="52"/>
      <c r="F44" s="52"/>
      <c r="G44" s="52"/>
      <c r="H44" s="52"/>
      <c r="I44" s="375" t="str">
        <f>I1</f>
        <v>1次リーグ</v>
      </c>
      <c r="J44" s="375"/>
      <c r="K44" s="375"/>
      <c r="L44" s="375"/>
      <c r="M44" s="375"/>
      <c r="N44" s="482"/>
      <c r="O44" s="482"/>
      <c r="P44" s="482"/>
      <c r="Q44" s="482"/>
      <c r="R44" s="482"/>
      <c r="T44" s="376" t="s">
        <v>82</v>
      </c>
      <c r="U44" s="376"/>
      <c r="V44" s="376"/>
      <c r="W44" s="376"/>
      <c r="X44" s="375" t="str">
        <f>'U10組合せ(抽選結果)'!AH40</f>
        <v>鬼怒グリーンパーク白沢B</v>
      </c>
      <c r="Y44" s="375"/>
      <c r="Z44" s="375"/>
      <c r="AA44" s="375"/>
      <c r="AB44" s="375"/>
      <c r="AC44" s="375"/>
      <c r="AD44" s="375"/>
      <c r="AE44" s="375"/>
      <c r="AF44" s="375"/>
      <c r="AG44" s="375"/>
    </row>
    <row r="45" spans="1:33" ht="20.100000000000001" customHeight="1">
      <c r="A45" s="53"/>
      <c r="B45" s="53"/>
      <c r="C45" s="53"/>
      <c r="D45" s="53"/>
      <c r="E45" s="53"/>
      <c r="F45" s="53"/>
      <c r="G45" s="53"/>
      <c r="H45" s="128"/>
      <c r="I45" s="210"/>
      <c r="J45" s="210"/>
      <c r="K45" s="210"/>
      <c r="L45" s="210"/>
      <c r="N45" s="210"/>
      <c r="O45" s="210"/>
      <c r="P45" s="210"/>
      <c r="Q45" s="210"/>
      <c r="R45" s="210"/>
      <c r="T45" s="203"/>
      <c r="U45" s="203"/>
      <c r="V45" s="203"/>
      <c r="W45" s="203"/>
      <c r="X45" s="204"/>
      <c r="Y45" s="204"/>
      <c r="AA45" s="129"/>
      <c r="AB45" s="130"/>
      <c r="AC45" s="130"/>
      <c r="AD45" s="130"/>
      <c r="AE45" s="130"/>
      <c r="AF45" s="130"/>
      <c r="AG45" s="130"/>
    </row>
    <row r="46" spans="1:33" ht="20.100000000000001" customHeight="1">
      <c r="F46" s="211"/>
      <c r="J46" s="483" t="s">
        <v>272</v>
      </c>
      <c r="K46" s="483"/>
      <c r="W46" s="483" t="s">
        <v>273</v>
      </c>
      <c r="X46" s="483"/>
      <c r="Z46" s="129"/>
      <c r="AA46" s="129"/>
      <c r="AB46" s="130"/>
      <c r="AC46" s="130"/>
      <c r="AD46" s="130"/>
      <c r="AE46" s="130"/>
      <c r="AF46" s="130"/>
      <c r="AG46" s="130"/>
    </row>
    <row r="47" spans="1:33" ht="20.100000000000001" customHeight="1" thickBot="1">
      <c r="G47" s="218"/>
      <c r="H47" s="218"/>
      <c r="I47" s="218"/>
      <c r="J47" s="218"/>
      <c r="K47" s="231"/>
      <c r="L47" s="218"/>
      <c r="M47" s="218"/>
      <c r="N47" s="218"/>
      <c r="O47" s="232"/>
      <c r="P47" s="232"/>
      <c r="Q47" s="232"/>
      <c r="R47" s="232"/>
      <c r="S47" s="232"/>
      <c r="T47" s="218"/>
      <c r="U47" s="218"/>
      <c r="V47" s="218"/>
      <c r="W47" s="233"/>
      <c r="X47" s="224"/>
      <c r="Y47" s="232"/>
      <c r="Z47" s="129"/>
      <c r="AA47" s="129"/>
      <c r="AB47" s="130"/>
      <c r="AC47" s="130"/>
      <c r="AD47" s="130"/>
      <c r="AE47" s="130"/>
      <c r="AF47" s="130"/>
      <c r="AG47" s="130"/>
    </row>
    <row r="48" spans="1:33" ht="20.100000000000001" customHeight="1" thickTop="1">
      <c r="F48" s="221"/>
      <c r="H48" s="222"/>
      <c r="J48" s="222"/>
      <c r="K48" s="253"/>
      <c r="N48" s="221"/>
      <c r="S48" s="221"/>
      <c r="V48" s="222"/>
      <c r="W48" s="223"/>
      <c r="X48" s="254"/>
      <c r="Y48" s="255"/>
      <c r="Z48" s="255"/>
      <c r="AA48" s="256"/>
      <c r="AB48" s="232"/>
    </row>
    <row r="49" spans="1:33" ht="20.100000000000001" customHeight="1">
      <c r="B49" s="497"/>
      <c r="C49" s="497"/>
      <c r="D49" s="16"/>
      <c r="E49" s="16"/>
      <c r="F49" s="382">
        <v>1</v>
      </c>
      <c r="G49" s="382"/>
      <c r="H49" s="20"/>
      <c r="I49" s="20"/>
      <c r="J49" s="382">
        <v>2</v>
      </c>
      <c r="K49" s="382"/>
      <c r="L49" s="20"/>
      <c r="M49" s="20"/>
      <c r="N49" s="382">
        <v>3</v>
      </c>
      <c r="O49" s="382"/>
      <c r="P49" s="225"/>
      <c r="Q49" s="20"/>
      <c r="R49" s="20"/>
      <c r="S49" s="382">
        <v>4</v>
      </c>
      <c r="T49" s="382"/>
      <c r="U49" s="20"/>
      <c r="V49" s="20"/>
      <c r="W49" s="382">
        <v>5</v>
      </c>
      <c r="X49" s="382"/>
      <c r="Y49" s="20"/>
      <c r="Z49" s="20"/>
      <c r="AA49" s="382">
        <v>6</v>
      </c>
      <c r="AB49" s="382"/>
      <c r="AC49" s="16"/>
      <c r="AD49" s="16"/>
      <c r="AE49" s="487"/>
      <c r="AF49" s="488"/>
    </row>
    <row r="50" spans="1:33" ht="20.100000000000001" customHeight="1">
      <c r="B50" s="489"/>
      <c r="C50" s="489"/>
      <c r="D50" s="131"/>
      <c r="E50" s="131"/>
      <c r="F50" s="493" t="str">
        <f>'U10組合せ(抽選結果)'!AF53</f>
        <v>西原ＦＣ</v>
      </c>
      <c r="G50" s="493"/>
      <c r="H50" s="131"/>
      <c r="I50" s="131"/>
      <c r="J50" s="494" t="str">
        <f>'U10組合せ(抽選結果)'!AF51</f>
        <v>今市ＦＣプログレス</v>
      </c>
      <c r="K50" s="494"/>
      <c r="L50" s="131"/>
      <c r="M50" s="131"/>
      <c r="N50" s="491" t="str">
        <f>'U10組合せ(抽選結果)'!AF49</f>
        <v>ＦＣスポルト宇都宮クラウド</v>
      </c>
      <c r="O50" s="491"/>
      <c r="P50" s="226"/>
      <c r="Q50" s="131"/>
      <c r="R50" s="131"/>
      <c r="S50" s="564" t="str">
        <f>'U10組合せ(抽選結果)'!AF45</f>
        <v>ＪＦＣ　足利ラトゥール</v>
      </c>
      <c r="T50" s="564"/>
      <c r="U50" s="131"/>
      <c r="V50" s="131"/>
      <c r="W50" s="490" t="str">
        <f>'U10組合せ(抽選結果)'!AF43</f>
        <v>ブラッドレスサッカークラブ</v>
      </c>
      <c r="X50" s="490"/>
      <c r="Y50" s="131"/>
      <c r="Z50" s="131"/>
      <c r="AA50" s="565" t="str">
        <f>'U10組合せ(抽選結果)'!AF41</f>
        <v>ＭＯＲＡＮＧＯ栃木フットボールクラブＵ１０</v>
      </c>
      <c r="AB50" s="565"/>
      <c r="AC50" s="131"/>
      <c r="AD50" s="131"/>
      <c r="AE50" s="495"/>
      <c r="AF50" s="496"/>
    </row>
    <row r="51" spans="1:33" ht="20.100000000000001" customHeight="1">
      <c r="B51" s="489"/>
      <c r="C51" s="489"/>
      <c r="D51" s="131"/>
      <c r="E51" s="131"/>
      <c r="F51" s="493"/>
      <c r="G51" s="493"/>
      <c r="H51" s="131"/>
      <c r="I51" s="131"/>
      <c r="J51" s="494"/>
      <c r="K51" s="494"/>
      <c r="L51" s="131"/>
      <c r="M51" s="131"/>
      <c r="N51" s="491"/>
      <c r="O51" s="491"/>
      <c r="P51" s="226"/>
      <c r="Q51" s="131"/>
      <c r="R51" s="131"/>
      <c r="S51" s="564"/>
      <c r="T51" s="564"/>
      <c r="U51" s="131"/>
      <c r="V51" s="131"/>
      <c r="W51" s="490"/>
      <c r="X51" s="490"/>
      <c r="Y51" s="131"/>
      <c r="Z51" s="131"/>
      <c r="AA51" s="565"/>
      <c r="AB51" s="565"/>
      <c r="AC51" s="131"/>
      <c r="AD51" s="131"/>
      <c r="AE51" s="495"/>
      <c r="AF51" s="496"/>
    </row>
    <row r="52" spans="1:33" ht="20.100000000000001" customHeight="1">
      <c r="B52" s="489"/>
      <c r="C52" s="489"/>
      <c r="D52" s="131"/>
      <c r="E52" s="131"/>
      <c r="F52" s="493"/>
      <c r="G52" s="493"/>
      <c r="H52" s="131"/>
      <c r="I52" s="131"/>
      <c r="J52" s="494"/>
      <c r="K52" s="494"/>
      <c r="L52" s="131"/>
      <c r="M52" s="131"/>
      <c r="N52" s="491"/>
      <c r="O52" s="491"/>
      <c r="P52" s="226"/>
      <c r="Q52" s="131"/>
      <c r="R52" s="131"/>
      <c r="S52" s="564"/>
      <c r="T52" s="564"/>
      <c r="U52" s="131"/>
      <c r="V52" s="131"/>
      <c r="W52" s="490"/>
      <c r="X52" s="490"/>
      <c r="Y52" s="131"/>
      <c r="Z52" s="131"/>
      <c r="AA52" s="565"/>
      <c r="AB52" s="565"/>
      <c r="AC52" s="131"/>
      <c r="AD52" s="131"/>
      <c r="AE52" s="495"/>
      <c r="AF52" s="496"/>
    </row>
    <row r="53" spans="1:33" ht="20.100000000000001" customHeight="1">
      <c r="B53" s="489"/>
      <c r="C53" s="489"/>
      <c r="D53" s="131"/>
      <c r="E53" s="131"/>
      <c r="F53" s="493"/>
      <c r="G53" s="493"/>
      <c r="H53" s="131"/>
      <c r="I53" s="131"/>
      <c r="J53" s="494"/>
      <c r="K53" s="494"/>
      <c r="L53" s="131"/>
      <c r="M53" s="131"/>
      <c r="N53" s="491"/>
      <c r="O53" s="491"/>
      <c r="P53" s="226"/>
      <c r="Q53" s="131"/>
      <c r="R53" s="131"/>
      <c r="S53" s="564"/>
      <c r="T53" s="564"/>
      <c r="U53" s="131"/>
      <c r="V53" s="131"/>
      <c r="W53" s="490"/>
      <c r="X53" s="490"/>
      <c r="Y53" s="131"/>
      <c r="Z53" s="131"/>
      <c r="AA53" s="565"/>
      <c r="AB53" s="565"/>
      <c r="AC53" s="131"/>
      <c r="AD53" s="131"/>
      <c r="AE53" s="495"/>
      <c r="AF53" s="496"/>
    </row>
    <row r="54" spans="1:33" ht="20.100000000000001" customHeight="1">
      <c r="B54" s="489"/>
      <c r="C54" s="489"/>
      <c r="D54" s="131"/>
      <c r="E54" s="131"/>
      <c r="F54" s="493"/>
      <c r="G54" s="493"/>
      <c r="H54" s="131"/>
      <c r="I54" s="131"/>
      <c r="J54" s="494"/>
      <c r="K54" s="494"/>
      <c r="L54" s="131"/>
      <c r="M54" s="131"/>
      <c r="N54" s="491"/>
      <c r="O54" s="491"/>
      <c r="P54" s="226"/>
      <c r="Q54" s="131"/>
      <c r="R54" s="131"/>
      <c r="S54" s="564"/>
      <c r="T54" s="564"/>
      <c r="U54" s="131"/>
      <c r="V54" s="131"/>
      <c r="W54" s="490"/>
      <c r="X54" s="490"/>
      <c r="Y54" s="131"/>
      <c r="Z54" s="131"/>
      <c r="AA54" s="565"/>
      <c r="AB54" s="565"/>
      <c r="AC54" s="131"/>
      <c r="AD54" s="131"/>
      <c r="AE54" s="495"/>
      <c r="AF54" s="496"/>
    </row>
    <row r="55" spans="1:33" ht="20.100000000000001" customHeight="1">
      <c r="B55" s="489"/>
      <c r="C55" s="489"/>
      <c r="D55" s="131"/>
      <c r="E55" s="131"/>
      <c r="F55" s="493"/>
      <c r="G55" s="493"/>
      <c r="H55" s="131"/>
      <c r="I55" s="131"/>
      <c r="J55" s="494"/>
      <c r="K55" s="494"/>
      <c r="L55" s="131"/>
      <c r="M55" s="131"/>
      <c r="N55" s="491"/>
      <c r="O55" s="491"/>
      <c r="P55" s="226"/>
      <c r="Q55" s="131"/>
      <c r="R55" s="131"/>
      <c r="S55" s="564"/>
      <c r="T55" s="564"/>
      <c r="U55" s="131"/>
      <c r="V55" s="131"/>
      <c r="W55" s="490"/>
      <c r="X55" s="490"/>
      <c r="Y55" s="131"/>
      <c r="Z55" s="131"/>
      <c r="AA55" s="565"/>
      <c r="AB55" s="565"/>
      <c r="AC55" s="131"/>
      <c r="AD55" s="131"/>
      <c r="AE55" s="495"/>
      <c r="AF55" s="496"/>
    </row>
    <row r="56" spans="1:33" ht="20.100000000000001" customHeight="1">
      <c r="B56" s="489"/>
      <c r="C56" s="489"/>
      <c r="D56" s="226"/>
      <c r="E56" s="226"/>
      <c r="F56" s="493"/>
      <c r="G56" s="493"/>
      <c r="H56" s="226"/>
      <c r="I56" s="226"/>
      <c r="J56" s="494"/>
      <c r="K56" s="494"/>
      <c r="L56" s="226"/>
      <c r="M56" s="226"/>
      <c r="N56" s="491"/>
      <c r="O56" s="491"/>
      <c r="P56" s="226"/>
      <c r="Q56" s="226"/>
      <c r="R56" s="226"/>
      <c r="S56" s="564"/>
      <c r="T56" s="564"/>
      <c r="U56" s="226"/>
      <c r="V56" s="226"/>
      <c r="W56" s="490"/>
      <c r="X56" s="490"/>
      <c r="Y56" s="226"/>
      <c r="Z56" s="226"/>
      <c r="AA56" s="565"/>
      <c r="AB56" s="565"/>
      <c r="AC56" s="226"/>
      <c r="AD56" s="226"/>
      <c r="AE56" s="495"/>
      <c r="AF56" s="496"/>
    </row>
    <row r="57" spans="1:33" ht="20.100000000000001" customHeight="1">
      <c r="B57" s="489"/>
      <c r="C57" s="489"/>
      <c r="D57" s="226"/>
      <c r="E57" s="226"/>
      <c r="F57" s="493"/>
      <c r="G57" s="493"/>
      <c r="H57" s="226"/>
      <c r="I57" s="226"/>
      <c r="J57" s="494"/>
      <c r="K57" s="494"/>
      <c r="L57" s="226"/>
      <c r="M57" s="226"/>
      <c r="N57" s="491"/>
      <c r="O57" s="491"/>
      <c r="P57" s="226"/>
      <c r="Q57" s="226"/>
      <c r="R57" s="226"/>
      <c r="S57" s="564"/>
      <c r="T57" s="564"/>
      <c r="U57" s="226"/>
      <c r="V57" s="226"/>
      <c r="W57" s="490"/>
      <c r="X57" s="490"/>
      <c r="Y57" s="226"/>
      <c r="Z57" s="226"/>
      <c r="AA57" s="565"/>
      <c r="AB57" s="565"/>
      <c r="AC57" s="226"/>
      <c r="AD57" s="226"/>
      <c r="AE57" s="495"/>
      <c r="AF57" s="496"/>
    </row>
    <row r="58" spans="1:33" ht="20.100000000000001" customHeight="1">
      <c r="C58" s="208"/>
      <c r="D58" s="208"/>
      <c r="G58" s="208"/>
      <c r="H58" s="208"/>
      <c r="K58" s="208"/>
      <c r="L58" s="208"/>
      <c r="O58" s="208"/>
      <c r="P58" s="208"/>
      <c r="T58" s="208"/>
      <c r="U58" s="208"/>
      <c r="X58" s="208"/>
      <c r="Y58" s="208"/>
      <c r="AB58" s="205"/>
      <c r="AC58" s="197" t="s">
        <v>177</v>
      </c>
      <c r="AD58" s="197" t="s">
        <v>178</v>
      </c>
      <c r="AE58" s="197" t="s">
        <v>178</v>
      </c>
      <c r="AF58" s="197" t="s">
        <v>179</v>
      </c>
      <c r="AG58" s="101"/>
    </row>
    <row r="59" spans="1:33" ht="20.100000000000001" customHeight="1">
      <c r="A59" s="16"/>
      <c r="B59" s="377" t="s">
        <v>4</v>
      </c>
      <c r="C59" s="500">
        <v>0.5</v>
      </c>
      <c r="D59" s="500"/>
      <c r="E59" s="500"/>
      <c r="G59" s="484" t="str">
        <f>F50</f>
        <v>西原ＦＣ</v>
      </c>
      <c r="H59" s="484"/>
      <c r="I59" s="484"/>
      <c r="J59" s="484"/>
      <c r="K59" s="484"/>
      <c r="L59" s="484"/>
      <c r="M59" s="484"/>
      <c r="N59" s="485">
        <f>P59+P60</f>
        <v>0</v>
      </c>
      <c r="O59" s="486" t="s">
        <v>9</v>
      </c>
      <c r="P59" s="206">
        <v>0</v>
      </c>
      <c r="Q59" s="214" t="s">
        <v>249</v>
      </c>
      <c r="R59" s="206">
        <v>2</v>
      </c>
      <c r="S59" s="486" t="s">
        <v>10</v>
      </c>
      <c r="T59" s="485">
        <f>R59+R60</f>
        <v>2</v>
      </c>
      <c r="U59" s="501" t="str">
        <f>J50</f>
        <v>今市ＦＣプログレス</v>
      </c>
      <c r="V59" s="501"/>
      <c r="W59" s="501"/>
      <c r="X59" s="501"/>
      <c r="Y59" s="501"/>
      <c r="Z59" s="501"/>
      <c r="AA59" s="501"/>
      <c r="AB59" s="498" t="s">
        <v>246</v>
      </c>
      <c r="AC59" s="499" t="s">
        <v>182</v>
      </c>
      <c r="AD59" s="499" t="s">
        <v>189</v>
      </c>
      <c r="AE59" s="499" t="s">
        <v>181</v>
      </c>
      <c r="AF59" s="499">
        <v>6</v>
      </c>
      <c r="AG59" s="378" t="s">
        <v>247</v>
      </c>
    </row>
    <row r="60" spans="1:33" ht="20.100000000000001" customHeight="1">
      <c r="A60" s="16"/>
      <c r="B60" s="377"/>
      <c r="C60" s="500"/>
      <c r="D60" s="500"/>
      <c r="E60" s="500"/>
      <c r="G60" s="484"/>
      <c r="H60" s="484"/>
      <c r="I60" s="484"/>
      <c r="J60" s="484"/>
      <c r="K60" s="484"/>
      <c r="L60" s="484"/>
      <c r="M60" s="484"/>
      <c r="N60" s="485"/>
      <c r="O60" s="486"/>
      <c r="P60" s="206">
        <v>0</v>
      </c>
      <c r="Q60" s="214" t="s">
        <v>249</v>
      </c>
      <c r="R60" s="206">
        <v>0</v>
      </c>
      <c r="S60" s="486"/>
      <c r="T60" s="485"/>
      <c r="U60" s="501"/>
      <c r="V60" s="501"/>
      <c r="W60" s="501"/>
      <c r="X60" s="501"/>
      <c r="Y60" s="501"/>
      <c r="Z60" s="501"/>
      <c r="AA60" s="501"/>
      <c r="AB60" s="498"/>
      <c r="AC60" s="499"/>
      <c r="AD60" s="499"/>
      <c r="AE60" s="499"/>
      <c r="AF60" s="499"/>
      <c r="AG60" s="378"/>
    </row>
    <row r="61" spans="1:33" ht="20.100000000000001" customHeight="1">
      <c r="C61" s="213"/>
      <c r="D61" s="213"/>
      <c r="E61" s="85"/>
      <c r="G61" s="206"/>
      <c r="H61" s="206"/>
      <c r="I61" s="227"/>
      <c r="J61" s="227"/>
      <c r="K61" s="206"/>
      <c r="L61" s="206"/>
      <c r="M61" s="227"/>
      <c r="N61" s="227"/>
      <c r="O61" s="206"/>
      <c r="P61" s="206"/>
      <c r="Q61" s="227"/>
      <c r="R61" s="227"/>
      <c r="S61" s="227"/>
      <c r="T61" s="206"/>
      <c r="U61" s="206"/>
      <c r="V61" s="227"/>
      <c r="W61" s="227"/>
      <c r="X61" s="206"/>
      <c r="Y61" s="206"/>
      <c r="Z61" s="227"/>
      <c r="AA61" s="227"/>
      <c r="AB61" s="201"/>
      <c r="AC61" s="58"/>
      <c r="AD61" s="58"/>
      <c r="AE61" s="212"/>
      <c r="AF61" s="212"/>
      <c r="AG61" s="198"/>
    </row>
    <row r="62" spans="1:33" ht="20.100000000000001" customHeight="1">
      <c r="A62" s="16"/>
      <c r="B62" s="377" t="s">
        <v>5</v>
      </c>
      <c r="C62" s="500">
        <v>0.52083333333333337</v>
      </c>
      <c r="D62" s="500"/>
      <c r="E62" s="500"/>
      <c r="G62" s="484" t="str">
        <f>S50</f>
        <v>ＪＦＣ　足利ラトゥール</v>
      </c>
      <c r="H62" s="484"/>
      <c r="I62" s="484"/>
      <c r="J62" s="484"/>
      <c r="K62" s="484"/>
      <c r="L62" s="484"/>
      <c r="M62" s="484"/>
      <c r="N62" s="485">
        <f>P62+P63</f>
        <v>0</v>
      </c>
      <c r="O62" s="486" t="s">
        <v>9</v>
      </c>
      <c r="P62" s="206">
        <v>0</v>
      </c>
      <c r="Q62" s="214" t="s">
        <v>249</v>
      </c>
      <c r="R62" s="206">
        <v>1</v>
      </c>
      <c r="S62" s="486" t="s">
        <v>10</v>
      </c>
      <c r="T62" s="485">
        <f>R62+R63</f>
        <v>2</v>
      </c>
      <c r="U62" s="501" t="str">
        <f>W50</f>
        <v>ブラッドレスサッカークラブ</v>
      </c>
      <c r="V62" s="501"/>
      <c r="W62" s="501"/>
      <c r="X62" s="501"/>
      <c r="Y62" s="501"/>
      <c r="Z62" s="501"/>
      <c r="AA62" s="501"/>
      <c r="AB62" s="498" t="s">
        <v>246</v>
      </c>
      <c r="AC62" s="499" t="s">
        <v>188</v>
      </c>
      <c r="AD62" s="499" t="s">
        <v>186</v>
      </c>
      <c r="AE62" s="499" t="s">
        <v>187</v>
      </c>
      <c r="AF62" s="499">
        <v>3</v>
      </c>
      <c r="AG62" s="378" t="s">
        <v>247</v>
      </c>
    </row>
    <row r="63" spans="1:33" ht="20.100000000000001" customHeight="1">
      <c r="A63" s="16"/>
      <c r="B63" s="377"/>
      <c r="C63" s="500"/>
      <c r="D63" s="500"/>
      <c r="E63" s="500"/>
      <c r="G63" s="484"/>
      <c r="H63" s="484"/>
      <c r="I63" s="484"/>
      <c r="J63" s="484"/>
      <c r="K63" s="484"/>
      <c r="L63" s="484"/>
      <c r="M63" s="484"/>
      <c r="N63" s="485"/>
      <c r="O63" s="486"/>
      <c r="P63" s="206">
        <v>0</v>
      </c>
      <c r="Q63" s="214" t="s">
        <v>249</v>
      </c>
      <c r="R63" s="206">
        <v>1</v>
      </c>
      <c r="S63" s="486"/>
      <c r="T63" s="485"/>
      <c r="U63" s="501"/>
      <c r="V63" s="501"/>
      <c r="W63" s="501"/>
      <c r="X63" s="501"/>
      <c r="Y63" s="501"/>
      <c r="Z63" s="501"/>
      <c r="AA63" s="501"/>
      <c r="AB63" s="498"/>
      <c r="AC63" s="499"/>
      <c r="AD63" s="499"/>
      <c r="AE63" s="499"/>
      <c r="AF63" s="499"/>
      <c r="AG63" s="378"/>
    </row>
    <row r="64" spans="1:33" ht="20.100000000000001" customHeight="1">
      <c r="A64" s="16"/>
      <c r="C64" s="213"/>
      <c r="D64" s="213"/>
      <c r="E64" s="85"/>
      <c r="G64" s="206"/>
      <c r="H64" s="206"/>
      <c r="I64" s="227"/>
      <c r="J64" s="227"/>
      <c r="K64" s="206"/>
      <c r="L64" s="206"/>
      <c r="M64" s="227"/>
      <c r="N64" s="227"/>
      <c r="O64" s="206"/>
      <c r="P64" s="206"/>
      <c r="Q64" s="227"/>
      <c r="R64" s="227"/>
      <c r="S64" s="227"/>
      <c r="T64" s="206"/>
      <c r="U64" s="206"/>
      <c r="V64" s="227"/>
      <c r="W64" s="227"/>
      <c r="X64" s="206"/>
      <c r="Y64" s="206"/>
      <c r="Z64" s="227"/>
      <c r="AA64" s="227"/>
      <c r="AB64" s="201"/>
      <c r="AC64" s="58"/>
      <c r="AD64" s="58"/>
      <c r="AE64" s="212"/>
      <c r="AF64" s="212"/>
      <c r="AG64" s="198"/>
    </row>
    <row r="65" spans="1:33" ht="20.100000000000001" customHeight="1">
      <c r="A65" s="16"/>
      <c r="B65" s="377" t="s">
        <v>6</v>
      </c>
      <c r="C65" s="500">
        <v>0.54166666666666663</v>
      </c>
      <c r="D65" s="500"/>
      <c r="E65" s="500"/>
      <c r="G65" s="542" t="str">
        <f>F50</f>
        <v>西原ＦＣ</v>
      </c>
      <c r="H65" s="542"/>
      <c r="I65" s="542"/>
      <c r="J65" s="542"/>
      <c r="K65" s="542"/>
      <c r="L65" s="542"/>
      <c r="M65" s="542"/>
      <c r="N65" s="485">
        <f>P65+P66</f>
        <v>0</v>
      </c>
      <c r="O65" s="486" t="s">
        <v>9</v>
      </c>
      <c r="P65" s="206">
        <v>0</v>
      </c>
      <c r="Q65" s="214" t="s">
        <v>249</v>
      </c>
      <c r="R65" s="206">
        <v>0</v>
      </c>
      <c r="S65" s="486" t="s">
        <v>10</v>
      </c>
      <c r="T65" s="485">
        <f>R65+R66</f>
        <v>0</v>
      </c>
      <c r="U65" s="542" t="str">
        <f>N50</f>
        <v>ＦＣスポルト宇都宮クラウド</v>
      </c>
      <c r="V65" s="542"/>
      <c r="W65" s="542"/>
      <c r="X65" s="542"/>
      <c r="Y65" s="542"/>
      <c r="Z65" s="542"/>
      <c r="AA65" s="542"/>
      <c r="AB65" s="498" t="s">
        <v>246</v>
      </c>
      <c r="AC65" s="499" t="s">
        <v>181</v>
      </c>
      <c r="AD65" s="499" t="s">
        <v>182</v>
      </c>
      <c r="AE65" s="499" t="s">
        <v>189</v>
      </c>
      <c r="AF65" s="499">
        <v>5</v>
      </c>
      <c r="AG65" s="378" t="s">
        <v>247</v>
      </c>
    </row>
    <row r="66" spans="1:33" ht="20.100000000000001" customHeight="1">
      <c r="A66" s="16"/>
      <c r="B66" s="377"/>
      <c r="C66" s="500"/>
      <c r="D66" s="500"/>
      <c r="E66" s="500"/>
      <c r="G66" s="542"/>
      <c r="H66" s="542"/>
      <c r="I66" s="542"/>
      <c r="J66" s="542"/>
      <c r="K66" s="542"/>
      <c r="L66" s="542"/>
      <c r="M66" s="542"/>
      <c r="N66" s="485"/>
      <c r="O66" s="486"/>
      <c r="P66" s="206">
        <v>0</v>
      </c>
      <c r="Q66" s="214" t="s">
        <v>249</v>
      </c>
      <c r="R66" s="206">
        <v>0</v>
      </c>
      <c r="S66" s="486"/>
      <c r="T66" s="485"/>
      <c r="U66" s="542"/>
      <c r="V66" s="542"/>
      <c r="W66" s="542"/>
      <c r="X66" s="542"/>
      <c r="Y66" s="542"/>
      <c r="Z66" s="542"/>
      <c r="AA66" s="542"/>
      <c r="AB66" s="498"/>
      <c r="AC66" s="499"/>
      <c r="AD66" s="499"/>
      <c r="AE66" s="499"/>
      <c r="AF66" s="499"/>
      <c r="AG66" s="378"/>
    </row>
    <row r="67" spans="1:33" ht="20.100000000000001" customHeight="1">
      <c r="A67" s="16"/>
      <c r="B67" s="199"/>
      <c r="C67" s="211"/>
      <c r="D67" s="211"/>
      <c r="E67" s="211"/>
      <c r="G67" s="206"/>
      <c r="H67" s="206"/>
      <c r="I67" s="206"/>
      <c r="J67" s="206"/>
      <c r="K67" s="206"/>
      <c r="L67" s="206"/>
      <c r="M67" s="206"/>
      <c r="N67" s="134"/>
      <c r="O67" s="207"/>
      <c r="P67" s="206"/>
      <c r="Q67" s="227"/>
      <c r="R67" s="227"/>
      <c r="S67" s="207"/>
      <c r="T67" s="134"/>
      <c r="U67" s="206"/>
      <c r="V67" s="206"/>
      <c r="W67" s="206"/>
      <c r="X67" s="206"/>
      <c r="Y67" s="206"/>
      <c r="Z67" s="206"/>
      <c r="AA67" s="206"/>
      <c r="AB67" s="201"/>
      <c r="AC67" s="58"/>
      <c r="AD67" s="58"/>
      <c r="AE67" s="212"/>
      <c r="AF67" s="212"/>
      <c r="AG67" s="198"/>
    </row>
    <row r="68" spans="1:33" ht="20.100000000000001" customHeight="1">
      <c r="A68" s="16"/>
      <c r="B68" s="377" t="s">
        <v>7</v>
      </c>
      <c r="C68" s="500">
        <v>0.5625</v>
      </c>
      <c r="D68" s="500"/>
      <c r="E68" s="500"/>
      <c r="G68" s="484" t="str">
        <f>S50</f>
        <v>ＪＦＣ　足利ラトゥール</v>
      </c>
      <c r="H68" s="484"/>
      <c r="I68" s="484"/>
      <c r="J68" s="484"/>
      <c r="K68" s="484"/>
      <c r="L68" s="484"/>
      <c r="M68" s="484"/>
      <c r="N68" s="485">
        <f>P68+P69</f>
        <v>0</v>
      </c>
      <c r="O68" s="486" t="s">
        <v>9</v>
      </c>
      <c r="P68" s="206">
        <v>0</v>
      </c>
      <c r="Q68" s="214" t="s">
        <v>249</v>
      </c>
      <c r="R68" s="206">
        <v>2</v>
      </c>
      <c r="S68" s="486" t="s">
        <v>10</v>
      </c>
      <c r="T68" s="485">
        <f>R68+R69</f>
        <v>2</v>
      </c>
      <c r="U68" s="501" t="str">
        <f>AA50</f>
        <v>ＭＯＲＡＮＧＯ栃木フットボールクラブＵ１０</v>
      </c>
      <c r="V68" s="501"/>
      <c r="W68" s="501"/>
      <c r="X68" s="501"/>
      <c r="Y68" s="501"/>
      <c r="Z68" s="501"/>
      <c r="AA68" s="501"/>
      <c r="AB68" s="498" t="s">
        <v>246</v>
      </c>
      <c r="AC68" s="499" t="s">
        <v>187</v>
      </c>
      <c r="AD68" s="499" t="s">
        <v>188</v>
      </c>
      <c r="AE68" s="499" t="s">
        <v>186</v>
      </c>
      <c r="AF68" s="499">
        <v>2</v>
      </c>
      <c r="AG68" s="378" t="s">
        <v>247</v>
      </c>
    </row>
    <row r="69" spans="1:33" ht="20.100000000000001" customHeight="1">
      <c r="A69" s="16"/>
      <c r="B69" s="377"/>
      <c r="C69" s="500"/>
      <c r="D69" s="500"/>
      <c r="E69" s="500"/>
      <c r="G69" s="484"/>
      <c r="H69" s="484"/>
      <c r="I69" s="484"/>
      <c r="J69" s="484"/>
      <c r="K69" s="484"/>
      <c r="L69" s="484"/>
      <c r="M69" s="484"/>
      <c r="N69" s="485"/>
      <c r="O69" s="486"/>
      <c r="P69" s="206">
        <v>0</v>
      </c>
      <c r="Q69" s="214" t="s">
        <v>249</v>
      </c>
      <c r="R69" s="206">
        <v>0</v>
      </c>
      <c r="S69" s="486"/>
      <c r="T69" s="485"/>
      <c r="U69" s="501"/>
      <c r="V69" s="501"/>
      <c r="W69" s="501"/>
      <c r="X69" s="501"/>
      <c r="Y69" s="501"/>
      <c r="Z69" s="501"/>
      <c r="AA69" s="501"/>
      <c r="AB69" s="498"/>
      <c r="AC69" s="499"/>
      <c r="AD69" s="499"/>
      <c r="AE69" s="499"/>
      <c r="AF69" s="499"/>
      <c r="AG69" s="378"/>
    </row>
    <row r="70" spans="1:33" ht="20.100000000000001" customHeight="1">
      <c r="A70" s="16"/>
      <c r="C70" s="213"/>
      <c r="D70" s="213"/>
      <c r="E70" s="85"/>
      <c r="G70" s="206"/>
      <c r="H70" s="206"/>
      <c r="I70" s="227"/>
      <c r="J70" s="227"/>
      <c r="K70" s="206"/>
      <c r="L70" s="206"/>
      <c r="M70" s="227"/>
      <c r="N70" s="227"/>
      <c r="O70" s="206"/>
      <c r="P70" s="206"/>
      <c r="Q70" s="227"/>
      <c r="R70" s="227"/>
      <c r="S70" s="227"/>
      <c r="T70" s="206"/>
      <c r="U70" s="206"/>
      <c r="V70" s="227"/>
      <c r="W70" s="227"/>
      <c r="X70" s="206"/>
      <c r="Y70" s="206"/>
      <c r="Z70" s="227"/>
      <c r="AA70" s="227"/>
      <c r="AB70" s="201"/>
      <c r="AC70" s="58"/>
      <c r="AD70" s="58"/>
      <c r="AE70" s="212"/>
      <c r="AF70" s="212"/>
      <c r="AG70" s="198"/>
    </row>
    <row r="71" spans="1:33" ht="20.100000000000001" customHeight="1">
      <c r="A71" s="16"/>
      <c r="B71" s="377" t="s">
        <v>8</v>
      </c>
      <c r="C71" s="500">
        <v>0.58333333333333337</v>
      </c>
      <c r="D71" s="500"/>
      <c r="E71" s="500"/>
      <c r="G71" s="501" t="str">
        <f>J50</f>
        <v>今市ＦＣプログレス</v>
      </c>
      <c r="H71" s="501"/>
      <c r="I71" s="501"/>
      <c r="J71" s="501"/>
      <c r="K71" s="501"/>
      <c r="L71" s="501"/>
      <c r="M71" s="501"/>
      <c r="N71" s="485">
        <f>P71+P72</f>
        <v>1</v>
      </c>
      <c r="O71" s="486" t="s">
        <v>9</v>
      </c>
      <c r="P71" s="206">
        <v>1</v>
      </c>
      <c r="Q71" s="214" t="s">
        <v>249</v>
      </c>
      <c r="R71" s="206">
        <v>0</v>
      </c>
      <c r="S71" s="486" t="s">
        <v>10</v>
      </c>
      <c r="T71" s="485">
        <f>R71+R72</f>
        <v>0</v>
      </c>
      <c r="U71" s="484" t="str">
        <f>N50</f>
        <v>ＦＣスポルト宇都宮クラウド</v>
      </c>
      <c r="V71" s="484"/>
      <c r="W71" s="484"/>
      <c r="X71" s="484"/>
      <c r="Y71" s="484"/>
      <c r="Z71" s="484"/>
      <c r="AA71" s="484"/>
      <c r="AB71" s="498" t="s">
        <v>246</v>
      </c>
      <c r="AC71" s="499" t="s">
        <v>189</v>
      </c>
      <c r="AD71" s="499" t="s">
        <v>181</v>
      </c>
      <c r="AE71" s="499" t="s">
        <v>182</v>
      </c>
      <c r="AF71" s="499">
        <v>4</v>
      </c>
      <c r="AG71" s="378" t="s">
        <v>247</v>
      </c>
    </row>
    <row r="72" spans="1:33" ht="20.100000000000001" customHeight="1">
      <c r="A72" s="16"/>
      <c r="B72" s="377"/>
      <c r="C72" s="500"/>
      <c r="D72" s="500"/>
      <c r="E72" s="500"/>
      <c r="G72" s="501"/>
      <c r="H72" s="501"/>
      <c r="I72" s="501"/>
      <c r="J72" s="501"/>
      <c r="K72" s="501"/>
      <c r="L72" s="501"/>
      <c r="M72" s="501"/>
      <c r="N72" s="485"/>
      <c r="O72" s="486"/>
      <c r="P72" s="206">
        <v>0</v>
      </c>
      <c r="Q72" s="214" t="s">
        <v>249</v>
      </c>
      <c r="R72" s="206">
        <v>0</v>
      </c>
      <c r="S72" s="486"/>
      <c r="T72" s="485"/>
      <c r="U72" s="484"/>
      <c r="V72" s="484"/>
      <c r="W72" s="484"/>
      <c r="X72" s="484"/>
      <c r="Y72" s="484"/>
      <c r="Z72" s="484"/>
      <c r="AA72" s="484"/>
      <c r="AB72" s="498"/>
      <c r="AC72" s="499"/>
      <c r="AD72" s="499"/>
      <c r="AE72" s="499"/>
      <c r="AF72" s="499"/>
      <c r="AG72" s="378"/>
    </row>
    <row r="73" spans="1:33" ht="20.100000000000001" customHeight="1">
      <c r="A73" s="16"/>
      <c r="C73" s="213"/>
      <c r="D73" s="213"/>
      <c r="E73" s="85"/>
      <c r="G73" s="206"/>
      <c r="H73" s="206"/>
      <c r="I73" s="227"/>
      <c r="J73" s="227"/>
      <c r="K73" s="206"/>
      <c r="L73" s="206"/>
      <c r="M73" s="227"/>
      <c r="N73" s="227"/>
      <c r="O73" s="206"/>
      <c r="P73" s="206"/>
      <c r="Q73" s="227"/>
      <c r="R73" s="227"/>
      <c r="S73" s="227"/>
      <c r="T73" s="206"/>
      <c r="U73" s="206"/>
      <c r="V73" s="227"/>
      <c r="W73" s="227"/>
      <c r="X73" s="206"/>
      <c r="Y73" s="206"/>
      <c r="Z73" s="227"/>
      <c r="AA73" s="227"/>
      <c r="AB73" s="201"/>
      <c r="AC73" s="208"/>
      <c r="AD73" s="58"/>
      <c r="AE73" s="58"/>
      <c r="AF73" s="212"/>
      <c r="AG73" s="132"/>
    </row>
    <row r="74" spans="1:33" ht="20.100000000000001" customHeight="1">
      <c r="A74" s="16"/>
      <c r="B74" s="377" t="s">
        <v>0</v>
      </c>
      <c r="C74" s="500">
        <v>0.60416666666666663</v>
      </c>
      <c r="D74" s="500"/>
      <c r="E74" s="500"/>
      <c r="G74" s="484" t="str">
        <f>W50</f>
        <v>ブラッドレスサッカークラブ</v>
      </c>
      <c r="H74" s="484"/>
      <c r="I74" s="484"/>
      <c r="J74" s="484"/>
      <c r="K74" s="484"/>
      <c r="L74" s="484"/>
      <c r="M74" s="484"/>
      <c r="N74" s="485">
        <f>P74+P75</f>
        <v>0</v>
      </c>
      <c r="O74" s="486" t="s">
        <v>9</v>
      </c>
      <c r="P74" s="206">
        <v>0</v>
      </c>
      <c r="Q74" s="214" t="s">
        <v>249</v>
      </c>
      <c r="R74" s="206">
        <v>1</v>
      </c>
      <c r="S74" s="486" t="s">
        <v>10</v>
      </c>
      <c r="T74" s="485">
        <f>R74+R75</f>
        <v>2</v>
      </c>
      <c r="U74" s="501" t="str">
        <f>AA50</f>
        <v>ＭＯＲＡＮＧＯ栃木フットボールクラブＵ１０</v>
      </c>
      <c r="V74" s="501"/>
      <c r="W74" s="501"/>
      <c r="X74" s="501"/>
      <c r="Y74" s="501"/>
      <c r="Z74" s="501"/>
      <c r="AA74" s="501"/>
      <c r="AB74" s="498" t="s">
        <v>246</v>
      </c>
      <c r="AC74" s="499" t="s">
        <v>186</v>
      </c>
      <c r="AD74" s="499" t="s">
        <v>187</v>
      </c>
      <c r="AE74" s="499" t="s">
        <v>188</v>
      </c>
      <c r="AF74" s="499">
        <v>1</v>
      </c>
      <c r="AG74" s="378" t="s">
        <v>247</v>
      </c>
    </row>
    <row r="75" spans="1:33" ht="20.100000000000001" customHeight="1">
      <c r="A75" s="16"/>
      <c r="B75" s="377"/>
      <c r="C75" s="500"/>
      <c r="D75" s="500"/>
      <c r="E75" s="500"/>
      <c r="G75" s="484"/>
      <c r="H75" s="484"/>
      <c r="I75" s="484"/>
      <c r="J75" s="484"/>
      <c r="K75" s="484"/>
      <c r="L75" s="484"/>
      <c r="M75" s="484"/>
      <c r="N75" s="485"/>
      <c r="O75" s="486"/>
      <c r="P75" s="206">
        <v>0</v>
      </c>
      <c r="Q75" s="214" t="s">
        <v>249</v>
      </c>
      <c r="R75" s="206">
        <v>1</v>
      </c>
      <c r="S75" s="486"/>
      <c r="T75" s="485"/>
      <c r="U75" s="501"/>
      <c r="V75" s="501"/>
      <c r="W75" s="501"/>
      <c r="X75" s="501"/>
      <c r="Y75" s="501"/>
      <c r="Z75" s="501"/>
      <c r="AA75" s="501"/>
      <c r="AB75" s="498"/>
      <c r="AC75" s="499"/>
      <c r="AD75" s="499"/>
      <c r="AE75" s="499"/>
      <c r="AF75" s="499"/>
      <c r="AG75" s="378"/>
    </row>
    <row r="76" spans="1:33" ht="20.100000000000001" customHeight="1">
      <c r="B76" s="199"/>
      <c r="C76" s="133"/>
      <c r="D76" s="133"/>
      <c r="E76" s="133"/>
      <c r="G76" s="206"/>
      <c r="H76" s="206"/>
      <c r="I76" s="206"/>
      <c r="J76" s="206"/>
      <c r="K76" s="206"/>
      <c r="L76" s="206"/>
      <c r="M76" s="206"/>
      <c r="N76" s="134"/>
      <c r="O76" s="207"/>
      <c r="P76" s="206"/>
      <c r="Q76" s="214"/>
      <c r="R76" s="227"/>
      <c r="S76" s="207"/>
      <c r="T76" s="134"/>
      <c r="U76" s="206"/>
      <c r="V76" s="206"/>
      <c r="W76" s="206"/>
      <c r="X76" s="206"/>
      <c r="Y76" s="206"/>
      <c r="Z76" s="206"/>
      <c r="AA76" s="206"/>
      <c r="AB76" s="208"/>
      <c r="AC76" s="208"/>
      <c r="AF76" s="208"/>
      <c r="AG76" s="208"/>
    </row>
    <row r="77" spans="1:33" ht="20.100000000000001" customHeight="1">
      <c r="C77" s="520" t="str">
        <f>J46 &amp;"リーグ"</f>
        <v>Nリーグ</v>
      </c>
      <c r="D77" s="521"/>
      <c r="E77" s="521"/>
      <c r="F77" s="522"/>
      <c r="G77" s="433" t="str">
        <f>C79</f>
        <v>西原ＦＣ</v>
      </c>
      <c r="H77" s="435"/>
      <c r="I77" s="421" t="str">
        <f>C81</f>
        <v>今市ＦＣプログレス</v>
      </c>
      <c r="J77" s="422"/>
      <c r="K77" s="407" t="str">
        <f>C83</f>
        <v>ＦＣスポルト宇都宮クラウド</v>
      </c>
      <c r="L77" s="408"/>
      <c r="M77" s="504" t="s">
        <v>1</v>
      </c>
      <c r="N77" s="504" t="s">
        <v>2</v>
      </c>
      <c r="O77" s="504" t="s">
        <v>248</v>
      </c>
      <c r="P77" s="504" t="s">
        <v>3</v>
      </c>
      <c r="R77" s="397" t="str">
        <f>W46 &amp;"リーグ"</f>
        <v>NNリーグ</v>
      </c>
      <c r="S77" s="398"/>
      <c r="T77" s="398"/>
      <c r="U77" s="399"/>
      <c r="V77" s="421" t="str">
        <f>R79</f>
        <v>ＪＦＣ　足利ラトゥール</v>
      </c>
      <c r="W77" s="422"/>
      <c r="X77" s="407" t="str">
        <f>R81</f>
        <v>ブラッドレスサッカークラブ</v>
      </c>
      <c r="Y77" s="408"/>
      <c r="Z77" s="407" t="str">
        <f>R83</f>
        <v>ＭＯＲＡＮＧＯ栃木フットボールクラブＵ１０</v>
      </c>
      <c r="AA77" s="408"/>
      <c r="AB77" s="504" t="s">
        <v>1</v>
      </c>
      <c r="AC77" s="504" t="s">
        <v>2</v>
      </c>
      <c r="AD77" s="504" t="s">
        <v>248</v>
      </c>
      <c r="AE77" s="504" t="s">
        <v>3</v>
      </c>
    </row>
    <row r="78" spans="1:33" ht="20.100000000000001" customHeight="1">
      <c r="C78" s="523"/>
      <c r="D78" s="524"/>
      <c r="E78" s="524"/>
      <c r="F78" s="525"/>
      <c r="G78" s="436"/>
      <c r="H78" s="438"/>
      <c r="I78" s="423"/>
      <c r="J78" s="424"/>
      <c r="K78" s="409"/>
      <c r="L78" s="410"/>
      <c r="M78" s="505"/>
      <c r="N78" s="505"/>
      <c r="O78" s="505"/>
      <c r="P78" s="505"/>
      <c r="R78" s="400"/>
      <c r="S78" s="401"/>
      <c r="T78" s="401"/>
      <c r="U78" s="402"/>
      <c r="V78" s="423"/>
      <c r="W78" s="424"/>
      <c r="X78" s="409"/>
      <c r="Y78" s="410"/>
      <c r="Z78" s="409"/>
      <c r="AA78" s="410"/>
      <c r="AB78" s="505"/>
      <c r="AC78" s="505"/>
      <c r="AD78" s="505"/>
      <c r="AE78" s="505"/>
    </row>
    <row r="79" spans="1:33" ht="20.100000000000001" customHeight="1">
      <c r="C79" s="520" t="str">
        <f>F50</f>
        <v>西原ＦＣ</v>
      </c>
      <c r="D79" s="521"/>
      <c r="E79" s="521"/>
      <c r="F79" s="522"/>
      <c r="G79" s="512"/>
      <c r="H79" s="513"/>
      <c r="I79" s="251">
        <f>N59</f>
        <v>0</v>
      </c>
      <c r="J79" s="251">
        <f>T59</f>
        <v>2</v>
      </c>
      <c r="K79" s="251">
        <f>N65</f>
        <v>0</v>
      </c>
      <c r="L79" s="251">
        <f>T65</f>
        <v>0</v>
      </c>
      <c r="M79" s="516">
        <f>COUNTIF(G80:L80,"○")*3+COUNTIF(G80:L80,"△")</f>
        <v>1</v>
      </c>
      <c r="N79" s="518">
        <f>O79-J79-L79</f>
        <v>-2</v>
      </c>
      <c r="O79" s="518">
        <f>I79+K79</f>
        <v>0</v>
      </c>
      <c r="P79" s="518">
        <v>3</v>
      </c>
      <c r="R79" s="520" t="str">
        <f>S50</f>
        <v>ＪＦＣ　足利ラトゥール</v>
      </c>
      <c r="S79" s="521"/>
      <c r="T79" s="521"/>
      <c r="U79" s="522"/>
      <c r="V79" s="512"/>
      <c r="W79" s="513"/>
      <c r="X79" s="251">
        <f>N62</f>
        <v>0</v>
      </c>
      <c r="Y79" s="251">
        <f>T62</f>
        <v>2</v>
      </c>
      <c r="Z79" s="251">
        <f>N68</f>
        <v>0</v>
      </c>
      <c r="AA79" s="251">
        <f>T68</f>
        <v>2</v>
      </c>
      <c r="AB79" s="516">
        <f>COUNTIF(V80:AA80,"○")*3+COUNTIF(V80:AA80,"△")</f>
        <v>0</v>
      </c>
      <c r="AC79" s="518">
        <f>AD79-Y79-AA79</f>
        <v>-4</v>
      </c>
      <c r="AD79" s="518">
        <f>X79+Z79</f>
        <v>0</v>
      </c>
      <c r="AE79" s="518">
        <v>3</v>
      </c>
    </row>
    <row r="80" spans="1:33" ht="20.100000000000001" customHeight="1">
      <c r="C80" s="523"/>
      <c r="D80" s="524"/>
      <c r="E80" s="524"/>
      <c r="F80" s="525"/>
      <c r="G80" s="514"/>
      <c r="H80" s="515"/>
      <c r="I80" s="526" t="str">
        <f>IF(I79&gt;J79,"○",IF(I79&lt;J79,"×",IF(I79=J79,"△")))</f>
        <v>×</v>
      </c>
      <c r="J80" s="527"/>
      <c r="K80" s="526" t="str">
        <f>IF(K79&gt;L79,"○",IF(K79&lt;L79,"×",IF(K79=L79,"△")))</f>
        <v>△</v>
      </c>
      <c r="L80" s="527"/>
      <c r="M80" s="517"/>
      <c r="N80" s="519"/>
      <c r="O80" s="519"/>
      <c r="P80" s="519"/>
      <c r="R80" s="523"/>
      <c r="S80" s="524"/>
      <c r="T80" s="524"/>
      <c r="U80" s="525"/>
      <c r="V80" s="514"/>
      <c r="W80" s="515"/>
      <c r="X80" s="526" t="str">
        <f>IF(X79&gt;Y79,"○",IF(X79&lt;Y79,"×",IF(X79=Y79,"△")))</f>
        <v>×</v>
      </c>
      <c r="Y80" s="527"/>
      <c r="Z80" s="526" t="str">
        <f>IF(Z79&gt;AA79,"○",IF(Z79&lt;AA79,"×",IF(Z79=AA79,"△")))</f>
        <v>×</v>
      </c>
      <c r="AA80" s="527"/>
      <c r="AB80" s="517"/>
      <c r="AC80" s="519"/>
      <c r="AD80" s="519"/>
      <c r="AE80" s="519"/>
    </row>
    <row r="81" spans="3:31" ht="20.100000000000001" customHeight="1">
      <c r="C81" s="528" t="str">
        <f>J50</f>
        <v>今市ＦＣプログレス</v>
      </c>
      <c r="D81" s="529"/>
      <c r="E81" s="529"/>
      <c r="F81" s="530"/>
      <c r="G81" s="251">
        <f>J79</f>
        <v>2</v>
      </c>
      <c r="H81" s="251">
        <f>I79</f>
        <v>0</v>
      </c>
      <c r="I81" s="512"/>
      <c r="J81" s="513"/>
      <c r="K81" s="251">
        <f>N71</f>
        <v>1</v>
      </c>
      <c r="L81" s="251">
        <f>T71</f>
        <v>0</v>
      </c>
      <c r="M81" s="516">
        <f>COUNTIF(G82:L82,"○")*3+COUNTIF(G82:L82,"△")</f>
        <v>6</v>
      </c>
      <c r="N81" s="518">
        <f>O81-H81-L81</f>
        <v>3</v>
      </c>
      <c r="O81" s="518">
        <f>G81+K81</f>
        <v>3</v>
      </c>
      <c r="P81" s="518">
        <v>1</v>
      </c>
      <c r="R81" s="520" t="str">
        <f>W50</f>
        <v>ブラッドレスサッカークラブ</v>
      </c>
      <c r="S81" s="521"/>
      <c r="T81" s="521"/>
      <c r="U81" s="522"/>
      <c r="V81" s="251">
        <f>Y79</f>
        <v>2</v>
      </c>
      <c r="W81" s="251">
        <f>X79</f>
        <v>0</v>
      </c>
      <c r="X81" s="512"/>
      <c r="Y81" s="513"/>
      <c r="Z81" s="251">
        <f>N74</f>
        <v>0</v>
      </c>
      <c r="AA81" s="251">
        <f>T74</f>
        <v>2</v>
      </c>
      <c r="AB81" s="516">
        <f>COUNTIF(V82:AA82,"○")*3+COUNTIF(V82:AA82,"△")</f>
        <v>3</v>
      </c>
      <c r="AC81" s="518">
        <f>AD81-W81-AA81</f>
        <v>0</v>
      </c>
      <c r="AD81" s="518">
        <f>V81+Z81</f>
        <v>2</v>
      </c>
      <c r="AE81" s="518">
        <v>2</v>
      </c>
    </row>
    <row r="82" spans="3:31" ht="20.100000000000001" customHeight="1">
      <c r="C82" s="531"/>
      <c r="D82" s="532"/>
      <c r="E82" s="532"/>
      <c r="F82" s="533"/>
      <c r="G82" s="526" t="str">
        <f>IF(G81&gt;H81,"○",IF(G81&lt;H81,"×",IF(G81=H81,"△")))</f>
        <v>○</v>
      </c>
      <c r="H82" s="527"/>
      <c r="I82" s="514"/>
      <c r="J82" s="515"/>
      <c r="K82" s="526" t="str">
        <f>IF(K81&gt;L81,"○",IF(K81&lt;L81,"×",IF(K81=L81,"△")))</f>
        <v>○</v>
      </c>
      <c r="L82" s="527"/>
      <c r="M82" s="517"/>
      <c r="N82" s="519"/>
      <c r="O82" s="519"/>
      <c r="P82" s="519"/>
      <c r="R82" s="523"/>
      <c r="S82" s="524"/>
      <c r="T82" s="524"/>
      <c r="U82" s="525"/>
      <c r="V82" s="526" t="str">
        <f>IF(V81&gt;W81,"○",IF(V81&lt;W81,"×",IF(V81=W81,"△")))</f>
        <v>○</v>
      </c>
      <c r="W82" s="527"/>
      <c r="X82" s="514"/>
      <c r="Y82" s="515"/>
      <c r="Z82" s="526" t="str">
        <f>IF(Z81&gt;AA81,"○",IF(Z81&lt;AA81,"×",IF(Z81=AA81,"△")))</f>
        <v>×</v>
      </c>
      <c r="AA82" s="527"/>
      <c r="AB82" s="517"/>
      <c r="AC82" s="519"/>
      <c r="AD82" s="519"/>
      <c r="AE82" s="519"/>
    </row>
    <row r="83" spans="3:31" ht="20.100000000000001" customHeight="1">
      <c r="C83" s="506" t="str">
        <f>N50</f>
        <v>ＦＣスポルト宇都宮クラウド</v>
      </c>
      <c r="D83" s="507"/>
      <c r="E83" s="507"/>
      <c r="F83" s="508"/>
      <c r="G83" s="251">
        <f>L79</f>
        <v>0</v>
      </c>
      <c r="H83" s="251">
        <f>K79</f>
        <v>0</v>
      </c>
      <c r="I83" s="251">
        <f>L81</f>
        <v>0</v>
      </c>
      <c r="J83" s="251">
        <f>K81</f>
        <v>1</v>
      </c>
      <c r="K83" s="512"/>
      <c r="L83" s="513"/>
      <c r="M83" s="516">
        <f>COUNTIF(G84:L84,"○")*3+COUNTIF(G84:L84,"△")</f>
        <v>1</v>
      </c>
      <c r="N83" s="518">
        <f>O83-H83-J83</f>
        <v>-1</v>
      </c>
      <c r="O83" s="518">
        <f>G83+I83</f>
        <v>0</v>
      </c>
      <c r="P83" s="518">
        <v>2</v>
      </c>
      <c r="R83" s="566" t="str">
        <f>AA50</f>
        <v>ＭＯＲＡＮＧＯ栃木フットボールクラブＵ１０</v>
      </c>
      <c r="S83" s="567"/>
      <c r="T83" s="567"/>
      <c r="U83" s="568"/>
      <c r="V83" s="251">
        <f>AA79</f>
        <v>2</v>
      </c>
      <c r="W83" s="251">
        <f>Z79</f>
        <v>0</v>
      </c>
      <c r="X83" s="251">
        <f>AA81</f>
        <v>2</v>
      </c>
      <c r="Y83" s="251">
        <f>Z81</f>
        <v>0</v>
      </c>
      <c r="Z83" s="512"/>
      <c r="AA83" s="513"/>
      <c r="AB83" s="516">
        <f>COUNTIF(V84:AA84,"○")*3+COUNTIF(V84:AA84,"△")</f>
        <v>6</v>
      </c>
      <c r="AC83" s="518">
        <f>AD83-W83-Y83</f>
        <v>4</v>
      </c>
      <c r="AD83" s="518">
        <f>V83+X83</f>
        <v>4</v>
      </c>
      <c r="AE83" s="518">
        <v>1</v>
      </c>
    </row>
    <row r="84" spans="3:31" ht="20.100000000000001" customHeight="1">
      <c r="C84" s="509"/>
      <c r="D84" s="510"/>
      <c r="E84" s="510"/>
      <c r="F84" s="511"/>
      <c r="G84" s="526" t="str">
        <f>IF(G83&gt;H83,"○",IF(G83&lt;H83,"×",IF(G83=H83,"△")))</f>
        <v>△</v>
      </c>
      <c r="H84" s="527"/>
      <c r="I84" s="526" t="str">
        <f>IF(I83&gt;J83,"○",IF(I83&lt;J83,"×",IF(I83=J83,"△")))</f>
        <v>×</v>
      </c>
      <c r="J84" s="527"/>
      <c r="K84" s="514"/>
      <c r="L84" s="515"/>
      <c r="M84" s="517"/>
      <c r="N84" s="519"/>
      <c r="O84" s="519"/>
      <c r="P84" s="519"/>
      <c r="R84" s="569"/>
      <c r="S84" s="570"/>
      <c r="T84" s="570"/>
      <c r="U84" s="571"/>
      <c r="V84" s="526" t="str">
        <f>IF(V83&gt;W83,"○",IF(V83&lt;W83,"×",IF(V83=W83,"△")))</f>
        <v>○</v>
      </c>
      <c r="W84" s="527"/>
      <c r="X84" s="526" t="str">
        <f>IF(X83&gt;Y83,"○",IF(X83&lt;Y83,"×",IF(X83=Y83,"△")))</f>
        <v>○</v>
      </c>
      <c r="Y84" s="527"/>
      <c r="Z84" s="514"/>
      <c r="AA84" s="515"/>
      <c r="AB84" s="517"/>
      <c r="AC84" s="519"/>
      <c r="AD84" s="519"/>
      <c r="AE84" s="519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I44:M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AB16:AB17"/>
    <mergeCell ref="AC16:AC17"/>
    <mergeCell ref="AD16:AD17"/>
    <mergeCell ref="AE16:AE17"/>
    <mergeCell ref="B16:B17"/>
    <mergeCell ref="C16:E17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I1:M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/>
  </sheetViews>
  <sheetFormatPr defaultRowHeight="13.2"/>
  <cols>
    <col min="1" max="1" width="5.44140625" style="216" customWidth="1"/>
    <col min="2" max="36" width="5.6640625" style="216" customWidth="1"/>
    <col min="37" max="256" width="8.88671875" style="216"/>
    <col min="257" max="257" width="5.44140625" style="216" customWidth="1"/>
    <col min="258" max="292" width="5.6640625" style="216" customWidth="1"/>
    <col min="293" max="512" width="8.88671875" style="216"/>
    <col min="513" max="513" width="5.44140625" style="216" customWidth="1"/>
    <col min="514" max="548" width="5.6640625" style="216" customWidth="1"/>
    <col min="549" max="768" width="8.88671875" style="216"/>
    <col min="769" max="769" width="5.44140625" style="216" customWidth="1"/>
    <col min="770" max="804" width="5.6640625" style="216" customWidth="1"/>
    <col min="805" max="1024" width="8.88671875" style="216"/>
    <col min="1025" max="1025" width="5.44140625" style="216" customWidth="1"/>
    <col min="1026" max="1060" width="5.6640625" style="216" customWidth="1"/>
    <col min="1061" max="1280" width="8.88671875" style="216"/>
    <col min="1281" max="1281" width="5.44140625" style="216" customWidth="1"/>
    <col min="1282" max="1316" width="5.6640625" style="216" customWidth="1"/>
    <col min="1317" max="1536" width="8.88671875" style="216"/>
    <col min="1537" max="1537" width="5.44140625" style="216" customWidth="1"/>
    <col min="1538" max="1572" width="5.6640625" style="216" customWidth="1"/>
    <col min="1573" max="1792" width="8.88671875" style="216"/>
    <col min="1793" max="1793" width="5.44140625" style="216" customWidth="1"/>
    <col min="1794" max="1828" width="5.6640625" style="216" customWidth="1"/>
    <col min="1829" max="2048" width="8.88671875" style="216"/>
    <col min="2049" max="2049" width="5.44140625" style="216" customWidth="1"/>
    <col min="2050" max="2084" width="5.6640625" style="216" customWidth="1"/>
    <col min="2085" max="2304" width="8.88671875" style="216"/>
    <col min="2305" max="2305" width="5.44140625" style="216" customWidth="1"/>
    <col min="2306" max="2340" width="5.6640625" style="216" customWidth="1"/>
    <col min="2341" max="2560" width="8.88671875" style="216"/>
    <col min="2561" max="2561" width="5.44140625" style="216" customWidth="1"/>
    <col min="2562" max="2596" width="5.6640625" style="216" customWidth="1"/>
    <col min="2597" max="2816" width="8.88671875" style="216"/>
    <col min="2817" max="2817" width="5.44140625" style="216" customWidth="1"/>
    <col min="2818" max="2852" width="5.6640625" style="216" customWidth="1"/>
    <col min="2853" max="3072" width="8.88671875" style="216"/>
    <col min="3073" max="3073" width="5.44140625" style="216" customWidth="1"/>
    <col min="3074" max="3108" width="5.6640625" style="216" customWidth="1"/>
    <col min="3109" max="3328" width="8.88671875" style="216"/>
    <col min="3329" max="3329" width="5.44140625" style="216" customWidth="1"/>
    <col min="3330" max="3364" width="5.6640625" style="216" customWidth="1"/>
    <col min="3365" max="3584" width="8.88671875" style="216"/>
    <col min="3585" max="3585" width="5.44140625" style="216" customWidth="1"/>
    <col min="3586" max="3620" width="5.6640625" style="216" customWidth="1"/>
    <col min="3621" max="3840" width="8.88671875" style="216"/>
    <col min="3841" max="3841" width="5.44140625" style="216" customWidth="1"/>
    <col min="3842" max="3876" width="5.6640625" style="216" customWidth="1"/>
    <col min="3877" max="4096" width="8.88671875" style="216"/>
    <col min="4097" max="4097" width="5.44140625" style="216" customWidth="1"/>
    <col min="4098" max="4132" width="5.6640625" style="216" customWidth="1"/>
    <col min="4133" max="4352" width="8.88671875" style="216"/>
    <col min="4353" max="4353" width="5.44140625" style="216" customWidth="1"/>
    <col min="4354" max="4388" width="5.6640625" style="216" customWidth="1"/>
    <col min="4389" max="4608" width="8.88671875" style="216"/>
    <col min="4609" max="4609" width="5.44140625" style="216" customWidth="1"/>
    <col min="4610" max="4644" width="5.6640625" style="216" customWidth="1"/>
    <col min="4645" max="4864" width="8.88671875" style="216"/>
    <col min="4865" max="4865" width="5.44140625" style="216" customWidth="1"/>
    <col min="4866" max="4900" width="5.6640625" style="216" customWidth="1"/>
    <col min="4901" max="5120" width="8.88671875" style="216"/>
    <col min="5121" max="5121" width="5.44140625" style="216" customWidth="1"/>
    <col min="5122" max="5156" width="5.6640625" style="216" customWidth="1"/>
    <col min="5157" max="5376" width="8.88671875" style="216"/>
    <col min="5377" max="5377" width="5.44140625" style="216" customWidth="1"/>
    <col min="5378" max="5412" width="5.6640625" style="216" customWidth="1"/>
    <col min="5413" max="5632" width="8.88671875" style="216"/>
    <col min="5633" max="5633" width="5.44140625" style="216" customWidth="1"/>
    <col min="5634" max="5668" width="5.6640625" style="216" customWidth="1"/>
    <col min="5669" max="5888" width="8.88671875" style="216"/>
    <col min="5889" max="5889" width="5.44140625" style="216" customWidth="1"/>
    <col min="5890" max="5924" width="5.6640625" style="216" customWidth="1"/>
    <col min="5925" max="6144" width="8.88671875" style="216"/>
    <col min="6145" max="6145" width="5.44140625" style="216" customWidth="1"/>
    <col min="6146" max="6180" width="5.6640625" style="216" customWidth="1"/>
    <col min="6181" max="6400" width="8.88671875" style="216"/>
    <col min="6401" max="6401" width="5.44140625" style="216" customWidth="1"/>
    <col min="6402" max="6436" width="5.6640625" style="216" customWidth="1"/>
    <col min="6437" max="6656" width="8.88671875" style="216"/>
    <col min="6657" max="6657" width="5.44140625" style="216" customWidth="1"/>
    <col min="6658" max="6692" width="5.6640625" style="216" customWidth="1"/>
    <col min="6693" max="6912" width="8.88671875" style="216"/>
    <col min="6913" max="6913" width="5.44140625" style="216" customWidth="1"/>
    <col min="6914" max="6948" width="5.6640625" style="216" customWidth="1"/>
    <col min="6949" max="7168" width="8.88671875" style="216"/>
    <col min="7169" max="7169" width="5.44140625" style="216" customWidth="1"/>
    <col min="7170" max="7204" width="5.6640625" style="216" customWidth="1"/>
    <col min="7205" max="7424" width="8.88671875" style="216"/>
    <col min="7425" max="7425" width="5.44140625" style="216" customWidth="1"/>
    <col min="7426" max="7460" width="5.6640625" style="216" customWidth="1"/>
    <col min="7461" max="7680" width="8.88671875" style="216"/>
    <col min="7681" max="7681" width="5.44140625" style="216" customWidth="1"/>
    <col min="7682" max="7716" width="5.6640625" style="216" customWidth="1"/>
    <col min="7717" max="7936" width="8.88671875" style="216"/>
    <col min="7937" max="7937" width="5.44140625" style="216" customWidth="1"/>
    <col min="7938" max="7972" width="5.6640625" style="216" customWidth="1"/>
    <col min="7973" max="8192" width="8.88671875" style="216"/>
    <col min="8193" max="8193" width="5.44140625" style="216" customWidth="1"/>
    <col min="8194" max="8228" width="5.6640625" style="216" customWidth="1"/>
    <col min="8229" max="8448" width="8.88671875" style="216"/>
    <col min="8449" max="8449" width="5.44140625" style="216" customWidth="1"/>
    <col min="8450" max="8484" width="5.6640625" style="216" customWidth="1"/>
    <col min="8485" max="8704" width="8.88671875" style="216"/>
    <col min="8705" max="8705" width="5.44140625" style="216" customWidth="1"/>
    <col min="8706" max="8740" width="5.6640625" style="216" customWidth="1"/>
    <col min="8741" max="8960" width="8.88671875" style="216"/>
    <col min="8961" max="8961" width="5.44140625" style="216" customWidth="1"/>
    <col min="8962" max="8996" width="5.6640625" style="216" customWidth="1"/>
    <col min="8997" max="9216" width="8.88671875" style="216"/>
    <col min="9217" max="9217" width="5.44140625" style="216" customWidth="1"/>
    <col min="9218" max="9252" width="5.6640625" style="216" customWidth="1"/>
    <col min="9253" max="9472" width="8.88671875" style="216"/>
    <col min="9473" max="9473" width="5.44140625" style="216" customWidth="1"/>
    <col min="9474" max="9508" width="5.6640625" style="216" customWidth="1"/>
    <col min="9509" max="9728" width="8.88671875" style="216"/>
    <col min="9729" max="9729" width="5.44140625" style="216" customWidth="1"/>
    <col min="9730" max="9764" width="5.6640625" style="216" customWidth="1"/>
    <col min="9765" max="9984" width="8.88671875" style="216"/>
    <col min="9985" max="9985" width="5.44140625" style="216" customWidth="1"/>
    <col min="9986" max="10020" width="5.6640625" style="216" customWidth="1"/>
    <col min="10021" max="10240" width="8.88671875" style="216"/>
    <col min="10241" max="10241" width="5.44140625" style="216" customWidth="1"/>
    <col min="10242" max="10276" width="5.6640625" style="216" customWidth="1"/>
    <col min="10277" max="10496" width="8.88671875" style="216"/>
    <col min="10497" max="10497" width="5.44140625" style="216" customWidth="1"/>
    <col min="10498" max="10532" width="5.6640625" style="216" customWidth="1"/>
    <col min="10533" max="10752" width="8.88671875" style="216"/>
    <col min="10753" max="10753" width="5.44140625" style="216" customWidth="1"/>
    <col min="10754" max="10788" width="5.6640625" style="216" customWidth="1"/>
    <col min="10789" max="11008" width="8.88671875" style="216"/>
    <col min="11009" max="11009" width="5.44140625" style="216" customWidth="1"/>
    <col min="11010" max="11044" width="5.6640625" style="216" customWidth="1"/>
    <col min="11045" max="11264" width="8.88671875" style="216"/>
    <col min="11265" max="11265" width="5.44140625" style="216" customWidth="1"/>
    <col min="11266" max="11300" width="5.6640625" style="216" customWidth="1"/>
    <col min="11301" max="11520" width="8.88671875" style="216"/>
    <col min="11521" max="11521" width="5.44140625" style="216" customWidth="1"/>
    <col min="11522" max="11556" width="5.6640625" style="216" customWidth="1"/>
    <col min="11557" max="11776" width="8.88671875" style="216"/>
    <col min="11777" max="11777" width="5.44140625" style="216" customWidth="1"/>
    <col min="11778" max="11812" width="5.6640625" style="216" customWidth="1"/>
    <col min="11813" max="12032" width="8.88671875" style="216"/>
    <col min="12033" max="12033" width="5.44140625" style="216" customWidth="1"/>
    <col min="12034" max="12068" width="5.6640625" style="216" customWidth="1"/>
    <col min="12069" max="12288" width="8.88671875" style="216"/>
    <col min="12289" max="12289" width="5.44140625" style="216" customWidth="1"/>
    <col min="12290" max="12324" width="5.6640625" style="216" customWidth="1"/>
    <col min="12325" max="12544" width="8.88671875" style="216"/>
    <col min="12545" max="12545" width="5.44140625" style="216" customWidth="1"/>
    <col min="12546" max="12580" width="5.6640625" style="216" customWidth="1"/>
    <col min="12581" max="12800" width="8.88671875" style="216"/>
    <col min="12801" max="12801" width="5.44140625" style="216" customWidth="1"/>
    <col min="12802" max="12836" width="5.6640625" style="216" customWidth="1"/>
    <col min="12837" max="13056" width="8.88671875" style="216"/>
    <col min="13057" max="13057" width="5.44140625" style="216" customWidth="1"/>
    <col min="13058" max="13092" width="5.6640625" style="216" customWidth="1"/>
    <col min="13093" max="13312" width="8.88671875" style="216"/>
    <col min="13313" max="13313" width="5.44140625" style="216" customWidth="1"/>
    <col min="13314" max="13348" width="5.6640625" style="216" customWidth="1"/>
    <col min="13349" max="13568" width="8.88671875" style="216"/>
    <col min="13569" max="13569" width="5.44140625" style="216" customWidth="1"/>
    <col min="13570" max="13604" width="5.6640625" style="216" customWidth="1"/>
    <col min="13605" max="13824" width="8.88671875" style="216"/>
    <col min="13825" max="13825" width="5.44140625" style="216" customWidth="1"/>
    <col min="13826" max="13860" width="5.6640625" style="216" customWidth="1"/>
    <col min="13861" max="14080" width="8.88671875" style="216"/>
    <col min="14081" max="14081" width="5.44140625" style="216" customWidth="1"/>
    <col min="14082" max="14116" width="5.6640625" style="216" customWidth="1"/>
    <col min="14117" max="14336" width="8.88671875" style="216"/>
    <col min="14337" max="14337" width="5.44140625" style="216" customWidth="1"/>
    <col min="14338" max="14372" width="5.6640625" style="216" customWidth="1"/>
    <col min="14373" max="14592" width="8.88671875" style="216"/>
    <col min="14593" max="14593" width="5.44140625" style="216" customWidth="1"/>
    <col min="14594" max="14628" width="5.6640625" style="216" customWidth="1"/>
    <col min="14629" max="14848" width="8.88671875" style="216"/>
    <col min="14849" max="14849" width="5.44140625" style="216" customWidth="1"/>
    <col min="14850" max="14884" width="5.6640625" style="216" customWidth="1"/>
    <col min="14885" max="15104" width="8.88671875" style="216"/>
    <col min="15105" max="15105" width="5.44140625" style="216" customWidth="1"/>
    <col min="15106" max="15140" width="5.6640625" style="216" customWidth="1"/>
    <col min="15141" max="15360" width="8.88671875" style="216"/>
    <col min="15361" max="15361" width="5.44140625" style="216" customWidth="1"/>
    <col min="15362" max="15396" width="5.6640625" style="216" customWidth="1"/>
    <col min="15397" max="15616" width="8.88671875" style="216"/>
    <col min="15617" max="15617" width="5.44140625" style="216" customWidth="1"/>
    <col min="15618" max="15652" width="5.6640625" style="216" customWidth="1"/>
    <col min="15653" max="15872" width="8.88671875" style="216"/>
    <col min="15873" max="15873" width="5.44140625" style="216" customWidth="1"/>
    <col min="15874" max="15908" width="5.6640625" style="216" customWidth="1"/>
    <col min="15909" max="16128" width="8.88671875" style="216"/>
    <col min="16129" max="16129" width="5.44140625" style="216" customWidth="1"/>
    <col min="16130" max="16164" width="5.6640625" style="216" customWidth="1"/>
    <col min="16165" max="16384" width="8.88671875" style="216"/>
  </cols>
  <sheetData>
    <row r="1" spans="1:33" ht="22.05" customHeight="1">
      <c r="A1" s="11" t="str">
        <f>'U10組合せ(抽選結果)'!H3</f>
        <v>■第1日　10月14日</v>
      </c>
      <c r="B1" s="53"/>
      <c r="C1" s="53"/>
      <c r="D1" s="53"/>
      <c r="E1" s="53"/>
      <c r="F1" s="53"/>
      <c r="G1" s="53"/>
      <c r="H1" s="53"/>
      <c r="I1" s="375" t="str">
        <f>'U10組合せ(抽選結果)'!Q3</f>
        <v>1次リーグ</v>
      </c>
      <c r="J1" s="375"/>
      <c r="K1" s="375"/>
      <c r="L1" s="375"/>
      <c r="M1" s="375"/>
      <c r="N1" s="482"/>
      <c r="O1" s="482"/>
      <c r="P1" s="482"/>
      <c r="Q1" s="482"/>
      <c r="R1" s="482"/>
      <c r="T1" s="376" t="s">
        <v>80</v>
      </c>
      <c r="U1" s="376"/>
      <c r="V1" s="376"/>
      <c r="W1" s="376"/>
      <c r="X1" s="375" t="str">
        <f>'U10組合せ(抽選結果)'!AH24</f>
        <v>真岡ハイトラ運動公園陸上競技場B</v>
      </c>
      <c r="Y1" s="375"/>
      <c r="Z1" s="375"/>
      <c r="AA1" s="375"/>
      <c r="AB1" s="375"/>
      <c r="AC1" s="375"/>
      <c r="AD1" s="375"/>
      <c r="AE1" s="375"/>
      <c r="AF1" s="375"/>
      <c r="AG1" s="375"/>
    </row>
    <row r="2" spans="1:33" ht="20.100000000000001" customHeight="1">
      <c r="A2" s="53"/>
      <c r="B2" s="53"/>
      <c r="C2" s="53"/>
      <c r="D2" s="53"/>
      <c r="E2" s="53"/>
      <c r="F2" s="53"/>
      <c r="G2" s="53"/>
      <c r="H2" s="128"/>
      <c r="I2" s="210"/>
      <c r="J2" s="210"/>
      <c r="K2" s="210"/>
      <c r="L2" s="210"/>
      <c r="N2" s="210"/>
      <c r="O2" s="210"/>
      <c r="P2" s="210"/>
      <c r="Q2" s="210"/>
      <c r="R2" s="210"/>
      <c r="T2" s="203"/>
      <c r="U2" s="203"/>
      <c r="V2" s="203"/>
      <c r="W2" s="203"/>
      <c r="X2" s="204"/>
      <c r="Y2" s="204"/>
      <c r="AA2" s="129"/>
      <c r="AB2" s="130"/>
      <c r="AC2" s="130"/>
      <c r="AD2" s="130"/>
      <c r="AE2" s="130"/>
      <c r="AF2" s="130"/>
      <c r="AG2" s="130"/>
    </row>
    <row r="3" spans="1:33" ht="20.100000000000001" customHeight="1">
      <c r="F3" s="211"/>
      <c r="J3" s="483" t="s">
        <v>151</v>
      </c>
      <c r="K3" s="483"/>
      <c r="W3" s="483" t="s">
        <v>150</v>
      </c>
      <c r="X3" s="483"/>
      <c r="Z3" s="129"/>
      <c r="AA3" s="129"/>
      <c r="AB3" s="130"/>
      <c r="AC3" s="130"/>
      <c r="AD3" s="130"/>
      <c r="AE3" s="130"/>
      <c r="AF3" s="130"/>
      <c r="AG3" s="130"/>
    </row>
    <row r="4" spans="1:33" ht="20.100000000000001" customHeight="1" thickBot="1">
      <c r="G4" s="218"/>
      <c r="H4" s="218"/>
      <c r="I4" s="218"/>
      <c r="J4" s="233"/>
      <c r="K4" s="218"/>
      <c r="L4" s="218"/>
      <c r="M4" s="218"/>
      <c r="N4" s="218"/>
      <c r="O4" s="232"/>
      <c r="P4" s="232"/>
      <c r="Q4" s="232"/>
      <c r="R4" s="232"/>
      <c r="S4" s="232"/>
      <c r="T4" s="218"/>
      <c r="U4" s="218"/>
      <c r="V4" s="218"/>
      <c r="W4" s="233"/>
      <c r="X4" s="232"/>
      <c r="Y4" s="232"/>
      <c r="Z4" s="129"/>
      <c r="AA4" s="129"/>
      <c r="AB4" s="130"/>
      <c r="AC4" s="130"/>
      <c r="AD4" s="130"/>
      <c r="AE4" s="130"/>
      <c r="AF4" s="130"/>
      <c r="AG4" s="130"/>
    </row>
    <row r="5" spans="1:33" ht="20.100000000000001" customHeight="1" thickTop="1">
      <c r="F5" s="221"/>
      <c r="H5" s="222"/>
      <c r="J5" s="257"/>
      <c r="K5" s="222"/>
      <c r="N5" s="221"/>
      <c r="S5" s="221"/>
      <c r="V5" s="222"/>
      <c r="W5" s="223"/>
      <c r="X5" s="254"/>
      <c r="Y5" s="255"/>
      <c r="Z5" s="255"/>
      <c r="AA5" s="256"/>
      <c r="AB5" s="232"/>
    </row>
    <row r="6" spans="1:33" ht="20.100000000000001" customHeight="1">
      <c r="B6" s="497"/>
      <c r="C6" s="497"/>
      <c r="D6" s="16"/>
      <c r="E6" s="16"/>
      <c r="F6" s="382">
        <v>1</v>
      </c>
      <c r="G6" s="382"/>
      <c r="H6" s="20"/>
      <c r="I6" s="20"/>
      <c r="J6" s="382">
        <v>2</v>
      </c>
      <c r="K6" s="382"/>
      <c r="L6" s="20"/>
      <c r="M6" s="20"/>
      <c r="N6" s="382">
        <v>3</v>
      </c>
      <c r="O6" s="382"/>
      <c r="P6" s="225"/>
      <c r="Q6" s="20"/>
      <c r="R6" s="20"/>
      <c r="S6" s="382">
        <v>4</v>
      </c>
      <c r="T6" s="382"/>
      <c r="U6" s="20"/>
      <c r="V6" s="20"/>
      <c r="W6" s="382">
        <v>5</v>
      </c>
      <c r="X6" s="382"/>
      <c r="Y6" s="20"/>
      <c r="Z6" s="20"/>
      <c r="AA6" s="382">
        <v>6</v>
      </c>
      <c r="AB6" s="382"/>
      <c r="AC6" s="16"/>
      <c r="AD6" s="16"/>
      <c r="AE6" s="487"/>
      <c r="AF6" s="488"/>
    </row>
    <row r="7" spans="1:33" ht="20.100000000000001" customHeight="1">
      <c r="B7" s="489"/>
      <c r="C7" s="489"/>
      <c r="D7" s="131"/>
      <c r="E7" s="131"/>
      <c r="F7" s="493" t="str">
        <f>'U10組合せ(抽選結果)'!AF37</f>
        <v>ＦＣカンピオーネ</v>
      </c>
      <c r="G7" s="493"/>
      <c r="H7" s="131"/>
      <c r="I7" s="131"/>
      <c r="J7" s="540" t="str">
        <f>'U10組合せ(抽選結果)'!AF35</f>
        <v>ともぞうサッカークラブ　Ｕ１０</v>
      </c>
      <c r="K7" s="540"/>
      <c r="L7" s="131"/>
      <c r="M7" s="131"/>
      <c r="N7" s="491" t="str">
        <f>'U10組合せ(抽選結果)'!AF33</f>
        <v>フットボールクラブ氏家</v>
      </c>
      <c r="O7" s="491"/>
      <c r="P7" s="226"/>
      <c r="Q7" s="131"/>
      <c r="R7" s="131"/>
      <c r="S7" s="493" t="str">
        <f>'U10組合せ(抽選結果)'!AF29</f>
        <v>藤原ＦＣ</v>
      </c>
      <c r="T7" s="493"/>
      <c r="U7" s="131"/>
      <c r="V7" s="131"/>
      <c r="W7" s="490" t="str">
        <f>'U10組合せ(抽選結果)'!AF27</f>
        <v>ＦＣ真岡２１ファンタジー</v>
      </c>
      <c r="X7" s="490"/>
      <c r="Y7" s="131"/>
      <c r="Z7" s="131"/>
      <c r="AA7" s="494" t="str">
        <f>'U10組合せ(抽選結果)'!AF25</f>
        <v>都賀クラブジュニア</v>
      </c>
      <c r="AB7" s="494"/>
      <c r="AC7" s="131"/>
      <c r="AD7" s="131"/>
      <c r="AE7" s="495"/>
      <c r="AF7" s="496"/>
    </row>
    <row r="8" spans="1:33" ht="20.100000000000001" customHeight="1">
      <c r="B8" s="489"/>
      <c r="C8" s="489"/>
      <c r="D8" s="131"/>
      <c r="E8" s="131"/>
      <c r="F8" s="493"/>
      <c r="G8" s="493"/>
      <c r="H8" s="131"/>
      <c r="I8" s="131"/>
      <c r="J8" s="540"/>
      <c r="K8" s="540"/>
      <c r="L8" s="131"/>
      <c r="M8" s="131"/>
      <c r="N8" s="491"/>
      <c r="O8" s="491"/>
      <c r="P8" s="226"/>
      <c r="Q8" s="131"/>
      <c r="R8" s="131"/>
      <c r="S8" s="493"/>
      <c r="T8" s="493"/>
      <c r="U8" s="131"/>
      <c r="V8" s="131"/>
      <c r="W8" s="490"/>
      <c r="X8" s="490"/>
      <c r="Y8" s="131"/>
      <c r="Z8" s="131"/>
      <c r="AA8" s="494"/>
      <c r="AB8" s="494"/>
      <c r="AC8" s="131"/>
      <c r="AD8" s="131"/>
      <c r="AE8" s="495"/>
      <c r="AF8" s="496"/>
    </row>
    <row r="9" spans="1:33" ht="20.100000000000001" customHeight="1">
      <c r="B9" s="489"/>
      <c r="C9" s="489"/>
      <c r="D9" s="131"/>
      <c r="E9" s="131"/>
      <c r="F9" s="493"/>
      <c r="G9" s="493"/>
      <c r="H9" s="131"/>
      <c r="I9" s="131"/>
      <c r="J9" s="540"/>
      <c r="K9" s="540"/>
      <c r="L9" s="131"/>
      <c r="M9" s="131"/>
      <c r="N9" s="491"/>
      <c r="O9" s="491"/>
      <c r="P9" s="226"/>
      <c r="Q9" s="131"/>
      <c r="R9" s="131"/>
      <c r="S9" s="493"/>
      <c r="T9" s="493"/>
      <c r="U9" s="131"/>
      <c r="V9" s="131"/>
      <c r="W9" s="490"/>
      <c r="X9" s="490"/>
      <c r="Y9" s="131"/>
      <c r="Z9" s="131"/>
      <c r="AA9" s="494"/>
      <c r="AB9" s="494"/>
      <c r="AC9" s="131"/>
      <c r="AD9" s="131"/>
      <c r="AE9" s="495"/>
      <c r="AF9" s="496"/>
    </row>
    <row r="10" spans="1:33" ht="20.100000000000001" customHeight="1">
      <c r="B10" s="489"/>
      <c r="C10" s="489"/>
      <c r="D10" s="131"/>
      <c r="E10" s="131"/>
      <c r="F10" s="493"/>
      <c r="G10" s="493"/>
      <c r="H10" s="131"/>
      <c r="I10" s="131"/>
      <c r="J10" s="540"/>
      <c r="K10" s="540"/>
      <c r="L10" s="131"/>
      <c r="M10" s="131"/>
      <c r="N10" s="491"/>
      <c r="O10" s="491"/>
      <c r="P10" s="226"/>
      <c r="Q10" s="131"/>
      <c r="R10" s="131"/>
      <c r="S10" s="493"/>
      <c r="T10" s="493"/>
      <c r="U10" s="131"/>
      <c r="V10" s="131"/>
      <c r="W10" s="490"/>
      <c r="X10" s="490"/>
      <c r="Y10" s="131"/>
      <c r="Z10" s="131"/>
      <c r="AA10" s="494"/>
      <c r="AB10" s="494"/>
      <c r="AC10" s="131"/>
      <c r="AD10" s="131"/>
      <c r="AE10" s="495"/>
      <c r="AF10" s="496"/>
    </row>
    <row r="11" spans="1:33" ht="20.100000000000001" customHeight="1">
      <c r="B11" s="489"/>
      <c r="C11" s="489"/>
      <c r="D11" s="131"/>
      <c r="E11" s="131"/>
      <c r="F11" s="493"/>
      <c r="G11" s="493"/>
      <c r="H11" s="131"/>
      <c r="I11" s="131"/>
      <c r="J11" s="540"/>
      <c r="K11" s="540"/>
      <c r="L11" s="131"/>
      <c r="M11" s="131"/>
      <c r="N11" s="491"/>
      <c r="O11" s="491"/>
      <c r="P11" s="226"/>
      <c r="Q11" s="131"/>
      <c r="R11" s="131"/>
      <c r="S11" s="493"/>
      <c r="T11" s="493"/>
      <c r="U11" s="131"/>
      <c r="V11" s="131"/>
      <c r="W11" s="490"/>
      <c r="X11" s="490"/>
      <c r="Y11" s="131"/>
      <c r="Z11" s="131"/>
      <c r="AA11" s="494"/>
      <c r="AB11" s="494"/>
      <c r="AC11" s="131"/>
      <c r="AD11" s="131"/>
      <c r="AE11" s="495"/>
      <c r="AF11" s="496"/>
    </row>
    <row r="12" spans="1:33" ht="20.100000000000001" customHeight="1">
      <c r="B12" s="489"/>
      <c r="C12" s="489"/>
      <c r="D12" s="131"/>
      <c r="E12" s="131"/>
      <c r="F12" s="493"/>
      <c r="G12" s="493"/>
      <c r="H12" s="131"/>
      <c r="I12" s="131"/>
      <c r="J12" s="540"/>
      <c r="K12" s="540"/>
      <c r="L12" s="131"/>
      <c r="M12" s="131"/>
      <c r="N12" s="491"/>
      <c r="O12" s="491"/>
      <c r="P12" s="226"/>
      <c r="Q12" s="131"/>
      <c r="R12" s="131"/>
      <c r="S12" s="493"/>
      <c r="T12" s="493"/>
      <c r="U12" s="131"/>
      <c r="V12" s="131"/>
      <c r="W12" s="490"/>
      <c r="X12" s="490"/>
      <c r="Y12" s="131"/>
      <c r="Z12" s="131"/>
      <c r="AA12" s="494"/>
      <c r="AB12" s="494"/>
      <c r="AC12" s="131"/>
      <c r="AD12" s="131"/>
      <c r="AE12" s="495"/>
      <c r="AF12" s="496"/>
    </row>
    <row r="13" spans="1:33" ht="20.100000000000001" customHeight="1">
      <c r="B13" s="489"/>
      <c r="C13" s="489"/>
      <c r="D13" s="226"/>
      <c r="E13" s="226"/>
      <c r="F13" s="493"/>
      <c r="G13" s="493"/>
      <c r="H13" s="226"/>
      <c r="I13" s="226"/>
      <c r="J13" s="540"/>
      <c r="K13" s="540"/>
      <c r="L13" s="226"/>
      <c r="M13" s="226"/>
      <c r="N13" s="491"/>
      <c r="O13" s="491"/>
      <c r="P13" s="226"/>
      <c r="Q13" s="226"/>
      <c r="R13" s="226"/>
      <c r="S13" s="493"/>
      <c r="T13" s="493"/>
      <c r="U13" s="226"/>
      <c r="V13" s="226"/>
      <c r="W13" s="490"/>
      <c r="X13" s="490"/>
      <c r="Y13" s="226"/>
      <c r="Z13" s="226"/>
      <c r="AA13" s="494"/>
      <c r="AB13" s="494"/>
      <c r="AC13" s="226"/>
      <c r="AD13" s="226"/>
      <c r="AE13" s="495"/>
      <c r="AF13" s="496"/>
    </row>
    <row r="14" spans="1:33" ht="20.100000000000001" customHeight="1">
      <c r="B14" s="489"/>
      <c r="C14" s="489"/>
      <c r="D14" s="226"/>
      <c r="E14" s="226"/>
      <c r="F14" s="493"/>
      <c r="G14" s="493"/>
      <c r="H14" s="226"/>
      <c r="I14" s="226"/>
      <c r="J14" s="540"/>
      <c r="K14" s="540"/>
      <c r="L14" s="226"/>
      <c r="M14" s="226"/>
      <c r="N14" s="491"/>
      <c r="O14" s="491"/>
      <c r="P14" s="226"/>
      <c r="Q14" s="226"/>
      <c r="R14" s="226"/>
      <c r="S14" s="493"/>
      <c r="T14" s="493"/>
      <c r="U14" s="226"/>
      <c r="V14" s="226"/>
      <c r="W14" s="490"/>
      <c r="X14" s="490"/>
      <c r="Y14" s="226"/>
      <c r="Z14" s="226"/>
      <c r="AA14" s="494"/>
      <c r="AB14" s="494"/>
      <c r="AC14" s="226"/>
      <c r="AD14" s="226"/>
      <c r="AE14" s="495"/>
      <c r="AF14" s="496"/>
    </row>
    <row r="15" spans="1:33" ht="20.100000000000001" customHeight="1">
      <c r="C15" s="208"/>
      <c r="D15" s="208"/>
      <c r="G15" s="208"/>
      <c r="H15" s="208"/>
      <c r="K15" s="208"/>
      <c r="L15" s="208"/>
      <c r="O15" s="208"/>
      <c r="P15" s="208"/>
      <c r="T15" s="208"/>
      <c r="U15" s="208"/>
      <c r="X15" s="208"/>
      <c r="Y15" s="208"/>
      <c r="AB15" s="205"/>
      <c r="AC15" s="197" t="s">
        <v>177</v>
      </c>
      <c r="AD15" s="197" t="s">
        <v>178</v>
      </c>
      <c r="AE15" s="197" t="s">
        <v>178</v>
      </c>
      <c r="AF15" s="197" t="s">
        <v>179</v>
      </c>
      <c r="AG15" s="101"/>
    </row>
    <row r="16" spans="1:33" ht="20.100000000000001" customHeight="1">
      <c r="A16" s="16"/>
      <c r="B16" s="377" t="s">
        <v>4</v>
      </c>
      <c r="C16" s="500">
        <v>0.5</v>
      </c>
      <c r="D16" s="500"/>
      <c r="E16" s="500"/>
      <c r="G16" s="484" t="str">
        <f>F7</f>
        <v>ＦＣカンピオーネ</v>
      </c>
      <c r="H16" s="484"/>
      <c r="I16" s="484"/>
      <c r="J16" s="484"/>
      <c r="K16" s="484"/>
      <c r="L16" s="484"/>
      <c r="M16" s="484"/>
      <c r="N16" s="485">
        <f>P16+P17</f>
        <v>0</v>
      </c>
      <c r="O16" s="486" t="s">
        <v>9</v>
      </c>
      <c r="P16" s="206">
        <v>0</v>
      </c>
      <c r="Q16" s="214" t="s">
        <v>249</v>
      </c>
      <c r="R16" s="206">
        <v>2</v>
      </c>
      <c r="S16" s="486" t="s">
        <v>10</v>
      </c>
      <c r="T16" s="485">
        <f>R16+R17</f>
        <v>5</v>
      </c>
      <c r="U16" s="502" t="str">
        <f>J7</f>
        <v>ともぞうサッカークラブ　Ｕ１０</v>
      </c>
      <c r="V16" s="502"/>
      <c r="W16" s="502"/>
      <c r="X16" s="502"/>
      <c r="Y16" s="502"/>
      <c r="Z16" s="502"/>
      <c r="AA16" s="502"/>
      <c r="AB16" s="498" t="s">
        <v>246</v>
      </c>
      <c r="AC16" s="499" t="s">
        <v>182</v>
      </c>
      <c r="AD16" s="499" t="s">
        <v>189</v>
      </c>
      <c r="AE16" s="499" t="s">
        <v>181</v>
      </c>
      <c r="AF16" s="499">
        <v>6</v>
      </c>
      <c r="AG16" s="378" t="s">
        <v>247</v>
      </c>
    </row>
    <row r="17" spans="1:33" ht="20.100000000000001" customHeight="1">
      <c r="A17" s="16"/>
      <c r="B17" s="377"/>
      <c r="C17" s="500"/>
      <c r="D17" s="500"/>
      <c r="E17" s="500"/>
      <c r="G17" s="484"/>
      <c r="H17" s="484"/>
      <c r="I17" s="484"/>
      <c r="J17" s="484"/>
      <c r="K17" s="484"/>
      <c r="L17" s="484"/>
      <c r="M17" s="484"/>
      <c r="N17" s="485"/>
      <c r="O17" s="486"/>
      <c r="P17" s="206">
        <v>0</v>
      </c>
      <c r="Q17" s="214" t="s">
        <v>249</v>
      </c>
      <c r="R17" s="206">
        <v>3</v>
      </c>
      <c r="S17" s="486"/>
      <c r="T17" s="485"/>
      <c r="U17" s="502"/>
      <c r="V17" s="502"/>
      <c r="W17" s="502"/>
      <c r="X17" s="502"/>
      <c r="Y17" s="502"/>
      <c r="Z17" s="502"/>
      <c r="AA17" s="502"/>
      <c r="AB17" s="498"/>
      <c r="AC17" s="499"/>
      <c r="AD17" s="499"/>
      <c r="AE17" s="499"/>
      <c r="AF17" s="499"/>
      <c r="AG17" s="378"/>
    </row>
    <row r="18" spans="1:33" ht="20.100000000000001" customHeight="1">
      <c r="C18" s="213"/>
      <c r="D18" s="213"/>
      <c r="E18" s="85"/>
      <c r="G18" s="206"/>
      <c r="H18" s="206"/>
      <c r="I18" s="227"/>
      <c r="J18" s="227"/>
      <c r="K18" s="206"/>
      <c r="L18" s="206"/>
      <c r="M18" s="227"/>
      <c r="N18" s="227"/>
      <c r="O18" s="206"/>
      <c r="P18" s="206"/>
      <c r="Q18" s="227"/>
      <c r="R18" s="227"/>
      <c r="S18" s="227"/>
      <c r="T18" s="206"/>
      <c r="U18" s="206"/>
      <c r="V18" s="227"/>
      <c r="W18" s="227"/>
      <c r="X18" s="206"/>
      <c r="Y18" s="206"/>
      <c r="Z18" s="227"/>
      <c r="AA18" s="227"/>
      <c r="AB18" s="201"/>
      <c r="AC18" s="58"/>
      <c r="AD18" s="58"/>
      <c r="AE18" s="212"/>
      <c r="AF18" s="212"/>
      <c r="AG18" s="198"/>
    </row>
    <row r="19" spans="1:33" ht="20.100000000000001" customHeight="1">
      <c r="A19" s="16"/>
      <c r="B19" s="377" t="s">
        <v>5</v>
      </c>
      <c r="C19" s="500">
        <v>0.52083333333333337</v>
      </c>
      <c r="D19" s="500"/>
      <c r="E19" s="500"/>
      <c r="G19" s="484" t="str">
        <f>S7</f>
        <v>藤原ＦＣ</v>
      </c>
      <c r="H19" s="484"/>
      <c r="I19" s="484"/>
      <c r="J19" s="484"/>
      <c r="K19" s="484"/>
      <c r="L19" s="484"/>
      <c r="M19" s="484"/>
      <c r="N19" s="485">
        <f>P19+P20</f>
        <v>1</v>
      </c>
      <c r="O19" s="486" t="s">
        <v>9</v>
      </c>
      <c r="P19" s="206">
        <v>1</v>
      </c>
      <c r="Q19" s="214" t="s">
        <v>249</v>
      </c>
      <c r="R19" s="206">
        <v>1</v>
      </c>
      <c r="S19" s="486" t="s">
        <v>10</v>
      </c>
      <c r="T19" s="485">
        <f>R19+R20</f>
        <v>3</v>
      </c>
      <c r="U19" s="501" t="str">
        <f>W7</f>
        <v>ＦＣ真岡２１ファンタジー</v>
      </c>
      <c r="V19" s="501"/>
      <c r="W19" s="501"/>
      <c r="X19" s="501"/>
      <c r="Y19" s="501"/>
      <c r="Z19" s="501"/>
      <c r="AA19" s="501"/>
      <c r="AB19" s="498" t="s">
        <v>246</v>
      </c>
      <c r="AC19" s="499" t="s">
        <v>188</v>
      </c>
      <c r="AD19" s="499" t="s">
        <v>186</v>
      </c>
      <c r="AE19" s="499" t="s">
        <v>187</v>
      </c>
      <c r="AF19" s="499">
        <v>3</v>
      </c>
      <c r="AG19" s="378" t="s">
        <v>247</v>
      </c>
    </row>
    <row r="20" spans="1:33" ht="20.100000000000001" customHeight="1">
      <c r="A20" s="16"/>
      <c r="B20" s="377"/>
      <c r="C20" s="500"/>
      <c r="D20" s="500"/>
      <c r="E20" s="500"/>
      <c r="G20" s="484"/>
      <c r="H20" s="484"/>
      <c r="I20" s="484"/>
      <c r="J20" s="484"/>
      <c r="K20" s="484"/>
      <c r="L20" s="484"/>
      <c r="M20" s="484"/>
      <c r="N20" s="485"/>
      <c r="O20" s="486"/>
      <c r="P20" s="206">
        <v>0</v>
      </c>
      <c r="Q20" s="214" t="s">
        <v>249</v>
      </c>
      <c r="R20" s="206">
        <v>2</v>
      </c>
      <c r="S20" s="486"/>
      <c r="T20" s="485"/>
      <c r="U20" s="501"/>
      <c r="V20" s="501"/>
      <c r="W20" s="501"/>
      <c r="X20" s="501"/>
      <c r="Y20" s="501"/>
      <c r="Z20" s="501"/>
      <c r="AA20" s="501"/>
      <c r="AB20" s="498"/>
      <c r="AC20" s="499"/>
      <c r="AD20" s="499"/>
      <c r="AE20" s="499"/>
      <c r="AF20" s="499"/>
      <c r="AG20" s="378"/>
    </row>
    <row r="21" spans="1:33" ht="20.100000000000001" customHeight="1">
      <c r="A21" s="16"/>
      <c r="C21" s="213"/>
      <c r="D21" s="213"/>
      <c r="E21" s="85"/>
      <c r="G21" s="206"/>
      <c r="H21" s="206"/>
      <c r="I21" s="227"/>
      <c r="J21" s="227"/>
      <c r="K21" s="206"/>
      <c r="L21" s="206"/>
      <c r="M21" s="227"/>
      <c r="N21" s="227"/>
      <c r="O21" s="206"/>
      <c r="P21" s="206"/>
      <c r="Q21" s="227"/>
      <c r="R21" s="227"/>
      <c r="S21" s="227"/>
      <c r="T21" s="206"/>
      <c r="U21" s="206"/>
      <c r="V21" s="227"/>
      <c r="W21" s="227"/>
      <c r="X21" s="206"/>
      <c r="Y21" s="206"/>
      <c r="Z21" s="227"/>
      <c r="AA21" s="227"/>
      <c r="AB21" s="201"/>
      <c r="AC21" s="58"/>
      <c r="AD21" s="58"/>
      <c r="AE21" s="212"/>
      <c r="AF21" s="212"/>
      <c r="AG21" s="198"/>
    </row>
    <row r="22" spans="1:33" ht="20.100000000000001" customHeight="1">
      <c r="A22" s="16"/>
      <c r="B22" s="377" t="s">
        <v>6</v>
      </c>
      <c r="C22" s="500">
        <v>0.54166666666666663</v>
      </c>
      <c r="D22" s="500"/>
      <c r="E22" s="500"/>
      <c r="G22" s="484" t="str">
        <f>F7</f>
        <v>ＦＣカンピオーネ</v>
      </c>
      <c r="H22" s="484"/>
      <c r="I22" s="484"/>
      <c r="J22" s="484"/>
      <c r="K22" s="484"/>
      <c r="L22" s="484"/>
      <c r="M22" s="484"/>
      <c r="N22" s="485">
        <f>P22+P23</f>
        <v>0</v>
      </c>
      <c r="O22" s="486" t="s">
        <v>9</v>
      </c>
      <c r="P22" s="206">
        <v>0</v>
      </c>
      <c r="Q22" s="214" t="s">
        <v>249</v>
      </c>
      <c r="R22" s="206">
        <v>2</v>
      </c>
      <c r="S22" s="486" t="s">
        <v>10</v>
      </c>
      <c r="T22" s="485">
        <f>R22+R23</f>
        <v>3</v>
      </c>
      <c r="U22" s="501" t="str">
        <f>N7</f>
        <v>フットボールクラブ氏家</v>
      </c>
      <c r="V22" s="501"/>
      <c r="W22" s="501"/>
      <c r="X22" s="501"/>
      <c r="Y22" s="501"/>
      <c r="Z22" s="501"/>
      <c r="AA22" s="501"/>
      <c r="AB22" s="498" t="s">
        <v>246</v>
      </c>
      <c r="AC22" s="499" t="s">
        <v>181</v>
      </c>
      <c r="AD22" s="499" t="s">
        <v>182</v>
      </c>
      <c r="AE22" s="499" t="s">
        <v>189</v>
      </c>
      <c r="AF22" s="499">
        <v>5</v>
      </c>
      <c r="AG22" s="378" t="s">
        <v>247</v>
      </c>
    </row>
    <row r="23" spans="1:33" ht="20.100000000000001" customHeight="1">
      <c r="A23" s="16"/>
      <c r="B23" s="377"/>
      <c r="C23" s="500"/>
      <c r="D23" s="500"/>
      <c r="E23" s="500"/>
      <c r="G23" s="484"/>
      <c r="H23" s="484"/>
      <c r="I23" s="484"/>
      <c r="J23" s="484"/>
      <c r="K23" s="484"/>
      <c r="L23" s="484"/>
      <c r="M23" s="484"/>
      <c r="N23" s="485"/>
      <c r="O23" s="486"/>
      <c r="P23" s="206">
        <v>0</v>
      </c>
      <c r="Q23" s="214" t="s">
        <v>249</v>
      </c>
      <c r="R23" s="206">
        <v>1</v>
      </c>
      <c r="S23" s="486"/>
      <c r="T23" s="485"/>
      <c r="U23" s="501"/>
      <c r="V23" s="501"/>
      <c r="W23" s="501"/>
      <c r="X23" s="501"/>
      <c r="Y23" s="501"/>
      <c r="Z23" s="501"/>
      <c r="AA23" s="501"/>
      <c r="AB23" s="498"/>
      <c r="AC23" s="499"/>
      <c r="AD23" s="499"/>
      <c r="AE23" s="499"/>
      <c r="AF23" s="499"/>
      <c r="AG23" s="378"/>
    </row>
    <row r="24" spans="1:33" ht="20.100000000000001" customHeight="1">
      <c r="A24" s="16"/>
      <c r="B24" s="199"/>
      <c r="C24" s="211"/>
      <c r="D24" s="211"/>
      <c r="E24" s="211"/>
      <c r="G24" s="206"/>
      <c r="H24" s="206"/>
      <c r="I24" s="206"/>
      <c r="J24" s="206"/>
      <c r="K24" s="206"/>
      <c r="L24" s="206"/>
      <c r="M24" s="206"/>
      <c r="N24" s="134"/>
      <c r="O24" s="207"/>
      <c r="P24" s="206"/>
      <c r="Q24" s="227"/>
      <c r="R24" s="227"/>
      <c r="S24" s="207"/>
      <c r="T24" s="134"/>
      <c r="U24" s="206"/>
      <c r="V24" s="206"/>
      <c r="W24" s="206"/>
      <c r="X24" s="206"/>
      <c r="Y24" s="206"/>
      <c r="Z24" s="206"/>
      <c r="AA24" s="206"/>
      <c r="AB24" s="201"/>
      <c r="AC24" s="58"/>
      <c r="AD24" s="58"/>
      <c r="AE24" s="212"/>
      <c r="AF24" s="212"/>
      <c r="AG24" s="198"/>
    </row>
    <row r="25" spans="1:33" ht="20.100000000000001" customHeight="1">
      <c r="A25" s="16"/>
      <c r="B25" s="377" t="s">
        <v>7</v>
      </c>
      <c r="C25" s="500">
        <v>0.5625</v>
      </c>
      <c r="D25" s="500"/>
      <c r="E25" s="500"/>
      <c r="G25" s="484" t="str">
        <f>S7</f>
        <v>藤原ＦＣ</v>
      </c>
      <c r="H25" s="484"/>
      <c r="I25" s="484"/>
      <c r="J25" s="484"/>
      <c r="K25" s="484"/>
      <c r="L25" s="484"/>
      <c r="M25" s="484"/>
      <c r="N25" s="485">
        <f>P25+P26</f>
        <v>1</v>
      </c>
      <c r="O25" s="486" t="s">
        <v>9</v>
      </c>
      <c r="P25" s="206">
        <v>1</v>
      </c>
      <c r="Q25" s="214" t="s">
        <v>249</v>
      </c>
      <c r="R25" s="206">
        <v>3</v>
      </c>
      <c r="S25" s="486" t="s">
        <v>10</v>
      </c>
      <c r="T25" s="485">
        <f>R25+R26</f>
        <v>6</v>
      </c>
      <c r="U25" s="501" t="str">
        <f>AA7</f>
        <v>都賀クラブジュニア</v>
      </c>
      <c r="V25" s="501"/>
      <c r="W25" s="501"/>
      <c r="X25" s="501"/>
      <c r="Y25" s="501"/>
      <c r="Z25" s="501"/>
      <c r="AA25" s="501"/>
      <c r="AB25" s="498" t="s">
        <v>246</v>
      </c>
      <c r="AC25" s="499" t="s">
        <v>187</v>
      </c>
      <c r="AD25" s="499" t="s">
        <v>188</v>
      </c>
      <c r="AE25" s="499" t="s">
        <v>186</v>
      </c>
      <c r="AF25" s="499">
        <v>2</v>
      </c>
      <c r="AG25" s="378" t="s">
        <v>247</v>
      </c>
    </row>
    <row r="26" spans="1:33" ht="20.100000000000001" customHeight="1">
      <c r="A26" s="16"/>
      <c r="B26" s="377"/>
      <c r="C26" s="500"/>
      <c r="D26" s="500"/>
      <c r="E26" s="500"/>
      <c r="G26" s="484"/>
      <c r="H26" s="484"/>
      <c r="I26" s="484"/>
      <c r="J26" s="484"/>
      <c r="K26" s="484"/>
      <c r="L26" s="484"/>
      <c r="M26" s="484"/>
      <c r="N26" s="485"/>
      <c r="O26" s="486"/>
      <c r="P26" s="206">
        <v>0</v>
      </c>
      <c r="Q26" s="214" t="s">
        <v>249</v>
      </c>
      <c r="R26" s="206">
        <v>3</v>
      </c>
      <c r="S26" s="486"/>
      <c r="T26" s="485"/>
      <c r="U26" s="501"/>
      <c r="V26" s="501"/>
      <c r="W26" s="501"/>
      <c r="X26" s="501"/>
      <c r="Y26" s="501"/>
      <c r="Z26" s="501"/>
      <c r="AA26" s="501"/>
      <c r="AB26" s="498"/>
      <c r="AC26" s="499"/>
      <c r="AD26" s="499"/>
      <c r="AE26" s="499"/>
      <c r="AF26" s="499"/>
      <c r="AG26" s="378"/>
    </row>
    <row r="27" spans="1:33" ht="20.100000000000001" customHeight="1">
      <c r="A27" s="16"/>
      <c r="C27" s="213"/>
      <c r="D27" s="213"/>
      <c r="E27" s="85"/>
      <c r="G27" s="206"/>
      <c r="H27" s="206"/>
      <c r="I27" s="227"/>
      <c r="J27" s="227"/>
      <c r="K27" s="206"/>
      <c r="L27" s="206"/>
      <c r="M27" s="227"/>
      <c r="N27" s="227"/>
      <c r="O27" s="206"/>
      <c r="P27" s="206"/>
      <c r="Q27" s="227"/>
      <c r="R27" s="227"/>
      <c r="S27" s="227"/>
      <c r="T27" s="206"/>
      <c r="U27" s="206"/>
      <c r="V27" s="227"/>
      <c r="W27" s="227"/>
      <c r="X27" s="206"/>
      <c r="Y27" s="206"/>
      <c r="Z27" s="227"/>
      <c r="AA27" s="227"/>
      <c r="AB27" s="201"/>
      <c r="AC27" s="58"/>
      <c r="AD27" s="58"/>
      <c r="AE27" s="212"/>
      <c r="AF27" s="212"/>
      <c r="AG27" s="198"/>
    </row>
    <row r="28" spans="1:33" ht="20.100000000000001" customHeight="1">
      <c r="A28" s="16"/>
      <c r="B28" s="377" t="s">
        <v>8</v>
      </c>
      <c r="C28" s="500">
        <v>0.58333333333333337</v>
      </c>
      <c r="D28" s="500"/>
      <c r="E28" s="500"/>
      <c r="G28" s="502" t="str">
        <f>J7</f>
        <v>ともぞうサッカークラブ　Ｕ１０</v>
      </c>
      <c r="H28" s="502"/>
      <c r="I28" s="502"/>
      <c r="J28" s="502"/>
      <c r="K28" s="502"/>
      <c r="L28" s="502"/>
      <c r="M28" s="502"/>
      <c r="N28" s="485">
        <f>P28+P29</f>
        <v>6</v>
      </c>
      <c r="O28" s="486" t="s">
        <v>9</v>
      </c>
      <c r="P28" s="206">
        <v>2</v>
      </c>
      <c r="Q28" s="214" t="s">
        <v>249</v>
      </c>
      <c r="R28" s="206">
        <v>0</v>
      </c>
      <c r="S28" s="486" t="s">
        <v>10</v>
      </c>
      <c r="T28" s="485">
        <f>R28+R29</f>
        <v>0</v>
      </c>
      <c r="U28" s="484" t="str">
        <f>N7</f>
        <v>フットボールクラブ氏家</v>
      </c>
      <c r="V28" s="484"/>
      <c r="W28" s="484"/>
      <c r="X28" s="484"/>
      <c r="Y28" s="484"/>
      <c r="Z28" s="484"/>
      <c r="AA28" s="484"/>
      <c r="AB28" s="498" t="s">
        <v>246</v>
      </c>
      <c r="AC28" s="499" t="s">
        <v>189</v>
      </c>
      <c r="AD28" s="499" t="s">
        <v>181</v>
      </c>
      <c r="AE28" s="499" t="s">
        <v>182</v>
      </c>
      <c r="AF28" s="499">
        <v>4</v>
      </c>
      <c r="AG28" s="378" t="s">
        <v>247</v>
      </c>
    </row>
    <row r="29" spans="1:33" ht="20.100000000000001" customHeight="1">
      <c r="A29" s="16"/>
      <c r="B29" s="377"/>
      <c r="C29" s="500"/>
      <c r="D29" s="500"/>
      <c r="E29" s="500"/>
      <c r="G29" s="502"/>
      <c r="H29" s="502"/>
      <c r="I29" s="502"/>
      <c r="J29" s="502"/>
      <c r="K29" s="502"/>
      <c r="L29" s="502"/>
      <c r="M29" s="502"/>
      <c r="N29" s="485"/>
      <c r="O29" s="486"/>
      <c r="P29" s="206">
        <v>4</v>
      </c>
      <c r="Q29" s="214" t="s">
        <v>249</v>
      </c>
      <c r="R29" s="206">
        <v>0</v>
      </c>
      <c r="S29" s="486"/>
      <c r="T29" s="485"/>
      <c r="U29" s="484"/>
      <c r="V29" s="484"/>
      <c r="W29" s="484"/>
      <c r="X29" s="484"/>
      <c r="Y29" s="484"/>
      <c r="Z29" s="484"/>
      <c r="AA29" s="484"/>
      <c r="AB29" s="498"/>
      <c r="AC29" s="499"/>
      <c r="AD29" s="499"/>
      <c r="AE29" s="499"/>
      <c r="AF29" s="499"/>
      <c r="AG29" s="378"/>
    </row>
    <row r="30" spans="1:33" ht="20.100000000000001" customHeight="1">
      <c r="A30" s="16"/>
      <c r="C30" s="213"/>
      <c r="D30" s="213"/>
      <c r="E30" s="85"/>
      <c r="G30" s="206"/>
      <c r="H30" s="206"/>
      <c r="I30" s="227"/>
      <c r="J30" s="227"/>
      <c r="K30" s="206"/>
      <c r="L30" s="206"/>
      <c r="M30" s="227"/>
      <c r="N30" s="227"/>
      <c r="O30" s="206"/>
      <c r="P30" s="206"/>
      <c r="Q30" s="227"/>
      <c r="R30" s="227"/>
      <c r="S30" s="227"/>
      <c r="T30" s="206"/>
      <c r="U30" s="206"/>
      <c r="V30" s="227"/>
      <c r="W30" s="227"/>
      <c r="X30" s="206"/>
      <c r="Y30" s="206"/>
      <c r="Z30" s="227"/>
      <c r="AA30" s="227"/>
      <c r="AB30" s="201"/>
      <c r="AC30" s="208"/>
      <c r="AD30" s="58"/>
      <c r="AE30" s="58"/>
      <c r="AF30" s="212"/>
      <c r="AG30" s="132"/>
    </row>
    <row r="31" spans="1:33" ht="20.100000000000001" customHeight="1">
      <c r="A31" s="16"/>
      <c r="B31" s="377" t="s">
        <v>0</v>
      </c>
      <c r="C31" s="500">
        <v>0.60416666666666663</v>
      </c>
      <c r="D31" s="500"/>
      <c r="E31" s="500"/>
      <c r="G31" s="484" t="str">
        <f>W7</f>
        <v>ＦＣ真岡２１ファンタジー</v>
      </c>
      <c r="H31" s="484"/>
      <c r="I31" s="484"/>
      <c r="J31" s="484"/>
      <c r="K31" s="484"/>
      <c r="L31" s="484"/>
      <c r="M31" s="484"/>
      <c r="N31" s="485">
        <f>P31+P32</f>
        <v>1</v>
      </c>
      <c r="O31" s="486" t="s">
        <v>9</v>
      </c>
      <c r="P31" s="206">
        <v>1</v>
      </c>
      <c r="Q31" s="214" t="s">
        <v>249</v>
      </c>
      <c r="R31" s="206">
        <v>1</v>
      </c>
      <c r="S31" s="486" t="s">
        <v>10</v>
      </c>
      <c r="T31" s="485">
        <f>R31+R32</f>
        <v>2</v>
      </c>
      <c r="U31" s="501" t="str">
        <f>AA7</f>
        <v>都賀クラブジュニア</v>
      </c>
      <c r="V31" s="501"/>
      <c r="W31" s="501"/>
      <c r="X31" s="501"/>
      <c r="Y31" s="501"/>
      <c r="Z31" s="501"/>
      <c r="AA31" s="501"/>
      <c r="AB31" s="498" t="s">
        <v>246</v>
      </c>
      <c r="AC31" s="499" t="s">
        <v>186</v>
      </c>
      <c r="AD31" s="499" t="s">
        <v>187</v>
      </c>
      <c r="AE31" s="499" t="s">
        <v>188</v>
      </c>
      <c r="AF31" s="499">
        <v>1</v>
      </c>
      <c r="AG31" s="378" t="s">
        <v>247</v>
      </c>
    </row>
    <row r="32" spans="1:33" ht="20.100000000000001" customHeight="1">
      <c r="A32" s="16"/>
      <c r="B32" s="377"/>
      <c r="C32" s="500"/>
      <c r="D32" s="500"/>
      <c r="E32" s="500"/>
      <c r="G32" s="484"/>
      <c r="H32" s="484"/>
      <c r="I32" s="484"/>
      <c r="J32" s="484"/>
      <c r="K32" s="484"/>
      <c r="L32" s="484"/>
      <c r="M32" s="484"/>
      <c r="N32" s="485"/>
      <c r="O32" s="486"/>
      <c r="P32" s="206">
        <v>0</v>
      </c>
      <c r="Q32" s="214" t="s">
        <v>249</v>
      </c>
      <c r="R32" s="206">
        <v>1</v>
      </c>
      <c r="S32" s="486"/>
      <c r="T32" s="485"/>
      <c r="U32" s="501"/>
      <c r="V32" s="501"/>
      <c r="W32" s="501"/>
      <c r="X32" s="501"/>
      <c r="Y32" s="501"/>
      <c r="Z32" s="501"/>
      <c r="AA32" s="501"/>
      <c r="AB32" s="498"/>
      <c r="AC32" s="499"/>
      <c r="AD32" s="499"/>
      <c r="AE32" s="499"/>
      <c r="AF32" s="499"/>
      <c r="AG32" s="378"/>
    </row>
    <row r="33" spans="1:33" ht="20.100000000000001" customHeight="1">
      <c r="B33" s="199"/>
      <c r="C33" s="133"/>
      <c r="D33" s="133"/>
      <c r="E33" s="133"/>
      <c r="G33" s="206"/>
      <c r="H33" s="206"/>
      <c r="I33" s="206"/>
      <c r="J33" s="206"/>
      <c r="K33" s="206"/>
      <c r="L33" s="206"/>
      <c r="M33" s="206"/>
      <c r="N33" s="134"/>
      <c r="O33" s="207"/>
      <c r="P33" s="206"/>
      <c r="Q33" s="214"/>
      <c r="R33" s="227"/>
      <c r="S33" s="207"/>
      <c r="T33" s="134"/>
      <c r="U33" s="206"/>
      <c r="V33" s="206"/>
      <c r="W33" s="206"/>
      <c r="X33" s="206"/>
      <c r="Y33" s="206"/>
      <c r="Z33" s="206"/>
      <c r="AA33" s="206"/>
      <c r="AB33" s="208"/>
      <c r="AC33" s="208"/>
      <c r="AF33" s="208"/>
      <c r="AG33" s="208"/>
    </row>
    <row r="34" spans="1:33" ht="20.100000000000001" customHeight="1">
      <c r="C34" s="520" t="str">
        <f>J3 &amp;"リーグ"</f>
        <v>Oリーグ</v>
      </c>
      <c r="D34" s="521"/>
      <c r="E34" s="521"/>
      <c r="F34" s="522"/>
      <c r="G34" s="417" t="str">
        <f>C36</f>
        <v>ＦＣカンピオーネ</v>
      </c>
      <c r="H34" s="418"/>
      <c r="I34" s="403" t="str">
        <f>C38</f>
        <v>ともぞうサッカークラブ　Ｕ１０</v>
      </c>
      <c r="J34" s="404"/>
      <c r="K34" s="403" t="str">
        <f>C40</f>
        <v>フットボールクラブ氏家</v>
      </c>
      <c r="L34" s="404"/>
      <c r="M34" s="504" t="s">
        <v>1</v>
      </c>
      <c r="N34" s="504" t="s">
        <v>2</v>
      </c>
      <c r="O34" s="504" t="s">
        <v>248</v>
      </c>
      <c r="P34" s="504" t="s">
        <v>3</v>
      </c>
      <c r="R34" s="397" t="str">
        <f>W3 &amp;"リーグ"</f>
        <v>OOリーグ</v>
      </c>
      <c r="S34" s="398"/>
      <c r="T34" s="398"/>
      <c r="U34" s="399"/>
      <c r="V34" s="433" t="str">
        <f>R36</f>
        <v>藤原ＦＣ</v>
      </c>
      <c r="W34" s="435"/>
      <c r="X34" s="403" t="str">
        <f>R38</f>
        <v>ＦＣ真岡２１ファンタジー</v>
      </c>
      <c r="Y34" s="404"/>
      <c r="Z34" s="421" t="str">
        <f>R40</f>
        <v>都賀クラブジュニア</v>
      </c>
      <c r="AA34" s="422"/>
      <c r="AB34" s="504" t="s">
        <v>1</v>
      </c>
      <c r="AC34" s="504" t="s">
        <v>2</v>
      </c>
      <c r="AD34" s="504" t="s">
        <v>248</v>
      </c>
      <c r="AE34" s="504" t="s">
        <v>3</v>
      </c>
    </row>
    <row r="35" spans="1:33" ht="20.100000000000001" customHeight="1">
      <c r="C35" s="523"/>
      <c r="D35" s="524"/>
      <c r="E35" s="524"/>
      <c r="F35" s="525"/>
      <c r="G35" s="419"/>
      <c r="H35" s="420"/>
      <c r="I35" s="405"/>
      <c r="J35" s="406"/>
      <c r="K35" s="405"/>
      <c r="L35" s="406"/>
      <c r="M35" s="505"/>
      <c r="N35" s="505"/>
      <c r="O35" s="505"/>
      <c r="P35" s="505"/>
      <c r="R35" s="400"/>
      <c r="S35" s="401"/>
      <c r="T35" s="401"/>
      <c r="U35" s="402"/>
      <c r="V35" s="436"/>
      <c r="W35" s="438"/>
      <c r="X35" s="405"/>
      <c r="Y35" s="406"/>
      <c r="Z35" s="423"/>
      <c r="AA35" s="424"/>
      <c r="AB35" s="505"/>
      <c r="AC35" s="505"/>
      <c r="AD35" s="505"/>
      <c r="AE35" s="505"/>
    </row>
    <row r="36" spans="1:33" ht="20.100000000000001" customHeight="1">
      <c r="C36" s="520" t="str">
        <f>F7</f>
        <v>ＦＣカンピオーネ</v>
      </c>
      <c r="D36" s="521"/>
      <c r="E36" s="521"/>
      <c r="F36" s="522"/>
      <c r="G36" s="512"/>
      <c r="H36" s="513"/>
      <c r="I36" s="251">
        <f>N16</f>
        <v>0</v>
      </c>
      <c r="J36" s="251">
        <f>T16</f>
        <v>5</v>
      </c>
      <c r="K36" s="251">
        <f>N22</f>
        <v>0</v>
      </c>
      <c r="L36" s="251">
        <f>T22</f>
        <v>3</v>
      </c>
      <c r="M36" s="516">
        <f>COUNTIF(G37:L37,"○")*3+COUNTIF(G37:L37,"△")</f>
        <v>0</v>
      </c>
      <c r="N36" s="518">
        <f>O36-J36-L36</f>
        <v>-8</v>
      </c>
      <c r="O36" s="518">
        <f>I36+K36</f>
        <v>0</v>
      </c>
      <c r="P36" s="518">
        <v>3</v>
      </c>
      <c r="R36" s="520" t="str">
        <f>S7</f>
        <v>藤原ＦＣ</v>
      </c>
      <c r="S36" s="521"/>
      <c r="T36" s="521"/>
      <c r="U36" s="522"/>
      <c r="V36" s="512"/>
      <c r="W36" s="513"/>
      <c r="X36" s="251">
        <f>N19</f>
        <v>1</v>
      </c>
      <c r="Y36" s="251">
        <f>T19</f>
        <v>3</v>
      </c>
      <c r="Z36" s="251">
        <f>N25</f>
        <v>1</v>
      </c>
      <c r="AA36" s="251">
        <f>T25</f>
        <v>6</v>
      </c>
      <c r="AB36" s="516">
        <f>COUNTIF(V37:AA37,"○")*3+COUNTIF(V37:AA37,"△")</f>
        <v>0</v>
      </c>
      <c r="AC36" s="518">
        <f>AD36-Y36-AA36</f>
        <v>-7</v>
      </c>
      <c r="AD36" s="518">
        <f>X36+Z36</f>
        <v>2</v>
      </c>
      <c r="AE36" s="518">
        <v>3</v>
      </c>
    </row>
    <row r="37" spans="1:33" ht="20.100000000000001" customHeight="1">
      <c r="C37" s="523"/>
      <c r="D37" s="524"/>
      <c r="E37" s="524"/>
      <c r="F37" s="525"/>
      <c r="G37" s="514"/>
      <c r="H37" s="515"/>
      <c r="I37" s="526" t="str">
        <f>IF(I36&gt;J36,"○",IF(I36&lt;J36,"×",IF(I36=J36,"△")))</f>
        <v>×</v>
      </c>
      <c r="J37" s="527"/>
      <c r="K37" s="526" t="str">
        <f>IF(K36&gt;L36,"○",IF(K36&lt;L36,"×",IF(K36=L36,"△")))</f>
        <v>×</v>
      </c>
      <c r="L37" s="527"/>
      <c r="M37" s="517"/>
      <c r="N37" s="519"/>
      <c r="O37" s="519"/>
      <c r="P37" s="519"/>
      <c r="R37" s="523"/>
      <c r="S37" s="524"/>
      <c r="T37" s="524"/>
      <c r="U37" s="525"/>
      <c r="V37" s="514"/>
      <c r="W37" s="515"/>
      <c r="X37" s="526" t="str">
        <f>IF(X36&gt;Y36,"○",IF(X36&lt;Y36,"×",IF(X36=Y36,"△")))</f>
        <v>×</v>
      </c>
      <c r="Y37" s="527"/>
      <c r="Z37" s="526" t="str">
        <f>IF(Z36&gt;AA36,"○",IF(Z36&lt;AA36,"×",IF(Z36=AA36,"△")))</f>
        <v>×</v>
      </c>
      <c r="AA37" s="527"/>
      <c r="AB37" s="517"/>
      <c r="AC37" s="519"/>
      <c r="AD37" s="519"/>
      <c r="AE37" s="519"/>
    </row>
    <row r="38" spans="1:33" ht="20.100000000000001" customHeight="1">
      <c r="C38" s="572" t="str">
        <f>J7</f>
        <v>ともぞうサッカークラブ　Ｕ１０</v>
      </c>
      <c r="D38" s="573"/>
      <c r="E38" s="573"/>
      <c r="F38" s="574"/>
      <c r="G38" s="251">
        <f>J36</f>
        <v>5</v>
      </c>
      <c r="H38" s="251">
        <f>I36</f>
        <v>0</v>
      </c>
      <c r="I38" s="512"/>
      <c r="J38" s="513"/>
      <c r="K38" s="251">
        <f>N28</f>
        <v>6</v>
      </c>
      <c r="L38" s="251">
        <f>T28</f>
        <v>0</v>
      </c>
      <c r="M38" s="516">
        <f>COUNTIF(G39:L39,"○")*3+COUNTIF(G39:L39,"△")</f>
        <v>6</v>
      </c>
      <c r="N38" s="518">
        <f>O38-H38-L38</f>
        <v>11</v>
      </c>
      <c r="O38" s="518">
        <f>G38+K38</f>
        <v>11</v>
      </c>
      <c r="P38" s="518">
        <v>1</v>
      </c>
      <c r="R38" s="578" t="str">
        <f>W7</f>
        <v>ＦＣ真岡２１ファンタジー</v>
      </c>
      <c r="S38" s="579"/>
      <c r="T38" s="579"/>
      <c r="U38" s="580"/>
      <c r="V38" s="251">
        <f>Y36</f>
        <v>3</v>
      </c>
      <c r="W38" s="251">
        <f>X36</f>
        <v>1</v>
      </c>
      <c r="X38" s="512"/>
      <c r="Y38" s="513"/>
      <c r="Z38" s="251">
        <f>N31</f>
        <v>1</v>
      </c>
      <c r="AA38" s="251">
        <f>T31</f>
        <v>2</v>
      </c>
      <c r="AB38" s="516">
        <f>COUNTIF(V39:AA39,"○")*3+COUNTIF(V39:AA39,"△")</f>
        <v>3</v>
      </c>
      <c r="AC38" s="518">
        <f>AD38-W38-AA38</f>
        <v>1</v>
      </c>
      <c r="AD38" s="518">
        <f>V38+Z38</f>
        <v>4</v>
      </c>
      <c r="AE38" s="518">
        <v>2</v>
      </c>
    </row>
    <row r="39" spans="1:33" ht="20.100000000000001" customHeight="1">
      <c r="C39" s="575"/>
      <c r="D39" s="576"/>
      <c r="E39" s="576"/>
      <c r="F39" s="577"/>
      <c r="G39" s="526" t="str">
        <f>IF(G38&gt;H38,"○",IF(G38&lt;H38,"×",IF(G38=H38,"△")))</f>
        <v>○</v>
      </c>
      <c r="H39" s="527"/>
      <c r="I39" s="514"/>
      <c r="J39" s="515"/>
      <c r="K39" s="526" t="str">
        <f>IF(K38&gt;L38,"○",IF(K38&lt;L38,"×",IF(K38=L38,"△")))</f>
        <v>○</v>
      </c>
      <c r="L39" s="527"/>
      <c r="M39" s="517"/>
      <c r="N39" s="519"/>
      <c r="O39" s="519"/>
      <c r="P39" s="519"/>
      <c r="R39" s="581"/>
      <c r="S39" s="582"/>
      <c r="T39" s="582"/>
      <c r="U39" s="583"/>
      <c r="V39" s="526" t="str">
        <f>IF(V38&gt;W38,"○",IF(V38&lt;W38,"×",IF(V38=W38,"△")))</f>
        <v>○</v>
      </c>
      <c r="W39" s="527"/>
      <c r="X39" s="514"/>
      <c r="Y39" s="515"/>
      <c r="Z39" s="526" t="str">
        <f>IF(Z38&gt;AA38,"○",IF(Z38&lt;AA38,"×",IF(Z38=AA38,"△")))</f>
        <v>×</v>
      </c>
      <c r="AA39" s="527"/>
      <c r="AB39" s="517"/>
      <c r="AC39" s="519"/>
      <c r="AD39" s="519"/>
      <c r="AE39" s="519"/>
    </row>
    <row r="40" spans="1:33" ht="20.100000000000001" customHeight="1">
      <c r="C40" s="506" t="str">
        <f>N7</f>
        <v>フットボールクラブ氏家</v>
      </c>
      <c r="D40" s="507"/>
      <c r="E40" s="507"/>
      <c r="F40" s="508"/>
      <c r="G40" s="251">
        <f>L36</f>
        <v>3</v>
      </c>
      <c r="H40" s="251">
        <f>K36</f>
        <v>0</v>
      </c>
      <c r="I40" s="251">
        <f>L38</f>
        <v>0</v>
      </c>
      <c r="J40" s="251">
        <f>K38</f>
        <v>6</v>
      </c>
      <c r="K40" s="512"/>
      <c r="L40" s="513"/>
      <c r="M40" s="516">
        <f>COUNTIF(G41:L41,"○")*3+COUNTIF(G41:L41,"△")</f>
        <v>3</v>
      </c>
      <c r="N40" s="518">
        <f>O40-H40-J40</f>
        <v>-3</v>
      </c>
      <c r="O40" s="518">
        <f>G40+I40</f>
        <v>3</v>
      </c>
      <c r="P40" s="518">
        <v>2</v>
      </c>
      <c r="R40" s="528" t="str">
        <f>AA7</f>
        <v>都賀クラブジュニア</v>
      </c>
      <c r="S40" s="529"/>
      <c r="T40" s="529"/>
      <c r="U40" s="530"/>
      <c r="V40" s="251">
        <f>AA36</f>
        <v>6</v>
      </c>
      <c r="W40" s="251">
        <f>Z36</f>
        <v>1</v>
      </c>
      <c r="X40" s="251">
        <f>AA38</f>
        <v>2</v>
      </c>
      <c r="Y40" s="251">
        <f>Z38</f>
        <v>1</v>
      </c>
      <c r="Z40" s="512"/>
      <c r="AA40" s="513"/>
      <c r="AB40" s="516">
        <f>COUNTIF(V41:AA41,"○")*3+COUNTIF(V41:AA41,"△")</f>
        <v>6</v>
      </c>
      <c r="AC40" s="518">
        <f>AD40-W40-Y40</f>
        <v>6</v>
      </c>
      <c r="AD40" s="518">
        <f>V40+X40</f>
        <v>8</v>
      </c>
      <c r="AE40" s="518">
        <v>1</v>
      </c>
    </row>
    <row r="41" spans="1:33" ht="20.100000000000001" customHeight="1">
      <c r="C41" s="509"/>
      <c r="D41" s="510"/>
      <c r="E41" s="510"/>
      <c r="F41" s="511"/>
      <c r="G41" s="526" t="str">
        <f>IF(G40&gt;H40,"○",IF(G40&lt;H40,"×",IF(G40=H40,"△")))</f>
        <v>○</v>
      </c>
      <c r="H41" s="527"/>
      <c r="I41" s="526" t="str">
        <f>IF(I40&gt;J40,"○",IF(I40&lt;J40,"×",IF(I40=J40,"△")))</f>
        <v>×</v>
      </c>
      <c r="J41" s="527"/>
      <c r="K41" s="514"/>
      <c r="L41" s="515"/>
      <c r="M41" s="517"/>
      <c r="N41" s="519"/>
      <c r="O41" s="519"/>
      <c r="P41" s="519"/>
      <c r="R41" s="531"/>
      <c r="S41" s="532"/>
      <c r="T41" s="532"/>
      <c r="U41" s="533"/>
      <c r="V41" s="526" t="str">
        <f>IF(V40&gt;W40,"○",IF(V40&lt;W40,"×",IF(V40=W40,"△")))</f>
        <v>○</v>
      </c>
      <c r="W41" s="527"/>
      <c r="X41" s="526" t="str">
        <f>IF(X40&gt;Y40,"○",IF(X40&lt;Y40,"×",IF(X40=Y40,"△")))</f>
        <v>○</v>
      </c>
      <c r="Y41" s="527"/>
      <c r="Z41" s="514"/>
      <c r="AA41" s="515"/>
      <c r="AB41" s="517"/>
      <c r="AC41" s="519"/>
      <c r="AD41" s="519"/>
      <c r="AE41" s="519"/>
    </row>
    <row r="42" spans="1:33" ht="20.100000000000001" customHeight="1"/>
    <row r="43" spans="1:33" ht="20.100000000000001" customHeight="1"/>
    <row r="44" spans="1:33" ht="22.05" customHeight="1">
      <c r="A44" s="9" t="str">
        <f>A1</f>
        <v>■第1日　10月14日</v>
      </c>
      <c r="B44" s="52"/>
      <c r="C44" s="52"/>
      <c r="D44" s="52"/>
      <c r="E44" s="52"/>
      <c r="F44" s="52"/>
      <c r="G44" s="52"/>
      <c r="H44" s="52"/>
      <c r="I44" s="375" t="str">
        <f>I1</f>
        <v>1次リーグ</v>
      </c>
      <c r="J44" s="375"/>
      <c r="K44" s="375"/>
      <c r="L44" s="375"/>
      <c r="M44" s="375"/>
      <c r="N44" s="482"/>
      <c r="O44" s="482"/>
      <c r="P44" s="482"/>
      <c r="Q44" s="482"/>
      <c r="R44" s="482"/>
      <c r="T44" s="376" t="s">
        <v>93</v>
      </c>
      <c r="U44" s="376"/>
      <c r="V44" s="376"/>
      <c r="W44" s="376"/>
      <c r="X44" s="375" t="str">
        <f>'U10組合せ(抽選結果)'!AH8</f>
        <v>真岡ハイトラ運動公園運動広場1B</v>
      </c>
      <c r="Y44" s="375"/>
      <c r="Z44" s="375"/>
      <c r="AA44" s="375"/>
      <c r="AB44" s="375"/>
      <c r="AC44" s="375"/>
      <c r="AD44" s="375"/>
      <c r="AE44" s="375"/>
      <c r="AF44" s="375"/>
      <c r="AG44" s="375"/>
    </row>
    <row r="45" spans="1:33" ht="20.100000000000001" customHeight="1">
      <c r="A45" s="53"/>
      <c r="B45" s="53"/>
      <c r="C45" s="53"/>
      <c r="D45" s="53"/>
      <c r="E45" s="53"/>
      <c r="F45" s="53"/>
      <c r="G45" s="53"/>
      <c r="H45" s="128"/>
      <c r="I45" s="210"/>
      <c r="J45" s="210"/>
      <c r="K45" s="210"/>
      <c r="L45" s="210"/>
      <c r="N45" s="210"/>
      <c r="O45" s="210"/>
      <c r="P45" s="210"/>
      <c r="Q45" s="210"/>
      <c r="R45" s="210"/>
      <c r="T45" s="203"/>
      <c r="U45" s="203"/>
      <c r="V45" s="203"/>
      <c r="W45" s="203"/>
      <c r="X45" s="204"/>
      <c r="Y45" s="204"/>
      <c r="AA45" s="129"/>
      <c r="AB45" s="130"/>
      <c r="AC45" s="130"/>
      <c r="AD45" s="130"/>
      <c r="AE45" s="130"/>
      <c r="AF45" s="130"/>
      <c r="AG45" s="130"/>
    </row>
    <row r="46" spans="1:33" ht="20.100000000000001" customHeight="1">
      <c r="F46" s="211"/>
      <c r="J46" s="483" t="s">
        <v>163</v>
      </c>
      <c r="K46" s="483"/>
      <c r="W46" s="483" t="s">
        <v>149</v>
      </c>
      <c r="X46" s="483"/>
      <c r="Z46" s="129"/>
      <c r="AA46" s="129"/>
      <c r="AB46" s="130"/>
      <c r="AC46" s="130"/>
      <c r="AD46" s="130"/>
      <c r="AE46" s="130"/>
      <c r="AF46" s="130"/>
      <c r="AG46" s="130"/>
    </row>
    <row r="47" spans="1:33" ht="20.100000000000001" customHeight="1" thickBot="1">
      <c r="G47" s="218"/>
      <c r="H47" s="218"/>
      <c r="I47" s="218"/>
      <c r="J47" s="219"/>
      <c r="K47" s="231"/>
      <c r="L47" s="218"/>
      <c r="M47" s="218"/>
      <c r="N47" s="218"/>
      <c r="O47" s="232"/>
      <c r="P47" s="232"/>
      <c r="Q47" s="232"/>
      <c r="R47" s="232"/>
      <c r="S47" s="232"/>
      <c r="T47" s="218"/>
      <c r="U47" s="218"/>
      <c r="V47" s="218"/>
      <c r="W47" s="233"/>
      <c r="X47" s="220"/>
      <c r="Y47" s="218"/>
      <c r="Z47" s="129"/>
      <c r="AA47" s="129"/>
      <c r="AB47" s="130"/>
      <c r="AC47" s="130"/>
      <c r="AD47" s="130"/>
      <c r="AE47" s="130"/>
      <c r="AF47" s="130"/>
      <c r="AG47" s="130"/>
    </row>
    <row r="48" spans="1:33" ht="20.100000000000001" customHeight="1" thickTop="1">
      <c r="F48" s="221"/>
      <c r="H48" s="222"/>
      <c r="J48" s="223"/>
      <c r="K48" s="254"/>
      <c r="L48" s="255"/>
      <c r="M48" s="255"/>
      <c r="N48" s="256"/>
      <c r="S48" s="221"/>
      <c r="V48" s="222"/>
      <c r="W48" s="223"/>
      <c r="X48" s="254"/>
      <c r="Y48" s="255"/>
      <c r="Z48" s="255"/>
      <c r="AA48" s="256"/>
      <c r="AB48" s="224"/>
    </row>
    <row r="49" spans="1:33" ht="20.100000000000001" customHeight="1">
      <c r="B49" s="497"/>
      <c r="C49" s="497"/>
      <c r="D49" s="16"/>
      <c r="E49" s="16"/>
      <c r="F49" s="382">
        <v>1</v>
      </c>
      <c r="G49" s="382"/>
      <c r="H49" s="20"/>
      <c r="I49" s="20"/>
      <c r="J49" s="382">
        <v>2</v>
      </c>
      <c r="K49" s="382"/>
      <c r="L49" s="20"/>
      <c r="M49" s="20"/>
      <c r="N49" s="382">
        <v>3</v>
      </c>
      <c r="O49" s="382"/>
      <c r="P49" s="225"/>
      <c r="Q49" s="20"/>
      <c r="R49" s="20"/>
      <c r="S49" s="382">
        <v>4</v>
      </c>
      <c r="T49" s="382"/>
      <c r="U49" s="20"/>
      <c r="V49" s="20"/>
      <c r="W49" s="382">
        <v>5</v>
      </c>
      <c r="X49" s="382"/>
      <c r="Y49" s="20"/>
      <c r="Z49" s="20"/>
      <c r="AA49" s="382">
        <v>6</v>
      </c>
      <c r="AB49" s="382"/>
      <c r="AC49" s="16"/>
      <c r="AD49" s="16"/>
      <c r="AE49" s="487"/>
      <c r="AF49" s="488"/>
    </row>
    <row r="50" spans="1:33" ht="20.100000000000001" customHeight="1">
      <c r="B50" s="489"/>
      <c r="C50" s="489"/>
      <c r="D50" s="131"/>
      <c r="E50" s="131"/>
      <c r="F50" s="490" t="str">
        <f>'U10組合せ(抽選結果)'!AF21</f>
        <v>Ｋ－ＷＥＳＴ．ＦＣ２００１</v>
      </c>
      <c r="G50" s="490"/>
      <c r="H50" s="131"/>
      <c r="I50" s="131"/>
      <c r="J50" s="541" t="str">
        <f>'U10組合せ(抽選結果)'!AF19</f>
        <v>カテット白沢サッカースクール</v>
      </c>
      <c r="K50" s="541"/>
      <c r="L50" s="131"/>
      <c r="M50" s="131"/>
      <c r="N50" s="492" t="str">
        <f>'U10組合せ(抽選結果)'!AF17</f>
        <v>那須野ヶ原ＦＣボンジボーラ</v>
      </c>
      <c r="O50" s="492"/>
      <c r="P50" s="226"/>
      <c r="Q50" s="131"/>
      <c r="R50" s="131"/>
      <c r="S50" s="493" t="str">
        <f>'U10組合せ(抽選結果)'!AF13</f>
        <v>小山三小　ＦＣ</v>
      </c>
      <c r="T50" s="493"/>
      <c r="U50" s="131"/>
      <c r="V50" s="131"/>
      <c r="W50" s="541" t="str">
        <f>'U10組合せ(抽選結果)'!AF11</f>
        <v>Ｊ－ＳＰＯＲＴＳＦＯＯＴＢＡＬＬＣＬＵＢ</v>
      </c>
      <c r="X50" s="541"/>
      <c r="Y50" s="131"/>
      <c r="Z50" s="131"/>
      <c r="AA50" s="494" t="str">
        <f>'U10組合せ(抽選結果)'!AF9</f>
        <v>栃木ＳＣ　Ｕ－１２</v>
      </c>
      <c r="AB50" s="494"/>
      <c r="AC50" s="131"/>
      <c r="AD50" s="131"/>
      <c r="AE50" s="495"/>
      <c r="AF50" s="496"/>
    </row>
    <row r="51" spans="1:33" ht="20.100000000000001" customHeight="1">
      <c r="B51" s="489"/>
      <c r="C51" s="489"/>
      <c r="D51" s="131"/>
      <c r="E51" s="131"/>
      <c r="F51" s="490"/>
      <c r="G51" s="490"/>
      <c r="H51" s="131"/>
      <c r="I51" s="131"/>
      <c r="J51" s="541"/>
      <c r="K51" s="541"/>
      <c r="L51" s="131"/>
      <c r="M51" s="131"/>
      <c r="N51" s="492"/>
      <c r="O51" s="492"/>
      <c r="P51" s="226"/>
      <c r="Q51" s="131"/>
      <c r="R51" s="131"/>
      <c r="S51" s="493"/>
      <c r="T51" s="493"/>
      <c r="U51" s="131"/>
      <c r="V51" s="131"/>
      <c r="W51" s="541"/>
      <c r="X51" s="541"/>
      <c r="Y51" s="131"/>
      <c r="Z51" s="131"/>
      <c r="AA51" s="494"/>
      <c r="AB51" s="494"/>
      <c r="AC51" s="131"/>
      <c r="AD51" s="131"/>
      <c r="AE51" s="495"/>
      <c r="AF51" s="496"/>
    </row>
    <row r="52" spans="1:33" ht="20.100000000000001" customHeight="1">
      <c r="B52" s="489"/>
      <c r="C52" s="489"/>
      <c r="D52" s="131"/>
      <c r="E52" s="131"/>
      <c r="F52" s="490"/>
      <c r="G52" s="490"/>
      <c r="H52" s="131"/>
      <c r="I52" s="131"/>
      <c r="J52" s="541"/>
      <c r="K52" s="541"/>
      <c r="L52" s="131"/>
      <c r="M52" s="131"/>
      <c r="N52" s="492"/>
      <c r="O52" s="492"/>
      <c r="P52" s="226"/>
      <c r="Q52" s="131"/>
      <c r="R52" s="131"/>
      <c r="S52" s="493"/>
      <c r="T52" s="493"/>
      <c r="U52" s="131"/>
      <c r="V52" s="131"/>
      <c r="W52" s="541"/>
      <c r="X52" s="541"/>
      <c r="Y52" s="131"/>
      <c r="Z52" s="131"/>
      <c r="AA52" s="494"/>
      <c r="AB52" s="494"/>
      <c r="AC52" s="131"/>
      <c r="AD52" s="131"/>
      <c r="AE52" s="495"/>
      <c r="AF52" s="496"/>
    </row>
    <row r="53" spans="1:33" ht="20.100000000000001" customHeight="1">
      <c r="B53" s="489"/>
      <c r="C53" s="489"/>
      <c r="D53" s="131"/>
      <c r="E53" s="131"/>
      <c r="F53" s="490"/>
      <c r="G53" s="490"/>
      <c r="H53" s="131"/>
      <c r="I53" s="131"/>
      <c r="J53" s="541"/>
      <c r="K53" s="541"/>
      <c r="L53" s="131"/>
      <c r="M53" s="131"/>
      <c r="N53" s="492"/>
      <c r="O53" s="492"/>
      <c r="P53" s="226"/>
      <c r="Q53" s="131"/>
      <c r="R53" s="131"/>
      <c r="S53" s="493"/>
      <c r="T53" s="493"/>
      <c r="U53" s="131"/>
      <c r="V53" s="131"/>
      <c r="W53" s="541"/>
      <c r="X53" s="541"/>
      <c r="Y53" s="131"/>
      <c r="Z53" s="131"/>
      <c r="AA53" s="494"/>
      <c r="AB53" s="494"/>
      <c r="AC53" s="131"/>
      <c r="AD53" s="131"/>
      <c r="AE53" s="495"/>
      <c r="AF53" s="496"/>
    </row>
    <row r="54" spans="1:33" ht="20.100000000000001" customHeight="1">
      <c r="B54" s="489"/>
      <c r="C54" s="489"/>
      <c r="D54" s="131"/>
      <c r="E54" s="131"/>
      <c r="F54" s="490"/>
      <c r="G54" s="490"/>
      <c r="H54" s="131"/>
      <c r="I54" s="131"/>
      <c r="J54" s="541"/>
      <c r="K54" s="541"/>
      <c r="L54" s="131"/>
      <c r="M54" s="131"/>
      <c r="N54" s="492"/>
      <c r="O54" s="492"/>
      <c r="P54" s="226"/>
      <c r="Q54" s="131"/>
      <c r="R54" s="131"/>
      <c r="S54" s="493"/>
      <c r="T54" s="493"/>
      <c r="U54" s="131"/>
      <c r="V54" s="131"/>
      <c r="W54" s="541"/>
      <c r="X54" s="541"/>
      <c r="Y54" s="131"/>
      <c r="Z54" s="131"/>
      <c r="AA54" s="494"/>
      <c r="AB54" s="494"/>
      <c r="AC54" s="131"/>
      <c r="AD54" s="131"/>
      <c r="AE54" s="495"/>
      <c r="AF54" s="496"/>
    </row>
    <row r="55" spans="1:33" ht="20.100000000000001" customHeight="1">
      <c r="B55" s="489"/>
      <c r="C55" s="489"/>
      <c r="D55" s="131"/>
      <c r="E55" s="131"/>
      <c r="F55" s="490"/>
      <c r="G55" s="490"/>
      <c r="H55" s="131"/>
      <c r="I55" s="131"/>
      <c r="J55" s="541"/>
      <c r="K55" s="541"/>
      <c r="L55" s="131"/>
      <c r="M55" s="131"/>
      <c r="N55" s="492"/>
      <c r="O55" s="492"/>
      <c r="P55" s="226"/>
      <c r="Q55" s="131"/>
      <c r="R55" s="131"/>
      <c r="S55" s="493"/>
      <c r="T55" s="493"/>
      <c r="U55" s="131"/>
      <c r="V55" s="131"/>
      <c r="W55" s="541"/>
      <c r="X55" s="541"/>
      <c r="Y55" s="131"/>
      <c r="Z55" s="131"/>
      <c r="AA55" s="494"/>
      <c r="AB55" s="494"/>
      <c r="AC55" s="131"/>
      <c r="AD55" s="131"/>
      <c r="AE55" s="495"/>
      <c r="AF55" s="496"/>
    </row>
    <row r="56" spans="1:33" ht="20.100000000000001" customHeight="1">
      <c r="B56" s="489"/>
      <c r="C56" s="489"/>
      <c r="D56" s="226"/>
      <c r="E56" s="226"/>
      <c r="F56" s="490"/>
      <c r="G56" s="490"/>
      <c r="H56" s="226"/>
      <c r="I56" s="226"/>
      <c r="J56" s="541"/>
      <c r="K56" s="541"/>
      <c r="L56" s="226"/>
      <c r="M56" s="226"/>
      <c r="N56" s="492"/>
      <c r="O56" s="492"/>
      <c r="P56" s="226"/>
      <c r="Q56" s="226"/>
      <c r="R56" s="226"/>
      <c r="S56" s="493"/>
      <c r="T56" s="493"/>
      <c r="U56" s="226"/>
      <c r="V56" s="226"/>
      <c r="W56" s="541"/>
      <c r="X56" s="541"/>
      <c r="Y56" s="226"/>
      <c r="Z56" s="226"/>
      <c r="AA56" s="494"/>
      <c r="AB56" s="494"/>
      <c r="AC56" s="226"/>
      <c r="AD56" s="226"/>
      <c r="AE56" s="495"/>
      <c r="AF56" s="496"/>
    </row>
    <row r="57" spans="1:33" ht="20.100000000000001" customHeight="1">
      <c r="B57" s="489"/>
      <c r="C57" s="489"/>
      <c r="D57" s="226"/>
      <c r="E57" s="226"/>
      <c r="F57" s="490"/>
      <c r="G57" s="490"/>
      <c r="H57" s="226"/>
      <c r="I57" s="226"/>
      <c r="J57" s="541"/>
      <c r="K57" s="541"/>
      <c r="L57" s="226"/>
      <c r="M57" s="226"/>
      <c r="N57" s="492"/>
      <c r="O57" s="492"/>
      <c r="P57" s="226"/>
      <c r="Q57" s="226"/>
      <c r="R57" s="226"/>
      <c r="S57" s="493"/>
      <c r="T57" s="493"/>
      <c r="U57" s="226"/>
      <c r="V57" s="226"/>
      <c r="W57" s="541"/>
      <c r="X57" s="541"/>
      <c r="Y57" s="226"/>
      <c r="Z57" s="226"/>
      <c r="AA57" s="494"/>
      <c r="AB57" s="494"/>
      <c r="AC57" s="226"/>
      <c r="AD57" s="226"/>
      <c r="AE57" s="495"/>
      <c r="AF57" s="496"/>
    </row>
    <row r="58" spans="1:33" ht="20.100000000000001" customHeight="1">
      <c r="C58" s="208"/>
      <c r="D58" s="208"/>
      <c r="G58" s="208"/>
      <c r="H58" s="208"/>
      <c r="K58" s="208"/>
      <c r="L58" s="208"/>
      <c r="O58" s="208"/>
      <c r="P58" s="208"/>
      <c r="T58" s="208"/>
      <c r="U58" s="208"/>
      <c r="X58" s="208"/>
      <c r="Y58" s="208"/>
      <c r="AB58" s="205"/>
      <c r="AC58" s="197" t="s">
        <v>177</v>
      </c>
      <c r="AD58" s="197" t="s">
        <v>178</v>
      </c>
      <c r="AE58" s="197" t="s">
        <v>178</v>
      </c>
      <c r="AF58" s="197" t="s">
        <v>179</v>
      </c>
      <c r="AG58" s="101"/>
    </row>
    <row r="59" spans="1:33" ht="20.100000000000001" customHeight="1">
      <c r="A59" s="16"/>
      <c r="B59" s="377" t="s">
        <v>4</v>
      </c>
      <c r="C59" s="500">
        <v>0.5</v>
      </c>
      <c r="D59" s="500"/>
      <c r="E59" s="500"/>
      <c r="G59" s="484" t="str">
        <f>F50</f>
        <v>Ｋ－ＷＥＳＴ．ＦＣ２００１</v>
      </c>
      <c r="H59" s="484"/>
      <c r="I59" s="484"/>
      <c r="J59" s="484"/>
      <c r="K59" s="484"/>
      <c r="L59" s="484"/>
      <c r="M59" s="484"/>
      <c r="N59" s="485">
        <f>P59+P60</f>
        <v>0</v>
      </c>
      <c r="O59" s="486" t="s">
        <v>9</v>
      </c>
      <c r="P59" s="206">
        <v>0</v>
      </c>
      <c r="Q59" s="214" t="s">
        <v>249</v>
      </c>
      <c r="R59" s="206">
        <v>0</v>
      </c>
      <c r="S59" s="486" t="s">
        <v>10</v>
      </c>
      <c r="T59" s="485">
        <f>R59+R60</f>
        <v>1</v>
      </c>
      <c r="U59" s="502" t="str">
        <f>J50</f>
        <v>カテット白沢サッカースクール</v>
      </c>
      <c r="V59" s="502"/>
      <c r="W59" s="502"/>
      <c r="X59" s="502"/>
      <c r="Y59" s="502"/>
      <c r="Z59" s="502"/>
      <c r="AA59" s="502"/>
      <c r="AB59" s="498" t="s">
        <v>246</v>
      </c>
      <c r="AC59" s="499" t="s">
        <v>182</v>
      </c>
      <c r="AD59" s="499" t="s">
        <v>189</v>
      </c>
      <c r="AE59" s="499" t="s">
        <v>181</v>
      </c>
      <c r="AF59" s="499">
        <v>6</v>
      </c>
      <c r="AG59" s="378" t="s">
        <v>247</v>
      </c>
    </row>
    <row r="60" spans="1:33" ht="20.100000000000001" customHeight="1">
      <c r="A60" s="16"/>
      <c r="B60" s="377"/>
      <c r="C60" s="500"/>
      <c r="D60" s="500"/>
      <c r="E60" s="500"/>
      <c r="G60" s="484"/>
      <c r="H60" s="484"/>
      <c r="I60" s="484"/>
      <c r="J60" s="484"/>
      <c r="K60" s="484"/>
      <c r="L60" s="484"/>
      <c r="M60" s="484"/>
      <c r="N60" s="485"/>
      <c r="O60" s="486"/>
      <c r="P60" s="206">
        <v>0</v>
      </c>
      <c r="Q60" s="214" t="s">
        <v>249</v>
      </c>
      <c r="R60" s="206">
        <v>1</v>
      </c>
      <c r="S60" s="486"/>
      <c r="T60" s="485"/>
      <c r="U60" s="502"/>
      <c r="V60" s="502"/>
      <c r="W60" s="502"/>
      <c r="X60" s="502"/>
      <c r="Y60" s="502"/>
      <c r="Z60" s="502"/>
      <c r="AA60" s="502"/>
      <c r="AB60" s="498"/>
      <c r="AC60" s="499"/>
      <c r="AD60" s="499"/>
      <c r="AE60" s="499"/>
      <c r="AF60" s="499"/>
      <c r="AG60" s="378"/>
    </row>
    <row r="61" spans="1:33" ht="20.100000000000001" customHeight="1">
      <c r="C61" s="213"/>
      <c r="D61" s="213"/>
      <c r="E61" s="85"/>
      <c r="G61" s="206"/>
      <c r="H61" s="206"/>
      <c r="I61" s="227"/>
      <c r="J61" s="227"/>
      <c r="K61" s="206"/>
      <c r="L61" s="206"/>
      <c r="M61" s="227"/>
      <c r="N61" s="227"/>
      <c r="O61" s="206"/>
      <c r="P61" s="206"/>
      <c r="Q61" s="227"/>
      <c r="R61" s="227"/>
      <c r="S61" s="227"/>
      <c r="T61" s="206"/>
      <c r="U61" s="206"/>
      <c r="V61" s="227"/>
      <c r="W61" s="227"/>
      <c r="X61" s="206"/>
      <c r="Y61" s="206"/>
      <c r="Z61" s="227"/>
      <c r="AA61" s="227"/>
      <c r="AB61" s="201"/>
      <c r="AC61" s="58"/>
      <c r="AD61" s="58"/>
      <c r="AE61" s="212"/>
      <c r="AF61" s="212"/>
      <c r="AG61" s="198"/>
    </row>
    <row r="62" spans="1:33" ht="20.100000000000001" customHeight="1">
      <c r="A62" s="16"/>
      <c r="B62" s="377" t="s">
        <v>5</v>
      </c>
      <c r="C62" s="500">
        <v>0.52083333333333337</v>
      </c>
      <c r="D62" s="500"/>
      <c r="E62" s="500"/>
      <c r="G62" s="484" t="str">
        <f>S50</f>
        <v>小山三小　ＦＣ</v>
      </c>
      <c r="H62" s="484"/>
      <c r="I62" s="484"/>
      <c r="J62" s="484"/>
      <c r="K62" s="484"/>
      <c r="L62" s="484"/>
      <c r="M62" s="484"/>
      <c r="N62" s="485">
        <f>P62+P63</f>
        <v>0</v>
      </c>
      <c r="O62" s="486" t="s">
        <v>9</v>
      </c>
      <c r="P62" s="206">
        <v>0</v>
      </c>
      <c r="Q62" s="214" t="s">
        <v>249</v>
      </c>
      <c r="R62" s="206">
        <v>3</v>
      </c>
      <c r="S62" s="486" t="s">
        <v>10</v>
      </c>
      <c r="T62" s="485">
        <f>R62+R63</f>
        <v>4</v>
      </c>
      <c r="U62" s="501" t="str">
        <f>W50</f>
        <v>Ｊ－ＳＰＯＲＴＳＦＯＯＴＢＡＬＬＣＬＵＢ</v>
      </c>
      <c r="V62" s="501"/>
      <c r="W62" s="501"/>
      <c r="X62" s="501"/>
      <c r="Y62" s="501"/>
      <c r="Z62" s="501"/>
      <c r="AA62" s="501"/>
      <c r="AB62" s="498" t="s">
        <v>246</v>
      </c>
      <c r="AC62" s="499" t="s">
        <v>188</v>
      </c>
      <c r="AD62" s="499" t="s">
        <v>186</v>
      </c>
      <c r="AE62" s="499" t="s">
        <v>187</v>
      </c>
      <c r="AF62" s="499">
        <v>3</v>
      </c>
      <c r="AG62" s="378" t="s">
        <v>247</v>
      </c>
    </row>
    <row r="63" spans="1:33" ht="20.100000000000001" customHeight="1">
      <c r="A63" s="16"/>
      <c r="B63" s="377"/>
      <c r="C63" s="500"/>
      <c r="D63" s="500"/>
      <c r="E63" s="500"/>
      <c r="G63" s="484"/>
      <c r="H63" s="484"/>
      <c r="I63" s="484"/>
      <c r="J63" s="484"/>
      <c r="K63" s="484"/>
      <c r="L63" s="484"/>
      <c r="M63" s="484"/>
      <c r="N63" s="485"/>
      <c r="O63" s="486"/>
      <c r="P63" s="206">
        <v>0</v>
      </c>
      <c r="Q63" s="214" t="s">
        <v>249</v>
      </c>
      <c r="R63" s="206">
        <v>1</v>
      </c>
      <c r="S63" s="486"/>
      <c r="T63" s="485"/>
      <c r="U63" s="501"/>
      <c r="V63" s="501"/>
      <c r="W63" s="501"/>
      <c r="X63" s="501"/>
      <c r="Y63" s="501"/>
      <c r="Z63" s="501"/>
      <c r="AA63" s="501"/>
      <c r="AB63" s="498"/>
      <c r="AC63" s="499"/>
      <c r="AD63" s="499"/>
      <c r="AE63" s="499"/>
      <c r="AF63" s="499"/>
      <c r="AG63" s="378"/>
    </row>
    <row r="64" spans="1:33" ht="20.100000000000001" customHeight="1">
      <c r="A64" s="16"/>
      <c r="C64" s="213"/>
      <c r="D64" s="213"/>
      <c r="E64" s="85"/>
      <c r="G64" s="206"/>
      <c r="H64" s="206"/>
      <c r="I64" s="227"/>
      <c r="J64" s="227"/>
      <c r="K64" s="206"/>
      <c r="L64" s="206"/>
      <c r="M64" s="227"/>
      <c r="N64" s="227"/>
      <c r="O64" s="206"/>
      <c r="P64" s="206"/>
      <c r="Q64" s="227"/>
      <c r="R64" s="227"/>
      <c r="S64" s="227"/>
      <c r="T64" s="206"/>
      <c r="U64" s="206"/>
      <c r="V64" s="227"/>
      <c r="W64" s="227"/>
      <c r="X64" s="206"/>
      <c r="Y64" s="206"/>
      <c r="Z64" s="227"/>
      <c r="AA64" s="227"/>
      <c r="AB64" s="201"/>
      <c r="AC64" s="58"/>
      <c r="AD64" s="58"/>
      <c r="AE64" s="212"/>
      <c r="AF64" s="212"/>
      <c r="AG64" s="198"/>
    </row>
    <row r="65" spans="1:33" ht="20.100000000000001" customHeight="1">
      <c r="A65" s="16"/>
      <c r="B65" s="377" t="s">
        <v>6</v>
      </c>
      <c r="C65" s="500">
        <v>0.54166666666666663</v>
      </c>
      <c r="D65" s="500"/>
      <c r="E65" s="500"/>
      <c r="G65" s="484" t="str">
        <f>F50</f>
        <v>Ｋ－ＷＥＳＴ．ＦＣ２００１</v>
      </c>
      <c r="H65" s="484"/>
      <c r="I65" s="484"/>
      <c r="J65" s="484"/>
      <c r="K65" s="484"/>
      <c r="L65" s="484"/>
      <c r="M65" s="484"/>
      <c r="N65" s="485">
        <f>P65+P66</f>
        <v>0</v>
      </c>
      <c r="O65" s="486" t="s">
        <v>9</v>
      </c>
      <c r="P65" s="206">
        <v>0</v>
      </c>
      <c r="Q65" s="214" t="s">
        <v>249</v>
      </c>
      <c r="R65" s="206">
        <v>6</v>
      </c>
      <c r="S65" s="486" t="s">
        <v>10</v>
      </c>
      <c r="T65" s="485">
        <f>R65+R66</f>
        <v>9</v>
      </c>
      <c r="U65" s="501" t="str">
        <f>N50</f>
        <v>那須野ヶ原ＦＣボンジボーラ</v>
      </c>
      <c r="V65" s="501"/>
      <c r="W65" s="501"/>
      <c r="X65" s="501"/>
      <c r="Y65" s="501"/>
      <c r="Z65" s="501"/>
      <c r="AA65" s="501"/>
      <c r="AB65" s="498" t="s">
        <v>246</v>
      </c>
      <c r="AC65" s="499" t="s">
        <v>181</v>
      </c>
      <c r="AD65" s="499" t="s">
        <v>182</v>
      </c>
      <c r="AE65" s="499" t="s">
        <v>189</v>
      </c>
      <c r="AF65" s="499">
        <v>5</v>
      </c>
      <c r="AG65" s="378" t="s">
        <v>247</v>
      </c>
    </row>
    <row r="66" spans="1:33" ht="20.100000000000001" customHeight="1">
      <c r="A66" s="16"/>
      <c r="B66" s="377"/>
      <c r="C66" s="500"/>
      <c r="D66" s="500"/>
      <c r="E66" s="500"/>
      <c r="G66" s="484"/>
      <c r="H66" s="484"/>
      <c r="I66" s="484"/>
      <c r="J66" s="484"/>
      <c r="K66" s="484"/>
      <c r="L66" s="484"/>
      <c r="M66" s="484"/>
      <c r="N66" s="485"/>
      <c r="O66" s="486"/>
      <c r="P66" s="206">
        <v>0</v>
      </c>
      <c r="Q66" s="214" t="s">
        <v>249</v>
      </c>
      <c r="R66" s="206">
        <v>3</v>
      </c>
      <c r="S66" s="486"/>
      <c r="T66" s="485"/>
      <c r="U66" s="501"/>
      <c r="V66" s="501"/>
      <c r="W66" s="501"/>
      <c r="X66" s="501"/>
      <c r="Y66" s="501"/>
      <c r="Z66" s="501"/>
      <c r="AA66" s="501"/>
      <c r="AB66" s="498"/>
      <c r="AC66" s="499"/>
      <c r="AD66" s="499"/>
      <c r="AE66" s="499"/>
      <c r="AF66" s="499"/>
      <c r="AG66" s="378"/>
    </row>
    <row r="67" spans="1:33" ht="20.100000000000001" customHeight="1">
      <c r="A67" s="16"/>
      <c r="B67" s="199"/>
      <c r="C67" s="211"/>
      <c r="D67" s="211"/>
      <c r="E67" s="211"/>
      <c r="G67" s="206"/>
      <c r="H67" s="206"/>
      <c r="I67" s="206"/>
      <c r="J67" s="206"/>
      <c r="K67" s="206"/>
      <c r="L67" s="206"/>
      <c r="M67" s="206"/>
      <c r="N67" s="134"/>
      <c r="O67" s="207"/>
      <c r="P67" s="206"/>
      <c r="Q67" s="227"/>
      <c r="R67" s="227"/>
      <c r="S67" s="207"/>
      <c r="T67" s="134"/>
      <c r="U67" s="206"/>
      <c r="V67" s="206"/>
      <c r="W67" s="206"/>
      <c r="X67" s="206"/>
      <c r="Y67" s="206"/>
      <c r="Z67" s="206"/>
      <c r="AA67" s="206"/>
      <c r="AB67" s="201"/>
      <c r="AC67" s="58"/>
      <c r="AD67" s="58"/>
      <c r="AE67" s="212"/>
      <c r="AF67" s="212"/>
      <c r="AG67" s="198"/>
    </row>
    <row r="68" spans="1:33" ht="20.100000000000001" customHeight="1">
      <c r="A68" s="16"/>
      <c r="B68" s="377" t="s">
        <v>7</v>
      </c>
      <c r="C68" s="500">
        <v>0.5625</v>
      </c>
      <c r="D68" s="500"/>
      <c r="E68" s="500"/>
      <c r="G68" s="484" t="str">
        <f>S50</f>
        <v>小山三小　ＦＣ</v>
      </c>
      <c r="H68" s="484"/>
      <c r="I68" s="484"/>
      <c r="J68" s="484"/>
      <c r="K68" s="484"/>
      <c r="L68" s="484"/>
      <c r="M68" s="484"/>
      <c r="N68" s="485">
        <f>P68+P69</f>
        <v>0</v>
      </c>
      <c r="O68" s="486" t="s">
        <v>9</v>
      </c>
      <c r="P68" s="206">
        <v>0</v>
      </c>
      <c r="Q68" s="214" t="s">
        <v>249</v>
      </c>
      <c r="R68" s="206">
        <v>2</v>
      </c>
      <c r="S68" s="486" t="s">
        <v>10</v>
      </c>
      <c r="T68" s="485">
        <f>R68+R69</f>
        <v>5</v>
      </c>
      <c r="U68" s="501" t="str">
        <f>AA50</f>
        <v>栃木ＳＣ　Ｕ－１２</v>
      </c>
      <c r="V68" s="501"/>
      <c r="W68" s="501"/>
      <c r="X68" s="501"/>
      <c r="Y68" s="501"/>
      <c r="Z68" s="501"/>
      <c r="AA68" s="501"/>
      <c r="AB68" s="498" t="s">
        <v>246</v>
      </c>
      <c r="AC68" s="499" t="s">
        <v>187</v>
      </c>
      <c r="AD68" s="499" t="s">
        <v>188</v>
      </c>
      <c r="AE68" s="499" t="s">
        <v>186</v>
      </c>
      <c r="AF68" s="499">
        <v>2</v>
      </c>
      <c r="AG68" s="378" t="s">
        <v>247</v>
      </c>
    </row>
    <row r="69" spans="1:33" ht="20.100000000000001" customHeight="1">
      <c r="A69" s="16"/>
      <c r="B69" s="377"/>
      <c r="C69" s="500"/>
      <c r="D69" s="500"/>
      <c r="E69" s="500"/>
      <c r="G69" s="484"/>
      <c r="H69" s="484"/>
      <c r="I69" s="484"/>
      <c r="J69" s="484"/>
      <c r="K69" s="484"/>
      <c r="L69" s="484"/>
      <c r="M69" s="484"/>
      <c r="N69" s="485"/>
      <c r="O69" s="486"/>
      <c r="P69" s="206">
        <v>0</v>
      </c>
      <c r="Q69" s="214" t="s">
        <v>249</v>
      </c>
      <c r="R69" s="206">
        <v>3</v>
      </c>
      <c r="S69" s="486"/>
      <c r="T69" s="485"/>
      <c r="U69" s="501"/>
      <c r="V69" s="501"/>
      <c r="W69" s="501"/>
      <c r="X69" s="501"/>
      <c r="Y69" s="501"/>
      <c r="Z69" s="501"/>
      <c r="AA69" s="501"/>
      <c r="AB69" s="498"/>
      <c r="AC69" s="499"/>
      <c r="AD69" s="499"/>
      <c r="AE69" s="499"/>
      <c r="AF69" s="499"/>
      <c r="AG69" s="378"/>
    </row>
    <row r="70" spans="1:33" ht="20.100000000000001" customHeight="1">
      <c r="A70" s="16"/>
      <c r="C70" s="213"/>
      <c r="D70" s="213"/>
      <c r="E70" s="85"/>
      <c r="G70" s="206"/>
      <c r="H70" s="206"/>
      <c r="I70" s="227"/>
      <c r="J70" s="227"/>
      <c r="K70" s="206"/>
      <c r="L70" s="206"/>
      <c r="M70" s="227"/>
      <c r="N70" s="227"/>
      <c r="O70" s="206"/>
      <c r="P70" s="206"/>
      <c r="Q70" s="227"/>
      <c r="R70" s="227"/>
      <c r="S70" s="227"/>
      <c r="T70" s="206"/>
      <c r="U70" s="206"/>
      <c r="V70" s="227"/>
      <c r="W70" s="227"/>
      <c r="X70" s="206"/>
      <c r="Y70" s="206"/>
      <c r="Z70" s="227"/>
      <c r="AA70" s="227"/>
      <c r="AB70" s="201"/>
      <c r="AC70" s="58"/>
      <c r="AD70" s="58"/>
      <c r="AE70" s="212"/>
      <c r="AF70" s="212"/>
      <c r="AG70" s="198"/>
    </row>
    <row r="71" spans="1:33" ht="20.100000000000001" customHeight="1">
      <c r="A71" s="16"/>
      <c r="B71" s="377" t="s">
        <v>8</v>
      </c>
      <c r="C71" s="500">
        <v>0.58333333333333337</v>
      </c>
      <c r="D71" s="500"/>
      <c r="E71" s="500"/>
      <c r="G71" s="503" t="str">
        <f>J50</f>
        <v>カテット白沢サッカースクール</v>
      </c>
      <c r="H71" s="503"/>
      <c r="I71" s="503"/>
      <c r="J71" s="503"/>
      <c r="K71" s="503"/>
      <c r="L71" s="503"/>
      <c r="M71" s="503"/>
      <c r="N71" s="485">
        <f>P71+P72</f>
        <v>0</v>
      </c>
      <c r="O71" s="486" t="s">
        <v>9</v>
      </c>
      <c r="P71" s="206">
        <v>0</v>
      </c>
      <c r="Q71" s="214" t="s">
        <v>249</v>
      </c>
      <c r="R71" s="206">
        <v>3</v>
      </c>
      <c r="S71" s="486" t="s">
        <v>10</v>
      </c>
      <c r="T71" s="485">
        <f>R71+R72</f>
        <v>5</v>
      </c>
      <c r="U71" s="501" t="str">
        <f>N50</f>
        <v>那須野ヶ原ＦＣボンジボーラ</v>
      </c>
      <c r="V71" s="501"/>
      <c r="W71" s="501"/>
      <c r="X71" s="501"/>
      <c r="Y71" s="501"/>
      <c r="Z71" s="501"/>
      <c r="AA71" s="501"/>
      <c r="AB71" s="498" t="s">
        <v>246</v>
      </c>
      <c r="AC71" s="499" t="s">
        <v>189</v>
      </c>
      <c r="AD71" s="499" t="s">
        <v>181</v>
      </c>
      <c r="AE71" s="499" t="s">
        <v>182</v>
      </c>
      <c r="AF71" s="499">
        <v>4</v>
      </c>
      <c r="AG71" s="378" t="s">
        <v>247</v>
      </c>
    </row>
    <row r="72" spans="1:33" ht="20.100000000000001" customHeight="1">
      <c r="A72" s="16"/>
      <c r="B72" s="377"/>
      <c r="C72" s="500"/>
      <c r="D72" s="500"/>
      <c r="E72" s="500"/>
      <c r="G72" s="503"/>
      <c r="H72" s="503"/>
      <c r="I72" s="503"/>
      <c r="J72" s="503"/>
      <c r="K72" s="503"/>
      <c r="L72" s="503"/>
      <c r="M72" s="503"/>
      <c r="N72" s="485"/>
      <c r="O72" s="486"/>
      <c r="P72" s="206">
        <v>0</v>
      </c>
      <c r="Q72" s="214" t="s">
        <v>249</v>
      </c>
      <c r="R72" s="206">
        <v>2</v>
      </c>
      <c r="S72" s="486"/>
      <c r="T72" s="485"/>
      <c r="U72" s="501"/>
      <c r="V72" s="501"/>
      <c r="W72" s="501"/>
      <c r="X72" s="501"/>
      <c r="Y72" s="501"/>
      <c r="Z72" s="501"/>
      <c r="AA72" s="501"/>
      <c r="AB72" s="498"/>
      <c r="AC72" s="499"/>
      <c r="AD72" s="499"/>
      <c r="AE72" s="499"/>
      <c r="AF72" s="499"/>
      <c r="AG72" s="378"/>
    </row>
    <row r="73" spans="1:33" ht="20.100000000000001" customHeight="1">
      <c r="A73" s="16"/>
      <c r="C73" s="213"/>
      <c r="D73" s="213"/>
      <c r="E73" s="85"/>
      <c r="G73" s="206"/>
      <c r="H73" s="206"/>
      <c r="I73" s="227"/>
      <c r="J73" s="227"/>
      <c r="K73" s="206"/>
      <c r="L73" s="206"/>
      <c r="M73" s="227"/>
      <c r="N73" s="227"/>
      <c r="O73" s="206"/>
      <c r="P73" s="206"/>
      <c r="Q73" s="227"/>
      <c r="R73" s="227"/>
      <c r="S73" s="227"/>
      <c r="T73" s="206"/>
      <c r="U73" s="206"/>
      <c r="V73" s="227"/>
      <c r="W73" s="227"/>
      <c r="X73" s="206"/>
      <c r="Y73" s="206"/>
      <c r="Z73" s="227"/>
      <c r="AA73" s="227"/>
      <c r="AB73" s="201"/>
      <c r="AC73" s="208"/>
      <c r="AD73" s="58"/>
      <c r="AE73" s="58"/>
      <c r="AF73" s="212"/>
      <c r="AG73" s="132"/>
    </row>
    <row r="74" spans="1:33" ht="20.100000000000001" customHeight="1">
      <c r="A74" s="16"/>
      <c r="B74" s="377" t="s">
        <v>0</v>
      </c>
      <c r="C74" s="500">
        <v>0.60416666666666663</v>
      </c>
      <c r="D74" s="500"/>
      <c r="E74" s="500"/>
      <c r="G74" s="542" t="str">
        <f>W50</f>
        <v>Ｊ－ＳＰＯＲＴＳＦＯＯＴＢＡＬＬＣＬＵＢ</v>
      </c>
      <c r="H74" s="542"/>
      <c r="I74" s="542"/>
      <c r="J74" s="542"/>
      <c r="K74" s="542"/>
      <c r="L74" s="542"/>
      <c r="M74" s="542"/>
      <c r="N74" s="485">
        <f>P74+P75</f>
        <v>0</v>
      </c>
      <c r="O74" s="486" t="s">
        <v>9</v>
      </c>
      <c r="P74" s="206">
        <v>0</v>
      </c>
      <c r="Q74" s="214" t="s">
        <v>249</v>
      </c>
      <c r="R74" s="206">
        <v>0</v>
      </c>
      <c r="S74" s="486" t="s">
        <v>10</v>
      </c>
      <c r="T74" s="485">
        <f>R74+R75</f>
        <v>0</v>
      </c>
      <c r="U74" s="542" t="str">
        <f>AA50</f>
        <v>栃木ＳＣ　Ｕ－１２</v>
      </c>
      <c r="V74" s="542"/>
      <c r="W74" s="542"/>
      <c r="X74" s="542"/>
      <c r="Y74" s="542"/>
      <c r="Z74" s="542"/>
      <c r="AA74" s="542"/>
      <c r="AB74" s="498" t="s">
        <v>246</v>
      </c>
      <c r="AC74" s="499" t="s">
        <v>186</v>
      </c>
      <c r="AD74" s="499" t="s">
        <v>187</v>
      </c>
      <c r="AE74" s="499" t="s">
        <v>188</v>
      </c>
      <c r="AF74" s="499">
        <v>1</v>
      </c>
      <c r="AG74" s="378" t="s">
        <v>247</v>
      </c>
    </row>
    <row r="75" spans="1:33" ht="20.100000000000001" customHeight="1">
      <c r="A75" s="16"/>
      <c r="B75" s="377"/>
      <c r="C75" s="500"/>
      <c r="D75" s="500"/>
      <c r="E75" s="500"/>
      <c r="G75" s="542"/>
      <c r="H75" s="542"/>
      <c r="I75" s="542"/>
      <c r="J75" s="542"/>
      <c r="K75" s="542"/>
      <c r="L75" s="542"/>
      <c r="M75" s="542"/>
      <c r="N75" s="485"/>
      <c r="O75" s="486"/>
      <c r="P75" s="206">
        <v>0</v>
      </c>
      <c r="Q75" s="214" t="s">
        <v>249</v>
      </c>
      <c r="R75" s="206">
        <v>0</v>
      </c>
      <c r="S75" s="486"/>
      <c r="T75" s="485"/>
      <c r="U75" s="542"/>
      <c r="V75" s="542"/>
      <c r="W75" s="542"/>
      <c r="X75" s="542"/>
      <c r="Y75" s="542"/>
      <c r="Z75" s="542"/>
      <c r="AA75" s="542"/>
      <c r="AB75" s="498"/>
      <c r="AC75" s="499"/>
      <c r="AD75" s="499"/>
      <c r="AE75" s="499"/>
      <c r="AF75" s="499"/>
      <c r="AG75" s="378"/>
    </row>
    <row r="76" spans="1:33" ht="20.100000000000001" customHeight="1">
      <c r="B76" s="199"/>
      <c r="C76" s="133"/>
      <c r="D76" s="133"/>
      <c r="E76" s="133"/>
      <c r="G76" s="206"/>
      <c r="H76" s="206"/>
      <c r="I76" s="206"/>
      <c r="J76" s="206"/>
      <c r="K76" s="206"/>
      <c r="L76" s="206"/>
      <c r="M76" s="206"/>
      <c r="N76" s="134"/>
      <c r="O76" s="207"/>
      <c r="P76" s="206"/>
      <c r="Q76" s="214"/>
      <c r="R76" s="227"/>
      <c r="S76" s="207"/>
      <c r="T76" s="134"/>
      <c r="U76" s="206"/>
      <c r="V76" s="206"/>
      <c r="W76" s="206"/>
      <c r="X76" s="206"/>
      <c r="Y76" s="206"/>
      <c r="Z76" s="206"/>
      <c r="AA76" s="206"/>
      <c r="AB76" s="208"/>
      <c r="AC76" s="208"/>
      <c r="AF76" s="208"/>
      <c r="AG76" s="208"/>
    </row>
    <row r="77" spans="1:33" ht="20.100000000000001" customHeight="1">
      <c r="C77" s="520" t="str">
        <f>J46 &amp;"リーグ"</f>
        <v>Pリーグ</v>
      </c>
      <c r="D77" s="521"/>
      <c r="E77" s="521"/>
      <c r="F77" s="522"/>
      <c r="G77" s="403" t="str">
        <f>C79</f>
        <v>Ｋ－ＷＥＳＴ．ＦＣ２００１</v>
      </c>
      <c r="H77" s="404"/>
      <c r="I77" s="411" t="str">
        <f>C81</f>
        <v>カテット白沢サッカースクール</v>
      </c>
      <c r="J77" s="412"/>
      <c r="K77" s="403" t="str">
        <f>C83</f>
        <v>那須野ヶ原ＦＣボンジボーラ</v>
      </c>
      <c r="L77" s="404"/>
      <c r="M77" s="504" t="s">
        <v>1</v>
      </c>
      <c r="N77" s="504" t="s">
        <v>2</v>
      </c>
      <c r="O77" s="504" t="s">
        <v>248</v>
      </c>
      <c r="P77" s="504" t="s">
        <v>3</v>
      </c>
      <c r="R77" s="397" t="str">
        <f>W46 &amp;"リーグ"</f>
        <v>PPリーグ</v>
      </c>
      <c r="S77" s="398"/>
      <c r="T77" s="398"/>
      <c r="U77" s="399"/>
      <c r="V77" s="417" t="str">
        <f>R79</f>
        <v>小山三小　ＦＣ</v>
      </c>
      <c r="W77" s="418"/>
      <c r="X77" s="411" t="str">
        <f>R81</f>
        <v>Ｊ－ＳＰＯＲＴＳＦＯＯＴＢＡＬＬＣＬＵＢ</v>
      </c>
      <c r="Y77" s="412"/>
      <c r="Z77" s="417" t="str">
        <f>R83</f>
        <v>栃木ＳＣ　Ｕ－１２</v>
      </c>
      <c r="AA77" s="418"/>
      <c r="AB77" s="504" t="s">
        <v>1</v>
      </c>
      <c r="AC77" s="504" t="s">
        <v>2</v>
      </c>
      <c r="AD77" s="504" t="s">
        <v>248</v>
      </c>
      <c r="AE77" s="504" t="s">
        <v>3</v>
      </c>
    </row>
    <row r="78" spans="1:33" ht="20.100000000000001" customHeight="1">
      <c r="C78" s="523"/>
      <c r="D78" s="524"/>
      <c r="E78" s="524"/>
      <c r="F78" s="525"/>
      <c r="G78" s="405"/>
      <c r="H78" s="406"/>
      <c r="I78" s="413"/>
      <c r="J78" s="414"/>
      <c r="K78" s="405"/>
      <c r="L78" s="406"/>
      <c r="M78" s="505"/>
      <c r="N78" s="505"/>
      <c r="O78" s="505"/>
      <c r="P78" s="505"/>
      <c r="R78" s="400"/>
      <c r="S78" s="401"/>
      <c r="T78" s="401"/>
      <c r="U78" s="402"/>
      <c r="V78" s="419"/>
      <c r="W78" s="420"/>
      <c r="X78" s="413"/>
      <c r="Y78" s="414"/>
      <c r="Z78" s="419"/>
      <c r="AA78" s="420"/>
      <c r="AB78" s="505"/>
      <c r="AC78" s="505"/>
      <c r="AD78" s="505"/>
      <c r="AE78" s="505"/>
    </row>
    <row r="79" spans="1:33" ht="20.100000000000001" customHeight="1">
      <c r="C79" s="520" t="str">
        <f>F50</f>
        <v>Ｋ－ＷＥＳＴ．ＦＣ２００１</v>
      </c>
      <c r="D79" s="521"/>
      <c r="E79" s="521"/>
      <c r="F79" s="522"/>
      <c r="G79" s="512"/>
      <c r="H79" s="513"/>
      <c r="I79" s="251">
        <f>N59</f>
        <v>0</v>
      </c>
      <c r="J79" s="251">
        <f>T59</f>
        <v>1</v>
      </c>
      <c r="K79" s="251">
        <f>N65</f>
        <v>0</v>
      </c>
      <c r="L79" s="251">
        <f>T65</f>
        <v>9</v>
      </c>
      <c r="M79" s="516">
        <f>COUNTIF(G80:L80,"○")*3+COUNTIF(G80:L80,"△")</f>
        <v>0</v>
      </c>
      <c r="N79" s="518">
        <f>O79-J79-L79</f>
        <v>-10</v>
      </c>
      <c r="O79" s="518">
        <f>I79+K79</f>
        <v>0</v>
      </c>
      <c r="P79" s="518">
        <v>3</v>
      </c>
      <c r="R79" s="520" t="str">
        <f>S50</f>
        <v>小山三小　ＦＣ</v>
      </c>
      <c r="S79" s="521"/>
      <c r="T79" s="521"/>
      <c r="U79" s="522"/>
      <c r="V79" s="512"/>
      <c r="W79" s="513"/>
      <c r="X79" s="251">
        <f>N62</f>
        <v>0</v>
      </c>
      <c r="Y79" s="251">
        <f>T62</f>
        <v>4</v>
      </c>
      <c r="Z79" s="251">
        <f>N68</f>
        <v>0</v>
      </c>
      <c r="AA79" s="251">
        <f>T68</f>
        <v>5</v>
      </c>
      <c r="AB79" s="516">
        <f>COUNTIF(V80:AA80,"○")*3+COUNTIF(V80:AA80,"△")</f>
        <v>0</v>
      </c>
      <c r="AC79" s="518">
        <f>AD79-Y79-AA79</f>
        <v>-9</v>
      </c>
      <c r="AD79" s="518">
        <f>X79+Z79</f>
        <v>0</v>
      </c>
      <c r="AE79" s="518">
        <v>3</v>
      </c>
    </row>
    <row r="80" spans="1:33" ht="20.100000000000001" customHeight="1">
      <c r="C80" s="523"/>
      <c r="D80" s="524"/>
      <c r="E80" s="524"/>
      <c r="F80" s="525"/>
      <c r="G80" s="514"/>
      <c r="H80" s="515"/>
      <c r="I80" s="526" t="str">
        <f>IF(I79&gt;J79,"○",IF(I79&lt;J79,"×",IF(I79=J79,"△")))</f>
        <v>×</v>
      </c>
      <c r="J80" s="527"/>
      <c r="K80" s="526" t="str">
        <f>IF(K79&gt;L79,"○",IF(K79&lt;L79,"×",IF(K79=L79,"△")))</f>
        <v>×</v>
      </c>
      <c r="L80" s="527"/>
      <c r="M80" s="517"/>
      <c r="N80" s="519"/>
      <c r="O80" s="519"/>
      <c r="P80" s="519"/>
      <c r="R80" s="523"/>
      <c r="S80" s="524"/>
      <c r="T80" s="524"/>
      <c r="U80" s="525"/>
      <c r="V80" s="514"/>
      <c r="W80" s="515"/>
      <c r="X80" s="526" t="str">
        <f>IF(X79&gt;Y79,"○",IF(X79&lt;Y79,"×",IF(X79=Y79,"△")))</f>
        <v>×</v>
      </c>
      <c r="Y80" s="527"/>
      <c r="Z80" s="526" t="str">
        <f>IF(Z79&gt;AA79,"○",IF(Z79&lt;AA79,"×",IF(Z79=AA79,"△")))</f>
        <v>×</v>
      </c>
      <c r="AA80" s="527"/>
      <c r="AB80" s="517"/>
      <c r="AC80" s="519"/>
      <c r="AD80" s="519"/>
      <c r="AE80" s="519"/>
    </row>
    <row r="81" spans="3:31" ht="20.100000000000001" customHeight="1">
      <c r="C81" s="584" t="str">
        <f>J50</f>
        <v>カテット白沢サッカースクール</v>
      </c>
      <c r="D81" s="585"/>
      <c r="E81" s="585"/>
      <c r="F81" s="586"/>
      <c r="G81" s="251">
        <f>J79</f>
        <v>1</v>
      </c>
      <c r="H81" s="251">
        <f>I79</f>
        <v>0</v>
      </c>
      <c r="I81" s="512"/>
      <c r="J81" s="513"/>
      <c r="K81" s="251">
        <f>N71</f>
        <v>0</v>
      </c>
      <c r="L81" s="251">
        <f>T71</f>
        <v>5</v>
      </c>
      <c r="M81" s="516">
        <f>COUNTIF(G82:L82,"○")*3+COUNTIF(G82:L82,"△")</f>
        <v>3</v>
      </c>
      <c r="N81" s="518">
        <f>O81-H81-L81</f>
        <v>-4</v>
      </c>
      <c r="O81" s="518">
        <f>G81+K81</f>
        <v>1</v>
      </c>
      <c r="P81" s="518">
        <v>2</v>
      </c>
      <c r="R81" s="584" t="str">
        <f>W50</f>
        <v>Ｊ－ＳＰＯＲＴＳＦＯＯＴＢＡＬＬＣＬＵＢ</v>
      </c>
      <c r="S81" s="585"/>
      <c r="T81" s="585"/>
      <c r="U81" s="586"/>
      <c r="V81" s="251">
        <f>Y79</f>
        <v>4</v>
      </c>
      <c r="W81" s="251">
        <f>X79</f>
        <v>0</v>
      </c>
      <c r="X81" s="512"/>
      <c r="Y81" s="513"/>
      <c r="Z81" s="251">
        <f>N74</f>
        <v>0</v>
      </c>
      <c r="AA81" s="251">
        <f>T74</f>
        <v>0</v>
      </c>
      <c r="AB81" s="516">
        <f>COUNTIF(V82:AA82,"○")*3+COUNTIF(V82:AA82,"△")</f>
        <v>4</v>
      </c>
      <c r="AC81" s="518">
        <f>AD81-W81-AA81</f>
        <v>4</v>
      </c>
      <c r="AD81" s="518">
        <f>V81+Z81</f>
        <v>4</v>
      </c>
      <c r="AE81" s="518">
        <v>2</v>
      </c>
    </row>
    <row r="82" spans="3:31" ht="20.100000000000001" customHeight="1">
      <c r="C82" s="587"/>
      <c r="D82" s="588"/>
      <c r="E82" s="588"/>
      <c r="F82" s="589"/>
      <c r="G82" s="526" t="str">
        <f>IF(G81&gt;H81,"○",IF(G81&lt;H81,"×",IF(G81=H81,"△")))</f>
        <v>○</v>
      </c>
      <c r="H82" s="527"/>
      <c r="I82" s="514"/>
      <c r="J82" s="515"/>
      <c r="K82" s="526" t="str">
        <f>IF(K81&gt;L81,"○",IF(K81&lt;L81,"×",IF(K81=L81,"△")))</f>
        <v>×</v>
      </c>
      <c r="L82" s="527"/>
      <c r="M82" s="517"/>
      <c r="N82" s="519"/>
      <c r="O82" s="519"/>
      <c r="P82" s="519"/>
      <c r="R82" s="587"/>
      <c r="S82" s="588"/>
      <c r="T82" s="588"/>
      <c r="U82" s="589"/>
      <c r="V82" s="526" t="str">
        <f>IF(V81&gt;W81,"○",IF(V81&lt;W81,"×",IF(V81=W81,"△")))</f>
        <v>○</v>
      </c>
      <c r="W82" s="527"/>
      <c r="X82" s="514"/>
      <c r="Y82" s="515"/>
      <c r="Z82" s="526" t="str">
        <f>IF(Z81&gt;AA81,"○",IF(Z81&lt;AA81,"×",IF(Z81=AA81,"△")))</f>
        <v>△</v>
      </c>
      <c r="AA82" s="527"/>
      <c r="AB82" s="517"/>
      <c r="AC82" s="519"/>
      <c r="AD82" s="519"/>
      <c r="AE82" s="519"/>
    </row>
    <row r="83" spans="3:31" ht="20.100000000000001" customHeight="1">
      <c r="C83" s="566" t="str">
        <f>N50</f>
        <v>那須野ヶ原ＦＣボンジボーラ</v>
      </c>
      <c r="D83" s="567"/>
      <c r="E83" s="567"/>
      <c r="F83" s="568"/>
      <c r="G83" s="251">
        <f>L79</f>
        <v>9</v>
      </c>
      <c r="H83" s="251">
        <f>K79</f>
        <v>0</v>
      </c>
      <c r="I83" s="251">
        <f>L81</f>
        <v>5</v>
      </c>
      <c r="J83" s="251">
        <f>K81</f>
        <v>0</v>
      </c>
      <c r="K83" s="512"/>
      <c r="L83" s="513"/>
      <c r="M83" s="516">
        <f>COUNTIF(G84:L84,"○")*3+COUNTIF(G84:L84,"△")</f>
        <v>6</v>
      </c>
      <c r="N83" s="518">
        <f>O83-H83-J83</f>
        <v>14</v>
      </c>
      <c r="O83" s="518">
        <f>G83+I83</f>
        <v>14</v>
      </c>
      <c r="P83" s="518">
        <v>1</v>
      </c>
      <c r="R83" s="528" t="str">
        <f>AA50</f>
        <v>栃木ＳＣ　Ｕ－１２</v>
      </c>
      <c r="S83" s="529"/>
      <c r="T83" s="529"/>
      <c r="U83" s="530"/>
      <c r="V83" s="251">
        <f>AA79</f>
        <v>5</v>
      </c>
      <c r="W83" s="251">
        <f>Z79</f>
        <v>0</v>
      </c>
      <c r="X83" s="251">
        <f>AA81</f>
        <v>0</v>
      </c>
      <c r="Y83" s="251">
        <f>Z81</f>
        <v>0</v>
      </c>
      <c r="Z83" s="512"/>
      <c r="AA83" s="513"/>
      <c r="AB83" s="516">
        <f>COUNTIF(V84:AA84,"○")*3+COUNTIF(V84:AA84,"△")</f>
        <v>4</v>
      </c>
      <c r="AC83" s="518">
        <f>AD83-W83-Y83</f>
        <v>5</v>
      </c>
      <c r="AD83" s="518">
        <f>V83+X83</f>
        <v>5</v>
      </c>
      <c r="AE83" s="518">
        <v>1</v>
      </c>
    </row>
    <row r="84" spans="3:31" ht="20.100000000000001" customHeight="1">
      <c r="C84" s="569"/>
      <c r="D84" s="570"/>
      <c r="E84" s="570"/>
      <c r="F84" s="571"/>
      <c r="G84" s="526" t="str">
        <f>IF(G83&gt;H83,"○",IF(G83&lt;H83,"×",IF(G83=H83,"△")))</f>
        <v>○</v>
      </c>
      <c r="H84" s="527"/>
      <c r="I84" s="526" t="str">
        <f>IF(I83&gt;J83,"○",IF(I83&lt;J83,"×",IF(I83=J83,"△")))</f>
        <v>○</v>
      </c>
      <c r="J84" s="527"/>
      <c r="K84" s="514"/>
      <c r="L84" s="515"/>
      <c r="M84" s="517"/>
      <c r="N84" s="519"/>
      <c r="O84" s="519"/>
      <c r="P84" s="519"/>
      <c r="R84" s="531"/>
      <c r="S84" s="532"/>
      <c r="T84" s="532"/>
      <c r="U84" s="533"/>
      <c r="V84" s="526" t="str">
        <f>IF(V83&gt;W83,"○",IF(V83&lt;W83,"×",IF(V83=W83,"△")))</f>
        <v>○</v>
      </c>
      <c r="W84" s="527"/>
      <c r="X84" s="526" t="str">
        <f>IF(X83&gt;Y83,"○",IF(X83&lt;Y83,"×",IF(X83=Y83,"△")))</f>
        <v>△</v>
      </c>
      <c r="Y84" s="527"/>
      <c r="Z84" s="514"/>
      <c r="AA84" s="515"/>
      <c r="AB84" s="517"/>
      <c r="AC84" s="519"/>
      <c r="AD84" s="519"/>
      <c r="AE84" s="519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I44:M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AB16:AB17"/>
    <mergeCell ref="AC16:AC17"/>
    <mergeCell ref="AD16:AD17"/>
    <mergeCell ref="AE16:AE17"/>
    <mergeCell ref="B16:B17"/>
    <mergeCell ref="C16:E17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I1:M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102"/>
  <sheetViews>
    <sheetView view="pageBreakPreview" zoomScaleNormal="100" zoomScaleSheetLayoutView="100" workbookViewId="0"/>
  </sheetViews>
  <sheetFormatPr defaultColWidth="9" defaultRowHeight="13.2"/>
  <cols>
    <col min="1" max="14" width="5.44140625" style="216" customWidth="1"/>
    <col min="15" max="15" width="6" style="216" customWidth="1"/>
    <col min="16" max="35" width="5.44140625" style="216" customWidth="1"/>
    <col min="36" max="257" width="9" style="216"/>
    <col min="258" max="285" width="5.6640625" style="216" customWidth="1"/>
    <col min="286" max="513" width="9" style="216"/>
    <col min="514" max="541" width="5.6640625" style="216" customWidth="1"/>
    <col min="542" max="769" width="9" style="216"/>
    <col min="770" max="797" width="5.6640625" style="216" customWidth="1"/>
    <col min="798" max="1025" width="9" style="216"/>
    <col min="1026" max="1053" width="5.6640625" style="216" customWidth="1"/>
    <col min="1054" max="1281" width="9" style="216"/>
    <col min="1282" max="1309" width="5.6640625" style="216" customWidth="1"/>
    <col min="1310" max="1537" width="9" style="216"/>
    <col min="1538" max="1565" width="5.6640625" style="216" customWidth="1"/>
    <col min="1566" max="1793" width="9" style="216"/>
    <col min="1794" max="1821" width="5.6640625" style="216" customWidth="1"/>
    <col min="1822" max="2049" width="9" style="216"/>
    <col min="2050" max="2077" width="5.6640625" style="216" customWidth="1"/>
    <col min="2078" max="2305" width="9" style="216"/>
    <col min="2306" max="2333" width="5.6640625" style="216" customWidth="1"/>
    <col min="2334" max="2561" width="9" style="216"/>
    <col min="2562" max="2589" width="5.6640625" style="216" customWidth="1"/>
    <col min="2590" max="2817" width="9" style="216"/>
    <col min="2818" max="2845" width="5.6640625" style="216" customWidth="1"/>
    <col min="2846" max="3073" width="9" style="216"/>
    <col min="3074" max="3101" width="5.6640625" style="216" customWidth="1"/>
    <col min="3102" max="3329" width="9" style="216"/>
    <col min="3330" max="3357" width="5.6640625" style="216" customWidth="1"/>
    <col min="3358" max="3585" width="9" style="216"/>
    <col min="3586" max="3613" width="5.6640625" style="216" customWidth="1"/>
    <col min="3614" max="3841" width="9" style="216"/>
    <col min="3842" max="3869" width="5.6640625" style="216" customWidth="1"/>
    <col min="3870" max="4097" width="9" style="216"/>
    <col min="4098" max="4125" width="5.6640625" style="216" customWidth="1"/>
    <col min="4126" max="4353" width="9" style="216"/>
    <col min="4354" max="4381" width="5.6640625" style="216" customWidth="1"/>
    <col min="4382" max="4609" width="9" style="216"/>
    <col min="4610" max="4637" width="5.6640625" style="216" customWidth="1"/>
    <col min="4638" max="4865" width="9" style="216"/>
    <col min="4866" max="4893" width="5.6640625" style="216" customWidth="1"/>
    <col min="4894" max="5121" width="9" style="216"/>
    <col min="5122" max="5149" width="5.6640625" style="216" customWidth="1"/>
    <col min="5150" max="5377" width="9" style="216"/>
    <col min="5378" max="5405" width="5.6640625" style="216" customWidth="1"/>
    <col min="5406" max="5633" width="9" style="216"/>
    <col min="5634" max="5661" width="5.6640625" style="216" customWidth="1"/>
    <col min="5662" max="5889" width="9" style="216"/>
    <col min="5890" max="5917" width="5.6640625" style="216" customWidth="1"/>
    <col min="5918" max="6145" width="9" style="216"/>
    <col min="6146" max="6173" width="5.6640625" style="216" customWidth="1"/>
    <col min="6174" max="6401" width="9" style="216"/>
    <col min="6402" max="6429" width="5.6640625" style="216" customWidth="1"/>
    <col min="6430" max="6657" width="9" style="216"/>
    <col min="6658" max="6685" width="5.6640625" style="216" customWidth="1"/>
    <col min="6686" max="6913" width="9" style="216"/>
    <col min="6914" max="6941" width="5.6640625" style="216" customWidth="1"/>
    <col min="6942" max="7169" width="9" style="216"/>
    <col min="7170" max="7197" width="5.6640625" style="216" customWidth="1"/>
    <col min="7198" max="7425" width="9" style="216"/>
    <col min="7426" max="7453" width="5.6640625" style="216" customWidth="1"/>
    <col min="7454" max="7681" width="9" style="216"/>
    <col min="7682" max="7709" width="5.6640625" style="216" customWidth="1"/>
    <col min="7710" max="7937" width="9" style="216"/>
    <col min="7938" max="7965" width="5.6640625" style="216" customWidth="1"/>
    <col min="7966" max="8193" width="9" style="216"/>
    <col min="8194" max="8221" width="5.6640625" style="216" customWidth="1"/>
    <col min="8222" max="8449" width="9" style="216"/>
    <col min="8450" max="8477" width="5.6640625" style="216" customWidth="1"/>
    <col min="8478" max="8705" width="9" style="216"/>
    <col min="8706" max="8733" width="5.6640625" style="216" customWidth="1"/>
    <col min="8734" max="8961" width="9" style="216"/>
    <col min="8962" max="8989" width="5.6640625" style="216" customWidth="1"/>
    <col min="8990" max="9217" width="9" style="216"/>
    <col min="9218" max="9245" width="5.6640625" style="216" customWidth="1"/>
    <col min="9246" max="9473" width="9" style="216"/>
    <col min="9474" max="9501" width="5.6640625" style="216" customWidth="1"/>
    <col min="9502" max="9729" width="9" style="216"/>
    <col min="9730" max="9757" width="5.6640625" style="216" customWidth="1"/>
    <col min="9758" max="9985" width="9" style="216"/>
    <col min="9986" max="10013" width="5.6640625" style="216" customWidth="1"/>
    <col min="10014" max="10241" width="9" style="216"/>
    <col min="10242" max="10269" width="5.6640625" style="216" customWidth="1"/>
    <col min="10270" max="10497" width="9" style="216"/>
    <col min="10498" max="10525" width="5.6640625" style="216" customWidth="1"/>
    <col min="10526" max="10753" width="9" style="216"/>
    <col min="10754" max="10781" width="5.6640625" style="216" customWidth="1"/>
    <col min="10782" max="11009" width="9" style="216"/>
    <col min="11010" max="11037" width="5.6640625" style="216" customWidth="1"/>
    <col min="11038" max="11265" width="9" style="216"/>
    <col min="11266" max="11293" width="5.6640625" style="216" customWidth="1"/>
    <col min="11294" max="11521" width="9" style="216"/>
    <col min="11522" max="11549" width="5.6640625" style="216" customWidth="1"/>
    <col min="11550" max="11777" width="9" style="216"/>
    <col min="11778" max="11805" width="5.6640625" style="216" customWidth="1"/>
    <col min="11806" max="12033" width="9" style="216"/>
    <col min="12034" max="12061" width="5.6640625" style="216" customWidth="1"/>
    <col min="12062" max="12289" width="9" style="216"/>
    <col min="12290" max="12317" width="5.6640625" style="216" customWidth="1"/>
    <col min="12318" max="12545" width="9" style="216"/>
    <col min="12546" max="12573" width="5.6640625" style="216" customWidth="1"/>
    <col min="12574" max="12801" width="9" style="216"/>
    <col min="12802" max="12829" width="5.6640625" style="216" customWidth="1"/>
    <col min="12830" max="13057" width="9" style="216"/>
    <col min="13058" max="13085" width="5.6640625" style="216" customWidth="1"/>
    <col min="13086" max="13313" width="9" style="216"/>
    <col min="13314" max="13341" width="5.6640625" style="216" customWidth="1"/>
    <col min="13342" max="13569" width="9" style="216"/>
    <col min="13570" max="13597" width="5.6640625" style="216" customWidth="1"/>
    <col min="13598" max="13825" width="9" style="216"/>
    <col min="13826" max="13853" width="5.6640625" style="216" customWidth="1"/>
    <col min="13854" max="14081" width="9" style="216"/>
    <col min="14082" max="14109" width="5.6640625" style="216" customWidth="1"/>
    <col min="14110" max="14337" width="9" style="216"/>
    <col min="14338" max="14365" width="5.6640625" style="216" customWidth="1"/>
    <col min="14366" max="14593" width="9" style="216"/>
    <col min="14594" max="14621" width="5.6640625" style="216" customWidth="1"/>
    <col min="14622" max="14849" width="9" style="216"/>
    <col min="14850" max="14877" width="5.6640625" style="216" customWidth="1"/>
    <col min="14878" max="15105" width="9" style="216"/>
    <col min="15106" max="15133" width="5.6640625" style="216" customWidth="1"/>
    <col min="15134" max="15361" width="9" style="216"/>
    <col min="15362" max="15389" width="5.6640625" style="216" customWidth="1"/>
    <col min="15390" max="15617" width="9" style="216"/>
    <col min="15618" max="15645" width="5.6640625" style="216" customWidth="1"/>
    <col min="15646" max="15873" width="9" style="216"/>
    <col min="15874" max="15901" width="5.6640625" style="216" customWidth="1"/>
    <col min="15902" max="16129" width="9" style="216"/>
    <col min="16130" max="16157" width="5.6640625" style="216" customWidth="1"/>
    <col min="16158" max="16384" width="9" style="216"/>
  </cols>
  <sheetData>
    <row r="1" spans="1:33" ht="21.75" customHeight="1">
      <c r="A1" s="9" t="str">
        <f>'U10組合せ(抽選結果)'!H4</f>
        <v>■第2日　10月15日</v>
      </c>
      <c r="B1" s="52"/>
      <c r="C1" s="52"/>
      <c r="D1" s="52"/>
      <c r="E1" s="52"/>
      <c r="F1" s="52"/>
      <c r="G1" s="52"/>
      <c r="H1" s="52"/>
      <c r="I1" s="375" t="str">
        <f>'U10組合せ(抽選結果)'!Q4</f>
        <v>2次リーグ</v>
      </c>
      <c r="J1" s="375"/>
      <c r="K1" s="375"/>
      <c r="L1" s="375"/>
      <c r="M1" s="375"/>
      <c r="N1" s="95"/>
      <c r="O1" s="95"/>
      <c r="P1" s="95"/>
      <c r="Q1" s="95"/>
      <c r="R1" s="95"/>
      <c r="T1" s="376" t="s">
        <v>167</v>
      </c>
      <c r="U1" s="376"/>
      <c r="V1" s="376"/>
      <c r="W1" s="376"/>
      <c r="X1" s="375" t="str">
        <f>'U10組合せ(抽選結果)'!J58</f>
        <v>SAKURAグリーンフィールド</v>
      </c>
      <c r="Y1" s="375"/>
      <c r="Z1" s="375"/>
      <c r="AA1" s="375"/>
      <c r="AB1" s="375"/>
      <c r="AC1" s="375"/>
      <c r="AD1" s="375"/>
      <c r="AE1" s="375"/>
      <c r="AF1" s="375"/>
      <c r="AG1" s="375"/>
    </row>
    <row r="2" spans="1:33" ht="15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R2" s="248"/>
      <c r="S2" s="248"/>
      <c r="T2" s="248"/>
      <c r="U2" s="248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3" ht="19.5" customHeight="1">
      <c r="A3" s="9"/>
      <c r="B3" s="9"/>
      <c r="C3" s="9"/>
      <c r="D3" s="9"/>
      <c r="E3" s="9"/>
      <c r="F3" s="9"/>
      <c r="G3" s="9"/>
      <c r="I3" s="376" t="s">
        <v>87</v>
      </c>
      <c r="J3" s="376"/>
      <c r="M3" s="248"/>
      <c r="R3" s="248"/>
      <c r="S3" s="248"/>
      <c r="T3" s="248"/>
      <c r="U3" s="248"/>
      <c r="V3" s="11"/>
      <c r="X3" s="376" t="s">
        <v>89</v>
      </c>
      <c r="Y3" s="376"/>
      <c r="Z3" s="9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285"/>
      <c r="I4" s="311"/>
      <c r="J4" s="228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30"/>
      <c r="Y4" s="308"/>
      <c r="Z4" s="285"/>
      <c r="AA4" s="1"/>
      <c r="AB4" s="1"/>
      <c r="AC4" s="1"/>
      <c r="AD4" s="1"/>
    </row>
    <row r="5" spans="1:33" ht="20.100000000000001" customHeight="1" thickTop="1">
      <c r="A5" s="1"/>
      <c r="B5" s="1"/>
      <c r="C5" s="1"/>
      <c r="D5" s="41"/>
      <c r="E5" s="13"/>
      <c r="F5" s="13"/>
      <c r="G5" s="309"/>
      <c r="H5" s="310"/>
      <c r="I5" s="310"/>
      <c r="J5" s="13"/>
      <c r="K5" s="14"/>
      <c r="L5" s="41"/>
      <c r="M5" s="13"/>
      <c r="N5" s="13"/>
      <c r="O5" s="14"/>
      <c r="P5" s="1"/>
      <c r="Q5" s="1"/>
      <c r="R5" s="1"/>
      <c r="S5" s="41"/>
      <c r="T5" s="13"/>
      <c r="U5" s="13"/>
      <c r="V5" s="97"/>
      <c r="W5" s="12"/>
      <c r="X5" s="98"/>
      <c r="Y5" s="229"/>
      <c r="Z5" s="262"/>
      <c r="AA5" s="13"/>
      <c r="AB5" s="13"/>
      <c r="AC5" s="13"/>
      <c r="AD5" s="14"/>
    </row>
    <row r="6" spans="1:33" ht="20.100000000000001" customHeight="1">
      <c r="A6" s="1"/>
      <c r="B6" s="1"/>
      <c r="C6" s="377">
        <v>1</v>
      </c>
      <c r="D6" s="377"/>
      <c r="E6" s="246"/>
      <c r="F6" s="1"/>
      <c r="G6" s="377">
        <v>2</v>
      </c>
      <c r="H6" s="377"/>
      <c r="I6" s="246"/>
      <c r="J6" s="1"/>
      <c r="K6" s="377">
        <v>3</v>
      </c>
      <c r="L6" s="377"/>
      <c r="M6" s="246"/>
      <c r="N6" s="1"/>
      <c r="O6" s="377">
        <v>4</v>
      </c>
      <c r="P6" s="377"/>
      <c r="Q6" s="1"/>
      <c r="R6" s="377">
        <v>5</v>
      </c>
      <c r="S6" s="377"/>
      <c r="T6" s="246"/>
      <c r="U6" s="1"/>
      <c r="V6" s="377">
        <v>6</v>
      </c>
      <c r="W6" s="377"/>
      <c r="X6" s="246"/>
      <c r="Y6" s="1"/>
      <c r="Z6" s="377">
        <v>7</v>
      </c>
      <c r="AA6" s="377"/>
      <c r="AB6" s="246"/>
      <c r="AC6" s="1"/>
      <c r="AD6" s="377">
        <v>8</v>
      </c>
      <c r="AE6" s="377"/>
    </row>
    <row r="7" spans="1:33" ht="20.100000000000001" customHeight="1">
      <c r="A7" s="1"/>
      <c r="B7" s="1"/>
      <c r="C7" s="388" t="str">
        <f>AB!K7</f>
        <v>ＦＣ　ＳＨＵＪＡＫＵ</v>
      </c>
      <c r="D7" s="388"/>
      <c r="E7" s="247"/>
      <c r="F7" s="250"/>
      <c r="G7" s="556" t="str">
        <f>AB!R7</f>
        <v>ＪＦＣアミスタ市貝</v>
      </c>
      <c r="H7" s="556"/>
      <c r="I7" s="247"/>
      <c r="J7" s="99"/>
      <c r="K7" s="388" t="str">
        <f>AB!K58</f>
        <v>ｕｎｉｏｎｓｐｏｒｔｓｃｌｕｂ</v>
      </c>
      <c r="L7" s="388"/>
      <c r="M7" s="247"/>
      <c r="N7" s="99"/>
      <c r="O7" s="388" t="str">
        <f>AB!V58</f>
        <v>ＧＲＳ足利Ｊｒ．</v>
      </c>
      <c r="P7" s="388"/>
      <c r="Q7" s="99"/>
      <c r="R7" s="379" t="str">
        <f>CD!G7</f>
        <v>野木ＳＳＳ</v>
      </c>
      <c r="S7" s="379"/>
      <c r="T7" s="247"/>
      <c r="U7" s="99"/>
      <c r="V7" s="388" t="str">
        <f>CD!V7</f>
        <v>石井フットボールクラブ</v>
      </c>
      <c r="W7" s="388"/>
      <c r="X7" s="247"/>
      <c r="Y7" s="99"/>
      <c r="Z7" s="453" t="str">
        <f>CD!G58</f>
        <v>御厨フットボールクラブ</v>
      </c>
      <c r="AA7" s="453"/>
      <c r="AB7" s="247"/>
      <c r="AC7" s="99"/>
      <c r="AD7" s="563" t="str">
        <f>CD!Z58</f>
        <v>ＫＯＨＡＲＵ　ＰＲＯＵＤ栃木フットボールクラブ</v>
      </c>
      <c r="AE7" s="563"/>
    </row>
    <row r="8" spans="1:33" ht="20.100000000000001" customHeight="1">
      <c r="A8" s="1"/>
      <c r="B8" s="1"/>
      <c r="C8" s="388"/>
      <c r="D8" s="388"/>
      <c r="E8" s="247"/>
      <c r="F8" s="250"/>
      <c r="G8" s="556"/>
      <c r="H8" s="556"/>
      <c r="I8" s="247"/>
      <c r="J8" s="99"/>
      <c r="K8" s="388"/>
      <c r="L8" s="388"/>
      <c r="M8" s="247"/>
      <c r="N8" s="99"/>
      <c r="O8" s="388"/>
      <c r="P8" s="388"/>
      <c r="Q8" s="99"/>
      <c r="R8" s="379"/>
      <c r="S8" s="379"/>
      <c r="T8" s="247"/>
      <c r="U8" s="99"/>
      <c r="V8" s="388"/>
      <c r="W8" s="388"/>
      <c r="X8" s="247"/>
      <c r="Y8" s="99"/>
      <c r="Z8" s="453"/>
      <c r="AA8" s="453"/>
      <c r="AB8" s="247"/>
      <c r="AC8" s="99"/>
      <c r="AD8" s="563"/>
      <c r="AE8" s="563"/>
    </row>
    <row r="9" spans="1:33" ht="20.100000000000001" customHeight="1">
      <c r="A9" s="1"/>
      <c r="B9" s="1"/>
      <c r="C9" s="388"/>
      <c r="D9" s="388"/>
      <c r="E9" s="247"/>
      <c r="F9" s="250"/>
      <c r="G9" s="556"/>
      <c r="H9" s="556"/>
      <c r="I9" s="247"/>
      <c r="J9" s="99"/>
      <c r="K9" s="388"/>
      <c r="L9" s="388"/>
      <c r="M9" s="247"/>
      <c r="N9" s="99"/>
      <c r="O9" s="388"/>
      <c r="P9" s="388"/>
      <c r="Q9" s="99"/>
      <c r="R9" s="379"/>
      <c r="S9" s="379"/>
      <c r="T9" s="247"/>
      <c r="U9" s="99"/>
      <c r="V9" s="388"/>
      <c r="W9" s="388"/>
      <c r="X9" s="247"/>
      <c r="Y9" s="99"/>
      <c r="Z9" s="453"/>
      <c r="AA9" s="453"/>
      <c r="AB9" s="247"/>
      <c r="AC9" s="99"/>
      <c r="AD9" s="563"/>
      <c r="AE9" s="563"/>
    </row>
    <row r="10" spans="1:33" ht="19.5" customHeight="1">
      <c r="A10" s="1"/>
      <c r="B10" s="1"/>
      <c r="C10" s="388"/>
      <c r="D10" s="388"/>
      <c r="E10" s="247"/>
      <c r="F10" s="250"/>
      <c r="G10" s="556"/>
      <c r="H10" s="556"/>
      <c r="I10" s="247"/>
      <c r="J10" s="99"/>
      <c r="K10" s="388"/>
      <c r="L10" s="388"/>
      <c r="M10" s="247"/>
      <c r="N10" s="99"/>
      <c r="O10" s="388"/>
      <c r="P10" s="388"/>
      <c r="Q10" s="99"/>
      <c r="R10" s="379"/>
      <c r="S10" s="379"/>
      <c r="T10" s="247"/>
      <c r="U10" s="99"/>
      <c r="V10" s="388"/>
      <c r="W10" s="388"/>
      <c r="X10" s="247"/>
      <c r="Y10" s="99"/>
      <c r="Z10" s="453"/>
      <c r="AA10" s="453"/>
      <c r="AB10" s="247"/>
      <c r="AC10" s="99"/>
      <c r="AD10" s="563"/>
      <c r="AE10" s="563"/>
    </row>
    <row r="11" spans="1:33" ht="20.100000000000001" customHeight="1">
      <c r="A11" s="1"/>
      <c r="B11" s="1"/>
      <c r="C11" s="388"/>
      <c r="D11" s="388"/>
      <c r="E11" s="247"/>
      <c r="F11" s="250"/>
      <c r="G11" s="556"/>
      <c r="H11" s="556"/>
      <c r="I11" s="247"/>
      <c r="J11" s="99"/>
      <c r="K11" s="388"/>
      <c r="L11" s="388"/>
      <c r="M11" s="247"/>
      <c r="N11" s="99"/>
      <c r="O11" s="388"/>
      <c r="P11" s="388"/>
      <c r="Q11" s="99"/>
      <c r="R11" s="379"/>
      <c r="S11" s="379"/>
      <c r="T11" s="247"/>
      <c r="U11" s="99"/>
      <c r="V11" s="388"/>
      <c r="W11" s="388"/>
      <c r="X11" s="247"/>
      <c r="Y11" s="99"/>
      <c r="Z11" s="453"/>
      <c r="AA11" s="453"/>
      <c r="AB11" s="247"/>
      <c r="AC11" s="99"/>
      <c r="AD11" s="563"/>
      <c r="AE11" s="563"/>
    </row>
    <row r="12" spans="1:33" ht="20.100000000000001" customHeight="1">
      <c r="A12" s="1"/>
      <c r="B12" s="1"/>
      <c r="C12" s="388"/>
      <c r="D12" s="388"/>
      <c r="E12" s="247"/>
      <c r="F12" s="250"/>
      <c r="G12" s="556"/>
      <c r="H12" s="556"/>
      <c r="I12" s="247"/>
      <c r="J12" s="99"/>
      <c r="K12" s="388"/>
      <c r="L12" s="388"/>
      <c r="M12" s="247"/>
      <c r="N12" s="99"/>
      <c r="O12" s="388"/>
      <c r="P12" s="388"/>
      <c r="Q12" s="99"/>
      <c r="R12" s="379"/>
      <c r="S12" s="379"/>
      <c r="T12" s="247"/>
      <c r="U12" s="99"/>
      <c r="V12" s="388"/>
      <c r="W12" s="388"/>
      <c r="X12" s="247"/>
      <c r="Y12" s="99"/>
      <c r="Z12" s="453"/>
      <c r="AA12" s="453"/>
      <c r="AB12" s="247"/>
      <c r="AC12" s="99"/>
      <c r="AD12" s="563"/>
      <c r="AE12" s="563"/>
    </row>
    <row r="13" spans="1:33" ht="20.100000000000001" customHeight="1">
      <c r="A13" s="1"/>
      <c r="B13" s="1"/>
      <c r="C13" s="388"/>
      <c r="D13" s="388"/>
      <c r="E13" s="247"/>
      <c r="F13" s="250"/>
      <c r="G13" s="556"/>
      <c r="H13" s="556"/>
      <c r="I13" s="247"/>
      <c r="J13" s="99"/>
      <c r="K13" s="388"/>
      <c r="L13" s="388"/>
      <c r="M13" s="247"/>
      <c r="N13" s="99"/>
      <c r="O13" s="388"/>
      <c r="P13" s="388"/>
      <c r="Q13" s="99"/>
      <c r="R13" s="379"/>
      <c r="S13" s="379"/>
      <c r="T13" s="247"/>
      <c r="U13" s="99"/>
      <c r="V13" s="388"/>
      <c r="W13" s="388"/>
      <c r="X13" s="247"/>
      <c r="Y13" s="99"/>
      <c r="Z13" s="453"/>
      <c r="AA13" s="453"/>
      <c r="AB13" s="247"/>
      <c r="AC13" s="99"/>
      <c r="AD13" s="563"/>
      <c r="AE13" s="563"/>
    </row>
    <row r="14" spans="1:33" ht="19.5" customHeight="1">
      <c r="A14" s="1"/>
      <c r="B14" s="1"/>
      <c r="C14" s="388"/>
      <c r="D14" s="388"/>
      <c r="E14" s="247"/>
      <c r="F14" s="250"/>
      <c r="G14" s="556"/>
      <c r="H14" s="556"/>
      <c r="I14" s="247"/>
      <c r="J14" s="99"/>
      <c r="K14" s="388"/>
      <c r="L14" s="388"/>
      <c r="M14" s="247"/>
      <c r="N14" s="99"/>
      <c r="O14" s="388"/>
      <c r="P14" s="388"/>
      <c r="Q14" s="99"/>
      <c r="R14" s="379"/>
      <c r="S14" s="379"/>
      <c r="T14" s="247"/>
      <c r="U14" s="99"/>
      <c r="V14" s="388"/>
      <c r="W14" s="388"/>
      <c r="X14" s="247"/>
      <c r="Y14" s="99"/>
      <c r="Z14" s="453"/>
      <c r="AA14" s="453"/>
      <c r="AB14" s="247"/>
      <c r="AC14" s="99"/>
      <c r="AD14" s="563"/>
      <c r="AE14" s="563"/>
    </row>
    <row r="15" spans="1:33" ht="19.2">
      <c r="B15" s="55" t="s">
        <v>176</v>
      </c>
      <c r="D15" s="5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B15" s="249"/>
      <c r="AC15" s="244" t="s">
        <v>177</v>
      </c>
      <c r="AD15" s="244" t="s">
        <v>178</v>
      </c>
      <c r="AE15" s="244" t="s">
        <v>178</v>
      </c>
      <c r="AF15" s="244" t="s">
        <v>179</v>
      </c>
      <c r="AG15" s="101"/>
    </row>
    <row r="16" spans="1:33" ht="13.5" customHeight="1">
      <c r="B16" s="377" t="s">
        <v>180</v>
      </c>
      <c r="C16" s="377" t="s">
        <v>4</v>
      </c>
      <c r="D16" s="380">
        <v>0.375</v>
      </c>
      <c r="E16" s="380"/>
      <c r="F16" s="380"/>
      <c r="G16" s="594" t="str">
        <f>C7</f>
        <v>ＦＣ　ＳＨＵＪＡＫＵ</v>
      </c>
      <c r="H16" s="594"/>
      <c r="I16" s="594"/>
      <c r="J16" s="594"/>
      <c r="K16" s="594"/>
      <c r="L16" s="594"/>
      <c r="M16" s="594"/>
      <c r="N16" s="382">
        <f>P16+P17</f>
        <v>1</v>
      </c>
      <c r="O16" s="383" t="s">
        <v>9</v>
      </c>
      <c r="P16" s="252">
        <v>0</v>
      </c>
      <c r="Q16" s="245" t="s">
        <v>68</v>
      </c>
      <c r="R16" s="252">
        <v>3</v>
      </c>
      <c r="S16" s="383" t="s">
        <v>10</v>
      </c>
      <c r="T16" s="382">
        <f>R16+R17</f>
        <v>3</v>
      </c>
      <c r="U16" s="597" t="str">
        <f>G7</f>
        <v>ＪＦＣアミスタ市貝</v>
      </c>
      <c r="V16" s="597"/>
      <c r="W16" s="597"/>
      <c r="X16" s="597"/>
      <c r="Y16" s="597"/>
      <c r="Z16" s="597"/>
      <c r="AA16" s="597"/>
      <c r="AB16" s="390" t="s">
        <v>246</v>
      </c>
      <c r="AC16" s="365" t="s">
        <v>181</v>
      </c>
      <c r="AD16" s="365" t="s">
        <v>182</v>
      </c>
      <c r="AE16" s="365" t="s">
        <v>183</v>
      </c>
      <c r="AF16" s="365">
        <v>8</v>
      </c>
      <c r="AG16" s="378" t="s">
        <v>247</v>
      </c>
    </row>
    <row r="17" spans="2:33" ht="14.1" customHeight="1">
      <c r="B17" s="377"/>
      <c r="C17" s="377"/>
      <c r="D17" s="380"/>
      <c r="E17" s="380"/>
      <c r="F17" s="380"/>
      <c r="G17" s="594"/>
      <c r="H17" s="594"/>
      <c r="I17" s="594"/>
      <c r="J17" s="594"/>
      <c r="K17" s="594"/>
      <c r="L17" s="594"/>
      <c r="M17" s="594"/>
      <c r="N17" s="382"/>
      <c r="O17" s="383"/>
      <c r="P17" s="252">
        <v>1</v>
      </c>
      <c r="Q17" s="245" t="s">
        <v>68</v>
      </c>
      <c r="R17" s="252">
        <v>0</v>
      </c>
      <c r="S17" s="383"/>
      <c r="T17" s="382"/>
      <c r="U17" s="597"/>
      <c r="V17" s="597"/>
      <c r="W17" s="597"/>
      <c r="X17" s="597"/>
      <c r="Y17" s="597"/>
      <c r="Z17" s="597"/>
      <c r="AA17" s="597"/>
      <c r="AB17" s="390"/>
      <c r="AC17" s="365"/>
      <c r="AD17" s="365"/>
      <c r="AE17" s="365"/>
      <c r="AF17" s="365"/>
      <c r="AG17" s="378"/>
    </row>
    <row r="18" spans="2:33" ht="14.1" customHeight="1">
      <c r="B18" s="377" t="s">
        <v>184</v>
      </c>
      <c r="C18" s="377" t="s">
        <v>4</v>
      </c>
      <c r="D18" s="380">
        <v>0.375</v>
      </c>
      <c r="E18" s="380"/>
      <c r="F18" s="380"/>
      <c r="G18" s="597" t="str">
        <f>K7</f>
        <v>ｕｎｉｏｎｓｐｏｒｔｓｃｌｕｂ</v>
      </c>
      <c r="H18" s="597"/>
      <c r="I18" s="597"/>
      <c r="J18" s="597"/>
      <c r="K18" s="597"/>
      <c r="L18" s="597"/>
      <c r="M18" s="597"/>
      <c r="N18" s="382">
        <f>P18+P19</f>
        <v>3</v>
      </c>
      <c r="O18" s="383" t="s">
        <v>9</v>
      </c>
      <c r="P18" s="252">
        <v>1</v>
      </c>
      <c r="Q18" s="245" t="s">
        <v>68</v>
      </c>
      <c r="R18" s="252">
        <v>0</v>
      </c>
      <c r="S18" s="383" t="s">
        <v>10</v>
      </c>
      <c r="T18" s="382">
        <f>R18+R19</f>
        <v>0</v>
      </c>
      <c r="U18" s="595" t="str">
        <f>O7</f>
        <v>ＧＲＳ足利Ｊｒ．</v>
      </c>
      <c r="V18" s="595"/>
      <c r="W18" s="595"/>
      <c r="X18" s="595"/>
      <c r="Y18" s="595"/>
      <c r="Z18" s="595"/>
      <c r="AA18" s="595"/>
      <c r="AB18" s="390" t="s">
        <v>246</v>
      </c>
      <c r="AC18" s="365" t="s">
        <v>185</v>
      </c>
      <c r="AD18" s="365" t="s">
        <v>183</v>
      </c>
      <c r="AE18" s="365" t="s">
        <v>182</v>
      </c>
      <c r="AF18" s="365">
        <v>5</v>
      </c>
      <c r="AG18" s="378" t="s">
        <v>247</v>
      </c>
    </row>
    <row r="19" spans="2:33" ht="14.1" customHeight="1">
      <c r="B19" s="377"/>
      <c r="C19" s="377"/>
      <c r="D19" s="380"/>
      <c r="E19" s="380"/>
      <c r="F19" s="380"/>
      <c r="G19" s="597"/>
      <c r="H19" s="597"/>
      <c r="I19" s="597"/>
      <c r="J19" s="597"/>
      <c r="K19" s="597"/>
      <c r="L19" s="597"/>
      <c r="M19" s="597"/>
      <c r="N19" s="382"/>
      <c r="O19" s="383"/>
      <c r="P19" s="252">
        <v>2</v>
      </c>
      <c r="Q19" s="245" t="s">
        <v>68</v>
      </c>
      <c r="R19" s="252">
        <v>0</v>
      </c>
      <c r="S19" s="383"/>
      <c r="T19" s="382"/>
      <c r="U19" s="595"/>
      <c r="V19" s="595"/>
      <c r="W19" s="595"/>
      <c r="X19" s="595"/>
      <c r="Y19" s="595"/>
      <c r="Z19" s="595"/>
      <c r="AA19" s="595"/>
      <c r="AB19" s="390"/>
      <c r="AC19" s="365"/>
      <c r="AD19" s="365"/>
      <c r="AE19" s="365"/>
      <c r="AF19" s="365"/>
      <c r="AG19" s="378"/>
    </row>
    <row r="20" spans="2:33" ht="14.1" customHeight="1">
      <c r="B20" s="377" t="s">
        <v>180</v>
      </c>
      <c r="C20" s="377" t="s">
        <v>5</v>
      </c>
      <c r="D20" s="380">
        <v>0.39583333333333331</v>
      </c>
      <c r="E20" s="380"/>
      <c r="F20" s="380"/>
      <c r="G20" s="591" t="str">
        <f>R7</f>
        <v>野木ＳＳＳ</v>
      </c>
      <c r="H20" s="591"/>
      <c r="I20" s="591"/>
      <c r="J20" s="591"/>
      <c r="K20" s="591"/>
      <c r="L20" s="591"/>
      <c r="M20" s="591"/>
      <c r="N20" s="382">
        <f>P20+P21</f>
        <v>0</v>
      </c>
      <c r="O20" s="383" t="s">
        <v>9</v>
      </c>
      <c r="P20" s="252">
        <v>0</v>
      </c>
      <c r="Q20" s="245" t="s">
        <v>68</v>
      </c>
      <c r="R20" s="252">
        <v>0</v>
      </c>
      <c r="S20" s="383" t="s">
        <v>10</v>
      </c>
      <c r="T20" s="382">
        <f>R20+R21</f>
        <v>0</v>
      </c>
      <c r="U20" s="591" t="str">
        <f>V7</f>
        <v>石井フットボールクラブ</v>
      </c>
      <c r="V20" s="591"/>
      <c r="W20" s="591"/>
      <c r="X20" s="591"/>
      <c r="Y20" s="591"/>
      <c r="Z20" s="591"/>
      <c r="AA20" s="591"/>
      <c r="AB20" s="390" t="s">
        <v>246</v>
      </c>
      <c r="AC20" s="365" t="s">
        <v>186</v>
      </c>
      <c r="AD20" s="365" t="s">
        <v>187</v>
      </c>
      <c r="AE20" s="365" t="s">
        <v>188</v>
      </c>
      <c r="AF20" s="365">
        <v>4</v>
      </c>
      <c r="AG20" s="378" t="s">
        <v>247</v>
      </c>
    </row>
    <row r="21" spans="2:33" ht="14.1" customHeight="1">
      <c r="B21" s="377"/>
      <c r="C21" s="377"/>
      <c r="D21" s="380"/>
      <c r="E21" s="380"/>
      <c r="F21" s="380"/>
      <c r="G21" s="591"/>
      <c r="H21" s="591"/>
      <c r="I21" s="591"/>
      <c r="J21" s="591"/>
      <c r="K21" s="591"/>
      <c r="L21" s="591"/>
      <c r="M21" s="591"/>
      <c r="N21" s="382"/>
      <c r="O21" s="383"/>
      <c r="P21" s="252">
        <v>0</v>
      </c>
      <c r="Q21" s="245" t="s">
        <v>68</v>
      </c>
      <c r="R21" s="252">
        <v>0</v>
      </c>
      <c r="S21" s="383"/>
      <c r="T21" s="382"/>
      <c r="U21" s="591"/>
      <c r="V21" s="591"/>
      <c r="W21" s="591"/>
      <c r="X21" s="591"/>
      <c r="Y21" s="591"/>
      <c r="Z21" s="591"/>
      <c r="AA21" s="591"/>
      <c r="AB21" s="390"/>
      <c r="AC21" s="365"/>
      <c r="AD21" s="365"/>
      <c r="AE21" s="365"/>
      <c r="AF21" s="365"/>
      <c r="AG21" s="378"/>
    </row>
    <row r="22" spans="2:33" ht="14.1" customHeight="1">
      <c r="B22" s="377" t="s">
        <v>184</v>
      </c>
      <c r="C22" s="377" t="s">
        <v>5</v>
      </c>
      <c r="D22" s="380">
        <v>0.39583333333333331</v>
      </c>
      <c r="E22" s="380"/>
      <c r="F22" s="380"/>
      <c r="G22" s="592" t="str">
        <f>Z7</f>
        <v>御厨フットボールクラブ</v>
      </c>
      <c r="H22" s="592"/>
      <c r="I22" s="592"/>
      <c r="J22" s="592"/>
      <c r="K22" s="592"/>
      <c r="L22" s="592"/>
      <c r="M22" s="592"/>
      <c r="N22" s="382">
        <f>P22+P23</f>
        <v>1</v>
      </c>
      <c r="O22" s="383" t="s">
        <v>9</v>
      </c>
      <c r="P22" s="252">
        <v>1</v>
      </c>
      <c r="Q22" s="245" t="s">
        <v>68</v>
      </c>
      <c r="R22" s="252">
        <v>0</v>
      </c>
      <c r="S22" s="383" t="s">
        <v>10</v>
      </c>
      <c r="T22" s="382">
        <f>R22+R23</f>
        <v>0</v>
      </c>
      <c r="U22" s="608" t="str">
        <f>AD7</f>
        <v>ＫＯＨＡＲＵ　ＰＲＯＵＤ栃木フットボールクラブ</v>
      </c>
      <c r="V22" s="608"/>
      <c r="W22" s="608"/>
      <c r="X22" s="608"/>
      <c r="Y22" s="608"/>
      <c r="Z22" s="608"/>
      <c r="AA22" s="608"/>
      <c r="AB22" s="390" t="s">
        <v>246</v>
      </c>
      <c r="AC22" s="365" t="s">
        <v>189</v>
      </c>
      <c r="AD22" s="365" t="s">
        <v>188</v>
      </c>
      <c r="AE22" s="365" t="s">
        <v>187</v>
      </c>
      <c r="AF22" s="365">
        <v>1</v>
      </c>
      <c r="AG22" s="378" t="s">
        <v>247</v>
      </c>
    </row>
    <row r="23" spans="2:33" ht="14.1" customHeight="1">
      <c r="B23" s="377"/>
      <c r="C23" s="377"/>
      <c r="D23" s="380"/>
      <c r="E23" s="380"/>
      <c r="F23" s="380"/>
      <c r="G23" s="592"/>
      <c r="H23" s="592"/>
      <c r="I23" s="592"/>
      <c r="J23" s="592"/>
      <c r="K23" s="592"/>
      <c r="L23" s="592"/>
      <c r="M23" s="592"/>
      <c r="N23" s="382"/>
      <c r="O23" s="383"/>
      <c r="P23" s="252">
        <v>0</v>
      </c>
      <c r="Q23" s="245" t="s">
        <v>68</v>
      </c>
      <c r="R23" s="252">
        <v>0</v>
      </c>
      <c r="S23" s="383"/>
      <c r="T23" s="382"/>
      <c r="U23" s="608"/>
      <c r="V23" s="608"/>
      <c r="W23" s="608"/>
      <c r="X23" s="608"/>
      <c r="Y23" s="608"/>
      <c r="Z23" s="608"/>
      <c r="AA23" s="608"/>
      <c r="AB23" s="390"/>
      <c r="AC23" s="365"/>
      <c r="AD23" s="365"/>
      <c r="AE23" s="365"/>
      <c r="AF23" s="365"/>
      <c r="AG23" s="378"/>
    </row>
    <row r="24" spans="2:33" ht="14.1" customHeight="1">
      <c r="B24" s="377" t="s">
        <v>180</v>
      </c>
      <c r="C24" s="377" t="s">
        <v>6</v>
      </c>
      <c r="D24" s="380">
        <v>0.41666666666666669</v>
      </c>
      <c r="E24" s="380"/>
      <c r="F24" s="380"/>
      <c r="G24" s="594" t="str">
        <f>C7</f>
        <v>ＦＣ　ＳＨＵＪＡＫＵ</v>
      </c>
      <c r="H24" s="594"/>
      <c r="I24" s="594"/>
      <c r="J24" s="594"/>
      <c r="K24" s="594"/>
      <c r="L24" s="594"/>
      <c r="M24" s="594"/>
      <c r="N24" s="382">
        <f>P24+P25</f>
        <v>0</v>
      </c>
      <c r="O24" s="383" t="s">
        <v>9</v>
      </c>
      <c r="P24" s="252">
        <v>0</v>
      </c>
      <c r="Q24" s="245" t="s">
        <v>68</v>
      </c>
      <c r="R24" s="252">
        <v>1</v>
      </c>
      <c r="S24" s="383" t="s">
        <v>10</v>
      </c>
      <c r="T24" s="382">
        <f>R24+R25</f>
        <v>2</v>
      </c>
      <c r="U24" s="597" t="str">
        <f>K7</f>
        <v>ｕｎｉｏｎｓｐｏｒｔｓｃｌｕｂ</v>
      </c>
      <c r="V24" s="597"/>
      <c r="W24" s="597"/>
      <c r="X24" s="597"/>
      <c r="Y24" s="597"/>
      <c r="Z24" s="597"/>
      <c r="AA24" s="597"/>
      <c r="AB24" s="390" t="s">
        <v>246</v>
      </c>
      <c r="AC24" s="365" t="s">
        <v>182</v>
      </c>
      <c r="AD24" s="365" t="s">
        <v>181</v>
      </c>
      <c r="AE24" s="365" t="s">
        <v>185</v>
      </c>
      <c r="AF24" s="365">
        <v>7</v>
      </c>
      <c r="AG24" s="378" t="s">
        <v>247</v>
      </c>
    </row>
    <row r="25" spans="2:33" ht="14.1" customHeight="1">
      <c r="B25" s="377"/>
      <c r="C25" s="377"/>
      <c r="D25" s="380"/>
      <c r="E25" s="380"/>
      <c r="F25" s="380"/>
      <c r="G25" s="594"/>
      <c r="H25" s="594"/>
      <c r="I25" s="594"/>
      <c r="J25" s="594"/>
      <c r="K25" s="594"/>
      <c r="L25" s="594"/>
      <c r="M25" s="594"/>
      <c r="N25" s="382"/>
      <c r="O25" s="383"/>
      <c r="P25" s="252">
        <v>0</v>
      </c>
      <c r="Q25" s="245" t="s">
        <v>68</v>
      </c>
      <c r="R25" s="252">
        <v>1</v>
      </c>
      <c r="S25" s="383"/>
      <c r="T25" s="382"/>
      <c r="U25" s="597"/>
      <c r="V25" s="597"/>
      <c r="W25" s="597"/>
      <c r="X25" s="597"/>
      <c r="Y25" s="597"/>
      <c r="Z25" s="597"/>
      <c r="AA25" s="597"/>
      <c r="AB25" s="390"/>
      <c r="AC25" s="365"/>
      <c r="AD25" s="365"/>
      <c r="AE25" s="365"/>
      <c r="AF25" s="365"/>
      <c r="AG25" s="378"/>
    </row>
    <row r="26" spans="2:33" ht="14.1" customHeight="1">
      <c r="B26" s="377" t="s">
        <v>184</v>
      </c>
      <c r="C26" s="377" t="s">
        <v>6</v>
      </c>
      <c r="D26" s="380">
        <v>0.41666666666666669</v>
      </c>
      <c r="E26" s="380"/>
      <c r="F26" s="380"/>
      <c r="G26" s="597" t="str">
        <f>G7</f>
        <v>ＪＦＣアミスタ市貝</v>
      </c>
      <c r="H26" s="597"/>
      <c r="I26" s="597"/>
      <c r="J26" s="597"/>
      <c r="K26" s="597"/>
      <c r="L26" s="597"/>
      <c r="M26" s="597"/>
      <c r="N26" s="382">
        <f>P26+P27</f>
        <v>4</v>
      </c>
      <c r="O26" s="383" t="s">
        <v>9</v>
      </c>
      <c r="P26" s="252">
        <v>1</v>
      </c>
      <c r="Q26" s="245" t="s">
        <v>68</v>
      </c>
      <c r="R26" s="252">
        <v>0</v>
      </c>
      <c r="S26" s="383" t="s">
        <v>10</v>
      </c>
      <c r="T26" s="382">
        <f>R26+R27</f>
        <v>0</v>
      </c>
      <c r="U26" s="595" t="str">
        <f>O7</f>
        <v>ＧＲＳ足利Ｊｒ．</v>
      </c>
      <c r="V26" s="595"/>
      <c r="W26" s="595"/>
      <c r="X26" s="595"/>
      <c r="Y26" s="595"/>
      <c r="Z26" s="595"/>
      <c r="AA26" s="595"/>
      <c r="AB26" s="390" t="s">
        <v>246</v>
      </c>
      <c r="AC26" s="365" t="s">
        <v>183</v>
      </c>
      <c r="AD26" s="365" t="s">
        <v>185</v>
      </c>
      <c r="AE26" s="365" t="s">
        <v>181</v>
      </c>
      <c r="AF26" s="365">
        <v>6</v>
      </c>
      <c r="AG26" s="378" t="s">
        <v>247</v>
      </c>
    </row>
    <row r="27" spans="2:33" ht="14.1" customHeight="1">
      <c r="B27" s="377"/>
      <c r="C27" s="377"/>
      <c r="D27" s="380"/>
      <c r="E27" s="380"/>
      <c r="F27" s="380"/>
      <c r="G27" s="597"/>
      <c r="H27" s="597"/>
      <c r="I27" s="597"/>
      <c r="J27" s="597"/>
      <c r="K27" s="597"/>
      <c r="L27" s="597"/>
      <c r="M27" s="597"/>
      <c r="N27" s="382"/>
      <c r="O27" s="383"/>
      <c r="P27" s="252">
        <v>3</v>
      </c>
      <c r="Q27" s="245" t="s">
        <v>68</v>
      </c>
      <c r="R27" s="252">
        <v>0</v>
      </c>
      <c r="S27" s="383"/>
      <c r="T27" s="382"/>
      <c r="U27" s="595"/>
      <c r="V27" s="595"/>
      <c r="W27" s="595"/>
      <c r="X27" s="595"/>
      <c r="Y27" s="595"/>
      <c r="Z27" s="595"/>
      <c r="AA27" s="595"/>
      <c r="AB27" s="390"/>
      <c r="AC27" s="365"/>
      <c r="AD27" s="365"/>
      <c r="AE27" s="365"/>
      <c r="AF27" s="365"/>
      <c r="AG27" s="378"/>
    </row>
    <row r="28" spans="2:33" ht="14.1" customHeight="1">
      <c r="B28" s="377" t="s">
        <v>180</v>
      </c>
      <c r="C28" s="377" t="s">
        <v>7</v>
      </c>
      <c r="D28" s="380">
        <v>0.4375</v>
      </c>
      <c r="E28" s="380"/>
      <c r="F28" s="380"/>
      <c r="G28" s="594" t="str">
        <f>R7</f>
        <v>野木ＳＳＳ</v>
      </c>
      <c r="H28" s="594"/>
      <c r="I28" s="594"/>
      <c r="J28" s="594"/>
      <c r="K28" s="594"/>
      <c r="L28" s="594"/>
      <c r="M28" s="594"/>
      <c r="N28" s="382">
        <f>P28+P29</f>
        <v>0</v>
      </c>
      <c r="O28" s="383" t="s">
        <v>9</v>
      </c>
      <c r="P28" s="252">
        <v>0</v>
      </c>
      <c r="Q28" s="245" t="s">
        <v>68</v>
      </c>
      <c r="R28" s="252">
        <v>0</v>
      </c>
      <c r="S28" s="383" t="s">
        <v>10</v>
      </c>
      <c r="T28" s="382">
        <f>R28+R29</f>
        <v>2</v>
      </c>
      <c r="U28" s="592" t="str">
        <f>Z7</f>
        <v>御厨フットボールクラブ</v>
      </c>
      <c r="V28" s="592"/>
      <c r="W28" s="592"/>
      <c r="X28" s="592"/>
      <c r="Y28" s="592"/>
      <c r="Z28" s="592"/>
      <c r="AA28" s="592"/>
      <c r="AB28" s="390" t="s">
        <v>246</v>
      </c>
      <c r="AC28" s="365" t="s">
        <v>187</v>
      </c>
      <c r="AD28" s="365" t="s">
        <v>186</v>
      </c>
      <c r="AE28" s="365" t="s">
        <v>189</v>
      </c>
      <c r="AF28" s="365">
        <v>3</v>
      </c>
      <c r="AG28" s="378" t="s">
        <v>247</v>
      </c>
    </row>
    <row r="29" spans="2:33" ht="14.1" customHeight="1">
      <c r="B29" s="377"/>
      <c r="C29" s="377"/>
      <c r="D29" s="380"/>
      <c r="E29" s="380"/>
      <c r="F29" s="380"/>
      <c r="G29" s="594"/>
      <c r="H29" s="594"/>
      <c r="I29" s="594"/>
      <c r="J29" s="594"/>
      <c r="K29" s="594"/>
      <c r="L29" s="594"/>
      <c r="M29" s="594"/>
      <c r="N29" s="382"/>
      <c r="O29" s="383"/>
      <c r="P29" s="252">
        <v>0</v>
      </c>
      <c r="Q29" s="245" t="s">
        <v>68</v>
      </c>
      <c r="R29" s="252">
        <v>2</v>
      </c>
      <c r="S29" s="383"/>
      <c r="T29" s="382"/>
      <c r="U29" s="592"/>
      <c r="V29" s="592"/>
      <c r="W29" s="592"/>
      <c r="X29" s="592"/>
      <c r="Y29" s="592"/>
      <c r="Z29" s="592"/>
      <c r="AA29" s="592"/>
      <c r="AB29" s="390"/>
      <c r="AC29" s="365"/>
      <c r="AD29" s="365"/>
      <c r="AE29" s="365"/>
      <c r="AF29" s="365"/>
      <c r="AG29" s="378"/>
    </row>
    <row r="30" spans="2:33" ht="14.1" customHeight="1">
      <c r="B30" s="377" t="s">
        <v>184</v>
      </c>
      <c r="C30" s="377" t="s">
        <v>7</v>
      </c>
      <c r="D30" s="380">
        <v>0.4375</v>
      </c>
      <c r="E30" s="380"/>
      <c r="F30" s="380"/>
      <c r="G30" s="591" t="str">
        <f>V7</f>
        <v>石井フットボールクラブ</v>
      </c>
      <c r="H30" s="591"/>
      <c r="I30" s="591"/>
      <c r="J30" s="591"/>
      <c r="K30" s="591"/>
      <c r="L30" s="591"/>
      <c r="M30" s="591"/>
      <c r="N30" s="382">
        <f>P30+P31</f>
        <v>1</v>
      </c>
      <c r="O30" s="383" t="s">
        <v>9</v>
      </c>
      <c r="P30" s="252">
        <v>0</v>
      </c>
      <c r="Q30" s="245" t="s">
        <v>68</v>
      </c>
      <c r="R30" s="252">
        <v>0</v>
      </c>
      <c r="S30" s="383" t="s">
        <v>10</v>
      </c>
      <c r="T30" s="382">
        <f>R30+R31</f>
        <v>1</v>
      </c>
      <c r="U30" s="606" t="str">
        <f>AD7</f>
        <v>ＫＯＨＡＲＵ　ＰＲＯＵＤ栃木フットボールクラブ</v>
      </c>
      <c r="V30" s="606"/>
      <c r="W30" s="606"/>
      <c r="X30" s="606"/>
      <c r="Y30" s="606"/>
      <c r="Z30" s="606"/>
      <c r="AA30" s="606"/>
      <c r="AB30" s="390" t="s">
        <v>246</v>
      </c>
      <c r="AC30" s="365" t="s">
        <v>188</v>
      </c>
      <c r="AD30" s="365" t="s">
        <v>189</v>
      </c>
      <c r="AE30" s="365" t="s">
        <v>186</v>
      </c>
      <c r="AF30" s="365">
        <v>2</v>
      </c>
      <c r="AG30" s="378" t="s">
        <v>247</v>
      </c>
    </row>
    <row r="31" spans="2:33" ht="14.1" customHeight="1">
      <c r="B31" s="377"/>
      <c r="C31" s="377"/>
      <c r="D31" s="380"/>
      <c r="E31" s="380"/>
      <c r="F31" s="380"/>
      <c r="G31" s="591"/>
      <c r="H31" s="591"/>
      <c r="I31" s="591"/>
      <c r="J31" s="591"/>
      <c r="K31" s="591"/>
      <c r="L31" s="591"/>
      <c r="M31" s="591"/>
      <c r="N31" s="382"/>
      <c r="O31" s="383"/>
      <c r="P31" s="252">
        <v>1</v>
      </c>
      <c r="Q31" s="245" t="s">
        <v>68</v>
      </c>
      <c r="R31" s="252">
        <v>1</v>
      </c>
      <c r="S31" s="383"/>
      <c r="T31" s="382"/>
      <c r="U31" s="606"/>
      <c r="V31" s="606"/>
      <c r="W31" s="606"/>
      <c r="X31" s="606"/>
      <c r="Y31" s="606"/>
      <c r="Z31" s="606"/>
      <c r="AA31" s="606"/>
      <c r="AB31" s="390"/>
      <c r="AC31" s="365"/>
      <c r="AD31" s="365"/>
      <c r="AE31" s="365"/>
      <c r="AF31" s="365"/>
      <c r="AG31" s="378"/>
    </row>
    <row r="32" spans="2:33" ht="14.1" customHeight="1">
      <c r="B32" s="377" t="s">
        <v>180</v>
      </c>
      <c r="C32" s="377" t="s">
        <v>8</v>
      </c>
      <c r="D32" s="380">
        <v>0.45833333333333331</v>
      </c>
      <c r="E32" s="380"/>
      <c r="F32" s="380"/>
      <c r="G32" s="594" t="str">
        <f>C7</f>
        <v>ＦＣ　ＳＨＵＪＡＫＵ</v>
      </c>
      <c r="H32" s="594"/>
      <c r="I32" s="594"/>
      <c r="J32" s="594"/>
      <c r="K32" s="594"/>
      <c r="L32" s="594"/>
      <c r="M32" s="594"/>
      <c r="N32" s="382">
        <f>P32+P33</f>
        <v>0</v>
      </c>
      <c r="O32" s="383" t="s">
        <v>9</v>
      </c>
      <c r="P32" s="252">
        <v>0</v>
      </c>
      <c r="Q32" s="245" t="s">
        <v>68</v>
      </c>
      <c r="R32" s="252">
        <v>1</v>
      </c>
      <c r="S32" s="383" t="s">
        <v>10</v>
      </c>
      <c r="T32" s="382">
        <f>R32+R33</f>
        <v>1</v>
      </c>
      <c r="U32" s="592" t="str">
        <f>O7</f>
        <v>ＧＲＳ足利Ｊｒ．</v>
      </c>
      <c r="V32" s="592"/>
      <c r="W32" s="592"/>
      <c r="X32" s="592"/>
      <c r="Y32" s="592"/>
      <c r="Z32" s="592"/>
      <c r="AA32" s="592"/>
      <c r="AB32" s="390" t="s">
        <v>246</v>
      </c>
      <c r="AC32" s="365" t="s">
        <v>181</v>
      </c>
      <c r="AD32" s="365" t="s">
        <v>182</v>
      </c>
      <c r="AE32" s="365" t="s">
        <v>183</v>
      </c>
      <c r="AF32" s="365">
        <v>8</v>
      </c>
      <c r="AG32" s="378" t="s">
        <v>247</v>
      </c>
    </row>
    <row r="33" spans="2:33" ht="14.1" customHeight="1">
      <c r="B33" s="377"/>
      <c r="C33" s="377"/>
      <c r="D33" s="380"/>
      <c r="E33" s="380"/>
      <c r="F33" s="380"/>
      <c r="G33" s="594"/>
      <c r="H33" s="594"/>
      <c r="I33" s="594"/>
      <c r="J33" s="594"/>
      <c r="K33" s="594"/>
      <c r="L33" s="594"/>
      <c r="M33" s="594"/>
      <c r="N33" s="382"/>
      <c r="O33" s="383"/>
      <c r="P33" s="252">
        <v>0</v>
      </c>
      <c r="Q33" s="245" t="s">
        <v>68</v>
      </c>
      <c r="R33" s="252">
        <v>0</v>
      </c>
      <c r="S33" s="383"/>
      <c r="T33" s="382"/>
      <c r="U33" s="592"/>
      <c r="V33" s="592"/>
      <c r="W33" s="592"/>
      <c r="X33" s="592"/>
      <c r="Y33" s="592"/>
      <c r="Z33" s="592"/>
      <c r="AA33" s="592"/>
      <c r="AB33" s="390"/>
      <c r="AC33" s="365"/>
      <c r="AD33" s="365"/>
      <c r="AE33" s="365"/>
      <c r="AF33" s="365"/>
      <c r="AG33" s="378"/>
    </row>
    <row r="34" spans="2:33" ht="14.1" customHeight="1">
      <c r="B34" s="377" t="s">
        <v>184</v>
      </c>
      <c r="C34" s="377" t="s">
        <v>8</v>
      </c>
      <c r="D34" s="380">
        <v>0.45833333333333331</v>
      </c>
      <c r="E34" s="380"/>
      <c r="F34" s="380"/>
      <c r="G34" s="597" t="str">
        <f>G7</f>
        <v>ＪＦＣアミスタ市貝</v>
      </c>
      <c r="H34" s="597"/>
      <c r="I34" s="597"/>
      <c r="J34" s="597"/>
      <c r="K34" s="597"/>
      <c r="L34" s="597"/>
      <c r="M34" s="597"/>
      <c r="N34" s="382">
        <f>P34+P35</f>
        <v>1</v>
      </c>
      <c r="O34" s="383" t="s">
        <v>9</v>
      </c>
      <c r="P34" s="252">
        <v>0</v>
      </c>
      <c r="Q34" s="245" t="s">
        <v>68</v>
      </c>
      <c r="R34" s="252">
        <v>0</v>
      </c>
      <c r="S34" s="383" t="s">
        <v>10</v>
      </c>
      <c r="T34" s="382">
        <f>R34+R35</f>
        <v>0</v>
      </c>
      <c r="U34" s="594" t="str">
        <f>K7</f>
        <v>ｕｎｉｏｎｓｐｏｒｔｓｃｌｕｂ</v>
      </c>
      <c r="V34" s="594"/>
      <c r="W34" s="594"/>
      <c r="X34" s="594"/>
      <c r="Y34" s="594"/>
      <c r="Z34" s="594"/>
      <c r="AA34" s="594"/>
      <c r="AB34" s="390" t="s">
        <v>246</v>
      </c>
      <c r="AC34" s="365" t="s">
        <v>185</v>
      </c>
      <c r="AD34" s="365" t="s">
        <v>183</v>
      </c>
      <c r="AE34" s="365" t="s">
        <v>182</v>
      </c>
      <c r="AF34" s="365">
        <v>5</v>
      </c>
      <c r="AG34" s="378" t="s">
        <v>247</v>
      </c>
    </row>
    <row r="35" spans="2:33" ht="14.1" customHeight="1">
      <c r="B35" s="377"/>
      <c r="C35" s="377"/>
      <c r="D35" s="380"/>
      <c r="E35" s="380"/>
      <c r="F35" s="380"/>
      <c r="G35" s="597"/>
      <c r="H35" s="597"/>
      <c r="I35" s="597"/>
      <c r="J35" s="597"/>
      <c r="K35" s="597"/>
      <c r="L35" s="597"/>
      <c r="M35" s="597"/>
      <c r="N35" s="382"/>
      <c r="O35" s="383"/>
      <c r="P35" s="252">
        <v>1</v>
      </c>
      <c r="Q35" s="245" t="s">
        <v>68</v>
      </c>
      <c r="R35" s="252">
        <v>0</v>
      </c>
      <c r="S35" s="383"/>
      <c r="T35" s="382"/>
      <c r="U35" s="594"/>
      <c r="V35" s="594"/>
      <c r="W35" s="594"/>
      <c r="X35" s="594"/>
      <c r="Y35" s="594"/>
      <c r="Z35" s="594"/>
      <c r="AA35" s="594"/>
      <c r="AB35" s="390"/>
      <c r="AC35" s="365"/>
      <c r="AD35" s="365"/>
      <c r="AE35" s="365"/>
      <c r="AF35" s="365"/>
      <c r="AG35" s="378"/>
    </row>
    <row r="36" spans="2:33" ht="14.1" customHeight="1">
      <c r="B36" s="377" t="s">
        <v>180</v>
      </c>
      <c r="C36" s="377" t="s">
        <v>0</v>
      </c>
      <c r="D36" s="380">
        <v>0.47916666666666669</v>
      </c>
      <c r="E36" s="380"/>
      <c r="F36" s="380"/>
      <c r="G36" s="591" t="str">
        <f>R7</f>
        <v>野木ＳＳＳ</v>
      </c>
      <c r="H36" s="591"/>
      <c r="I36" s="591"/>
      <c r="J36" s="591"/>
      <c r="K36" s="591"/>
      <c r="L36" s="591"/>
      <c r="M36" s="591"/>
      <c r="N36" s="382">
        <f>P36+P37</f>
        <v>1</v>
      </c>
      <c r="O36" s="383" t="s">
        <v>9</v>
      </c>
      <c r="P36" s="252">
        <v>1</v>
      </c>
      <c r="Q36" s="245" t="s">
        <v>68</v>
      </c>
      <c r="R36" s="252">
        <v>1</v>
      </c>
      <c r="S36" s="383" t="s">
        <v>10</v>
      </c>
      <c r="T36" s="382">
        <f>R36+R37</f>
        <v>1</v>
      </c>
      <c r="U36" s="606" t="str">
        <f>AD7</f>
        <v>ＫＯＨＡＲＵ　ＰＲＯＵＤ栃木フットボールクラブ</v>
      </c>
      <c r="V36" s="606"/>
      <c r="W36" s="606"/>
      <c r="X36" s="606"/>
      <c r="Y36" s="606"/>
      <c r="Z36" s="606"/>
      <c r="AA36" s="606"/>
      <c r="AB36" s="390" t="s">
        <v>246</v>
      </c>
      <c r="AC36" s="365" t="s">
        <v>186</v>
      </c>
      <c r="AD36" s="365" t="s">
        <v>187</v>
      </c>
      <c r="AE36" s="365" t="s">
        <v>188</v>
      </c>
      <c r="AF36" s="365">
        <v>4</v>
      </c>
      <c r="AG36" s="378" t="s">
        <v>247</v>
      </c>
    </row>
    <row r="37" spans="2:33" ht="14.1" customHeight="1">
      <c r="B37" s="377"/>
      <c r="C37" s="377"/>
      <c r="D37" s="380"/>
      <c r="E37" s="380"/>
      <c r="F37" s="380"/>
      <c r="G37" s="591"/>
      <c r="H37" s="591"/>
      <c r="I37" s="591"/>
      <c r="J37" s="591"/>
      <c r="K37" s="591"/>
      <c r="L37" s="591"/>
      <c r="M37" s="591"/>
      <c r="N37" s="382"/>
      <c r="O37" s="383"/>
      <c r="P37" s="252">
        <v>0</v>
      </c>
      <c r="Q37" s="245" t="s">
        <v>68</v>
      </c>
      <c r="R37" s="252">
        <v>0</v>
      </c>
      <c r="S37" s="383"/>
      <c r="T37" s="382"/>
      <c r="U37" s="606"/>
      <c r="V37" s="606"/>
      <c r="W37" s="606"/>
      <c r="X37" s="606"/>
      <c r="Y37" s="606"/>
      <c r="Z37" s="606"/>
      <c r="AA37" s="606"/>
      <c r="AB37" s="390"/>
      <c r="AC37" s="365"/>
      <c r="AD37" s="365"/>
      <c r="AE37" s="365"/>
      <c r="AF37" s="365"/>
      <c r="AG37" s="378"/>
    </row>
    <row r="38" spans="2:33" ht="14.1" customHeight="1">
      <c r="B38" s="377" t="s">
        <v>184</v>
      </c>
      <c r="C38" s="377" t="s">
        <v>0</v>
      </c>
      <c r="D38" s="380">
        <v>0.47916666666666669</v>
      </c>
      <c r="E38" s="380"/>
      <c r="F38" s="380"/>
      <c r="G38" s="591" t="str">
        <f>V7</f>
        <v>石井フットボールクラブ</v>
      </c>
      <c r="H38" s="591"/>
      <c r="I38" s="591"/>
      <c r="J38" s="591"/>
      <c r="K38" s="591"/>
      <c r="L38" s="591"/>
      <c r="M38" s="591"/>
      <c r="N38" s="382">
        <f>P38+P39</f>
        <v>0</v>
      </c>
      <c r="O38" s="383" t="s">
        <v>9</v>
      </c>
      <c r="P38" s="252">
        <v>0</v>
      </c>
      <c r="Q38" s="245" t="s">
        <v>68</v>
      </c>
      <c r="R38" s="252">
        <v>0</v>
      </c>
      <c r="S38" s="383" t="s">
        <v>10</v>
      </c>
      <c r="T38" s="382">
        <f>R38+R39</f>
        <v>0</v>
      </c>
      <c r="U38" s="607" t="str">
        <f>Z7</f>
        <v>御厨フットボールクラブ</v>
      </c>
      <c r="V38" s="607"/>
      <c r="W38" s="607"/>
      <c r="X38" s="607"/>
      <c r="Y38" s="607"/>
      <c r="Z38" s="607"/>
      <c r="AA38" s="607"/>
      <c r="AB38" s="390" t="s">
        <v>246</v>
      </c>
      <c r="AC38" s="365" t="s">
        <v>189</v>
      </c>
      <c r="AD38" s="365" t="s">
        <v>188</v>
      </c>
      <c r="AE38" s="365" t="s">
        <v>187</v>
      </c>
      <c r="AF38" s="365">
        <v>1</v>
      </c>
      <c r="AG38" s="378" t="s">
        <v>247</v>
      </c>
    </row>
    <row r="39" spans="2:33" ht="14.1" customHeight="1">
      <c r="B39" s="377"/>
      <c r="C39" s="377"/>
      <c r="D39" s="380"/>
      <c r="E39" s="380"/>
      <c r="F39" s="380"/>
      <c r="G39" s="591"/>
      <c r="H39" s="591"/>
      <c r="I39" s="591"/>
      <c r="J39" s="591"/>
      <c r="K39" s="591"/>
      <c r="L39" s="591"/>
      <c r="M39" s="591"/>
      <c r="N39" s="382"/>
      <c r="O39" s="383"/>
      <c r="P39" s="252">
        <v>0</v>
      </c>
      <c r="Q39" s="245" t="s">
        <v>68</v>
      </c>
      <c r="R39" s="252">
        <v>0</v>
      </c>
      <c r="S39" s="383"/>
      <c r="T39" s="382"/>
      <c r="U39" s="607"/>
      <c r="V39" s="607"/>
      <c r="W39" s="607"/>
      <c r="X39" s="607"/>
      <c r="Y39" s="607"/>
      <c r="Z39" s="607"/>
      <c r="AA39" s="607"/>
      <c r="AB39" s="390"/>
      <c r="AC39" s="365"/>
      <c r="AD39" s="365"/>
      <c r="AE39" s="365"/>
      <c r="AF39" s="365"/>
      <c r="AG39" s="378"/>
    </row>
    <row r="40" spans="2:33" ht="8.1" customHeight="1"/>
    <row r="41" spans="2:33" ht="19.5" customHeight="1">
      <c r="B41" s="600" t="str">
        <f>I3 &amp;"リーグ"</f>
        <v>aリーグ</v>
      </c>
      <c r="C41" s="601"/>
      <c r="D41" s="601"/>
      <c r="E41" s="602"/>
      <c r="F41" s="421" t="str">
        <f>B43</f>
        <v>ＦＣ　ＳＨＵＪＡＫＵ</v>
      </c>
      <c r="G41" s="422"/>
      <c r="H41" s="411" t="str">
        <f>B45</f>
        <v>ＪＦＣアミスタ市貝</v>
      </c>
      <c r="I41" s="412"/>
      <c r="J41" s="417" t="str">
        <f>B47</f>
        <v>ｕｎｉｏｎｓｐｏｒｔｓｃｌｕｂ</v>
      </c>
      <c r="K41" s="418"/>
      <c r="L41" s="421" t="str">
        <f>B49</f>
        <v>ＧＲＳ足利Ｊｒ．</v>
      </c>
      <c r="M41" s="422"/>
      <c r="N41" s="415" t="s">
        <v>1</v>
      </c>
      <c r="O41" s="415" t="s">
        <v>2</v>
      </c>
      <c r="P41" s="415" t="s">
        <v>3</v>
      </c>
      <c r="Q41" s="103"/>
      <c r="R41" s="397" t="str">
        <f>X3 &amp;"リーグ"</f>
        <v>bリーグ</v>
      </c>
      <c r="S41" s="398"/>
      <c r="T41" s="398"/>
      <c r="U41" s="399"/>
      <c r="V41" s="421" t="str">
        <f>R7</f>
        <v>野木ＳＳＳ</v>
      </c>
      <c r="W41" s="422"/>
      <c r="X41" s="411" t="str">
        <f>V7</f>
        <v>石井フットボールクラブ</v>
      </c>
      <c r="Y41" s="412"/>
      <c r="Z41" s="411" t="str">
        <f>Z7</f>
        <v>御厨フットボールクラブ</v>
      </c>
      <c r="AA41" s="412"/>
      <c r="AB41" s="433" t="str">
        <f>AD7</f>
        <v>ＫＯＨＡＲＵ　ＰＲＯＵＤ栃木フットボールクラブ</v>
      </c>
      <c r="AC41" s="435"/>
      <c r="AD41" s="415" t="s">
        <v>1</v>
      </c>
      <c r="AE41" s="415" t="s">
        <v>2</v>
      </c>
      <c r="AF41" s="415" t="s">
        <v>3</v>
      </c>
    </row>
    <row r="42" spans="2:33" ht="20.100000000000001" customHeight="1">
      <c r="B42" s="603"/>
      <c r="C42" s="604"/>
      <c r="D42" s="604"/>
      <c r="E42" s="605"/>
      <c r="F42" s="423"/>
      <c r="G42" s="424"/>
      <c r="H42" s="413"/>
      <c r="I42" s="414"/>
      <c r="J42" s="419"/>
      <c r="K42" s="420"/>
      <c r="L42" s="423"/>
      <c r="M42" s="424"/>
      <c r="N42" s="416"/>
      <c r="O42" s="416"/>
      <c r="P42" s="416"/>
      <c r="Q42" s="103"/>
      <c r="R42" s="400"/>
      <c r="S42" s="401"/>
      <c r="T42" s="401"/>
      <c r="U42" s="402"/>
      <c r="V42" s="423"/>
      <c r="W42" s="424"/>
      <c r="X42" s="413"/>
      <c r="Y42" s="414"/>
      <c r="Z42" s="413"/>
      <c r="AA42" s="414"/>
      <c r="AB42" s="436"/>
      <c r="AC42" s="438"/>
      <c r="AD42" s="416"/>
      <c r="AE42" s="416"/>
      <c r="AF42" s="416"/>
    </row>
    <row r="43" spans="2:33" ht="20.100000000000001" customHeight="1">
      <c r="B43" s="417" t="str">
        <f>C7</f>
        <v>ＦＣ　ＳＨＵＪＡＫＵ</v>
      </c>
      <c r="C43" s="425"/>
      <c r="D43" s="425"/>
      <c r="E43" s="418"/>
      <c r="F43" s="427"/>
      <c r="G43" s="428"/>
      <c r="H43" s="217">
        <f>N16</f>
        <v>1</v>
      </c>
      <c r="I43" s="217">
        <f>T16</f>
        <v>3</v>
      </c>
      <c r="J43" s="217">
        <f>N24</f>
        <v>0</v>
      </c>
      <c r="K43" s="217">
        <f>T24</f>
        <v>2</v>
      </c>
      <c r="L43" s="217">
        <f>N32</f>
        <v>0</v>
      </c>
      <c r="M43" s="217">
        <f>T32</f>
        <v>1</v>
      </c>
      <c r="N43" s="431">
        <f>COUNTIF(F44:M44,"○")*3+COUNTIF(F44:M44,"△")</f>
        <v>0</v>
      </c>
      <c r="O43" s="431">
        <f>H43-I43+J43-K43+L43-M43</f>
        <v>-5</v>
      </c>
      <c r="P43" s="431">
        <v>4</v>
      </c>
      <c r="Q43" s="246"/>
      <c r="R43" s="433" t="str">
        <f>R7</f>
        <v>野木ＳＳＳ</v>
      </c>
      <c r="S43" s="434"/>
      <c r="T43" s="434"/>
      <c r="U43" s="435"/>
      <c r="V43" s="427"/>
      <c r="W43" s="428"/>
      <c r="X43" s="217">
        <f>N20</f>
        <v>0</v>
      </c>
      <c r="Y43" s="217">
        <f>T20</f>
        <v>0</v>
      </c>
      <c r="Z43" s="217">
        <f>N28</f>
        <v>0</v>
      </c>
      <c r="AA43" s="217">
        <f>T28</f>
        <v>2</v>
      </c>
      <c r="AB43" s="217">
        <f>N36</f>
        <v>1</v>
      </c>
      <c r="AC43" s="217">
        <f>T36</f>
        <v>1</v>
      </c>
      <c r="AD43" s="431">
        <f>COUNTIF(V44:AC44,"○")*3+COUNTIF(V44:AC44,"△")</f>
        <v>2</v>
      </c>
      <c r="AE43" s="431">
        <f>X43-Y43+Z43-AA43+AB43-AC43</f>
        <v>-2</v>
      </c>
      <c r="AF43" s="431">
        <v>4</v>
      </c>
    </row>
    <row r="44" spans="2:33" ht="20.100000000000001" customHeight="1">
      <c r="B44" s="419"/>
      <c r="C44" s="426"/>
      <c r="D44" s="426"/>
      <c r="E44" s="420"/>
      <c r="F44" s="429"/>
      <c r="G44" s="430"/>
      <c r="H44" s="439" t="str">
        <f>IF(H43&gt;I43,"○",IF(H43&lt;I43,"×",IF(H43=I43,"△")))</f>
        <v>×</v>
      </c>
      <c r="I44" s="440"/>
      <c r="J44" s="439" t="str">
        <f>IF(J43&gt;K43,"○",IF(J43&lt;K43,"×",IF(J43=K43,"△")))</f>
        <v>×</v>
      </c>
      <c r="K44" s="440"/>
      <c r="L44" s="439" t="str">
        <f>IF(L43&gt;M43,"○",IF(L43&lt;M43,"×",IF(L43=M43,"△")))</f>
        <v>×</v>
      </c>
      <c r="M44" s="440"/>
      <c r="N44" s="432"/>
      <c r="O44" s="432"/>
      <c r="P44" s="432"/>
      <c r="Q44" s="246"/>
      <c r="R44" s="436"/>
      <c r="S44" s="437"/>
      <c r="T44" s="437"/>
      <c r="U44" s="438"/>
      <c r="V44" s="429"/>
      <c r="W44" s="430"/>
      <c r="X44" s="439" t="str">
        <f>IF(X43&gt;Y43,"○",IF(X43&lt;Y43,"×",IF(X43=Y43,"△")))</f>
        <v>△</v>
      </c>
      <c r="Y44" s="440"/>
      <c r="Z44" s="439" t="str">
        <f>IF(Z43&gt;AA43,"○",IF(Z43&lt;AA43,"×",IF(Z43=AA43,"△")))</f>
        <v>×</v>
      </c>
      <c r="AA44" s="440"/>
      <c r="AB44" s="439" t="str">
        <f>IF(AB43&gt;AC43,"○",IF(AB43&lt;AC43,"×",IF(AB43=AC43,"△")))</f>
        <v>△</v>
      </c>
      <c r="AC44" s="440"/>
      <c r="AD44" s="432"/>
      <c r="AE44" s="432"/>
      <c r="AF44" s="432"/>
    </row>
    <row r="45" spans="2:33" ht="20.100000000000001" customHeight="1">
      <c r="B45" s="441" t="str">
        <f>G7</f>
        <v>ＪＦＣアミスタ市貝</v>
      </c>
      <c r="C45" s="442"/>
      <c r="D45" s="442"/>
      <c r="E45" s="443"/>
      <c r="F45" s="217">
        <f>I43</f>
        <v>3</v>
      </c>
      <c r="G45" s="217">
        <f>H43</f>
        <v>1</v>
      </c>
      <c r="H45" s="427"/>
      <c r="I45" s="428"/>
      <c r="J45" s="217">
        <f>N34</f>
        <v>1</v>
      </c>
      <c r="K45" s="217">
        <f>T34</f>
        <v>0</v>
      </c>
      <c r="L45" s="217">
        <f>N26</f>
        <v>4</v>
      </c>
      <c r="M45" s="217">
        <f>T26</f>
        <v>0</v>
      </c>
      <c r="N45" s="431">
        <f>COUNTIF(F46:M46,"○")*3+COUNTIF(F46:M46,"△")</f>
        <v>9</v>
      </c>
      <c r="O45" s="431">
        <f>F45-G45+J45-K45+L45-M45</f>
        <v>7</v>
      </c>
      <c r="P45" s="431">
        <v>1</v>
      </c>
      <c r="Q45" s="246"/>
      <c r="R45" s="557" t="str">
        <f>V7</f>
        <v>石井フットボールクラブ</v>
      </c>
      <c r="S45" s="558"/>
      <c r="T45" s="558"/>
      <c r="U45" s="559"/>
      <c r="V45" s="217">
        <f>Y43</f>
        <v>0</v>
      </c>
      <c r="W45" s="217">
        <f>X43</f>
        <v>0</v>
      </c>
      <c r="X45" s="427"/>
      <c r="Y45" s="428"/>
      <c r="Z45" s="217">
        <f>N38</f>
        <v>0</v>
      </c>
      <c r="AA45" s="217">
        <f>T38</f>
        <v>0</v>
      </c>
      <c r="AB45" s="217">
        <f>N30</f>
        <v>1</v>
      </c>
      <c r="AC45" s="217">
        <f>T30</f>
        <v>1</v>
      </c>
      <c r="AD45" s="431">
        <f>COUNTIF(V46:AC46,"○")*3+COUNTIF(V46:AC46,"△")</f>
        <v>3</v>
      </c>
      <c r="AE45" s="431">
        <f>V45-W45+Z45-AA45+AB45-AC45</f>
        <v>0</v>
      </c>
      <c r="AF45" s="431">
        <v>2</v>
      </c>
    </row>
    <row r="46" spans="2:33" ht="20.100000000000001" customHeight="1">
      <c r="B46" s="444"/>
      <c r="C46" s="445"/>
      <c r="D46" s="445"/>
      <c r="E46" s="446"/>
      <c r="F46" s="439" t="str">
        <f>IF(F45&gt;G45,"○",IF(F45&lt;G45,"×",IF(F45=G45,"△")))</f>
        <v>○</v>
      </c>
      <c r="G46" s="440"/>
      <c r="H46" s="429"/>
      <c r="I46" s="430"/>
      <c r="J46" s="439" t="str">
        <f>IF(J45&gt;K45,"○",IF(J45&lt;K45,"×",IF(J45=K45,"△")))</f>
        <v>○</v>
      </c>
      <c r="K46" s="440"/>
      <c r="L46" s="439" t="str">
        <f>IF(L45&gt;M45,"○",IF(L45&lt;M45,"×",IF(L45=M45,"△")))</f>
        <v>○</v>
      </c>
      <c r="M46" s="440"/>
      <c r="N46" s="432"/>
      <c r="O46" s="432"/>
      <c r="P46" s="432"/>
      <c r="Q46" s="246"/>
      <c r="R46" s="560"/>
      <c r="S46" s="561"/>
      <c r="T46" s="561"/>
      <c r="U46" s="562"/>
      <c r="V46" s="439" t="str">
        <f>IF(V45&gt;W45,"○",IF(V45&lt;W45,"×",IF(V45=W45,"△")))</f>
        <v>△</v>
      </c>
      <c r="W46" s="440"/>
      <c r="X46" s="429"/>
      <c r="Y46" s="430"/>
      <c r="Z46" s="439" t="str">
        <f>IF(Z45&gt;AA45,"○",IF(Z45&lt;AA45,"×",IF(Z45=AA45,"△")))</f>
        <v>△</v>
      </c>
      <c r="AA46" s="440"/>
      <c r="AB46" s="439" t="str">
        <f>IF(AB45&gt;AC45,"○",IF(AB45&lt;AC45,"×",IF(AB45=AC45,"△")))</f>
        <v>△</v>
      </c>
      <c r="AC46" s="440"/>
      <c r="AD46" s="432"/>
      <c r="AE46" s="432"/>
      <c r="AF46" s="432"/>
    </row>
    <row r="47" spans="2:33" ht="20.100000000000001" customHeight="1">
      <c r="B47" s="417" t="str">
        <f>K7</f>
        <v>ｕｎｉｏｎｓｐｏｒｔｓｃｌｕｂ</v>
      </c>
      <c r="C47" s="425"/>
      <c r="D47" s="425"/>
      <c r="E47" s="418"/>
      <c r="F47" s="217">
        <f>K43</f>
        <v>2</v>
      </c>
      <c r="G47" s="217">
        <f>J43</f>
        <v>0</v>
      </c>
      <c r="H47" s="217">
        <f>K45</f>
        <v>0</v>
      </c>
      <c r="I47" s="217">
        <f>J45</f>
        <v>1</v>
      </c>
      <c r="J47" s="427"/>
      <c r="K47" s="428"/>
      <c r="L47" s="217">
        <f>N18</f>
        <v>3</v>
      </c>
      <c r="M47" s="217">
        <f>T18</f>
        <v>0</v>
      </c>
      <c r="N47" s="431">
        <f>COUNTIF(F48:M48,"○")*3+COUNTIF(F48:M48,"△")</f>
        <v>6</v>
      </c>
      <c r="O47" s="431">
        <f>F47-G47+H47-I47+L47-M47</f>
        <v>4</v>
      </c>
      <c r="P47" s="431">
        <v>2</v>
      </c>
      <c r="Q47" s="246"/>
      <c r="R47" s="470" t="str">
        <f>Z7</f>
        <v>御厨フットボールクラブ</v>
      </c>
      <c r="S47" s="471"/>
      <c r="T47" s="471"/>
      <c r="U47" s="472"/>
      <c r="V47" s="217">
        <f>AA43</f>
        <v>2</v>
      </c>
      <c r="W47" s="217">
        <f>Z43</f>
        <v>0</v>
      </c>
      <c r="X47" s="217">
        <f>AA45</f>
        <v>0</v>
      </c>
      <c r="Y47" s="217">
        <f>Z45</f>
        <v>0</v>
      </c>
      <c r="Z47" s="427"/>
      <c r="AA47" s="428"/>
      <c r="AB47" s="217">
        <f>N22</f>
        <v>1</v>
      </c>
      <c r="AC47" s="217">
        <f>T22</f>
        <v>0</v>
      </c>
      <c r="AD47" s="431">
        <f>COUNTIF(V48:AC48,"○")*3+COUNTIF(V48:AC48,"△")</f>
        <v>7</v>
      </c>
      <c r="AE47" s="431">
        <f>V47-W47+X47-Y47+AB47-AC47</f>
        <v>3</v>
      </c>
      <c r="AF47" s="431">
        <v>1</v>
      </c>
    </row>
    <row r="48" spans="2:33" ht="20.100000000000001" customHeight="1">
      <c r="B48" s="419"/>
      <c r="C48" s="426"/>
      <c r="D48" s="426"/>
      <c r="E48" s="420"/>
      <c r="F48" s="439" t="str">
        <f>IF(F47&gt;G47,"○",IF(F47&lt;G47,"×",IF(F47=G47,"△")))</f>
        <v>○</v>
      </c>
      <c r="G48" s="440"/>
      <c r="H48" s="439" t="str">
        <f>IF(H47&gt;I47,"○",IF(H47&lt;I47,"×",IF(H47=I47,"△")))</f>
        <v>×</v>
      </c>
      <c r="I48" s="440"/>
      <c r="J48" s="429"/>
      <c r="K48" s="430"/>
      <c r="L48" s="439" t="str">
        <f>IF(L47&gt;M47,"○",IF(L47&lt;M47,"×",IF(L47=M47,"△")))</f>
        <v>○</v>
      </c>
      <c r="M48" s="440"/>
      <c r="N48" s="432"/>
      <c r="O48" s="432"/>
      <c r="P48" s="432"/>
      <c r="Q48" s="246"/>
      <c r="R48" s="473"/>
      <c r="S48" s="474"/>
      <c r="T48" s="474"/>
      <c r="U48" s="475"/>
      <c r="V48" s="439" t="str">
        <f>IF(V47&gt;W47,"○",IF(V47&lt;W47,"×",IF(V47=W47,"△")))</f>
        <v>○</v>
      </c>
      <c r="W48" s="440"/>
      <c r="X48" s="439" t="str">
        <f>IF(X47&gt;Y47,"○",IF(X47&lt;Y47,"×",IF(X47=Y47,"△")))</f>
        <v>△</v>
      </c>
      <c r="Y48" s="440"/>
      <c r="Z48" s="429"/>
      <c r="AA48" s="430"/>
      <c r="AB48" s="439" t="str">
        <f>IF(AB47&gt;AC47,"○",IF(AB47&lt;AC47,"×",IF(AB47=AC47,"△")))</f>
        <v>○</v>
      </c>
      <c r="AC48" s="440"/>
      <c r="AD48" s="432"/>
      <c r="AE48" s="432"/>
      <c r="AF48" s="432"/>
    </row>
    <row r="49" spans="1:33" ht="20.100000000000001" customHeight="1">
      <c r="B49" s="433" t="str">
        <f>O7</f>
        <v>ＧＲＳ足利Ｊｒ．</v>
      </c>
      <c r="C49" s="434"/>
      <c r="D49" s="434"/>
      <c r="E49" s="435"/>
      <c r="F49" s="217">
        <f>M43</f>
        <v>1</v>
      </c>
      <c r="G49" s="217">
        <f>L43</f>
        <v>0</v>
      </c>
      <c r="H49" s="217">
        <f>M45</f>
        <v>0</v>
      </c>
      <c r="I49" s="217">
        <f>L45</f>
        <v>4</v>
      </c>
      <c r="J49" s="217">
        <f>M47</f>
        <v>0</v>
      </c>
      <c r="K49" s="217">
        <f>L47</f>
        <v>3</v>
      </c>
      <c r="L49" s="427"/>
      <c r="M49" s="428"/>
      <c r="N49" s="431">
        <f>COUNTIF(F50:M50,"○")*3+COUNTIF(F50:M50,"△")</f>
        <v>3</v>
      </c>
      <c r="O49" s="431">
        <f>F49-G49+H49-I49+J49-K49</f>
        <v>-6</v>
      </c>
      <c r="P49" s="431">
        <v>3</v>
      </c>
      <c r="Q49" s="246"/>
      <c r="R49" s="411" t="str">
        <f>AD7</f>
        <v>ＫＯＨＡＲＵ　ＰＲＯＵＤ栃木フットボールクラブ</v>
      </c>
      <c r="S49" s="598"/>
      <c r="T49" s="598"/>
      <c r="U49" s="412"/>
      <c r="V49" s="217">
        <f>AC43</f>
        <v>1</v>
      </c>
      <c r="W49" s="217">
        <f>AB43</f>
        <v>1</v>
      </c>
      <c r="X49" s="217">
        <f>AC45</f>
        <v>1</v>
      </c>
      <c r="Y49" s="217">
        <f>AB45</f>
        <v>1</v>
      </c>
      <c r="Z49" s="217">
        <f>AC47</f>
        <v>0</v>
      </c>
      <c r="AA49" s="217">
        <f>AB47</f>
        <v>1</v>
      </c>
      <c r="AB49" s="427"/>
      <c r="AC49" s="428"/>
      <c r="AD49" s="431">
        <f>COUNTIF(V50:AC50,"○")*3+COUNTIF(V50:AC50,"△")</f>
        <v>2</v>
      </c>
      <c r="AE49" s="431">
        <f>V49-W49+X49-Y49+Z49-AA49</f>
        <v>-1</v>
      </c>
      <c r="AF49" s="431">
        <v>3</v>
      </c>
    </row>
    <row r="50" spans="1:33" ht="20.100000000000001" customHeight="1">
      <c r="B50" s="436"/>
      <c r="C50" s="437"/>
      <c r="D50" s="437"/>
      <c r="E50" s="438"/>
      <c r="F50" s="439" t="str">
        <f>IF(F49&gt;G49,"○",IF(F49&lt;G49,"×",IF(F49=G49,"△")))</f>
        <v>○</v>
      </c>
      <c r="G50" s="440"/>
      <c r="H50" s="439" t="str">
        <f>IF(H49&gt;I49,"○",IF(H49&lt;I49,"×",IF(H49=I49,"△")))</f>
        <v>×</v>
      </c>
      <c r="I50" s="440"/>
      <c r="J50" s="439" t="str">
        <f>IF(J49&gt;K49,"○",IF(J49&lt;K49,"×",IF(J49=K49,"△")))</f>
        <v>×</v>
      </c>
      <c r="K50" s="440"/>
      <c r="L50" s="429"/>
      <c r="M50" s="430"/>
      <c r="N50" s="432"/>
      <c r="O50" s="432"/>
      <c r="P50" s="432"/>
      <c r="Q50" s="246"/>
      <c r="R50" s="413"/>
      <c r="S50" s="599"/>
      <c r="T50" s="599"/>
      <c r="U50" s="414"/>
      <c r="V50" s="439" t="str">
        <f>IF(V49&gt;W49,"○",IF(V49&lt;W49,"×",IF(V49=W49,"△")))</f>
        <v>△</v>
      </c>
      <c r="W50" s="440"/>
      <c r="X50" s="439" t="str">
        <f>IF(X49&gt;Y49,"○",IF(X49&lt;Y49,"×",IF(X49=Y49,"△")))</f>
        <v>△</v>
      </c>
      <c r="Y50" s="440"/>
      <c r="Z50" s="439" t="str">
        <f>IF(Z49&gt;AA49,"○",IF(Z49&lt;AA49,"×",IF(Z49=AA49,"△")))</f>
        <v>×</v>
      </c>
      <c r="AA50" s="440"/>
      <c r="AB50" s="429"/>
      <c r="AC50" s="430"/>
      <c r="AD50" s="432"/>
      <c r="AE50" s="432"/>
      <c r="AF50" s="432"/>
    </row>
    <row r="51" spans="1:33" ht="20.100000000000001" customHeight="1"/>
    <row r="52" spans="1:33" ht="21.75" customHeight="1">
      <c r="A52" s="9"/>
      <c r="B52" s="52"/>
      <c r="C52" s="52"/>
      <c r="D52" s="52"/>
      <c r="E52" s="52"/>
      <c r="F52" s="52"/>
      <c r="G52" s="52"/>
      <c r="H52" s="52"/>
      <c r="I52" s="375"/>
      <c r="J52" s="375"/>
      <c r="K52" s="375"/>
      <c r="L52" s="375"/>
      <c r="M52" s="375"/>
      <c r="N52" s="95"/>
      <c r="O52" s="95"/>
      <c r="P52" s="95"/>
      <c r="Q52" s="95"/>
      <c r="R52" s="95"/>
      <c r="T52" s="376"/>
      <c r="U52" s="376"/>
      <c r="V52" s="376"/>
      <c r="W52" s="376"/>
      <c r="X52" s="375"/>
      <c r="Y52" s="375"/>
      <c r="Z52" s="375"/>
      <c r="AA52" s="375"/>
      <c r="AB52" s="375"/>
      <c r="AC52" s="375"/>
      <c r="AD52" s="375"/>
      <c r="AE52" s="375"/>
      <c r="AF52" s="375"/>
      <c r="AG52" s="375"/>
    </row>
    <row r="53" spans="1:3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R53" s="248"/>
      <c r="S53" s="248"/>
      <c r="T53" s="248"/>
      <c r="U53" s="248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3" ht="19.5" customHeight="1">
      <c r="A54" s="9"/>
      <c r="B54" s="9"/>
      <c r="C54" s="9"/>
      <c r="D54" s="9"/>
      <c r="E54" s="9"/>
      <c r="F54" s="9"/>
      <c r="G54" s="9"/>
      <c r="I54" s="376" t="s">
        <v>65</v>
      </c>
      <c r="J54" s="376"/>
      <c r="M54" s="248"/>
      <c r="R54" s="248"/>
      <c r="S54" s="248"/>
      <c r="T54" s="248"/>
      <c r="U54" s="248"/>
      <c r="V54" s="11"/>
      <c r="X54" s="376" t="s">
        <v>70</v>
      </c>
      <c r="Y54" s="376"/>
      <c r="Z54" s="9"/>
    </row>
    <row r="55" spans="1:33" ht="20.100000000000001" customHeight="1" thickBot="1">
      <c r="A55" s="1"/>
      <c r="B55" s="1"/>
      <c r="C55" s="1"/>
      <c r="D55" s="1"/>
      <c r="E55" s="1"/>
      <c r="F55" s="1"/>
      <c r="G55" s="1"/>
      <c r="H55" s="1"/>
      <c r="I55" s="1"/>
      <c r="J55" s="258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30"/>
      <c r="Y55" s="3"/>
      <c r="Z55" s="1"/>
      <c r="AA55" s="1"/>
      <c r="AB55" s="1"/>
      <c r="AC55" s="1"/>
      <c r="AD55" s="1"/>
    </row>
    <row r="56" spans="1:33" ht="20.100000000000001" customHeight="1" thickTop="1">
      <c r="A56" s="1"/>
      <c r="B56" s="1"/>
      <c r="C56" s="1"/>
      <c r="D56" s="41"/>
      <c r="E56" s="13"/>
      <c r="F56" s="13"/>
      <c r="G56" s="97"/>
      <c r="H56" s="12"/>
      <c r="I56" s="98"/>
      <c r="J56" s="259"/>
      <c r="K56" s="262"/>
      <c r="L56" s="13"/>
      <c r="M56" s="13"/>
      <c r="N56" s="13"/>
      <c r="O56" s="14"/>
      <c r="P56" s="1"/>
      <c r="Q56" s="1"/>
      <c r="R56" s="1"/>
      <c r="S56" s="41"/>
      <c r="T56" s="13"/>
      <c r="U56" s="13"/>
      <c r="V56" s="97"/>
      <c r="W56" s="12"/>
      <c r="X56" s="98"/>
      <c r="Y56" s="259"/>
      <c r="Z56" s="262"/>
      <c r="AA56" s="13"/>
      <c r="AB56" s="13"/>
      <c r="AC56" s="13"/>
      <c r="AD56" s="14"/>
    </row>
    <row r="57" spans="1:33" ht="20.100000000000001" customHeight="1">
      <c r="A57" s="1"/>
      <c r="B57" s="1"/>
      <c r="C57" s="377">
        <v>9</v>
      </c>
      <c r="D57" s="377"/>
      <c r="E57" s="246"/>
      <c r="F57" s="1"/>
      <c r="G57" s="377">
        <v>10</v>
      </c>
      <c r="H57" s="377"/>
      <c r="I57" s="246"/>
      <c r="J57" s="1"/>
      <c r="K57" s="377">
        <v>11</v>
      </c>
      <c r="L57" s="377"/>
      <c r="M57" s="246"/>
      <c r="N57" s="1"/>
      <c r="O57" s="377">
        <v>12</v>
      </c>
      <c r="P57" s="377"/>
      <c r="Q57" s="1"/>
      <c r="R57" s="377">
        <v>13</v>
      </c>
      <c r="S57" s="377"/>
      <c r="T57" s="246"/>
      <c r="U57" s="1"/>
      <c r="V57" s="377">
        <v>14</v>
      </c>
      <c r="W57" s="377"/>
      <c r="X57" s="246"/>
      <c r="Y57" s="1"/>
      <c r="Z57" s="377">
        <v>15</v>
      </c>
      <c r="AA57" s="377"/>
      <c r="AB57" s="246"/>
      <c r="AC57" s="1"/>
      <c r="AD57" s="377">
        <v>16</v>
      </c>
      <c r="AE57" s="377"/>
    </row>
    <row r="58" spans="1:33" ht="20.100000000000001" customHeight="1">
      <c r="A58" s="1"/>
      <c r="B58" s="1"/>
      <c r="C58" s="379" t="str">
        <f>EF!N7</f>
        <v>ＦＣグランディール宇都宮</v>
      </c>
      <c r="D58" s="379"/>
      <c r="E58" s="247"/>
      <c r="F58" s="250"/>
      <c r="G58" s="379" t="str">
        <f>EF!W7</f>
        <v>おおぞらＳＣ</v>
      </c>
      <c r="H58" s="379"/>
      <c r="I58" s="247"/>
      <c r="J58" s="99"/>
      <c r="K58" s="556" t="str">
        <f>EF!F50</f>
        <v>ヴェルフェ矢板Ｕ－１２・ｖｅｒｔ</v>
      </c>
      <c r="L58" s="556"/>
      <c r="M58" s="247"/>
      <c r="N58" s="99"/>
      <c r="O58" s="386" t="str">
        <f>EF!AA50</f>
        <v>ＦＣ　Ａｖａｎｃｅ</v>
      </c>
      <c r="P58" s="386"/>
      <c r="Q58" s="99"/>
      <c r="R58" s="379" t="str">
        <f>GH!F7</f>
        <v>ＦＣＲｉｓｏ</v>
      </c>
      <c r="S58" s="379"/>
      <c r="T58" s="247"/>
      <c r="U58" s="99"/>
      <c r="V58" s="379" t="str">
        <f>GH!AA7</f>
        <v>那須野ヶ原ＦＣボンジボーラ　セカンド</v>
      </c>
      <c r="W58" s="379"/>
      <c r="X58" s="247"/>
      <c r="Y58" s="99"/>
      <c r="Z58" s="556" t="str">
        <f>GH!J50</f>
        <v>足利サッカークラブジュニア</v>
      </c>
      <c r="AA58" s="556"/>
      <c r="AB58" s="247"/>
      <c r="AC58" s="99"/>
      <c r="AD58" s="379" t="str">
        <f>GH!S50</f>
        <v>Ｆ．Ｃ．栃木ジュニア</v>
      </c>
      <c r="AE58" s="379"/>
    </row>
    <row r="59" spans="1:33" ht="20.100000000000001" customHeight="1">
      <c r="A59" s="1"/>
      <c r="B59" s="1"/>
      <c r="C59" s="379"/>
      <c r="D59" s="379"/>
      <c r="E59" s="247"/>
      <c r="F59" s="250"/>
      <c r="G59" s="379"/>
      <c r="H59" s="379"/>
      <c r="I59" s="247"/>
      <c r="J59" s="99"/>
      <c r="K59" s="556"/>
      <c r="L59" s="556"/>
      <c r="M59" s="247"/>
      <c r="N59" s="99"/>
      <c r="O59" s="386"/>
      <c r="P59" s="386"/>
      <c r="Q59" s="99"/>
      <c r="R59" s="379"/>
      <c r="S59" s="379"/>
      <c r="T59" s="247"/>
      <c r="U59" s="99"/>
      <c r="V59" s="379"/>
      <c r="W59" s="379"/>
      <c r="X59" s="247"/>
      <c r="Y59" s="99"/>
      <c r="Z59" s="556"/>
      <c r="AA59" s="556"/>
      <c r="AB59" s="247"/>
      <c r="AC59" s="99"/>
      <c r="AD59" s="379"/>
      <c r="AE59" s="379"/>
    </row>
    <row r="60" spans="1:33" ht="20.100000000000001" customHeight="1">
      <c r="A60" s="1"/>
      <c r="B60" s="1"/>
      <c r="C60" s="379"/>
      <c r="D60" s="379"/>
      <c r="E60" s="247"/>
      <c r="F60" s="250"/>
      <c r="G60" s="379"/>
      <c r="H60" s="379"/>
      <c r="I60" s="247"/>
      <c r="J60" s="99"/>
      <c r="K60" s="556"/>
      <c r="L60" s="556"/>
      <c r="M60" s="247"/>
      <c r="N60" s="99"/>
      <c r="O60" s="386"/>
      <c r="P60" s="386"/>
      <c r="Q60" s="99"/>
      <c r="R60" s="379"/>
      <c r="S60" s="379"/>
      <c r="T60" s="247"/>
      <c r="U60" s="99"/>
      <c r="V60" s="379"/>
      <c r="W60" s="379"/>
      <c r="X60" s="247"/>
      <c r="Y60" s="99"/>
      <c r="Z60" s="556"/>
      <c r="AA60" s="556"/>
      <c r="AB60" s="247"/>
      <c r="AC60" s="99"/>
      <c r="AD60" s="379"/>
      <c r="AE60" s="379"/>
    </row>
    <row r="61" spans="1:33" ht="19.5" customHeight="1">
      <c r="A61" s="1"/>
      <c r="B61" s="1"/>
      <c r="C61" s="379"/>
      <c r="D61" s="379"/>
      <c r="E61" s="247"/>
      <c r="F61" s="250"/>
      <c r="G61" s="379"/>
      <c r="H61" s="379"/>
      <c r="I61" s="247"/>
      <c r="J61" s="99"/>
      <c r="K61" s="556"/>
      <c r="L61" s="556"/>
      <c r="M61" s="247"/>
      <c r="N61" s="99"/>
      <c r="O61" s="386"/>
      <c r="P61" s="386"/>
      <c r="Q61" s="99"/>
      <c r="R61" s="379"/>
      <c r="S61" s="379"/>
      <c r="T61" s="247"/>
      <c r="U61" s="99"/>
      <c r="V61" s="379"/>
      <c r="W61" s="379"/>
      <c r="X61" s="247"/>
      <c r="Y61" s="99"/>
      <c r="Z61" s="556"/>
      <c r="AA61" s="556"/>
      <c r="AB61" s="247"/>
      <c r="AC61" s="99"/>
      <c r="AD61" s="379"/>
      <c r="AE61" s="379"/>
    </row>
    <row r="62" spans="1:33" ht="20.100000000000001" customHeight="1">
      <c r="A62" s="1"/>
      <c r="B62" s="1"/>
      <c r="C62" s="379"/>
      <c r="D62" s="379"/>
      <c r="E62" s="247"/>
      <c r="F62" s="250"/>
      <c r="G62" s="379"/>
      <c r="H62" s="379"/>
      <c r="I62" s="247"/>
      <c r="J62" s="99"/>
      <c r="K62" s="556"/>
      <c r="L62" s="556"/>
      <c r="M62" s="247"/>
      <c r="N62" s="99"/>
      <c r="O62" s="386"/>
      <c r="P62" s="386"/>
      <c r="Q62" s="99"/>
      <c r="R62" s="379"/>
      <c r="S62" s="379"/>
      <c r="T62" s="247"/>
      <c r="U62" s="99"/>
      <c r="V62" s="379"/>
      <c r="W62" s="379"/>
      <c r="X62" s="247"/>
      <c r="Y62" s="99"/>
      <c r="Z62" s="556"/>
      <c r="AA62" s="556"/>
      <c r="AB62" s="247"/>
      <c r="AC62" s="99"/>
      <c r="AD62" s="379"/>
      <c r="AE62" s="379"/>
    </row>
    <row r="63" spans="1:33" ht="20.100000000000001" customHeight="1">
      <c r="A63" s="1"/>
      <c r="B63" s="1"/>
      <c r="C63" s="379"/>
      <c r="D63" s="379"/>
      <c r="E63" s="247"/>
      <c r="F63" s="250"/>
      <c r="G63" s="379"/>
      <c r="H63" s="379"/>
      <c r="I63" s="247"/>
      <c r="J63" s="99"/>
      <c r="K63" s="556"/>
      <c r="L63" s="556"/>
      <c r="M63" s="247"/>
      <c r="N63" s="99"/>
      <c r="O63" s="386"/>
      <c r="P63" s="386"/>
      <c r="Q63" s="99"/>
      <c r="R63" s="379"/>
      <c r="S63" s="379"/>
      <c r="T63" s="247"/>
      <c r="U63" s="99"/>
      <c r="V63" s="379"/>
      <c r="W63" s="379"/>
      <c r="X63" s="247"/>
      <c r="Y63" s="99"/>
      <c r="Z63" s="556"/>
      <c r="AA63" s="556"/>
      <c r="AB63" s="247"/>
      <c r="AC63" s="99"/>
      <c r="AD63" s="379"/>
      <c r="AE63" s="379"/>
    </row>
    <row r="64" spans="1:33" ht="20.100000000000001" customHeight="1">
      <c r="A64" s="1"/>
      <c r="B64" s="1"/>
      <c r="C64" s="379"/>
      <c r="D64" s="379"/>
      <c r="E64" s="247"/>
      <c r="F64" s="250"/>
      <c r="G64" s="379"/>
      <c r="H64" s="379"/>
      <c r="I64" s="247"/>
      <c r="J64" s="99"/>
      <c r="K64" s="556"/>
      <c r="L64" s="556"/>
      <c r="M64" s="247"/>
      <c r="N64" s="99"/>
      <c r="O64" s="386"/>
      <c r="P64" s="386"/>
      <c r="Q64" s="99"/>
      <c r="R64" s="379"/>
      <c r="S64" s="379"/>
      <c r="T64" s="247"/>
      <c r="U64" s="99"/>
      <c r="V64" s="379"/>
      <c r="W64" s="379"/>
      <c r="X64" s="247"/>
      <c r="Y64" s="99"/>
      <c r="Z64" s="556"/>
      <c r="AA64" s="556"/>
      <c r="AB64" s="247"/>
      <c r="AC64" s="99"/>
      <c r="AD64" s="379"/>
      <c r="AE64" s="379"/>
    </row>
    <row r="65" spans="1:33" ht="19.5" customHeight="1">
      <c r="A65" s="1"/>
      <c r="B65" s="1"/>
      <c r="C65" s="379"/>
      <c r="D65" s="379"/>
      <c r="E65" s="247"/>
      <c r="F65" s="250"/>
      <c r="G65" s="379"/>
      <c r="H65" s="379"/>
      <c r="I65" s="247"/>
      <c r="J65" s="99"/>
      <c r="K65" s="556"/>
      <c r="L65" s="556"/>
      <c r="M65" s="247"/>
      <c r="N65" s="99"/>
      <c r="O65" s="386"/>
      <c r="P65" s="386"/>
      <c r="Q65" s="99"/>
      <c r="R65" s="379"/>
      <c r="S65" s="379"/>
      <c r="T65" s="247"/>
      <c r="U65" s="99"/>
      <c r="V65" s="379"/>
      <c r="W65" s="379"/>
      <c r="X65" s="247"/>
      <c r="Y65" s="99"/>
      <c r="Z65" s="556"/>
      <c r="AA65" s="556"/>
      <c r="AB65" s="247"/>
      <c r="AC65" s="99"/>
      <c r="AD65" s="379"/>
      <c r="AE65" s="379"/>
    </row>
    <row r="66" spans="1:33" ht="19.2">
      <c r="B66" s="55" t="s">
        <v>176</v>
      </c>
      <c r="D66" s="55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B66" s="249"/>
      <c r="AC66" s="244" t="s">
        <v>177</v>
      </c>
      <c r="AD66" s="244" t="s">
        <v>178</v>
      </c>
      <c r="AE66" s="244" t="s">
        <v>178</v>
      </c>
      <c r="AF66" s="244" t="s">
        <v>179</v>
      </c>
      <c r="AG66" s="101"/>
    </row>
    <row r="67" spans="1:33" ht="13.5" customHeight="1">
      <c r="B67" s="377" t="s">
        <v>180</v>
      </c>
      <c r="C67" s="377" t="s">
        <v>190</v>
      </c>
      <c r="D67" s="380">
        <v>0.5</v>
      </c>
      <c r="E67" s="380"/>
      <c r="F67" s="380"/>
      <c r="G67" s="594" t="str">
        <f>C58</f>
        <v>ＦＣグランディール宇都宮</v>
      </c>
      <c r="H67" s="594"/>
      <c r="I67" s="594"/>
      <c r="J67" s="594"/>
      <c r="K67" s="594"/>
      <c r="L67" s="594"/>
      <c r="M67" s="594"/>
      <c r="N67" s="382">
        <f>P67+P68</f>
        <v>0</v>
      </c>
      <c r="O67" s="383" t="s">
        <v>9</v>
      </c>
      <c r="P67" s="252">
        <v>0</v>
      </c>
      <c r="Q67" s="245" t="s">
        <v>68</v>
      </c>
      <c r="R67" s="252">
        <v>0</v>
      </c>
      <c r="S67" s="383" t="s">
        <v>10</v>
      </c>
      <c r="T67" s="382">
        <f>R67+R68</f>
        <v>1</v>
      </c>
      <c r="U67" s="597" t="str">
        <f>G58</f>
        <v>おおぞらＳＣ</v>
      </c>
      <c r="V67" s="597"/>
      <c r="W67" s="597"/>
      <c r="X67" s="597"/>
      <c r="Y67" s="597"/>
      <c r="Z67" s="597"/>
      <c r="AA67" s="597"/>
      <c r="AB67" s="390" t="s">
        <v>246</v>
      </c>
      <c r="AC67" s="365" t="s">
        <v>200</v>
      </c>
      <c r="AD67" s="365" t="s">
        <v>201</v>
      </c>
      <c r="AE67" s="365" t="s">
        <v>202</v>
      </c>
      <c r="AF67" s="365">
        <v>16</v>
      </c>
      <c r="AG67" s="378" t="s">
        <v>247</v>
      </c>
    </row>
    <row r="68" spans="1:33" ht="14.1" customHeight="1">
      <c r="B68" s="377"/>
      <c r="C68" s="377"/>
      <c r="D68" s="380"/>
      <c r="E68" s="380"/>
      <c r="F68" s="380"/>
      <c r="G68" s="594"/>
      <c r="H68" s="594"/>
      <c r="I68" s="594"/>
      <c r="J68" s="594"/>
      <c r="K68" s="594"/>
      <c r="L68" s="594"/>
      <c r="M68" s="594"/>
      <c r="N68" s="382"/>
      <c r="O68" s="383"/>
      <c r="P68" s="252">
        <v>0</v>
      </c>
      <c r="Q68" s="245" t="s">
        <v>68</v>
      </c>
      <c r="R68" s="252">
        <v>1</v>
      </c>
      <c r="S68" s="383"/>
      <c r="T68" s="382"/>
      <c r="U68" s="597"/>
      <c r="V68" s="597"/>
      <c r="W68" s="597"/>
      <c r="X68" s="597"/>
      <c r="Y68" s="597"/>
      <c r="Z68" s="597"/>
      <c r="AA68" s="597"/>
      <c r="AB68" s="390"/>
      <c r="AC68" s="365"/>
      <c r="AD68" s="365"/>
      <c r="AE68" s="365"/>
      <c r="AF68" s="365"/>
      <c r="AG68" s="378"/>
    </row>
    <row r="69" spans="1:33" ht="14.1" customHeight="1">
      <c r="B69" s="377" t="s">
        <v>184</v>
      </c>
      <c r="C69" s="377" t="s">
        <v>190</v>
      </c>
      <c r="D69" s="380">
        <v>0.5</v>
      </c>
      <c r="E69" s="380"/>
      <c r="F69" s="380"/>
      <c r="G69" s="592" t="str">
        <f>K58</f>
        <v>ヴェルフェ矢板Ｕ－１２・ｖｅｒｔ</v>
      </c>
      <c r="H69" s="592"/>
      <c r="I69" s="592"/>
      <c r="J69" s="592"/>
      <c r="K69" s="592"/>
      <c r="L69" s="592"/>
      <c r="M69" s="592"/>
      <c r="N69" s="382">
        <f>P69+P70</f>
        <v>1</v>
      </c>
      <c r="O69" s="383" t="s">
        <v>9</v>
      </c>
      <c r="P69" s="252">
        <v>1</v>
      </c>
      <c r="Q69" s="245" t="s">
        <v>68</v>
      </c>
      <c r="R69" s="252">
        <v>0</v>
      </c>
      <c r="S69" s="383" t="s">
        <v>10</v>
      </c>
      <c r="T69" s="382">
        <f>R69+R70</f>
        <v>0</v>
      </c>
      <c r="U69" s="595" t="str">
        <f>O58</f>
        <v>ＦＣ　Ａｖａｎｃｅ</v>
      </c>
      <c r="V69" s="595"/>
      <c r="W69" s="595"/>
      <c r="X69" s="595"/>
      <c r="Y69" s="595"/>
      <c r="Z69" s="595"/>
      <c r="AA69" s="595"/>
      <c r="AB69" s="390" t="s">
        <v>246</v>
      </c>
      <c r="AC69" s="365" t="s">
        <v>203</v>
      </c>
      <c r="AD69" s="365" t="s">
        <v>202</v>
      </c>
      <c r="AE69" s="365" t="s">
        <v>201</v>
      </c>
      <c r="AF69" s="365">
        <v>13</v>
      </c>
      <c r="AG69" s="378" t="s">
        <v>247</v>
      </c>
    </row>
    <row r="70" spans="1:33" ht="14.1" customHeight="1">
      <c r="B70" s="377"/>
      <c r="C70" s="377"/>
      <c r="D70" s="380"/>
      <c r="E70" s="380"/>
      <c r="F70" s="380"/>
      <c r="G70" s="592"/>
      <c r="H70" s="592"/>
      <c r="I70" s="592"/>
      <c r="J70" s="592"/>
      <c r="K70" s="592"/>
      <c r="L70" s="592"/>
      <c r="M70" s="592"/>
      <c r="N70" s="382"/>
      <c r="O70" s="383"/>
      <c r="P70" s="252">
        <v>0</v>
      </c>
      <c r="Q70" s="245" t="s">
        <v>68</v>
      </c>
      <c r="R70" s="252">
        <v>0</v>
      </c>
      <c r="S70" s="383"/>
      <c r="T70" s="382"/>
      <c r="U70" s="595"/>
      <c r="V70" s="595"/>
      <c r="W70" s="595"/>
      <c r="X70" s="595"/>
      <c r="Y70" s="595"/>
      <c r="Z70" s="595"/>
      <c r="AA70" s="595"/>
      <c r="AB70" s="390"/>
      <c r="AC70" s="365"/>
      <c r="AD70" s="365"/>
      <c r="AE70" s="365"/>
      <c r="AF70" s="365"/>
      <c r="AG70" s="378"/>
    </row>
    <row r="71" spans="1:33" ht="14.1" customHeight="1">
      <c r="B71" s="377" t="s">
        <v>180</v>
      </c>
      <c r="C71" s="377" t="s">
        <v>191</v>
      </c>
      <c r="D71" s="380">
        <v>0.52083333333333337</v>
      </c>
      <c r="E71" s="380"/>
      <c r="F71" s="380"/>
      <c r="G71" s="591" t="str">
        <f>R58</f>
        <v>ＦＣＲｉｓｏ</v>
      </c>
      <c r="H71" s="591"/>
      <c r="I71" s="591"/>
      <c r="J71" s="591"/>
      <c r="K71" s="591"/>
      <c r="L71" s="591"/>
      <c r="M71" s="591"/>
      <c r="N71" s="382">
        <f>P71+P72</f>
        <v>1</v>
      </c>
      <c r="O71" s="383" t="s">
        <v>9</v>
      </c>
      <c r="P71" s="252">
        <v>1</v>
      </c>
      <c r="Q71" s="245" t="s">
        <v>68</v>
      </c>
      <c r="R71" s="252">
        <v>0</v>
      </c>
      <c r="S71" s="383" t="s">
        <v>10</v>
      </c>
      <c r="T71" s="382">
        <f>R71+R72</f>
        <v>1</v>
      </c>
      <c r="U71" s="596" t="str">
        <f>V58</f>
        <v>那須野ヶ原ＦＣボンジボーラ　セカンド</v>
      </c>
      <c r="V71" s="596"/>
      <c r="W71" s="596"/>
      <c r="X71" s="596"/>
      <c r="Y71" s="596"/>
      <c r="Z71" s="596"/>
      <c r="AA71" s="596"/>
      <c r="AB71" s="390" t="s">
        <v>246</v>
      </c>
      <c r="AC71" s="365" t="s">
        <v>196</v>
      </c>
      <c r="AD71" s="365" t="s">
        <v>197</v>
      </c>
      <c r="AE71" s="365" t="s">
        <v>198</v>
      </c>
      <c r="AF71" s="365">
        <v>12</v>
      </c>
      <c r="AG71" s="378" t="s">
        <v>247</v>
      </c>
    </row>
    <row r="72" spans="1:33" ht="14.1" customHeight="1">
      <c r="B72" s="377"/>
      <c r="C72" s="377"/>
      <c r="D72" s="380"/>
      <c r="E72" s="380"/>
      <c r="F72" s="380"/>
      <c r="G72" s="591"/>
      <c r="H72" s="591"/>
      <c r="I72" s="591"/>
      <c r="J72" s="591"/>
      <c r="K72" s="591"/>
      <c r="L72" s="591"/>
      <c r="M72" s="591"/>
      <c r="N72" s="382"/>
      <c r="O72" s="383"/>
      <c r="P72" s="252">
        <v>0</v>
      </c>
      <c r="Q72" s="245" t="s">
        <v>68</v>
      </c>
      <c r="R72" s="252">
        <v>1</v>
      </c>
      <c r="S72" s="383"/>
      <c r="T72" s="382"/>
      <c r="U72" s="596"/>
      <c r="V72" s="596"/>
      <c r="W72" s="596"/>
      <c r="X72" s="596"/>
      <c r="Y72" s="596"/>
      <c r="Z72" s="596"/>
      <c r="AA72" s="596"/>
      <c r="AB72" s="390"/>
      <c r="AC72" s="365"/>
      <c r="AD72" s="365"/>
      <c r="AE72" s="365"/>
      <c r="AF72" s="365"/>
      <c r="AG72" s="378"/>
    </row>
    <row r="73" spans="1:33" ht="14.1" customHeight="1">
      <c r="B73" s="377" t="s">
        <v>184</v>
      </c>
      <c r="C73" s="377" t="s">
        <v>191</v>
      </c>
      <c r="D73" s="380">
        <v>0.52083333333333337</v>
      </c>
      <c r="E73" s="380"/>
      <c r="F73" s="380"/>
      <c r="G73" s="592" t="str">
        <f>Z58</f>
        <v>足利サッカークラブジュニア</v>
      </c>
      <c r="H73" s="592"/>
      <c r="I73" s="592"/>
      <c r="J73" s="592"/>
      <c r="K73" s="592"/>
      <c r="L73" s="592"/>
      <c r="M73" s="592"/>
      <c r="N73" s="382">
        <f>P73+P74</f>
        <v>2</v>
      </c>
      <c r="O73" s="383" t="s">
        <v>9</v>
      </c>
      <c r="P73" s="252">
        <v>2</v>
      </c>
      <c r="Q73" s="245" t="s">
        <v>68</v>
      </c>
      <c r="R73" s="252">
        <v>0</v>
      </c>
      <c r="S73" s="383" t="s">
        <v>10</v>
      </c>
      <c r="T73" s="382">
        <f>R73+R74</f>
        <v>0</v>
      </c>
      <c r="U73" s="594" t="str">
        <f>AD58</f>
        <v>Ｆ．Ｃ．栃木ジュニア</v>
      </c>
      <c r="V73" s="594"/>
      <c r="W73" s="594"/>
      <c r="X73" s="594"/>
      <c r="Y73" s="594"/>
      <c r="Z73" s="594"/>
      <c r="AA73" s="594"/>
      <c r="AB73" s="390" t="s">
        <v>246</v>
      </c>
      <c r="AC73" s="365" t="s">
        <v>199</v>
      </c>
      <c r="AD73" s="365" t="s">
        <v>198</v>
      </c>
      <c r="AE73" s="365" t="s">
        <v>197</v>
      </c>
      <c r="AF73" s="365">
        <v>9</v>
      </c>
      <c r="AG73" s="378" t="s">
        <v>247</v>
      </c>
    </row>
    <row r="74" spans="1:33" ht="14.1" customHeight="1">
      <c r="B74" s="377"/>
      <c r="C74" s="377"/>
      <c r="D74" s="380"/>
      <c r="E74" s="380"/>
      <c r="F74" s="380"/>
      <c r="G74" s="592"/>
      <c r="H74" s="592"/>
      <c r="I74" s="592"/>
      <c r="J74" s="592"/>
      <c r="K74" s="592"/>
      <c r="L74" s="592"/>
      <c r="M74" s="592"/>
      <c r="N74" s="382"/>
      <c r="O74" s="383"/>
      <c r="P74" s="252">
        <v>0</v>
      </c>
      <c r="Q74" s="245" t="s">
        <v>68</v>
      </c>
      <c r="R74" s="252">
        <v>0</v>
      </c>
      <c r="S74" s="383"/>
      <c r="T74" s="382"/>
      <c r="U74" s="594"/>
      <c r="V74" s="594"/>
      <c r="W74" s="594"/>
      <c r="X74" s="594"/>
      <c r="Y74" s="594"/>
      <c r="Z74" s="594"/>
      <c r="AA74" s="594"/>
      <c r="AB74" s="390"/>
      <c r="AC74" s="365"/>
      <c r="AD74" s="365"/>
      <c r="AE74" s="365"/>
      <c r="AF74" s="365"/>
      <c r="AG74" s="378"/>
    </row>
    <row r="75" spans="1:33" ht="14.1" customHeight="1">
      <c r="B75" s="377" t="s">
        <v>180</v>
      </c>
      <c r="C75" s="377" t="s">
        <v>192</v>
      </c>
      <c r="D75" s="380">
        <v>0.54166666666666663</v>
      </c>
      <c r="E75" s="380"/>
      <c r="F75" s="380"/>
      <c r="G75" s="594" t="str">
        <f>C58</f>
        <v>ＦＣグランディール宇都宮</v>
      </c>
      <c r="H75" s="594"/>
      <c r="I75" s="594"/>
      <c r="J75" s="594"/>
      <c r="K75" s="594"/>
      <c r="L75" s="594"/>
      <c r="M75" s="594"/>
      <c r="N75" s="382">
        <f>P75+P76</f>
        <v>0</v>
      </c>
      <c r="O75" s="383" t="s">
        <v>9</v>
      </c>
      <c r="P75" s="252">
        <v>0</v>
      </c>
      <c r="Q75" s="245" t="s">
        <v>68</v>
      </c>
      <c r="R75" s="252">
        <v>4</v>
      </c>
      <c r="S75" s="383" t="s">
        <v>10</v>
      </c>
      <c r="T75" s="382">
        <f>R75+R76</f>
        <v>6</v>
      </c>
      <c r="U75" s="592" t="str">
        <f>K58</f>
        <v>ヴェルフェ矢板Ｕ－１２・ｖｅｒｔ</v>
      </c>
      <c r="V75" s="592"/>
      <c r="W75" s="592"/>
      <c r="X75" s="592"/>
      <c r="Y75" s="592"/>
      <c r="Z75" s="592"/>
      <c r="AA75" s="592"/>
      <c r="AB75" s="390" t="s">
        <v>246</v>
      </c>
      <c r="AC75" s="365" t="s">
        <v>201</v>
      </c>
      <c r="AD75" s="365" t="s">
        <v>200</v>
      </c>
      <c r="AE75" s="365" t="s">
        <v>203</v>
      </c>
      <c r="AF75" s="365">
        <v>15</v>
      </c>
      <c r="AG75" s="378" t="s">
        <v>247</v>
      </c>
    </row>
    <row r="76" spans="1:33" ht="14.1" customHeight="1">
      <c r="B76" s="377"/>
      <c r="C76" s="377"/>
      <c r="D76" s="380"/>
      <c r="E76" s="380"/>
      <c r="F76" s="380"/>
      <c r="G76" s="594"/>
      <c r="H76" s="594"/>
      <c r="I76" s="594"/>
      <c r="J76" s="594"/>
      <c r="K76" s="594"/>
      <c r="L76" s="594"/>
      <c r="M76" s="594"/>
      <c r="N76" s="382"/>
      <c r="O76" s="383"/>
      <c r="P76" s="252">
        <v>0</v>
      </c>
      <c r="Q76" s="245" t="s">
        <v>68</v>
      </c>
      <c r="R76" s="252">
        <v>2</v>
      </c>
      <c r="S76" s="383"/>
      <c r="T76" s="382"/>
      <c r="U76" s="592"/>
      <c r="V76" s="592"/>
      <c r="W76" s="592"/>
      <c r="X76" s="592"/>
      <c r="Y76" s="592"/>
      <c r="Z76" s="592"/>
      <c r="AA76" s="592"/>
      <c r="AB76" s="390"/>
      <c r="AC76" s="365"/>
      <c r="AD76" s="365"/>
      <c r="AE76" s="365"/>
      <c r="AF76" s="365"/>
      <c r="AG76" s="378"/>
    </row>
    <row r="77" spans="1:33" ht="14.1" customHeight="1">
      <c r="B77" s="377" t="s">
        <v>184</v>
      </c>
      <c r="C77" s="377" t="s">
        <v>192</v>
      </c>
      <c r="D77" s="380">
        <v>0.54166666666666663</v>
      </c>
      <c r="E77" s="380"/>
      <c r="F77" s="380"/>
      <c r="G77" s="594" t="str">
        <f>G58</f>
        <v>おおぞらＳＣ</v>
      </c>
      <c r="H77" s="594"/>
      <c r="I77" s="594"/>
      <c r="J77" s="594"/>
      <c r="K77" s="594"/>
      <c r="L77" s="594"/>
      <c r="M77" s="594"/>
      <c r="N77" s="382">
        <f>P77+P78</f>
        <v>1</v>
      </c>
      <c r="O77" s="383" t="s">
        <v>9</v>
      </c>
      <c r="P77" s="252">
        <v>1</v>
      </c>
      <c r="Q77" s="245" t="s">
        <v>68</v>
      </c>
      <c r="R77" s="252">
        <v>1</v>
      </c>
      <c r="S77" s="383" t="s">
        <v>10</v>
      </c>
      <c r="T77" s="382">
        <f>R77+R78</f>
        <v>2</v>
      </c>
      <c r="U77" s="592" t="str">
        <f>O58</f>
        <v>ＦＣ　Ａｖａｎｃｅ</v>
      </c>
      <c r="V77" s="592"/>
      <c r="W77" s="592"/>
      <c r="X77" s="592"/>
      <c r="Y77" s="592"/>
      <c r="Z77" s="592"/>
      <c r="AA77" s="592"/>
      <c r="AB77" s="390" t="s">
        <v>246</v>
      </c>
      <c r="AC77" s="365" t="s">
        <v>202</v>
      </c>
      <c r="AD77" s="365" t="s">
        <v>203</v>
      </c>
      <c r="AE77" s="365" t="s">
        <v>200</v>
      </c>
      <c r="AF77" s="365">
        <v>14</v>
      </c>
      <c r="AG77" s="378" t="s">
        <v>247</v>
      </c>
    </row>
    <row r="78" spans="1:33" ht="14.1" customHeight="1">
      <c r="B78" s="377"/>
      <c r="C78" s="377"/>
      <c r="D78" s="380"/>
      <c r="E78" s="380"/>
      <c r="F78" s="380"/>
      <c r="G78" s="594"/>
      <c r="H78" s="594"/>
      <c r="I78" s="594"/>
      <c r="J78" s="594"/>
      <c r="K78" s="594"/>
      <c r="L78" s="594"/>
      <c r="M78" s="594"/>
      <c r="N78" s="382"/>
      <c r="O78" s="383"/>
      <c r="P78" s="252">
        <v>0</v>
      </c>
      <c r="Q78" s="245" t="s">
        <v>68</v>
      </c>
      <c r="R78" s="252">
        <v>1</v>
      </c>
      <c r="S78" s="383"/>
      <c r="T78" s="382"/>
      <c r="U78" s="592"/>
      <c r="V78" s="592"/>
      <c r="W78" s="592"/>
      <c r="X78" s="592"/>
      <c r="Y78" s="592"/>
      <c r="Z78" s="592"/>
      <c r="AA78" s="592"/>
      <c r="AB78" s="390"/>
      <c r="AC78" s="365"/>
      <c r="AD78" s="365"/>
      <c r="AE78" s="365"/>
      <c r="AF78" s="365"/>
      <c r="AG78" s="378"/>
    </row>
    <row r="79" spans="1:33" ht="14.1" customHeight="1">
      <c r="B79" s="377" t="s">
        <v>180</v>
      </c>
      <c r="C79" s="377" t="s">
        <v>193</v>
      </c>
      <c r="D79" s="380">
        <v>0.5625</v>
      </c>
      <c r="E79" s="380"/>
      <c r="F79" s="380"/>
      <c r="G79" s="594" t="str">
        <f>R58</f>
        <v>ＦＣＲｉｓｏ</v>
      </c>
      <c r="H79" s="594"/>
      <c r="I79" s="594"/>
      <c r="J79" s="594"/>
      <c r="K79" s="594"/>
      <c r="L79" s="594"/>
      <c r="M79" s="594"/>
      <c r="N79" s="382">
        <f>P79+P80</f>
        <v>0</v>
      </c>
      <c r="O79" s="383" t="s">
        <v>9</v>
      </c>
      <c r="P79" s="252">
        <v>0</v>
      </c>
      <c r="Q79" s="245" t="s">
        <v>68</v>
      </c>
      <c r="R79" s="252">
        <v>1</v>
      </c>
      <c r="S79" s="383" t="s">
        <v>10</v>
      </c>
      <c r="T79" s="382">
        <f>R79+R80</f>
        <v>2</v>
      </c>
      <c r="U79" s="592" t="str">
        <f>Z58</f>
        <v>足利サッカークラブジュニア</v>
      </c>
      <c r="V79" s="592"/>
      <c r="W79" s="592"/>
      <c r="X79" s="592"/>
      <c r="Y79" s="592"/>
      <c r="Z79" s="592"/>
      <c r="AA79" s="592"/>
      <c r="AB79" s="390" t="s">
        <v>246</v>
      </c>
      <c r="AC79" s="365" t="s">
        <v>197</v>
      </c>
      <c r="AD79" s="365" t="s">
        <v>196</v>
      </c>
      <c r="AE79" s="365" t="s">
        <v>199</v>
      </c>
      <c r="AF79" s="365">
        <v>11</v>
      </c>
      <c r="AG79" s="378" t="s">
        <v>247</v>
      </c>
    </row>
    <row r="80" spans="1:33" ht="14.1" customHeight="1">
      <c r="B80" s="377"/>
      <c r="C80" s="377"/>
      <c r="D80" s="380"/>
      <c r="E80" s="380"/>
      <c r="F80" s="380"/>
      <c r="G80" s="594"/>
      <c r="H80" s="594"/>
      <c r="I80" s="594"/>
      <c r="J80" s="594"/>
      <c r="K80" s="594"/>
      <c r="L80" s="594"/>
      <c r="M80" s="594"/>
      <c r="N80" s="382"/>
      <c r="O80" s="383"/>
      <c r="P80" s="252">
        <v>0</v>
      </c>
      <c r="Q80" s="245" t="s">
        <v>68</v>
      </c>
      <c r="R80" s="252">
        <v>1</v>
      </c>
      <c r="S80" s="383"/>
      <c r="T80" s="382"/>
      <c r="U80" s="592"/>
      <c r="V80" s="592"/>
      <c r="W80" s="592"/>
      <c r="X80" s="592"/>
      <c r="Y80" s="592"/>
      <c r="Z80" s="592"/>
      <c r="AA80" s="592"/>
      <c r="AB80" s="390"/>
      <c r="AC80" s="365"/>
      <c r="AD80" s="365"/>
      <c r="AE80" s="365"/>
      <c r="AF80" s="365"/>
      <c r="AG80" s="378"/>
    </row>
    <row r="81" spans="2:33" ht="14.1" customHeight="1">
      <c r="B81" s="377" t="s">
        <v>184</v>
      </c>
      <c r="C81" s="377" t="s">
        <v>193</v>
      </c>
      <c r="D81" s="380">
        <v>0.5625</v>
      </c>
      <c r="E81" s="380"/>
      <c r="F81" s="380"/>
      <c r="G81" s="593" t="str">
        <f>V58</f>
        <v>那須野ヶ原ＦＣボンジボーラ　セカンド</v>
      </c>
      <c r="H81" s="593"/>
      <c r="I81" s="593"/>
      <c r="J81" s="593"/>
      <c r="K81" s="593"/>
      <c r="L81" s="593"/>
      <c r="M81" s="593"/>
      <c r="N81" s="382">
        <f>P81+P82</f>
        <v>2</v>
      </c>
      <c r="O81" s="383" t="s">
        <v>9</v>
      </c>
      <c r="P81" s="252">
        <v>1</v>
      </c>
      <c r="Q81" s="245" t="s">
        <v>68</v>
      </c>
      <c r="R81" s="252">
        <v>0</v>
      </c>
      <c r="S81" s="383" t="s">
        <v>10</v>
      </c>
      <c r="T81" s="382">
        <f>R81+R82</f>
        <v>0</v>
      </c>
      <c r="U81" s="594" t="str">
        <f>AD58</f>
        <v>Ｆ．Ｃ．栃木ジュニア</v>
      </c>
      <c r="V81" s="594"/>
      <c r="W81" s="594"/>
      <c r="X81" s="594"/>
      <c r="Y81" s="594"/>
      <c r="Z81" s="594"/>
      <c r="AA81" s="594"/>
      <c r="AB81" s="390" t="s">
        <v>246</v>
      </c>
      <c r="AC81" s="365" t="s">
        <v>198</v>
      </c>
      <c r="AD81" s="365" t="s">
        <v>199</v>
      </c>
      <c r="AE81" s="365" t="s">
        <v>196</v>
      </c>
      <c r="AF81" s="365">
        <v>10</v>
      </c>
      <c r="AG81" s="378" t="s">
        <v>247</v>
      </c>
    </row>
    <row r="82" spans="2:33" ht="14.1" customHeight="1">
      <c r="B82" s="377"/>
      <c r="C82" s="377"/>
      <c r="D82" s="380"/>
      <c r="E82" s="380"/>
      <c r="F82" s="380"/>
      <c r="G82" s="593"/>
      <c r="H82" s="593"/>
      <c r="I82" s="593"/>
      <c r="J82" s="593"/>
      <c r="K82" s="593"/>
      <c r="L82" s="593"/>
      <c r="M82" s="593"/>
      <c r="N82" s="382"/>
      <c r="O82" s="383"/>
      <c r="P82" s="252">
        <v>1</v>
      </c>
      <c r="Q82" s="245" t="s">
        <v>68</v>
      </c>
      <c r="R82" s="252">
        <v>0</v>
      </c>
      <c r="S82" s="383"/>
      <c r="T82" s="382"/>
      <c r="U82" s="594"/>
      <c r="V82" s="594"/>
      <c r="W82" s="594"/>
      <c r="X82" s="594"/>
      <c r="Y82" s="594"/>
      <c r="Z82" s="594"/>
      <c r="AA82" s="594"/>
      <c r="AB82" s="390"/>
      <c r="AC82" s="365"/>
      <c r="AD82" s="365"/>
      <c r="AE82" s="365"/>
      <c r="AF82" s="365"/>
      <c r="AG82" s="378"/>
    </row>
    <row r="83" spans="2:33" ht="14.1" customHeight="1">
      <c r="B83" s="377" t="s">
        <v>180</v>
      </c>
      <c r="C83" s="377" t="s">
        <v>194</v>
      </c>
      <c r="D83" s="380">
        <v>0.58333333333333337</v>
      </c>
      <c r="E83" s="380"/>
      <c r="F83" s="380"/>
      <c r="G83" s="594" t="str">
        <f>C58</f>
        <v>ＦＣグランディール宇都宮</v>
      </c>
      <c r="H83" s="594"/>
      <c r="I83" s="594"/>
      <c r="J83" s="594"/>
      <c r="K83" s="594"/>
      <c r="L83" s="594"/>
      <c r="M83" s="594"/>
      <c r="N83" s="382">
        <f>P83+P84</f>
        <v>0</v>
      </c>
      <c r="O83" s="383" t="s">
        <v>9</v>
      </c>
      <c r="P83" s="252">
        <v>0</v>
      </c>
      <c r="Q83" s="245" t="s">
        <v>68</v>
      </c>
      <c r="R83" s="252">
        <v>2</v>
      </c>
      <c r="S83" s="383" t="s">
        <v>10</v>
      </c>
      <c r="T83" s="382">
        <f>R83+R84</f>
        <v>4</v>
      </c>
      <c r="U83" s="592" t="str">
        <f>O58</f>
        <v>ＦＣ　Ａｖａｎｃｅ</v>
      </c>
      <c r="V83" s="592"/>
      <c r="W83" s="592"/>
      <c r="X83" s="592"/>
      <c r="Y83" s="592"/>
      <c r="Z83" s="592"/>
      <c r="AA83" s="592"/>
      <c r="AB83" s="390" t="s">
        <v>246</v>
      </c>
      <c r="AC83" s="365" t="s">
        <v>200</v>
      </c>
      <c r="AD83" s="365" t="s">
        <v>201</v>
      </c>
      <c r="AE83" s="365" t="s">
        <v>202</v>
      </c>
      <c r="AF83" s="365">
        <v>16</v>
      </c>
      <c r="AG83" s="378" t="s">
        <v>247</v>
      </c>
    </row>
    <row r="84" spans="2:33" ht="14.1" customHeight="1">
      <c r="B84" s="377"/>
      <c r="C84" s="377"/>
      <c r="D84" s="380"/>
      <c r="E84" s="380"/>
      <c r="F84" s="380"/>
      <c r="G84" s="594"/>
      <c r="H84" s="594"/>
      <c r="I84" s="594"/>
      <c r="J84" s="594"/>
      <c r="K84" s="594"/>
      <c r="L84" s="594"/>
      <c r="M84" s="594"/>
      <c r="N84" s="382"/>
      <c r="O84" s="383"/>
      <c r="P84" s="252">
        <v>0</v>
      </c>
      <c r="Q84" s="245" t="s">
        <v>68</v>
      </c>
      <c r="R84" s="252">
        <v>2</v>
      </c>
      <c r="S84" s="383"/>
      <c r="T84" s="382"/>
      <c r="U84" s="592"/>
      <c r="V84" s="592"/>
      <c r="W84" s="592"/>
      <c r="X84" s="592"/>
      <c r="Y84" s="592"/>
      <c r="Z84" s="592"/>
      <c r="AA84" s="592"/>
      <c r="AB84" s="390"/>
      <c r="AC84" s="365"/>
      <c r="AD84" s="365"/>
      <c r="AE84" s="365"/>
      <c r="AF84" s="365"/>
      <c r="AG84" s="378"/>
    </row>
    <row r="85" spans="2:33" ht="14.1" customHeight="1">
      <c r="B85" s="377" t="s">
        <v>184</v>
      </c>
      <c r="C85" s="377" t="s">
        <v>194</v>
      </c>
      <c r="D85" s="380">
        <v>0.58333333333333337</v>
      </c>
      <c r="E85" s="380"/>
      <c r="F85" s="380"/>
      <c r="G85" s="594" t="str">
        <f>G58</f>
        <v>おおぞらＳＣ</v>
      </c>
      <c r="H85" s="594"/>
      <c r="I85" s="594"/>
      <c r="J85" s="594"/>
      <c r="K85" s="594"/>
      <c r="L85" s="594"/>
      <c r="M85" s="594"/>
      <c r="N85" s="382">
        <f>P85+P86</f>
        <v>0</v>
      </c>
      <c r="O85" s="383" t="s">
        <v>9</v>
      </c>
      <c r="P85" s="252">
        <v>0</v>
      </c>
      <c r="Q85" s="245" t="s">
        <v>68</v>
      </c>
      <c r="R85" s="252">
        <v>0</v>
      </c>
      <c r="S85" s="383" t="s">
        <v>10</v>
      </c>
      <c r="T85" s="382">
        <f>R85+R86</f>
        <v>1</v>
      </c>
      <c r="U85" s="592" t="str">
        <f>K58</f>
        <v>ヴェルフェ矢板Ｕ－１２・ｖｅｒｔ</v>
      </c>
      <c r="V85" s="592"/>
      <c r="W85" s="592"/>
      <c r="X85" s="592"/>
      <c r="Y85" s="592"/>
      <c r="Z85" s="592"/>
      <c r="AA85" s="592"/>
      <c r="AB85" s="390" t="s">
        <v>246</v>
      </c>
      <c r="AC85" s="365" t="s">
        <v>203</v>
      </c>
      <c r="AD85" s="365" t="s">
        <v>202</v>
      </c>
      <c r="AE85" s="365" t="s">
        <v>201</v>
      </c>
      <c r="AF85" s="365">
        <v>13</v>
      </c>
      <c r="AG85" s="378" t="s">
        <v>247</v>
      </c>
    </row>
    <row r="86" spans="2:33" ht="14.1" customHeight="1">
      <c r="B86" s="377"/>
      <c r="C86" s="377"/>
      <c r="D86" s="380"/>
      <c r="E86" s="380"/>
      <c r="F86" s="380"/>
      <c r="G86" s="594"/>
      <c r="H86" s="594"/>
      <c r="I86" s="594"/>
      <c r="J86" s="594"/>
      <c r="K86" s="594"/>
      <c r="L86" s="594"/>
      <c r="M86" s="594"/>
      <c r="N86" s="382"/>
      <c r="O86" s="383"/>
      <c r="P86" s="252">
        <v>0</v>
      </c>
      <c r="Q86" s="245" t="s">
        <v>68</v>
      </c>
      <c r="R86" s="252">
        <v>1</v>
      </c>
      <c r="S86" s="383"/>
      <c r="T86" s="382"/>
      <c r="U86" s="592"/>
      <c r="V86" s="592"/>
      <c r="W86" s="592"/>
      <c r="X86" s="592"/>
      <c r="Y86" s="592"/>
      <c r="Z86" s="592"/>
      <c r="AA86" s="592"/>
      <c r="AB86" s="390"/>
      <c r="AC86" s="365"/>
      <c r="AD86" s="365"/>
      <c r="AE86" s="365"/>
      <c r="AF86" s="365"/>
      <c r="AG86" s="378"/>
    </row>
    <row r="87" spans="2:33" ht="14.1" customHeight="1">
      <c r="B87" s="377" t="s">
        <v>180</v>
      </c>
      <c r="C87" s="377" t="s">
        <v>195</v>
      </c>
      <c r="D87" s="380">
        <v>0.60416666666666663</v>
      </c>
      <c r="E87" s="380"/>
      <c r="F87" s="380"/>
      <c r="G87" s="591" t="str">
        <f>R58</f>
        <v>ＦＣＲｉｓｏ</v>
      </c>
      <c r="H87" s="591"/>
      <c r="I87" s="591"/>
      <c r="J87" s="591"/>
      <c r="K87" s="591"/>
      <c r="L87" s="591"/>
      <c r="M87" s="591"/>
      <c r="N87" s="382">
        <f>P87+P88</f>
        <v>0</v>
      </c>
      <c r="O87" s="383" t="s">
        <v>9</v>
      </c>
      <c r="P87" s="252">
        <v>0</v>
      </c>
      <c r="Q87" s="245" t="s">
        <v>68</v>
      </c>
      <c r="R87" s="252">
        <v>0</v>
      </c>
      <c r="S87" s="383" t="s">
        <v>10</v>
      </c>
      <c r="T87" s="382">
        <f>R87+R88</f>
        <v>0</v>
      </c>
      <c r="U87" s="591" t="str">
        <f>AD58</f>
        <v>Ｆ．Ｃ．栃木ジュニア</v>
      </c>
      <c r="V87" s="591"/>
      <c r="W87" s="591"/>
      <c r="X87" s="591"/>
      <c r="Y87" s="591"/>
      <c r="Z87" s="591"/>
      <c r="AA87" s="591"/>
      <c r="AB87" s="390" t="s">
        <v>246</v>
      </c>
      <c r="AC87" s="365" t="s">
        <v>196</v>
      </c>
      <c r="AD87" s="365" t="s">
        <v>197</v>
      </c>
      <c r="AE87" s="365" t="s">
        <v>198</v>
      </c>
      <c r="AF87" s="365">
        <v>12</v>
      </c>
      <c r="AG87" s="378" t="s">
        <v>247</v>
      </c>
    </row>
    <row r="88" spans="2:33" ht="14.1" customHeight="1">
      <c r="B88" s="377"/>
      <c r="C88" s="377"/>
      <c r="D88" s="380"/>
      <c r="E88" s="380"/>
      <c r="F88" s="380"/>
      <c r="G88" s="591"/>
      <c r="H88" s="591"/>
      <c r="I88" s="591"/>
      <c r="J88" s="591"/>
      <c r="K88" s="591"/>
      <c r="L88" s="591"/>
      <c r="M88" s="591"/>
      <c r="N88" s="382"/>
      <c r="O88" s="383"/>
      <c r="P88" s="252">
        <v>0</v>
      </c>
      <c r="Q88" s="245" t="s">
        <v>68</v>
      </c>
      <c r="R88" s="252">
        <v>0</v>
      </c>
      <c r="S88" s="383"/>
      <c r="T88" s="382"/>
      <c r="U88" s="591"/>
      <c r="V88" s="591"/>
      <c r="W88" s="591"/>
      <c r="X88" s="591"/>
      <c r="Y88" s="591"/>
      <c r="Z88" s="591"/>
      <c r="AA88" s="591"/>
      <c r="AB88" s="390"/>
      <c r="AC88" s="365"/>
      <c r="AD88" s="365"/>
      <c r="AE88" s="365"/>
      <c r="AF88" s="365"/>
      <c r="AG88" s="378"/>
    </row>
    <row r="89" spans="2:33" ht="14.1" customHeight="1">
      <c r="B89" s="377" t="s">
        <v>184</v>
      </c>
      <c r="C89" s="377" t="s">
        <v>195</v>
      </c>
      <c r="D89" s="380">
        <v>0.60416666666666663</v>
      </c>
      <c r="E89" s="380"/>
      <c r="F89" s="380"/>
      <c r="G89" s="590" t="str">
        <f>V58</f>
        <v>那須野ヶ原ＦＣボンジボーラ　セカンド</v>
      </c>
      <c r="H89" s="590"/>
      <c r="I89" s="590"/>
      <c r="J89" s="590"/>
      <c r="K89" s="590"/>
      <c r="L89" s="590"/>
      <c r="M89" s="590"/>
      <c r="N89" s="382">
        <f>P89+P90</f>
        <v>0</v>
      </c>
      <c r="O89" s="383" t="s">
        <v>9</v>
      </c>
      <c r="P89" s="252">
        <v>0</v>
      </c>
      <c r="Q89" s="245" t="s">
        <v>68</v>
      </c>
      <c r="R89" s="252">
        <v>1</v>
      </c>
      <c r="S89" s="383" t="s">
        <v>10</v>
      </c>
      <c r="T89" s="382">
        <f>R89+R90</f>
        <v>2</v>
      </c>
      <c r="U89" s="592" t="str">
        <f>Z58</f>
        <v>足利サッカークラブジュニア</v>
      </c>
      <c r="V89" s="592"/>
      <c r="W89" s="592"/>
      <c r="X89" s="592"/>
      <c r="Y89" s="592"/>
      <c r="Z89" s="592"/>
      <c r="AA89" s="592"/>
      <c r="AB89" s="390" t="s">
        <v>246</v>
      </c>
      <c r="AC89" s="365" t="s">
        <v>199</v>
      </c>
      <c r="AD89" s="365" t="s">
        <v>198</v>
      </c>
      <c r="AE89" s="365" t="s">
        <v>197</v>
      </c>
      <c r="AF89" s="365">
        <v>9</v>
      </c>
      <c r="AG89" s="378" t="s">
        <v>247</v>
      </c>
    </row>
    <row r="90" spans="2:33" ht="14.1" customHeight="1">
      <c r="B90" s="377"/>
      <c r="C90" s="377"/>
      <c r="D90" s="380"/>
      <c r="E90" s="380"/>
      <c r="F90" s="380"/>
      <c r="G90" s="590"/>
      <c r="H90" s="590"/>
      <c r="I90" s="590"/>
      <c r="J90" s="590"/>
      <c r="K90" s="590"/>
      <c r="L90" s="590"/>
      <c r="M90" s="590"/>
      <c r="N90" s="382"/>
      <c r="O90" s="383"/>
      <c r="P90" s="252">
        <v>0</v>
      </c>
      <c r="Q90" s="245" t="s">
        <v>68</v>
      </c>
      <c r="R90" s="252">
        <v>1</v>
      </c>
      <c r="S90" s="383"/>
      <c r="T90" s="382"/>
      <c r="U90" s="592"/>
      <c r="V90" s="592"/>
      <c r="W90" s="592"/>
      <c r="X90" s="592"/>
      <c r="Y90" s="592"/>
      <c r="Z90" s="592"/>
      <c r="AA90" s="592"/>
      <c r="AB90" s="390"/>
      <c r="AC90" s="365"/>
      <c r="AD90" s="365"/>
      <c r="AE90" s="365"/>
      <c r="AF90" s="365"/>
      <c r="AG90" s="378"/>
    </row>
    <row r="91" spans="2:33" ht="8.1" customHeight="1"/>
    <row r="92" spans="2:33" ht="19.5" customHeight="1">
      <c r="B92" s="397" t="str">
        <f>I54 &amp;"リーグ"</f>
        <v>cリーグ</v>
      </c>
      <c r="C92" s="398"/>
      <c r="D92" s="398"/>
      <c r="E92" s="399"/>
      <c r="F92" s="411" t="str">
        <f>B94</f>
        <v>ＦＣグランディール宇都宮</v>
      </c>
      <c r="G92" s="412"/>
      <c r="H92" s="417" t="str">
        <f>B96</f>
        <v>おおぞらＳＣ</v>
      </c>
      <c r="I92" s="418"/>
      <c r="J92" s="407" t="str">
        <f>B98</f>
        <v>ヴェルフェ矢板Ｕ－１２・ｖｅｒｔ</v>
      </c>
      <c r="K92" s="408"/>
      <c r="L92" s="417" t="str">
        <f>B100</f>
        <v>ＦＣ　Ａｖａｎｃｅ</v>
      </c>
      <c r="M92" s="418"/>
      <c r="N92" s="415" t="s">
        <v>1</v>
      </c>
      <c r="O92" s="415" t="s">
        <v>2</v>
      </c>
      <c r="P92" s="415" t="s">
        <v>3</v>
      </c>
      <c r="Q92" s="103"/>
      <c r="R92" s="397" t="str">
        <f>X54 &amp;"リーグ"</f>
        <v>dリーグ</v>
      </c>
      <c r="S92" s="398"/>
      <c r="T92" s="398"/>
      <c r="U92" s="399"/>
      <c r="V92" s="417" t="str">
        <f>R58</f>
        <v>ＦＣＲｉｓｏ</v>
      </c>
      <c r="W92" s="418"/>
      <c r="X92" s="407" t="str">
        <f>V58</f>
        <v>那須野ヶ原ＦＣボンジボーラ　セカンド</v>
      </c>
      <c r="Y92" s="408"/>
      <c r="Z92" s="411" t="str">
        <f>Z58</f>
        <v>足利サッカークラブジュニア</v>
      </c>
      <c r="AA92" s="412"/>
      <c r="AB92" s="403" t="str">
        <f>AD58</f>
        <v>Ｆ．Ｃ．栃木ジュニア</v>
      </c>
      <c r="AC92" s="404"/>
      <c r="AD92" s="415" t="s">
        <v>1</v>
      </c>
      <c r="AE92" s="415" t="s">
        <v>2</v>
      </c>
      <c r="AF92" s="415" t="s">
        <v>3</v>
      </c>
    </row>
    <row r="93" spans="2:33" ht="20.100000000000001" customHeight="1">
      <c r="B93" s="400"/>
      <c r="C93" s="401"/>
      <c r="D93" s="401"/>
      <c r="E93" s="402"/>
      <c r="F93" s="413"/>
      <c r="G93" s="414"/>
      <c r="H93" s="419"/>
      <c r="I93" s="420"/>
      <c r="J93" s="409"/>
      <c r="K93" s="410"/>
      <c r="L93" s="419"/>
      <c r="M93" s="420"/>
      <c r="N93" s="416"/>
      <c r="O93" s="416"/>
      <c r="P93" s="416"/>
      <c r="Q93" s="103"/>
      <c r="R93" s="400"/>
      <c r="S93" s="401"/>
      <c r="T93" s="401"/>
      <c r="U93" s="402"/>
      <c r="V93" s="419"/>
      <c r="W93" s="420"/>
      <c r="X93" s="409"/>
      <c r="Y93" s="410"/>
      <c r="Z93" s="413"/>
      <c r="AA93" s="414"/>
      <c r="AB93" s="405"/>
      <c r="AC93" s="406"/>
      <c r="AD93" s="416"/>
      <c r="AE93" s="416"/>
      <c r="AF93" s="416"/>
    </row>
    <row r="94" spans="2:33" ht="20.100000000000001" customHeight="1">
      <c r="B94" s="417" t="str">
        <f>C58</f>
        <v>ＦＣグランディール宇都宮</v>
      </c>
      <c r="C94" s="425"/>
      <c r="D94" s="425"/>
      <c r="E94" s="418"/>
      <c r="F94" s="427"/>
      <c r="G94" s="428"/>
      <c r="H94" s="217">
        <f>N67</f>
        <v>0</v>
      </c>
      <c r="I94" s="217">
        <f>T67</f>
        <v>1</v>
      </c>
      <c r="J94" s="217">
        <f>N75</f>
        <v>0</v>
      </c>
      <c r="K94" s="217">
        <f>T75</f>
        <v>6</v>
      </c>
      <c r="L94" s="217">
        <f>N83</f>
        <v>0</v>
      </c>
      <c r="M94" s="217">
        <f>T83</f>
        <v>4</v>
      </c>
      <c r="N94" s="431">
        <f>COUNTIF(F95:M95,"○")*3+COUNTIF(F95:M95,"△")</f>
        <v>0</v>
      </c>
      <c r="O94" s="431">
        <f>H94-I94+J94-K94+L94-M94</f>
        <v>-11</v>
      </c>
      <c r="P94" s="431">
        <v>4</v>
      </c>
      <c r="Q94" s="246"/>
      <c r="R94" s="433" t="str">
        <f>R58</f>
        <v>ＦＣＲｉｓｏ</v>
      </c>
      <c r="S94" s="434"/>
      <c r="T94" s="434"/>
      <c r="U94" s="435"/>
      <c r="V94" s="427"/>
      <c r="W94" s="428"/>
      <c r="X94" s="217">
        <f>N71</f>
        <v>1</v>
      </c>
      <c r="Y94" s="217">
        <f>T71</f>
        <v>1</v>
      </c>
      <c r="Z94" s="217">
        <f>N79</f>
        <v>0</v>
      </c>
      <c r="AA94" s="217">
        <f>T79</f>
        <v>2</v>
      </c>
      <c r="AB94" s="217">
        <f>N87</f>
        <v>0</v>
      </c>
      <c r="AC94" s="217">
        <f>T87</f>
        <v>0</v>
      </c>
      <c r="AD94" s="431">
        <f>COUNTIF(V95:AC95,"○")*3+COUNTIF(V95:AC95,"△")</f>
        <v>2</v>
      </c>
      <c r="AE94" s="431">
        <f>X94-Y94+Z94-AA94+AB94-AC94</f>
        <v>-2</v>
      </c>
      <c r="AF94" s="431">
        <v>3</v>
      </c>
    </row>
    <row r="95" spans="2:33" ht="20.100000000000001" customHeight="1">
      <c r="B95" s="419"/>
      <c r="C95" s="426"/>
      <c r="D95" s="426"/>
      <c r="E95" s="420"/>
      <c r="F95" s="429"/>
      <c r="G95" s="430"/>
      <c r="H95" s="439" t="str">
        <f>IF(H94&gt;I94,"○",IF(H94&lt;I94,"×",IF(H94=I94,"△")))</f>
        <v>×</v>
      </c>
      <c r="I95" s="440"/>
      <c r="J95" s="439" t="str">
        <f>IF(J94&gt;K94,"○",IF(J94&lt;K94,"×",IF(J94=K94,"△")))</f>
        <v>×</v>
      </c>
      <c r="K95" s="440"/>
      <c r="L95" s="439" t="str">
        <f>IF(L94&gt;M94,"○",IF(L94&lt;M94,"×",IF(L94=M94,"△")))</f>
        <v>×</v>
      </c>
      <c r="M95" s="440"/>
      <c r="N95" s="432"/>
      <c r="O95" s="432"/>
      <c r="P95" s="432"/>
      <c r="Q95" s="246"/>
      <c r="R95" s="436"/>
      <c r="S95" s="437"/>
      <c r="T95" s="437"/>
      <c r="U95" s="438"/>
      <c r="V95" s="429"/>
      <c r="W95" s="430"/>
      <c r="X95" s="439" t="str">
        <f>IF(X94&gt;Y94,"○",IF(X94&lt;Y94,"×",IF(X94=Y94,"△")))</f>
        <v>△</v>
      </c>
      <c r="Y95" s="440"/>
      <c r="Z95" s="439" t="str">
        <f>IF(Z94&gt;AA94,"○",IF(Z94&lt;AA94,"×",IF(Z94=AA94,"△")))</f>
        <v>×</v>
      </c>
      <c r="AA95" s="440"/>
      <c r="AB95" s="439" t="str">
        <f>IF(AB94&gt;AC94,"○",IF(AB94&lt;AC94,"×",IF(AB94=AC94,"△")))</f>
        <v>△</v>
      </c>
      <c r="AC95" s="440"/>
      <c r="AD95" s="432"/>
      <c r="AE95" s="432"/>
      <c r="AF95" s="432"/>
    </row>
    <row r="96" spans="2:33" ht="20.100000000000001" customHeight="1">
      <c r="B96" s="433" t="str">
        <f>G58</f>
        <v>おおぞらＳＣ</v>
      </c>
      <c r="C96" s="434"/>
      <c r="D96" s="434"/>
      <c r="E96" s="435"/>
      <c r="F96" s="217">
        <f>I94</f>
        <v>1</v>
      </c>
      <c r="G96" s="217">
        <f>H94</f>
        <v>0</v>
      </c>
      <c r="H96" s="427"/>
      <c r="I96" s="428"/>
      <c r="J96" s="217">
        <f>N85</f>
        <v>0</v>
      </c>
      <c r="K96" s="217">
        <f>T85</f>
        <v>1</v>
      </c>
      <c r="L96" s="217">
        <f>N77</f>
        <v>1</v>
      </c>
      <c r="M96" s="217">
        <f>T77</f>
        <v>2</v>
      </c>
      <c r="N96" s="431">
        <f>COUNTIF(F97:M97,"○")*3+COUNTIF(F97:M97,"△")</f>
        <v>3</v>
      </c>
      <c r="O96" s="431">
        <f>F96-G96+J96-K96+L96-M96</f>
        <v>-1</v>
      </c>
      <c r="P96" s="431">
        <v>3</v>
      </c>
      <c r="Q96" s="246"/>
      <c r="R96" s="417" t="str">
        <f>V58</f>
        <v>那須野ヶ原ＦＣボンジボーラ　セカンド</v>
      </c>
      <c r="S96" s="425"/>
      <c r="T96" s="425"/>
      <c r="U96" s="418"/>
      <c r="V96" s="217">
        <f>Y94</f>
        <v>1</v>
      </c>
      <c r="W96" s="217">
        <f>X94</f>
        <v>1</v>
      </c>
      <c r="X96" s="427"/>
      <c r="Y96" s="428"/>
      <c r="Z96" s="217">
        <f>N89</f>
        <v>0</v>
      </c>
      <c r="AA96" s="217">
        <f>T89</f>
        <v>2</v>
      </c>
      <c r="AB96" s="217">
        <f>N81</f>
        <v>2</v>
      </c>
      <c r="AC96" s="217">
        <f>T81</f>
        <v>0</v>
      </c>
      <c r="AD96" s="431">
        <f>COUNTIF(V97:AC97,"○")*3+COUNTIF(V97:AC97,"△")</f>
        <v>4</v>
      </c>
      <c r="AE96" s="431">
        <f>V96-W96+Z96-AA96+AB96-AC96</f>
        <v>0</v>
      </c>
      <c r="AF96" s="431">
        <v>2</v>
      </c>
    </row>
    <row r="97" spans="2:32" ht="20.100000000000001" customHeight="1">
      <c r="B97" s="436"/>
      <c r="C97" s="437"/>
      <c r="D97" s="437"/>
      <c r="E97" s="438"/>
      <c r="F97" s="439" t="str">
        <f>IF(F96&gt;G96,"○",IF(F96&lt;G96,"×",IF(F96=G96,"△")))</f>
        <v>○</v>
      </c>
      <c r="G97" s="440"/>
      <c r="H97" s="429"/>
      <c r="I97" s="430"/>
      <c r="J97" s="439" t="str">
        <f>IF(J96&gt;K96,"○",IF(J96&lt;K96,"×",IF(J96=K96,"△")))</f>
        <v>×</v>
      </c>
      <c r="K97" s="440"/>
      <c r="L97" s="439" t="str">
        <f>IF(L96&gt;M96,"○",IF(L96&lt;M96,"×",IF(L96=M96,"△")))</f>
        <v>×</v>
      </c>
      <c r="M97" s="440"/>
      <c r="N97" s="432"/>
      <c r="O97" s="432"/>
      <c r="P97" s="432"/>
      <c r="Q97" s="246"/>
      <c r="R97" s="419"/>
      <c r="S97" s="426"/>
      <c r="T97" s="426"/>
      <c r="U97" s="420"/>
      <c r="V97" s="439" t="str">
        <f>IF(V96&gt;W96,"○",IF(V96&lt;W96,"×",IF(V96=W96,"△")))</f>
        <v>△</v>
      </c>
      <c r="W97" s="440"/>
      <c r="X97" s="429"/>
      <c r="Y97" s="430"/>
      <c r="Z97" s="439" t="str">
        <f>IF(Z96&gt;AA96,"○",IF(Z96&lt;AA96,"×",IF(Z96=AA96,"△")))</f>
        <v>×</v>
      </c>
      <c r="AA97" s="440"/>
      <c r="AB97" s="439" t="str">
        <f>IF(AB96&gt;AC96,"○",IF(AB96&lt;AC96,"×",IF(AB96=AC96,"△")))</f>
        <v>○</v>
      </c>
      <c r="AC97" s="440"/>
      <c r="AD97" s="432"/>
      <c r="AE97" s="432"/>
      <c r="AF97" s="432"/>
    </row>
    <row r="98" spans="2:32" ht="20.100000000000001" customHeight="1">
      <c r="B98" s="456" t="str">
        <f>K58</f>
        <v>ヴェルフェ矢板Ｕ－１２・ｖｅｒｔ</v>
      </c>
      <c r="C98" s="457"/>
      <c r="D98" s="457"/>
      <c r="E98" s="458"/>
      <c r="F98" s="217">
        <f>K94</f>
        <v>6</v>
      </c>
      <c r="G98" s="217">
        <f>J94</f>
        <v>0</v>
      </c>
      <c r="H98" s="217">
        <f>K96</f>
        <v>1</v>
      </c>
      <c r="I98" s="217">
        <f>J96</f>
        <v>0</v>
      </c>
      <c r="J98" s="427"/>
      <c r="K98" s="428"/>
      <c r="L98" s="217">
        <f>N69</f>
        <v>1</v>
      </c>
      <c r="M98" s="217">
        <f>T69</f>
        <v>0</v>
      </c>
      <c r="N98" s="431">
        <f>COUNTIF(F99:M99,"○")*3+COUNTIF(F99:M99,"△")</f>
        <v>9</v>
      </c>
      <c r="O98" s="431">
        <f>F98-G98+H98-I98+L98-M98</f>
        <v>8</v>
      </c>
      <c r="P98" s="431">
        <v>1</v>
      </c>
      <c r="Q98" s="246"/>
      <c r="R98" s="441" t="str">
        <f>Z58</f>
        <v>足利サッカークラブジュニア</v>
      </c>
      <c r="S98" s="442"/>
      <c r="T98" s="442"/>
      <c r="U98" s="443"/>
      <c r="V98" s="217">
        <f>AA94</f>
        <v>2</v>
      </c>
      <c r="W98" s="217">
        <f>Z94</f>
        <v>0</v>
      </c>
      <c r="X98" s="217">
        <f>AA96</f>
        <v>2</v>
      </c>
      <c r="Y98" s="217">
        <f>Z96</f>
        <v>0</v>
      </c>
      <c r="Z98" s="427"/>
      <c r="AA98" s="428"/>
      <c r="AB98" s="217">
        <f>N73</f>
        <v>2</v>
      </c>
      <c r="AC98" s="217">
        <f>T73</f>
        <v>0</v>
      </c>
      <c r="AD98" s="431">
        <f>COUNTIF(V99:AC99,"○")*3+COUNTIF(V99:AC99,"△")</f>
        <v>9</v>
      </c>
      <c r="AE98" s="431">
        <f>V98-W98+X98-Y98+AB98-AC98</f>
        <v>6</v>
      </c>
      <c r="AF98" s="431">
        <v>1</v>
      </c>
    </row>
    <row r="99" spans="2:32" ht="20.100000000000001" customHeight="1">
      <c r="B99" s="459"/>
      <c r="C99" s="460"/>
      <c r="D99" s="460"/>
      <c r="E99" s="461"/>
      <c r="F99" s="439" t="str">
        <f>IF(F98&gt;G98,"○",IF(F98&lt;G98,"×",IF(F98=G98,"△")))</f>
        <v>○</v>
      </c>
      <c r="G99" s="440"/>
      <c r="H99" s="439" t="str">
        <f>IF(H98&gt;I98,"○",IF(H98&lt;I98,"×",IF(H98=I98,"△")))</f>
        <v>○</v>
      </c>
      <c r="I99" s="440"/>
      <c r="J99" s="429"/>
      <c r="K99" s="430"/>
      <c r="L99" s="439" t="str">
        <f>IF(L98&gt;M98,"○",IF(L98&lt;M98,"×",IF(L98=M98,"△")))</f>
        <v>○</v>
      </c>
      <c r="M99" s="440"/>
      <c r="N99" s="432"/>
      <c r="O99" s="432"/>
      <c r="P99" s="432"/>
      <c r="Q99" s="246"/>
      <c r="R99" s="444"/>
      <c r="S99" s="445"/>
      <c r="T99" s="445"/>
      <c r="U99" s="446"/>
      <c r="V99" s="439" t="str">
        <f>IF(V98&gt;W98,"○",IF(V98&lt;W98,"×",IF(V98=W98,"△")))</f>
        <v>○</v>
      </c>
      <c r="W99" s="440"/>
      <c r="X99" s="439" t="str">
        <f>IF(X98&gt;Y98,"○",IF(X98&lt;Y98,"×",IF(X98=Y98,"△")))</f>
        <v>○</v>
      </c>
      <c r="Y99" s="440"/>
      <c r="Z99" s="429"/>
      <c r="AA99" s="430"/>
      <c r="AB99" s="439" t="str">
        <f>IF(AB98&gt;AC98,"○",IF(AB98&lt;AC98,"×",IF(AB98=AC98,"△")))</f>
        <v>○</v>
      </c>
      <c r="AC99" s="440"/>
      <c r="AD99" s="432"/>
      <c r="AE99" s="432"/>
      <c r="AF99" s="432"/>
    </row>
    <row r="100" spans="2:32" ht="20.100000000000001" customHeight="1">
      <c r="B100" s="433" t="str">
        <f>O58</f>
        <v>ＦＣ　Ａｖａｎｃｅ</v>
      </c>
      <c r="C100" s="434"/>
      <c r="D100" s="434"/>
      <c r="E100" s="435"/>
      <c r="F100" s="217">
        <f>M94</f>
        <v>4</v>
      </c>
      <c r="G100" s="217">
        <f>L94</f>
        <v>0</v>
      </c>
      <c r="H100" s="217">
        <f>M96</f>
        <v>2</v>
      </c>
      <c r="I100" s="217">
        <f>L96</f>
        <v>1</v>
      </c>
      <c r="J100" s="217">
        <f>M98</f>
        <v>0</v>
      </c>
      <c r="K100" s="217">
        <f>L98</f>
        <v>1</v>
      </c>
      <c r="L100" s="427"/>
      <c r="M100" s="428"/>
      <c r="N100" s="431">
        <f>COUNTIF(F101:M101,"○")*3+COUNTIF(F101:M101,"△")</f>
        <v>6</v>
      </c>
      <c r="O100" s="431">
        <f>F100-G100+H100-I100+J100-K100</f>
        <v>4</v>
      </c>
      <c r="P100" s="431">
        <v>2</v>
      </c>
      <c r="Q100" s="246"/>
      <c r="R100" s="421" t="str">
        <f>AD58</f>
        <v>Ｆ．Ｃ．栃木ジュニア</v>
      </c>
      <c r="S100" s="462"/>
      <c r="T100" s="462"/>
      <c r="U100" s="422"/>
      <c r="V100" s="217">
        <f>AC94</f>
        <v>0</v>
      </c>
      <c r="W100" s="217">
        <f>AB94</f>
        <v>0</v>
      </c>
      <c r="X100" s="217">
        <f>AC96</f>
        <v>0</v>
      </c>
      <c r="Y100" s="217">
        <f>AB96</f>
        <v>2</v>
      </c>
      <c r="Z100" s="217">
        <f>AC98</f>
        <v>0</v>
      </c>
      <c r="AA100" s="217">
        <f>AB98</f>
        <v>2</v>
      </c>
      <c r="AB100" s="427"/>
      <c r="AC100" s="428"/>
      <c r="AD100" s="431">
        <f>COUNTIF(V101:AC101,"○")*3+COUNTIF(V101:AC101,"△")</f>
        <v>1</v>
      </c>
      <c r="AE100" s="431">
        <f>V100-W100+X100-Y100+Z100-AA100</f>
        <v>-4</v>
      </c>
      <c r="AF100" s="431">
        <v>4</v>
      </c>
    </row>
    <row r="101" spans="2:32" ht="20.100000000000001" customHeight="1">
      <c r="B101" s="436"/>
      <c r="C101" s="437"/>
      <c r="D101" s="437"/>
      <c r="E101" s="438"/>
      <c r="F101" s="439" t="str">
        <f>IF(F100&gt;G100,"○",IF(F100&lt;G100,"×",IF(F100=G100,"△")))</f>
        <v>○</v>
      </c>
      <c r="G101" s="440"/>
      <c r="H101" s="439" t="str">
        <f>IF(H100&gt;I100,"○",IF(H100&lt;I100,"×",IF(H100=I100,"△")))</f>
        <v>○</v>
      </c>
      <c r="I101" s="440"/>
      <c r="J101" s="439" t="str">
        <f>IF(J100&gt;K100,"○",IF(J100&lt;K100,"×",IF(J100=K100,"△")))</f>
        <v>×</v>
      </c>
      <c r="K101" s="440"/>
      <c r="L101" s="429"/>
      <c r="M101" s="430"/>
      <c r="N101" s="432"/>
      <c r="O101" s="432"/>
      <c r="P101" s="432"/>
      <c r="Q101" s="246"/>
      <c r="R101" s="423"/>
      <c r="S101" s="463"/>
      <c r="T101" s="463"/>
      <c r="U101" s="424"/>
      <c r="V101" s="439" t="str">
        <f>IF(V100&gt;W100,"○",IF(V100&lt;W100,"×",IF(V100=W100,"△")))</f>
        <v>△</v>
      </c>
      <c r="W101" s="440"/>
      <c r="X101" s="439" t="str">
        <f>IF(X100&gt;Y100,"○",IF(X100&lt;Y100,"×",IF(X100=Y100,"△")))</f>
        <v>×</v>
      </c>
      <c r="Y101" s="440"/>
      <c r="Z101" s="439" t="str">
        <f>IF(Z100&gt;AA100,"○",IF(Z100&lt;AA100,"×",IF(Z100=AA100,"△")))</f>
        <v>×</v>
      </c>
      <c r="AA101" s="440"/>
      <c r="AB101" s="429"/>
      <c r="AC101" s="430"/>
      <c r="AD101" s="432"/>
      <c r="AE101" s="432"/>
      <c r="AF101" s="432"/>
    </row>
    <row r="102" spans="2:32" ht="20.100000000000001" customHeight="1"/>
  </sheetData>
  <mergeCells count="562">
    <mergeCell ref="I1:M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I52:M52"/>
    <mergeCell ref="T52:W52"/>
    <mergeCell ref="X52:AG52"/>
    <mergeCell ref="I54:J54"/>
    <mergeCell ref="X54:Y54"/>
    <mergeCell ref="C57:D57"/>
    <mergeCell ref="G57:H57"/>
    <mergeCell ref="K57:L57"/>
    <mergeCell ref="O57:P57"/>
    <mergeCell ref="R57:S57"/>
    <mergeCell ref="V57:W57"/>
    <mergeCell ref="Z57:AA57"/>
    <mergeCell ref="AD57:AE57"/>
    <mergeCell ref="C58:D65"/>
    <mergeCell ref="G58:H65"/>
    <mergeCell ref="K58:L65"/>
    <mergeCell ref="O58:P65"/>
    <mergeCell ref="R58:S65"/>
    <mergeCell ref="V58:W65"/>
    <mergeCell ref="Z58:AA65"/>
    <mergeCell ref="AB67:AB68"/>
    <mergeCell ref="AC67:AC68"/>
    <mergeCell ref="AD67:AD68"/>
    <mergeCell ref="AE67:AE68"/>
    <mergeCell ref="AF67:AF68"/>
    <mergeCell ref="AG67:AG68"/>
    <mergeCell ref="AD58:AE65"/>
    <mergeCell ref="B67:B68"/>
    <mergeCell ref="C67:C68"/>
    <mergeCell ref="D67:F68"/>
    <mergeCell ref="G67:M68"/>
    <mergeCell ref="N67:N68"/>
    <mergeCell ref="O67:O68"/>
    <mergeCell ref="S67:S68"/>
    <mergeCell ref="T67:T68"/>
    <mergeCell ref="U67:AA68"/>
    <mergeCell ref="B71:B72"/>
    <mergeCell ref="C71:C72"/>
    <mergeCell ref="D71:F72"/>
    <mergeCell ref="G71:M72"/>
    <mergeCell ref="N71:N72"/>
    <mergeCell ref="O71:O72"/>
    <mergeCell ref="S71:S72"/>
    <mergeCell ref="S69:S70"/>
    <mergeCell ref="T69:T70"/>
    <mergeCell ref="B69:B70"/>
    <mergeCell ref="C69:C70"/>
    <mergeCell ref="D69:F70"/>
    <mergeCell ref="G69:M70"/>
    <mergeCell ref="N69:N70"/>
    <mergeCell ref="O69:O70"/>
    <mergeCell ref="G73:M74"/>
    <mergeCell ref="N73:N74"/>
    <mergeCell ref="O73:O74"/>
    <mergeCell ref="S73:S74"/>
    <mergeCell ref="T73:T74"/>
    <mergeCell ref="T71:T72"/>
    <mergeCell ref="AE69:AE70"/>
    <mergeCell ref="AF69:AF70"/>
    <mergeCell ref="AG69:AG70"/>
    <mergeCell ref="U69:AA70"/>
    <mergeCell ref="AB69:AB70"/>
    <mergeCell ref="AC69:AC70"/>
    <mergeCell ref="AD69:AD70"/>
    <mergeCell ref="AF71:AF72"/>
    <mergeCell ref="AG71:AG72"/>
    <mergeCell ref="U71:AA72"/>
    <mergeCell ref="AB71:AB72"/>
    <mergeCell ref="AC71:AC72"/>
    <mergeCell ref="AD71:AD72"/>
    <mergeCell ref="AE71:AE72"/>
    <mergeCell ref="AG73:AG74"/>
    <mergeCell ref="U73:AA74"/>
    <mergeCell ref="AB73:AB74"/>
    <mergeCell ref="AC73:AC74"/>
    <mergeCell ref="AB75:AB76"/>
    <mergeCell ref="AC75:AC76"/>
    <mergeCell ref="AD75:AD76"/>
    <mergeCell ref="AE75:AE76"/>
    <mergeCell ref="O77:O78"/>
    <mergeCell ref="AF79:AF80"/>
    <mergeCell ref="AG79:AG80"/>
    <mergeCell ref="AF75:AF76"/>
    <mergeCell ref="AG75:AG76"/>
    <mergeCell ref="AG77:AG78"/>
    <mergeCell ref="AE79:AE80"/>
    <mergeCell ref="B75:B76"/>
    <mergeCell ref="C75:C76"/>
    <mergeCell ref="D75:F76"/>
    <mergeCell ref="G75:M76"/>
    <mergeCell ref="N75:N76"/>
    <mergeCell ref="O75:O76"/>
    <mergeCell ref="S75:S76"/>
    <mergeCell ref="T75:T76"/>
    <mergeCell ref="U75:AA76"/>
    <mergeCell ref="AD73:AD74"/>
    <mergeCell ref="AE73:AE74"/>
    <mergeCell ref="AF73:AF74"/>
    <mergeCell ref="B73:B74"/>
    <mergeCell ref="C73:C74"/>
    <mergeCell ref="D73:F74"/>
    <mergeCell ref="S81:S82"/>
    <mergeCell ref="T81:T82"/>
    <mergeCell ref="T79:T80"/>
    <mergeCell ref="AE77:AE78"/>
    <mergeCell ref="AF77:AF78"/>
    <mergeCell ref="B79:B80"/>
    <mergeCell ref="C79:C80"/>
    <mergeCell ref="D79:F80"/>
    <mergeCell ref="G79:M80"/>
    <mergeCell ref="N79:N80"/>
    <mergeCell ref="O79:O80"/>
    <mergeCell ref="S79:S80"/>
    <mergeCell ref="S77:S78"/>
    <mergeCell ref="T77:T78"/>
    <mergeCell ref="U77:AA78"/>
    <mergeCell ref="AB77:AB78"/>
    <mergeCell ref="AC77:AC78"/>
    <mergeCell ref="AD77:AD78"/>
    <mergeCell ref="B77:B78"/>
    <mergeCell ref="C77:C78"/>
    <mergeCell ref="D77:F78"/>
    <mergeCell ref="G77:M78"/>
    <mergeCell ref="N77:N78"/>
    <mergeCell ref="U79:AA80"/>
    <mergeCell ref="AB79:AB80"/>
    <mergeCell ref="AC79:AC80"/>
    <mergeCell ref="AD79:AD80"/>
    <mergeCell ref="AB83:AB84"/>
    <mergeCell ref="AC83:AC84"/>
    <mergeCell ref="AD83:AD84"/>
    <mergeCell ref="AE83:AE84"/>
    <mergeCell ref="AF83:AF84"/>
    <mergeCell ref="AG83:AG84"/>
    <mergeCell ref="AG81:AG82"/>
    <mergeCell ref="B83:B84"/>
    <mergeCell ref="C83:C84"/>
    <mergeCell ref="D83:F84"/>
    <mergeCell ref="G83:M84"/>
    <mergeCell ref="N83:N84"/>
    <mergeCell ref="O83:O84"/>
    <mergeCell ref="S83:S84"/>
    <mergeCell ref="T83:T84"/>
    <mergeCell ref="U83:AA84"/>
    <mergeCell ref="U81:AA82"/>
    <mergeCell ref="AB81:AB82"/>
    <mergeCell ref="AC81:AC82"/>
    <mergeCell ref="AD81:AD82"/>
    <mergeCell ref="AE81:AE82"/>
    <mergeCell ref="AF81:AF82"/>
    <mergeCell ref="B81:B82"/>
    <mergeCell ref="C81:C82"/>
    <mergeCell ref="D81:F82"/>
    <mergeCell ref="G81:M82"/>
    <mergeCell ref="N81:N82"/>
    <mergeCell ref="O81:O82"/>
    <mergeCell ref="AE85:AE86"/>
    <mergeCell ref="AF85:AF86"/>
    <mergeCell ref="AG85:AG86"/>
    <mergeCell ref="B87:B88"/>
    <mergeCell ref="C87:C88"/>
    <mergeCell ref="D87:F88"/>
    <mergeCell ref="G87:M88"/>
    <mergeCell ref="N87:N88"/>
    <mergeCell ref="O87:O88"/>
    <mergeCell ref="S87:S88"/>
    <mergeCell ref="S85:S86"/>
    <mergeCell ref="T85:T86"/>
    <mergeCell ref="U85:AA86"/>
    <mergeCell ref="AB85:AB86"/>
    <mergeCell ref="AC85:AC86"/>
    <mergeCell ref="AD85:AD86"/>
    <mergeCell ref="B85:B86"/>
    <mergeCell ref="C85:C86"/>
    <mergeCell ref="D85:F86"/>
    <mergeCell ref="G85:M86"/>
    <mergeCell ref="N85:N86"/>
    <mergeCell ref="O85:O86"/>
    <mergeCell ref="AF87:AF88"/>
    <mergeCell ref="AG87:AG88"/>
    <mergeCell ref="B89:B90"/>
    <mergeCell ref="C89:C90"/>
    <mergeCell ref="D89:F90"/>
    <mergeCell ref="G89:M90"/>
    <mergeCell ref="N89:N90"/>
    <mergeCell ref="O89:O90"/>
    <mergeCell ref="S89:S90"/>
    <mergeCell ref="T89:T90"/>
    <mergeCell ref="T87:T88"/>
    <mergeCell ref="U87:AA88"/>
    <mergeCell ref="AB87:AB88"/>
    <mergeCell ref="AC87:AC88"/>
    <mergeCell ref="AD87:AD88"/>
    <mergeCell ref="AE87:AE88"/>
    <mergeCell ref="AG89:AG90"/>
    <mergeCell ref="U89:AA90"/>
    <mergeCell ref="AB89:AB90"/>
    <mergeCell ref="AC89:AC90"/>
    <mergeCell ref="AD89:AD90"/>
    <mergeCell ref="AE89:AE90"/>
    <mergeCell ref="B92:E93"/>
    <mergeCell ref="F92:G93"/>
    <mergeCell ref="H92:I93"/>
    <mergeCell ref="J92:K93"/>
    <mergeCell ref="L92:M93"/>
    <mergeCell ref="N92:N93"/>
    <mergeCell ref="O92:O93"/>
    <mergeCell ref="P92:P93"/>
    <mergeCell ref="R92:U93"/>
    <mergeCell ref="AF89:AF90"/>
    <mergeCell ref="AF92:AF93"/>
    <mergeCell ref="V92:W93"/>
    <mergeCell ref="X92:Y93"/>
    <mergeCell ref="Z92:AA93"/>
    <mergeCell ref="AB92:AC93"/>
    <mergeCell ref="AD92:AD93"/>
    <mergeCell ref="AE92:AE93"/>
    <mergeCell ref="B96:E97"/>
    <mergeCell ref="H96:I97"/>
    <mergeCell ref="N96:N97"/>
    <mergeCell ref="O96:O97"/>
    <mergeCell ref="P96:P97"/>
    <mergeCell ref="R96:U97"/>
    <mergeCell ref="F97:G97"/>
    <mergeCell ref="B94:E95"/>
    <mergeCell ref="F94:G95"/>
    <mergeCell ref="N94:N95"/>
    <mergeCell ref="O94:O95"/>
    <mergeCell ref="P94:P95"/>
    <mergeCell ref="R94:U95"/>
    <mergeCell ref="V94:W95"/>
    <mergeCell ref="AD94:AD95"/>
    <mergeCell ref="AE94:AE95"/>
    <mergeCell ref="AF94:AF95"/>
    <mergeCell ref="H95:I95"/>
    <mergeCell ref="J95:K95"/>
    <mergeCell ref="L95:M95"/>
    <mergeCell ref="X95:Y95"/>
    <mergeCell ref="Z95:AA95"/>
    <mergeCell ref="AB95:AC95"/>
    <mergeCell ref="X96:Y97"/>
    <mergeCell ref="AD96:AD97"/>
    <mergeCell ref="AE96:AE97"/>
    <mergeCell ref="AF96:AF97"/>
    <mergeCell ref="J97:K97"/>
    <mergeCell ref="L97:M97"/>
    <mergeCell ref="V97:W97"/>
    <mergeCell ref="Z97:AA97"/>
    <mergeCell ref="AB97:AC97"/>
    <mergeCell ref="AF98:AF99"/>
    <mergeCell ref="F99:G99"/>
    <mergeCell ref="H99:I99"/>
    <mergeCell ref="L99:M99"/>
    <mergeCell ref="V99:W99"/>
    <mergeCell ref="X99:Y99"/>
    <mergeCell ref="AB99:AC99"/>
    <mergeCell ref="AF100:AF101"/>
    <mergeCell ref="F101:G101"/>
    <mergeCell ref="H101:I101"/>
    <mergeCell ref="J101:K101"/>
    <mergeCell ref="V101:W101"/>
    <mergeCell ref="X101:Y101"/>
    <mergeCell ref="Z101:AA101"/>
    <mergeCell ref="J98:K99"/>
    <mergeCell ref="N98:N99"/>
    <mergeCell ref="O98:O99"/>
    <mergeCell ref="P98:P99"/>
    <mergeCell ref="R98:U99"/>
    <mergeCell ref="Z98:AA99"/>
    <mergeCell ref="AD98:AD99"/>
    <mergeCell ref="B100:E101"/>
    <mergeCell ref="L100:M101"/>
    <mergeCell ref="N100:N101"/>
    <mergeCell ref="O100:O101"/>
    <mergeCell ref="P100:P101"/>
    <mergeCell ref="R100:U101"/>
    <mergeCell ref="AE98:AE99"/>
    <mergeCell ref="AB100:AC101"/>
    <mergeCell ref="AD100:AD101"/>
    <mergeCell ref="AE100:AE101"/>
    <mergeCell ref="B98:E99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102"/>
  <sheetViews>
    <sheetView view="pageBreakPreview" zoomScaleNormal="100" zoomScaleSheetLayoutView="100" workbookViewId="0"/>
  </sheetViews>
  <sheetFormatPr defaultColWidth="9" defaultRowHeight="13.2"/>
  <cols>
    <col min="1" max="30" width="5.44140625" style="216" customWidth="1"/>
    <col min="31" max="31" width="6.21875" style="216" customWidth="1"/>
    <col min="32" max="35" width="5.44140625" style="216" customWidth="1"/>
    <col min="36" max="257" width="9" style="216"/>
    <col min="258" max="285" width="5.6640625" style="216" customWidth="1"/>
    <col min="286" max="513" width="9" style="216"/>
    <col min="514" max="541" width="5.6640625" style="216" customWidth="1"/>
    <col min="542" max="769" width="9" style="216"/>
    <col min="770" max="797" width="5.6640625" style="216" customWidth="1"/>
    <col min="798" max="1025" width="9" style="216"/>
    <col min="1026" max="1053" width="5.6640625" style="216" customWidth="1"/>
    <col min="1054" max="1281" width="9" style="216"/>
    <col min="1282" max="1309" width="5.6640625" style="216" customWidth="1"/>
    <col min="1310" max="1537" width="9" style="216"/>
    <col min="1538" max="1565" width="5.6640625" style="216" customWidth="1"/>
    <col min="1566" max="1793" width="9" style="216"/>
    <col min="1794" max="1821" width="5.6640625" style="216" customWidth="1"/>
    <col min="1822" max="2049" width="9" style="216"/>
    <col min="2050" max="2077" width="5.6640625" style="216" customWidth="1"/>
    <col min="2078" max="2305" width="9" style="216"/>
    <col min="2306" max="2333" width="5.6640625" style="216" customWidth="1"/>
    <col min="2334" max="2561" width="9" style="216"/>
    <col min="2562" max="2589" width="5.6640625" style="216" customWidth="1"/>
    <col min="2590" max="2817" width="9" style="216"/>
    <col min="2818" max="2845" width="5.6640625" style="216" customWidth="1"/>
    <col min="2846" max="3073" width="9" style="216"/>
    <col min="3074" max="3101" width="5.6640625" style="216" customWidth="1"/>
    <col min="3102" max="3329" width="9" style="216"/>
    <col min="3330" max="3357" width="5.6640625" style="216" customWidth="1"/>
    <col min="3358" max="3585" width="9" style="216"/>
    <col min="3586" max="3613" width="5.6640625" style="216" customWidth="1"/>
    <col min="3614" max="3841" width="9" style="216"/>
    <col min="3842" max="3869" width="5.6640625" style="216" customWidth="1"/>
    <col min="3870" max="4097" width="9" style="216"/>
    <col min="4098" max="4125" width="5.6640625" style="216" customWidth="1"/>
    <col min="4126" max="4353" width="9" style="216"/>
    <col min="4354" max="4381" width="5.6640625" style="216" customWidth="1"/>
    <col min="4382" max="4609" width="9" style="216"/>
    <col min="4610" max="4637" width="5.6640625" style="216" customWidth="1"/>
    <col min="4638" max="4865" width="9" style="216"/>
    <col min="4866" max="4893" width="5.6640625" style="216" customWidth="1"/>
    <col min="4894" max="5121" width="9" style="216"/>
    <col min="5122" max="5149" width="5.6640625" style="216" customWidth="1"/>
    <col min="5150" max="5377" width="9" style="216"/>
    <col min="5378" max="5405" width="5.6640625" style="216" customWidth="1"/>
    <col min="5406" max="5633" width="9" style="216"/>
    <col min="5634" max="5661" width="5.6640625" style="216" customWidth="1"/>
    <col min="5662" max="5889" width="9" style="216"/>
    <col min="5890" max="5917" width="5.6640625" style="216" customWidth="1"/>
    <col min="5918" max="6145" width="9" style="216"/>
    <col min="6146" max="6173" width="5.6640625" style="216" customWidth="1"/>
    <col min="6174" max="6401" width="9" style="216"/>
    <col min="6402" max="6429" width="5.6640625" style="216" customWidth="1"/>
    <col min="6430" max="6657" width="9" style="216"/>
    <col min="6658" max="6685" width="5.6640625" style="216" customWidth="1"/>
    <col min="6686" max="6913" width="9" style="216"/>
    <col min="6914" max="6941" width="5.6640625" style="216" customWidth="1"/>
    <col min="6942" max="7169" width="9" style="216"/>
    <col min="7170" max="7197" width="5.6640625" style="216" customWidth="1"/>
    <col min="7198" max="7425" width="9" style="216"/>
    <col min="7426" max="7453" width="5.6640625" style="216" customWidth="1"/>
    <col min="7454" max="7681" width="9" style="216"/>
    <col min="7682" max="7709" width="5.6640625" style="216" customWidth="1"/>
    <col min="7710" max="7937" width="9" style="216"/>
    <col min="7938" max="7965" width="5.6640625" style="216" customWidth="1"/>
    <col min="7966" max="8193" width="9" style="216"/>
    <col min="8194" max="8221" width="5.6640625" style="216" customWidth="1"/>
    <col min="8222" max="8449" width="9" style="216"/>
    <col min="8450" max="8477" width="5.6640625" style="216" customWidth="1"/>
    <col min="8478" max="8705" width="9" style="216"/>
    <col min="8706" max="8733" width="5.6640625" style="216" customWidth="1"/>
    <col min="8734" max="8961" width="9" style="216"/>
    <col min="8962" max="8989" width="5.6640625" style="216" customWidth="1"/>
    <col min="8990" max="9217" width="9" style="216"/>
    <col min="9218" max="9245" width="5.6640625" style="216" customWidth="1"/>
    <col min="9246" max="9473" width="9" style="216"/>
    <col min="9474" max="9501" width="5.6640625" style="216" customWidth="1"/>
    <col min="9502" max="9729" width="9" style="216"/>
    <col min="9730" max="9757" width="5.6640625" style="216" customWidth="1"/>
    <col min="9758" max="9985" width="9" style="216"/>
    <col min="9986" max="10013" width="5.6640625" style="216" customWidth="1"/>
    <col min="10014" max="10241" width="9" style="216"/>
    <col min="10242" max="10269" width="5.6640625" style="216" customWidth="1"/>
    <col min="10270" max="10497" width="9" style="216"/>
    <col min="10498" max="10525" width="5.6640625" style="216" customWidth="1"/>
    <col min="10526" max="10753" width="9" style="216"/>
    <col min="10754" max="10781" width="5.6640625" style="216" customWidth="1"/>
    <col min="10782" max="11009" width="9" style="216"/>
    <col min="11010" max="11037" width="5.6640625" style="216" customWidth="1"/>
    <col min="11038" max="11265" width="9" style="216"/>
    <col min="11266" max="11293" width="5.6640625" style="216" customWidth="1"/>
    <col min="11294" max="11521" width="9" style="216"/>
    <col min="11522" max="11549" width="5.6640625" style="216" customWidth="1"/>
    <col min="11550" max="11777" width="9" style="216"/>
    <col min="11778" max="11805" width="5.6640625" style="216" customWidth="1"/>
    <col min="11806" max="12033" width="9" style="216"/>
    <col min="12034" max="12061" width="5.6640625" style="216" customWidth="1"/>
    <col min="12062" max="12289" width="9" style="216"/>
    <col min="12290" max="12317" width="5.6640625" style="216" customWidth="1"/>
    <col min="12318" max="12545" width="9" style="216"/>
    <col min="12546" max="12573" width="5.6640625" style="216" customWidth="1"/>
    <col min="12574" max="12801" width="9" style="216"/>
    <col min="12802" max="12829" width="5.6640625" style="216" customWidth="1"/>
    <col min="12830" max="13057" width="9" style="216"/>
    <col min="13058" max="13085" width="5.6640625" style="216" customWidth="1"/>
    <col min="13086" max="13313" width="9" style="216"/>
    <col min="13314" max="13341" width="5.6640625" style="216" customWidth="1"/>
    <col min="13342" max="13569" width="9" style="216"/>
    <col min="13570" max="13597" width="5.6640625" style="216" customWidth="1"/>
    <col min="13598" max="13825" width="9" style="216"/>
    <col min="13826" max="13853" width="5.6640625" style="216" customWidth="1"/>
    <col min="13854" max="14081" width="9" style="216"/>
    <col min="14082" max="14109" width="5.6640625" style="216" customWidth="1"/>
    <col min="14110" max="14337" width="9" style="216"/>
    <col min="14338" max="14365" width="5.6640625" style="216" customWidth="1"/>
    <col min="14366" max="14593" width="9" style="216"/>
    <col min="14594" max="14621" width="5.6640625" style="216" customWidth="1"/>
    <col min="14622" max="14849" width="9" style="216"/>
    <col min="14850" max="14877" width="5.6640625" style="216" customWidth="1"/>
    <col min="14878" max="15105" width="9" style="216"/>
    <col min="15106" max="15133" width="5.6640625" style="216" customWidth="1"/>
    <col min="15134" max="15361" width="9" style="216"/>
    <col min="15362" max="15389" width="5.6640625" style="216" customWidth="1"/>
    <col min="15390" max="15617" width="9" style="216"/>
    <col min="15618" max="15645" width="5.6640625" style="216" customWidth="1"/>
    <col min="15646" max="15873" width="9" style="216"/>
    <col min="15874" max="15901" width="5.6640625" style="216" customWidth="1"/>
    <col min="15902" max="16129" width="9" style="216"/>
    <col min="16130" max="16157" width="5.6640625" style="216" customWidth="1"/>
    <col min="16158" max="16384" width="9" style="216"/>
  </cols>
  <sheetData>
    <row r="1" spans="1:33" ht="21.75" customHeight="1">
      <c r="A1" s="9" t="str">
        <f>'U10組合せ(抽選結果)'!H4</f>
        <v>■第2日　10月15日</v>
      </c>
      <c r="B1" s="52"/>
      <c r="C1" s="52"/>
      <c r="D1" s="52"/>
      <c r="E1" s="52"/>
      <c r="F1" s="52"/>
      <c r="G1" s="52"/>
      <c r="H1" s="52"/>
      <c r="I1" s="375" t="str">
        <f>'U10組合せ(抽選結果)'!Q4</f>
        <v>2次リーグ</v>
      </c>
      <c r="J1" s="375"/>
      <c r="K1" s="375"/>
      <c r="L1" s="375"/>
      <c r="M1" s="375"/>
      <c r="N1" s="95"/>
      <c r="O1" s="95"/>
      <c r="P1" s="95"/>
      <c r="Q1" s="95"/>
      <c r="R1" s="95"/>
      <c r="T1" s="376" t="s">
        <v>158</v>
      </c>
      <c r="U1" s="376"/>
      <c r="V1" s="376"/>
      <c r="W1" s="376"/>
      <c r="X1" s="375" t="str">
        <f>'U10組合せ(抽選結果)'!Y58</f>
        <v>真岡ハイトラ運動公園運動広場１</v>
      </c>
      <c r="Y1" s="375"/>
      <c r="Z1" s="375"/>
      <c r="AA1" s="375"/>
      <c r="AB1" s="375"/>
      <c r="AC1" s="375"/>
      <c r="AD1" s="375"/>
      <c r="AE1" s="375"/>
      <c r="AF1" s="375"/>
      <c r="AG1" s="375"/>
    </row>
    <row r="2" spans="1:33" ht="15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R2" s="248"/>
      <c r="S2" s="248"/>
      <c r="T2" s="248"/>
      <c r="U2" s="248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3" ht="19.5" customHeight="1">
      <c r="A3" s="9"/>
      <c r="B3" s="9"/>
      <c r="C3" s="9"/>
      <c r="D3" s="9"/>
      <c r="E3" s="9"/>
      <c r="F3" s="9"/>
      <c r="G3" s="9"/>
      <c r="I3" s="376" t="s">
        <v>229</v>
      </c>
      <c r="J3" s="376"/>
      <c r="M3" s="248"/>
      <c r="R3" s="248"/>
      <c r="S3" s="248"/>
      <c r="T3" s="248"/>
      <c r="U3" s="248"/>
      <c r="V3" s="11"/>
      <c r="X3" s="376" t="s">
        <v>230</v>
      </c>
      <c r="Y3" s="376"/>
      <c r="Z3" s="9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58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30"/>
      <c r="Y4" s="96"/>
      <c r="Z4" s="1"/>
      <c r="AA4" s="1"/>
      <c r="AB4" s="1"/>
      <c r="AC4" s="1"/>
      <c r="AD4" s="1"/>
    </row>
    <row r="5" spans="1:33" ht="20.100000000000001" customHeight="1" thickTop="1">
      <c r="A5" s="1"/>
      <c r="B5" s="1"/>
      <c r="C5" s="1"/>
      <c r="D5" s="41"/>
      <c r="E5" s="13"/>
      <c r="F5" s="13"/>
      <c r="G5" s="97"/>
      <c r="H5" s="12"/>
      <c r="I5" s="98"/>
      <c r="J5" s="259"/>
      <c r="K5" s="262"/>
      <c r="L5" s="13"/>
      <c r="M5" s="13"/>
      <c r="N5" s="13"/>
      <c r="O5" s="14"/>
      <c r="P5" s="1"/>
      <c r="Q5" s="1"/>
      <c r="R5" s="1"/>
      <c r="S5" s="263"/>
      <c r="T5" s="259"/>
      <c r="U5" s="259"/>
      <c r="V5" s="264"/>
      <c r="W5" s="265"/>
      <c r="X5" s="266"/>
      <c r="Y5" s="13"/>
      <c r="Z5" s="14"/>
      <c r="AA5" s="41"/>
      <c r="AB5" s="13"/>
      <c r="AC5" s="13"/>
      <c r="AD5" s="14"/>
    </row>
    <row r="6" spans="1:33" ht="20.100000000000001" customHeight="1">
      <c r="A6" s="1"/>
      <c r="B6" s="1"/>
      <c r="C6" s="377">
        <v>1</v>
      </c>
      <c r="D6" s="377"/>
      <c r="E6" s="246"/>
      <c r="F6" s="1"/>
      <c r="G6" s="377">
        <v>2</v>
      </c>
      <c r="H6" s="377"/>
      <c r="I6" s="246"/>
      <c r="J6" s="1"/>
      <c r="K6" s="377">
        <v>3</v>
      </c>
      <c r="L6" s="377"/>
      <c r="M6" s="246"/>
      <c r="N6" s="1"/>
      <c r="O6" s="377">
        <v>4</v>
      </c>
      <c r="P6" s="377"/>
      <c r="Q6" s="1"/>
      <c r="R6" s="377">
        <v>5</v>
      </c>
      <c r="S6" s="377"/>
      <c r="T6" s="246"/>
      <c r="U6" s="1"/>
      <c r="V6" s="377">
        <v>6</v>
      </c>
      <c r="W6" s="377"/>
      <c r="X6" s="246"/>
      <c r="Y6" s="1"/>
      <c r="Z6" s="377">
        <v>7</v>
      </c>
      <c r="AA6" s="377"/>
      <c r="AB6" s="246"/>
      <c r="AC6" s="1"/>
      <c r="AD6" s="377">
        <v>8</v>
      </c>
      <c r="AE6" s="377"/>
    </row>
    <row r="7" spans="1:33" ht="20.100000000000001" customHeight="1">
      <c r="A7" s="1"/>
      <c r="B7" s="1"/>
      <c r="C7" s="386" t="str">
        <f>IJ!O7</f>
        <v>さくらボン・ディ・ボーラ</v>
      </c>
      <c r="D7" s="386"/>
      <c r="E7" s="247"/>
      <c r="F7" s="250"/>
      <c r="G7" s="386" t="str">
        <f>IJ!R7</f>
        <v>亀山サッカークラブ</v>
      </c>
      <c r="H7" s="386"/>
      <c r="I7" s="247"/>
      <c r="J7" s="99"/>
      <c r="K7" s="556" t="str">
        <f>IJ!O58</f>
        <v>ＦＣアリーバＵ１０</v>
      </c>
      <c r="L7" s="556"/>
      <c r="M7" s="247"/>
      <c r="N7" s="99"/>
      <c r="O7" s="379" t="str">
        <f>IJ!R58</f>
        <v>石橋ＦＣ</v>
      </c>
      <c r="P7" s="379"/>
      <c r="Q7" s="99"/>
      <c r="R7" s="556" t="str">
        <f>KL!J7</f>
        <v>ＦＣスポルト宇都宮</v>
      </c>
      <c r="S7" s="556"/>
      <c r="T7" s="247"/>
      <c r="U7" s="99"/>
      <c r="V7" s="379" t="str">
        <f>KL!W7</f>
        <v>ＫＳＣ鹿沼</v>
      </c>
      <c r="W7" s="379"/>
      <c r="X7" s="247"/>
      <c r="Y7" s="99"/>
      <c r="Z7" s="386" t="str">
        <f>KL!F50</f>
        <v>大谷北ＦＣフォルテ</v>
      </c>
      <c r="AA7" s="386"/>
      <c r="AB7" s="247"/>
      <c r="AC7" s="99"/>
      <c r="AD7" s="379" t="str">
        <f>KL!AA50</f>
        <v>東那須野ＦＣ　Ｕ－１０</v>
      </c>
      <c r="AE7" s="379"/>
    </row>
    <row r="8" spans="1:33" ht="20.100000000000001" customHeight="1">
      <c r="A8" s="1"/>
      <c r="B8" s="1"/>
      <c r="C8" s="386"/>
      <c r="D8" s="386"/>
      <c r="E8" s="247"/>
      <c r="F8" s="250"/>
      <c r="G8" s="386"/>
      <c r="H8" s="386"/>
      <c r="I8" s="247"/>
      <c r="J8" s="99"/>
      <c r="K8" s="556"/>
      <c r="L8" s="556"/>
      <c r="M8" s="247"/>
      <c r="N8" s="99"/>
      <c r="O8" s="379"/>
      <c r="P8" s="379"/>
      <c r="Q8" s="99"/>
      <c r="R8" s="556"/>
      <c r="S8" s="556"/>
      <c r="T8" s="247"/>
      <c r="U8" s="99"/>
      <c r="V8" s="379"/>
      <c r="W8" s="379"/>
      <c r="X8" s="247"/>
      <c r="Y8" s="99"/>
      <c r="Z8" s="386"/>
      <c r="AA8" s="386"/>
      <c r="AB8" s="247"/>
      <c r="AC8" s="99"/>
      <c r="AD8" s="379"/>
      <c r="AE8" s="379"/>
    </row>
    <row r="9" spans="1:33" ht="20.100000000000001" customHeight="1">
      <c r="A9" s="1"/>
      <c r="B9" s="1"/>
      <c r="C9" s="386"/>
      <c r="D9" s="386"/>
      <c r="E9" s="247"/>
      <c r="F9" s="250"/>
      <c r="G9" s="386"/>
      <c r="H9" s="386"/>
      <c r="I9" s="247"/>
      <c r="J9" s="99"/>
      <c r="K9" s="556"/>
      <c r="L9" s="556"/>
      <c r="M9" s="247"/>
      <c r="N9" s="99"/>
      <c r="O9" s="379"/>
      <c r="P9" s="379"/>
      <c r="Q9" s="99"/>
      <c r="R9" s="556"/>
      <c r="S9" s="556"/>
      <c r="T9" s="247"/>
      <c r="U9" s="99"/>
      <c r="V9" s="379"/>
      <c r="W9" s="379"/>
      <c r="X9" s="247"/>
      <c r="Y9" s="99"/>
      <c r="Z9" s="386"/>
      <c r="AA9" s="386"/>
      <c r="AB9" s="247"/>
      <c r="AC9" s="99"/>
      <c r="AD9" s="379"/>
      <c r="AE9" s="379"/>
    </row>
    <row r="10" spans="1:33" ht="19.5" customHeight="1">
      <c r="A10" s="1"/>
      <c r="B10" s="1"/>
      <c r="C10" s="386"/>
      <c r="D10" s="386"/>
      <c r="E10" s="247"/>
      <c r="F10" s="250"/>
      <c r="G10" s="386"/>
      <c r="H10" s="386"/>
      <c r="I10" s="247"/>
      <c r="J10" s="99"/>
      <c r="K10" s="556"/>
      <c r="L10" s="556"/>
      <c r="M10" s="247"/>
      <c r="N10" s="99"/>
      <c r="O10" s="379"/>
      <c r="P10" s="379"/>
      <c r="Q10" s="99"/>
      <c r="R10" s="556"/>
      <c r="S10" s="556"/>
      <c r="T10" s="247"/>
      <c r="U10" s="99"/>
      <c r="V10" s="379"/>
      <c r="W10" s="379"/>
      <c r="X10" s="247"/>
      <c r="Y10" s="99"/>
      <c r="Z10" s="386"/>
      <c r="AA10" s="386"/>
      <c r="AB10" s="247"/>
      <c r="AC10" s="99"/>
      <c r="AD10" s="379"/>
      <c r="AE10" s="379"/>
    </row>
    <row r="11" spans="1:33" ht="20.100000000000001" customHeight="1">
      <c r="A11" s="1"/>
      <c r="B11" s="1"/>
      <c r="C11" s="386"/>
      <c r="D11" s="386"/>
      <c r="E11" s="247"/>
      <c r="F11" s="250"/>
      <c r="G11" s="386"/>
      <c r="H11" s="386"/>
      <c r="I11" s="247"/>
      <c r="J11" s="99"/>
      <c r="K11" s="556"/>
      <c r="L11" s="556"/>
      <c r="M11" s="247"/>
      <c r="N11" s="99"/>
      <c r="O11" s="379"/>
      <c r="P11" s="379"/>
      <c r="Q11" s="99"/>
      <c r="R11" s="556"/>
      <c r="S11" s="556"/>
      <c r="T11" s="247"/>
      <c r="U11" s="99"/>
      <c r="V11" s="379"/>
      <c r="W11" s="379"/>
      <c r="X11" s="247"/>
      <c r="Y11" s="99"/>
      <c r="Z11" s="386"/>
      <c r="AA11" s="386"/>
      <c r="AB11" s="247"/>
      <c r="AC11" s="99"/>
      <c r="AD11" s="379"/>
      <c r="AE11" s="379"/>
    </row>
    <row r="12" spans="1:33" ht="20.100000000000001" customHeight="1">
      <c r="A12" s="1"/>
      <c r="B12" s="1"/>
      <c r="C12" s="386"/>
      <c r="D12" s="386"/>
      <c r="E12" s="247"/>
      <c r="F12" s="250"/>
      <c r="G12" s="386"/>
      <c r="H12" s="386"/>
      <c r="I12" s="247"/>
      <c r="J12" s="99"/>
      <c r="K12" s="556"/>
      <c r="L12" s="556"/>
      <c r="M12" s="247"/>
      <c r="N12" s="99"/>
      <c r="O12" s="379"/>
      <c r="P12" s="379"/>
      <c r="Q12" s="99"/>
      <c r="R12" s="556"/>
      <c r="S12" s="556"/>
      <c r="T12" s="247"/>
      <c r="U12" s="99"/>
      <c r="V12" s="379"/>
      <c r="W12" s="379"/>
      <c r="X12" s="247"/>
      <c r="Y12" s="99"/>
      <c r="Z12" s="386"/>
      <c r="AA12" s="386"/>
      <c r="AB12" s="247"/>
      <c r="AC12" s="99"/>
      <c r="AD12" s="379"/>
      <c r="AE12" s="379"/>
    </row>
    <row r="13" spans="1:33" ht="20.100000000000001" customHeight="1">
      <c r="A13" s="1"/>
      <c r="B13" s="1"/>
      <c r="C13" s="386"/>
      <c r="D13" s="386"/>
      <c r="E13" s="247"/>
      <c r="F13" s="250"/>
      <c r="G13" s="386"/>
      <c r="H13" s="386"/>
      <c r="I13" s="247"/>
      <c r="J13" s="99"/>
      <c r="K13" s="556"/>
      <c r="L13" s="556"/>
      <c r="M13" s="247"/>
      <c r="N13" s="99"/>
      <c r="O13" s="379"/>
      <c r="P13" s="379"/>
      <c r="Q13" s="99"/>
      <c r="R13" s="556"/>
      <c r="S13" s="556"/>
      <c r="T13" s="247"/>
      <c r="U13" s="99"/>
      <c r="V13" s="379"/>
      <c r="W13" s="379"/>
      <c r="X13" s="247"/>
      <c r="Y13" s="99"/>
      <c r="Z13" s="386"/>
      <c r="AA13" s="386"/>
      <c r="AB13" s="247"/>
      <c r="AC13" s="99"/>
      <c r="AD13" s="379"/>
      <c r="AE13" s="379"/>
    </row>
    <row r="14" spans="1:33" ht="19.5" customHeight="1">
      <c r="A14" s="1"/>
      <c r="B14" s="1"/>
      <c r="C14" s="386"/>
      <c r="D14" s="386"/>
      <c r="E14" s="247"/>
      <c r="F14" s="250"/>
      <c r="G14" s="386"/>
      <c r="H14" s="386"/>
      <c r="I14" s="247"/>
      <c r="J14" s="99"/>
      <c r="K14" s="556"/>
      <c r="L14" s="556"/>
      <c r="M14" s="247"/>
      <c r="N14" s="99"/>
      <c r="O14" s="379"/>
      <c r="P14" s="379"/>
      <c r="Q14" s="99"/>
      <c r="R14" s="556"/>
      <c r="S14" s="556"/>
      <c r="T14" s="247"/>
      <c r="U14" s="99"/>
      <c r="V14" s="379"/>
      <c r="W14" s="379"/>
      <c r="X14" s="247"/>
      <c r="Y14" s="99"/>
      <c r="Z14" s="386"/>
      <c r="AA14" s="386"/>
      <c r="AB14" s="247"/>
      <c r="AC14" s="99"/>
      <c r="AD14" s="379"/>
      <c r="AE14" s="379"/>
    </row>
    <row r="15" spans="1:33" ht="19.2">
      <c r="B15" s="55" t="s">
        <v>176</v>
      </c>
      <c r="D15" s="5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B15" s="249"/>
      <c r="AC15" s="244" t="s">
        <v>177</v>
      </c>
      <c r="AD15" s="244" t="s">
        <v>178</v>
      </c>
      <c r="AE15" s="244" t="s">
        <v>178</v>
      </c>
      <c r="AF15" s="244" t="s">
        <v>179</v>
      </c>
      <c r="AG15" s="101"/>
    </row>
    <row r="16" spans="1:33" ht="13.5" customHeight="1">
      <c r="B16" s="377" t="s">
        <v>180</v>
      </c>
      <c r="C16" s="377" t="s">
        <v>4</v>
      </c>
      <c r="D16" s="380">
        <v>0.375</v>
      </c>
      <c r="E16" s="380"/>
      <c r="F16" s="380"/>
      <c r="G16" s="597" t="str">
        <f>C7</f>
        <v>さくらボン・ディ・ボーラ</v>
      </c>
      <c r="H16" s="597"/>
      <c r="I16" s="597"/>
      <c r="J16" s="597"/>
      <c r="K16" s="597"/>
      <c r="L16" s="597"/>
      <c r="M16" s="597"/>
      <c r="N16" s="382">
        <f>P16+P17</f>
        <v>2</v>
      </c>
      <c r="O16" s="383" t="s">
        <v>9</v>
      </c>
      <c r="P16" s="252">
        <v>0</v>
      </c>
      <c r="Q16" s="245" t="s">
        <v>68</v>
      </c>
      <c r="R16" s="252">
        <v>0</v>
      </c>
      <c r="S16" s="383" t="s">
        <v>10</v>
      </c>
      <c r="T16" s="382">
        <f>R16+R17</f>
        <v>0</v>
      </c>
      <c r="U16" s="594" t="str">
        <f>G7</f>
        <v>亀山サッカークラブ</v>
      </c>
      <c r="V16" s="594"/>
      <c r="W16" s="594"/>
      <c r="X16" s="594"/>
      <c r="Y16" s="594"/>
      <c r="Z16" s="594"/>
      <c r="AA16" s="594"/>
      <c r="AB16" s="390" t="s">
        <v>246</v>
      </c>
      <c r="AC16" s="365" t="s">
        <v>181</v>
      </c>
      <c r="AD16" s="365" t="s">
        <v>182</v>
      </c>
      <c r="AE16" s="365" t="s">
        <v>183</v>
      </c>
      <c r="AF16" s="365">
        <v>8</v>
      </c>
      <c r="AG16" s="378" t="s">
        <v>247</v>
      </c>
    </row>
    <row r="17" spans="2:33" ht="14.1" customHeight="1">
      <c r="B17" s="377"/>
      <c r="C17" s="377"/>
      <c r="D17" s="380"/>
      <c r="E17" s="380"/>
      <c r="F17" s="380"/>
      <c r="G17" s="597"/>
      <c r="H17" s="597"/>
      <c r="I17" s="597"/>
      <c r="J17" s="597"/>
      <c r="K17" s="597"/>
      <c r="L17" s="597"/>
      <c r="M17" s="597"/>
      <c r="N17" s="382"/>
      <c r="O17" s="383"/>
      <c r="P17" s="252">
        <v>2</v>
      </c>
      <c r="Q17" s="245" t="s">
        <v>68</v>
      </c>
      <c r="R17" s="252">
        <v>0</v>
      </c>
      <c r="S17" s="383"/>
      <c r="T17" s="382"/>
      <c r="U17" s="594"/>
      <c r="V17" s="594"/>
      <c r="W17" s="594"/>
      <c r="X17" s="594"/>
      <c r="Y17" s="594"/>
      <c r="Z17" s="594"/>
      <c r="AA17" s="594"/>
      <c r="AB17" s="390"/>
      <c r="AC17" s="365"/>
      <c r="AD17" s="365"/>
      <c r="AE17" s="365"/>
      <c r="AF17" s="365"/>
      <c r="AG17" s="378"/>
    </row>
    <row r="18" spans="2:33" ht="14.1" customHeight="1">
      <c r="B18" s="377" t="s">
        <v>184</v>
      </c>
      <c r="C18" s="377" t="s">
        <v>4</v>
      </c>
      <c r="D18" s="380">
        <v>0.375</v>
      </c>
      <c r="E18" s="380"/>
      <c r="F18" s="380"/>
      <c r="G18" s="597" t="str">
        <f>K7</f>
        <v>ＦＣアリーバＵ１０</v>
      </c>
      <c r="H18" s="597"/>
      <c r="I18" s="597"/>
      <c r="J18" s="597"/>
      <c r="K18" s="597"/>
      <c r="L18" s="597"/>
      <c r="M18" s="597"/>
      <c r="N18" s="382">
        <f>P18+P19</f>
        <v>1</v>
      </c>
      <c r="O18" s="383" t="s">
        <v>9</v>
      </c>
      <c r="P18" s="252">
        <v>0</v>
      </c>
      <c r="Q18" s="245" t="s">
        <v>68</v>
      </c>
      <c r="R18" s="252">
        <v>0</v>
      </c>
      <c r="S18" s="383" t="s">
        <v>10</v>
      </c>
      <c r="T18" s="382">
        <f>R18+R19</f>
        <v>0</v>
      </c>
      <c r="U18" s="595" t="str">
        <f>O7</f>
        <v>石橋ＦＣ</v>
      </c>
      <c r="V18" s="595"/>
      <c r="W18" s="595"/>
      <c r="X18" s="595"/>
      <c r="Y18" s="595"/>
      <c r="Z18" s="595"/>
      <c r="AA18" s="595"/>
      <c r="AB18" s="390" t="s">
        <v>246</v>
      </c>
      <c r="AC18" s="365" t="s">
        <v>185</v>
      </c>
      <c r="AD18" s="365" t="s">
        <v>183</v>
      </c>
      <c r="AE18" s="365" t="s">
        <v>182</v>
      </c>
      <c r="AF18" s="365">
        <v>5</v>
      </c>
      <c r="AG18" s="378" t="s">
        <v>247</v>
      </c>
    </row>
    <row r="19" spans="2:33" ht="14.1" customHeight="1">
      <c r="B19" s="377"/>
      <c r="C19" s="377"/>
      <c r="D19" s="380"/>
      <c r="E19" s="380"/>
      <c r="F19" s="380"/>
      <c r="G19" s="597"/>
      <c r="H19" s="597"/>
      <c r="I19" s="597"/>
      <c r="J19" s="597"/>
      <c r="K19" s="597"/>
      <c r="L19" s="597"/>
      <c r="M19" s="597"/>
      <c r="N19" s="382"/>
      <c r="O19" s="383"/>
      <c r="P19" s="252">
        <v>1</v>
      </c>
      <c r="Q19" s="245" t="s">
        <v>68</v>
      </c>
      <c r="R19" s="252">
        <v>0</v>
      </c>
      <c r="S19" s="383"/>
      <c r="T19" s="382"/>
      <c r="U19" s="595"/>
      <c r="V19" s="595"/>
      <c r="W19" s="595"/>
      <c r="X19" s="595"/>
      <c r="Y19" s="595"/>
      <c r="Z19" s="595"/>
      <c r="AA19" s="595"/>
      <c r="AB19" s="390"/>
      <c r="AC19" s="365"/>
      <c r="AD19" s="365"/>
      <c r="AE19" s="365"/>
      <c r="AF19" s="365"/>
      <c r="AG19" s="378"/>
    </row>
    <row r="20" spans="2:33" ht="14.1" customHeight="1">
      <c r="B20" s="377" t="s">
        <v>180</v>
      </c>
      <c r="C20" s="377" t="s">
        <v>5</v>
      </c>
      <c r="D20" s="380">
        <v>0.39583333333333331</v>
      </c>
      <c r="E20" s="380"/>
      <c r="F20" s="380"/>
      <c r="G20" s="597" t="str">
        <f>R7</f>
        <v>ＦＣスポルト宇都宮</v>
      </c>
      <c r="H20" s="597"/>
      <c r="I20" s="597"/>
      <c r="J20" s="597"/>
      <c r="K20" s="597"/>
      <c r="L20" s="597"/>
      <c r="M20" s="597"/>
      <c r="N20" s="382">
        <f>P20+P21</f>
        <v>3</v>
      </c>
      <c r="O20" s="383" t="s">
        <v>9</v>
      </c>
      <c r="P20" s="252">
        <v>3</v>
      </c>
      <c r="Q20" s="245" t="s">
        <v>68</v>
      </c>
      <c r="R20" s="252">
        <v>0</v>
      </c>
      <c r="S20" s="383" t="s">
        <v>10</v>
      </c>
      <c r="T20" s="382">
        <f>R20+R21</f>
        <v>0</v>
      </c>
      <c r="U20" s="594" t="str">
        <f>V7</f>
        <v>ＫＳＣ鹿沼</v>
      </c>
      <c r="V20" s="594"/>
      <c r="W20" s="594"/>
      <c r="X20" s="594"/>
      <c r="Y20" s="594"/>
      <c r="Z20" s="594"/>
      <c r="AA20" s="594"/>
      <c r="AB20" s="390" t="s">
        <v>246</v>
      </c>
      <c r="AC20" s="365" t="s">
        <v>186</v>
      </c>
      <c r="AD20" s="365" t="s">
        <v>187</v>
      </c>
      <c r="AE20" s="365" t="s">
        <v>188</v>
      </c>
      <c r="AF20" s="365">
        <v>4</v>
      </c>
      <c r="AG20" s="378" t="s">
        <v>247</v>
      </c>
    </row>
    <row r="21" spans="2:33" ht="14.1" customHeight="1">
      <c r="B21" s="377"/>
      <c r="C21" s="377"/>
      <c r="D21" s="380"/>
      <c r="E21" s="380"/>
      <c r="F21" s="380"/>
      <c r="G21" s="597"/>
      <c r="H21" s="597"/>
      <c r="I21" s="597"/>
      <c r="J21" s="597"/>
      <c r="K21" s="597"/>
      <c r="L21" s="597"/>
      <c r="M21" s="597"/>
      <c r="N21" s="382"/>
      <c r="O21" s="383"/>
      <c r="P21" s="252">
        <v>0</v>
      </c>
      <c r="Q21" s="245" t="s">
        <v>68</v>
      </c>
      <c r="R21" s="252">
        <v>0</v>
      </c>
      <c r="S21" s="383"/>
      <c r="T21" s="382"/>
      <c r="U21" s="594"/>
      <c r="V21" s="594"/>
      <c r="W21" s="594"/>
      <c r="X21" s="594"/>
      <c r="Y21" s="594"/>
      <c r="Z21" s="594"/>
      <c r="AA21" s="594"/>
      <c r="AB21" s="390"/>
      <c r="AC21" s="365"/>
      <c r="AD21" s="365"/>
      <c r="AE21" s="365"/>
      <c r="AF21" s="365"/>
      <c r="AG21" s="378"/>
    </row>
    <row r="22" spans="2:33" ht="14.1" customHeight="1">
      <c r="B22" s="377" t="s">
        <v>184</v>
      </c>
      <c r="C22" s="377" t="s">
        <v>5</v>
      </c>
      <c r="D22" s="380">
        <v>0.39583333333333331</v>
      </c>
      <c r="E22" s="380"/>
      <c r="F22" s="380"/>
      <c r="G22" s="607" t="str">
        <f>Z7</f>
        <v>大谷北ＦＣフォルテ</v>
      </c>
      <c r="H22" s="607"/>
      <c r="I22" s="607"/>
      <c r="J22" s="607"/>
      <c r="K22" s="607"/>
      <c r="L22" s="607"/>
      <c r="M22" s="607"/>
      <c r="N22" s="382">
        <f>P22+P23</f>
        <v>0</v>
      </c>
      <c r="O22" s="383" t="s">
        <v>9</v>
      </c>
      <c r="P22" s="252">
        <v>0</v>
      </c>
      <c r="Q22" s="245" t="s">
        <v>68</v>
      </c>
      <c r="R22" s="252">
        <v>0</v>
      </c>
      <c r="S22" s="383" t="s">
        <v>10</v>
      </c>
      <c r="T22" s="382">
        <f>R22+R23</f>
        <v>0</v>
      </c>
      <c r="U22" s="591" t="str">
        <f>AD7</f>
        <v>東那須野ＦＣ　Ｕ－１０</v>
      </c>
      <c r="V22" s="591"/>
      <c r="W22" s="591"/>
      <c r="X22" s="591"/>
      <c r="Y22" s="591"/>
      <c r="Z22" s="591"/>
      <c r="AA22" s="591"/>
      <c r="AB22" s="390" t="s">
        <v>246</v>
      </c>
      <c r="AC22" s="365" t="s">
        <v>189</v>
      </c>
      <c r="AD22" s="365" t="s">
        <v>188</v>
      </c>
      <c r="AE22" s="365" t="s">
        <v>187</v>
      </c>
      <c r="AF22" s="365">
        <v>1</v>
      </c>
      <c r="AG22" s="378" t="s">
        <v>247</v>
      </c>
    </row>
    <row r="23" spans="2:33" ht="14.1" customHeight="1">
      <c r="B23" s="377"/>
      <c r="C23" s="377"/>
      <c r="D23" s="380"/>
      <c r="E23" s="380"/>
      <c r="F23" s="380"/>
      <c r="G23" s="607"/>
      <c r="H23" s="607"/>
      <c r="I23" s="607"/>
      <c r="J23" s="607"/>
      <c r="K23" s="607"/>
      <c r="L23" s="607"/>
      <c r="M23" s="607"/>
      <c r="N23" s="382"/>
      <c r="O23" s="383"/>
      <c r="P23" s="252">
        <v>0</v>
      </c>
      <c r="Q23" s="245" t="s">
        <v>68</v>
      </c>
      <c r="R23" s="252">
        <v>0</v>
      </c>
      <c r="S23" s="383"/>
      <c r="T23" s="382"/>
      <c r="U23" s="591"/>
      <c r="V23" s="591"/>
      <c r="W23" s="591"/>
      <c r="X23" s="591"/>
      <c r="Y23" s="591"/>
      <c r="Z23" s="591"/>
      <c r="AA23" s="591"/>
      <c r="AB23" s="390"/>
      <c r="AC23" s="365"/>
      <c r="AD23" s="365"/>
      <c r="AE23" s="365"/>
      <c r="AF23" s="365"/>
      <c r="AG23" s="378"/>
    </row>
    <row r="24" spans="2:33" ht="14.1" customHeight="1">
      <c r="B24" s="377" t="s">
        <v>180</v>
      </c>
      <c r="C24" s="377" t="s">
        <v>6</v>
      </c>
      <c r="D24" s="380">
        <v>0.41666666666666669</v>
      </c>
      <c r="E24" s="380"/>
      <c r="F24" s="380"/>
      <c r="G24" s="594" t="str">
        <f>C7</f>
        <v>さくらボン・ディ・ボーラ</v>
      </c>
      <c r="H24" s="594"/>
      <c r="I24" s="594"/>
      <c r="J24" s="594"/>
      <c r="K24" s="594"/>
      <c r="L24" s="594"/>
      <c r="M24" s="594"/>
      <c r="N24" s="382">
        <f>P24+P25</f>
        <v>1</v>
      </c>
      <c r="O24" s="383" t="s">
        <v>9</v>
      </c>
      <c r="P24" s="252">
        <v>1</v>
      </c>
      <c r="Q24" s="245" t="s">
        <v>68</v>
      </c>
      <c r="R24" s="252">
        <v>2</v>
      </c>
      <c r="S24" s="383" t="s">
        <v>10</v>
      </c>
      <c r="T24" s="382">
        <f>R24+R25</f>
        <v>2</v>
      </c>
      <c r="U24" s="597" t="str">
        <f>K7</f>
        <v>ＦＣアリーバＵ１０</v>
      </c>
      <c r="V24" s="597"/>
      <c r="W24" s="597"/>
      <c r="X24" s="597"/>
      <c r="Y24" s="597"/>
      <c r="Z24" s="597"/>
      <c r="AA24" s="597"/>
      <c r="AB24" s="390" t="s">
        <v>246</v>
      </c>
      <c r="AC24" s="365" t="s">
        <v>182</v>
      </c>
      <c r="AD24" s="365" t="s">
        <v>181</v>
      </c>
      <c r="AE24" s="365" t="s">
        <v>185</v>
      </c>
      <c r="AF24" s="365">
        <v>7</v>
      </c>
      <c r="AG24" s="378" t="s">
        <v>247</v>
      </c>
    </row>
    <row r="25" spans="2:33" ht="14.1" customHeight="1">
      <c r="B25" s="377"/>
      <c r="C25" s="377"/>
      <c r="D25" s="380"/>
      <c r="E25" s="380"/>
      <c r="F25" s="380"/>
      <c r="G25" s="594"/>
      <c r="H25" s="594"/>
      <c r="I25" s="594"/>
      <c r="J25" s="594"/>
      <c r="K25" s="594"/>
      <c r="L25" s="594"/>
      <c r="M25" s="594"/>
      <c r="N25" s="382"/>
      <c r="O25" s="383"/>
      <c r="P25" s="252">
        <v>0</v>
      </c>
      <c r="Q25" s="245" t="s">
        <v>68</v>
      </c>
      <c r="R25" s="252">
        <v>0</v>
      </c>
      <c r="S25" s="383"/>
      <c r="T25" s="382"/>
      <c r="U25" s="597"/>
      <c r="V25" s="597"/>
      <c r="W25" s="597"/>
      <c r="X25" s="597"/>
      <c r="Y25" s="597"/>
      <c r="Z25" s="597"/>
      <c r="AA25" s="597"/>
      <c r="AB25" s="390"/>
      <c r="AC25" s="365"/>
      <c r="AD25" s="365"/>
      <c r="AE25" s="365"/>
      <c r="AF25" s="365"/>
      <c r="AG25" s="378"/>
    </row>
    <row r="26" spans="2:33" ht="14.1" customHeight="1">
      <c r="B26" s="377" t="s">
        <v>184</v>
      </c>
      <c r="C26" s="377" t="s">
        <v>6</v>
      </c>
      <c r="D26" s="380">
        <v>0.41666666666666669</v>
      </c>
      <c r="E26" s="380"/>
      <c r="F26" s="380"/>
      <c r="G26" s="594" t="str">
        <f>G7</f>
        <v>亀山サッカークラブ</v>
      </c>
      <c r="H26" s="594"/>
      <c r="I26" s="594"/>
      <c r="J26" s="594"/>
      <c r="K26" s="594"/>
      <c r="L26" s="594"/>
      <c r="M26" s="594"/>
      <c r="N26" s="382">
        <f>P26+P27</f>
        <v>0</v>
      </c>
      <c r="O26" s="383" t="s">
        <v>9</v>
      </c>
      <c r="P26" s="252">
        <v>0</v>
      </c>
      <c r="Q26" s="245" t="s">
        <v>68</v>
      </c>
      <c r="R26" s="252">
        <v>0</v>
      </c>
      <c r="S26" s="383" t="s">
        <v>10</v>
      </c>
      <c r="T26" s="382">
        <f>R26+R27</f>
        <v>1</v>
      </c>
      <c r="U26" s="592" t="str">
        <f>O7</f>
        <v>石橋ＦＣ</v>
      </c>
      <c r="V26" s="592"/>
      <c r="W26" s="592"/>
      <c r="X26" s="592"/>
      <c r="Y26" s="592"/>
      <c r="Z26" s="592"/>
      <c r="AA26" s="592"/>
      <c r="AB26" s="390" t="s">
        <v>246</v>
      </c>
      <c r="AC26" s="365" t="s">
        <v>183</v>
      </c>
      <c r="AD26" s="365" t="s">
        <v>185</v>
      </c>
      <c r="AE26" s="365" t="s">
        <v>181</v>
      </c>
      <c r="AF26" s="365">
        <v>6</v>
      </c>
      <c r="AG26" s="378" t="s">
        <v>247</v>
      </c>
    </row>
    <row r="27" spans="2:33" ht="14.1" customHeight="1">
      <c r="B27" s="377"/>
      <c r="C27" s="377"/>
      <c r="D27" s="380"/>
      <c r="E27" s="380"/>
      <c r="F27" s="380"/>
      <c r="G27" s="594"/>
      <c r="H27" s="594"/>
      <c r="I27" s="594"/>
      <c r="J27" s="594"/>
      <c r="K27" s="594"/>
      <c r="L27" s="594"/>
      <c r="M27" s="594"/>
      <c r="N27" s="382"/>
      <c r="O27" s="383"/>
      <c r="P27" s="252">
        <v>0</v>
      </c>
      <c r="Q27" s="245" t="s">
        <v>68</v>
      </c>
      <c r="R27" s="252">
        <v>1</v>
      </c>
      <c r="S27" s="383"/>
      <c r="T27" s="382"/>
      <c r="U27" s="592"/>
      <c r="V27" s="592"/>
      <c r="W27" s="592"/>
      <c r="X27" s="592"/>
      <c r="Y27" s="592"/>
      <c r="Z27" s="592"/>
      <c r="AA27" s="592"/>
      <c r="AB27" s="390"/>
      <c r="AC27" s="365"/>
      <c r="AD27" s="365"/>
      <c r="AE27" s="365"/>
      <c r="AF27" s="365"/>
      <c r="AG27" s="378"/>
    </row>
    <row r="28" spans="2:33" ht="14.1" customHeight="1">
      <c r="B28" s="377" t="s">
        <v>180</v>
      </c>
      <c r="C28" s="377" t="s">
        <v>7</v>
      </c>
      <c r="D28" s="380">
        <v>0.4375</v>
      </c>
      <c r="E28" s="380"/>
      <c r="F28" s="380"/>
      <c r="G28" s="591" t="str">
        <f>R7</f>
        <v>ＦＣスポルト宇都宮</v>
      </c>
      <c r="H28" s="591"/>
      <c r="I28" s="591"/>
      <c r="J28" s="591"/>
      <c r="K28" s="591"/>
      <c r="L28" s="591"/>
      <c r="M28" s="591"/>
      <c r="N28" s="382">
        <f>P28+P29</f>
        <v>0</v>
      </c>
      <c r="O28" s="383" t="s">
        <v>9</v>
      </c>
      <c r="P28" s="252">
        <v>0</v>
      </c>
      <c r="Q28" s="245" t="s">
        <v>68</v>
      </c>
      <c r="R28" s="252">
        <v>0</v>
      </c>
      <c r="S28" s="383" t="s">
        <v>10</v>
      </c>
      <c r="T28" s="382">
        <f>R28+R29</f>
        <v>0</v>
      </c>
      <c r="U28" s="607" t="str">
        <f>Z7</f>
        <v>大谷北ＦＣフォルテ</v>
      </c>
      <c r="V28" s="607"/>
      <c r="W28" s="607"/>
      <c r="X28" s="607"/>
      <c r="Y28" s="607"/>
      <c r="Z28" s="607"/>
      <c r="AA28" s="607"/>
      <c r="AB28" s="390" t="s">
        <v>246</v>
      </c>
      <c r="AC28" s="365" t="s">
        <v>187</v>
      </c>
      <c r="AD28" s="365" t="s">
        <v>186</v>
      </c>
      <c r="AE28" s="365" t="s">
        <v>189</v>
      </c>
      <c r="AF28" s="365">
        <v>3</v>
      </c>
      <c r="AG28" s="378" t="s">
        <v>247</v>
      </c>
    </row>
    <row r="29" spans="2:33" ht="14.1" customHeight="1">
      <c r="B29" s="377"/>
      <c r="C29" s="377"/>
      <c r="D29" s="380"/>
      <c r="E29" s="380"/>
      <c r="F29" s="380"/>
      <c r="G29" s="591"/>
      <c r="H29" s="591"/>
      <c r="I29" s="591"/>
      <c r="J29" s="591"/>
      <c r="K29" s="591"/>
      <c r="L29" s="591"/>
      <c r="M29" s="591"/>
      <c r="N29" s="382"/>
      <c r="O29" s="383"/>
      <c r="P29" s="252">
        <v>0</v>
      </c>
      <c r="Q29" s="245" t="s">
        <v>68</v>
      </c>
      <c r="R29" s="252">
        <v>0</v>
      </c>
      <c r="S29" s="383"/>
      <c r="T29" s="382"/>
      <c r="U29" s="607"/>
      <c r="V29" s="607"/>
      <c r="W29" s="607"/>
      <c r="X29" s="607"/>
      <c r="Y29" s="607"/>
      <c r="Z29" s="607"/>
      <c r="AA29" s="607"/>
      <c r="AB29" s="390"/>
      <c r="AC29" s="365"/>
      <c r="AD29" s="365"/>
      <c r="AE29" s="365"/>
      <c r="AF29" s="365"/>
      <c r="AG29" s="378"/>
    </row>
    <row r="30" spans="2:33" ht="14.1" customHeight="1">
      <c r="B30" s="377" t="s">
        <v>184</v>
      </c>
      <c r="C30" s="377" t="s">
        <v>7</v>
      </c>
      <c r="D30" s="380">
        <v>0.4375</v>
      </c>
      <c r="E30" s="380"/>
      <c r="F30" s="380"/>
      <c r="G30" s="597" t="str">
        <f>V7</f>
        <v>ＫＳＣ鹿沼</v>
      </c>
      <c r="H30" s="597"/>
      <c r="I30" s="597"/>
      <c r="J30" s="597"/>
      <c r="K30" s="597"/>
      <c r="L30" s="597"/>
      <c r="M30" s="597"/>
      <c r="N30" s="382">
        <f>P30+P31</f>
        <v>5</v>
      </c>
      <c r="O30" s="383" t="s">
        <v>9</v>
      </c>
      <c r="P30" s="252">
        <v>4</v>
      </c>
      <c r="Q30" s="245" t="s">
        <v>68</v>
      </c>
      <c r="R30" s="252">
        <v>0</v>
      </c>
      <c r="S30" s="383" t="s">
        <v>10</v>
      </c>
      <c r="T30" s="382">
        <f>R30+R31</f>
        <v>0</v>
      </c>
      <c r="U30" s="594" t="str">
        <f>AD7</f>
        <v>東那須野ＦＣ　Ｕ－１０</v>
      </c>
      <c r="V30" s="594"/>
      <c r="W30" s="594"/>
      <c r="X30" s="594"/>
      <c r="Y30" s="594"/>
      <c r="Z30" s="594"/>
      <c r="AA30" s="594"/>
      <c r="AB30" s="390" t="s">
        <v>246</v>
      </c>
      <c r="AC30" s="365" t="s">
        <v>188</v>
      </c>
      <c r="AD30" s="365" t="s">
        <v>189</v>
      </c>
      <c r="AE30" s="365" t="s">
        <v>186</v>
      </c>
      <c r="AF30" s="365">
        <v>2</v>
      </c>
      <c r="AG30" s="378" t="s">
        <v>247</v>
      </c>
    </row>
    <row r="31" spans="2:33" ht="14.1" customHeight="1">
      <c r="B31" s="377"/>
      <c r="C31" s="377"/>
      <c r="D31" s="380"/>
      <c r="E31" s="380"/>
      <c r="F31" s="380"/>
      <c r="G31" s="597"/>
      <c r="H31" s="597"/>
      <c r="I31" s="597"/>
      <c r="J31" s="597"/>
      <c r="K31" s="597"/>
      <c r="L31" s="597"/>
      <c r="M31" s="597"/>
      <c r="N31" s="382"/>
      <c r="O31" s="383"/>
      <c r="P31" s="252">
        <v>1</v>
      </c>
      <c r="Q31" s="245" t="s">
        <v>68</v>
      </c>
      <c r="R31" s="252">
        <v>0</v>
      </c>
      <c r="S31" s="383"/>
      <c r="T31" s="382"/>
      <c r="U31" s="594"/>
      <c r="V31" s="594"/>
      <c r="W31" s="594"/>
      <c r="X31" s="594"/>
      <c r="Y31" s="594"/>
      <c r="Z31" s="594"/>
      <c r="AA31" s="594"/>
      <c r="AB31" s="390"/>
      <c r="AC31" s="365"/>
      <c r="AD31" s="365"/>
      <c r="AE31" s="365"/>
      <c r="AF31" s="365"/>
      <c r="AG31" s="378"/>
    </row>
    <row r="32" spans="2:33" ht="14.1" customHeight="1">
      <c r="B32" s="377" t="s">
        <v>180</v>
      </c>
      <c r="C32" s="377" t="s">
        <v>8</v>
      </c>
      <c r="D32" s="380">
        <v>0.45833333333333331</v>
      </c>
      <c r="E32" s="380"/>
      <c r="F32" s="380"/>
      <c r="G32" s="594" t="str">
        <f>C7</f>
        <v>さくらボン・ディ・ボーラ</v>
      </c>
      <c r="H32" s="594"/>
      <c r="I32" s="594"/>
      <c r="J32" s="594"/>
      <c r="K32" s="594"/>
      <c r="L32" s="594"/>
      <c r="M32" s="594"/>
      <c r="N32" s="382">
        <f>P32+P33</f>
        <v>0</v>
      </c>
      <c r="O32" s="383" t="s">
        <v>9</v>
      </c>
      <c r="P32" s="252">
        <v>0</v>
      </c>
      <c r="Q32" s="245" t="s">
        <v>68</v>
      </c>
      <c r="R32" s="252">
        <v>1</v>
      </c>
      <c r="S32" s="383" t="s">
        <v>10</v>
      </c>
      <c r="T32" s="382">
        <f>R32+R33</f>
        <v>1</v>
      </c>
      <c r="U32" s="592" t="str">
        <f>O7</f>
        <v>石橋ＦＣ</v>
      </c>
      <c r="V32" s="592"/>
      <c r="W32" s="592"/>
      <c r="X32" s="592"/>
      <c r="Y32" s="592"/>
      <c r="Z32" s="592"/>
      <c r="AA32" s="592"/>
      <c r="AB32" s="390" t="s">
        <v>246</v>
      </c>
      <c r="AC32" s="365" t="s">
        <v>181</v>
      </c>
      <c r="AD32" s="365" t="s">
        <v>182</v>
      </c>
      <c r="AE32" s="365" t="s">
        <v>183</v>
      </c>
      <c r="AF32" s="365">
        <v>8</v>
      </c>
      <c r="AG32" s="378" t="s">
        <v>247</v>
      </c>
    </row>
    <row r="33" spans="2:33" ht="14.1" customHeight="1">
      <c r="B33" s="377"/>
      <c r="C33" s="377"/>
      <c r="D33" s="380"/>
      <c r="E33" s="380"/>
      <c r="F33" s="380"/>
      <c r="G33" s="594"/>
      <c r="H33" s="594"/>
      <c r="I33" s="594"/>
      <c r="J33" s="594"/>
      <c r="K33" s="594"/>
      <c r="L33" s="594"/>
      <c r="M33" s="594"/>
      <c r="N33" s="382"/>
      <c r="O33" s="383"/>
      <c r="P33" s="252">
        <v>0</v>
      </c>
      <c r="Q33" s="245" t="s">
        <v>68</v>
      </c>
      <c r="R33" s="252">
        <v>0</v>
      </c>
      <c r="S33" s="383"/>
      <c r="T33" s="382"/>
      <c r="U33" s="592"/>
      <c r="V33" s="592"/>
      <c r="W33" s="592"/>
      <c r="X33" s="592"/>
      <c r="Y33" s="592"/>
      <c r="Z33" s="592"/>
      <c r="AA33" s="592"/>
      <c r="AB33" s="390"/>
      <c r="AC33" s="365"/>
      <c r="AD33" s="365"/>
      <c r="AE33" s="365"/>
      <c r="AF33" s="365"/>
      <c r="AG33" s="378"/>
    </row>
    <row r="34" spans="2:33" ht="14.1" customHeight="1">
      <c r="B34" s="377" t="s">
        <v>184</v>
      </c>
      <c r="C34" s="377" t="s">
        <v>8</v>
      </c>
      <c r="D34" s="380">
        <v>0.45833333333333331</v>
      </c>
      <c r="E34" s="380"/>
      <c r="F34" s="380"/>
      <c r="G34" s="594" t="str">
        <f>G7</f>
        <v>亀山サッカークラブ</v>
      </c>
      <c r="H34" s="594"/>
      <c r="I34" s="594"/>
      <c r="J34" s="594"/>
      <c r="K34" s="594"/>
      <c r="L34" s="594"/>
      <c r="M34" s="594"/>
      <c r="N34" s="382">
        <f>P34+P35</f>
        <v>0</v>
      </c>
      <c r="O34" s="383" t="s">
        <v>9</v>
      </c>
      <c r="P34" s="252">
        <v>0</v>
      </c>
      <c r="Q34" s="245" t="s">
        <v>68</v>
      </c>
      <c r="R34" s="252">
        <v>1</v>
      </c>
      <c r="S34" s="383" t="s">
        <v>10</v>
      </c>
      <c r="T34" s="382">
        <f>R34+R35</f>
        <v>2</v>
      </c>
      <c r="U34" s="597" t="str">
        <f>K7</f>
        <v>ＦＣアリーバＵ１０</v>
      </c>
      <c r="V34" s="597"/>
      <c r="W34" s="597"/>
      <c r="X34" s="597"/>
      <c r="Y34" s="597"/>
      <c r="Z34" s="597"/>
      <c r="AA34" s="597"/>
      <c r="AB34" s="390" t="s">
        <v>246</v>
      </c>
      <c r="AC34" s="365" t="s">
        <v>185</v>
      </c>
      <c r="AD34" s="365" t="s">
        <v>183</v>
      </c>
      <c r="AE34" s="365" t="s">
        <v>182</v>
      </c>
      <c r="AF34" s="365">
        <v>5</v>
      </c>
      <c r="AG34" s="378" t="s">
        <v>247</v>
      </c>
    </row>
    <row r="35" spans="2:33" ht="14.1" customHeight="1">
      <c r="B35" s="377"/>
      <c r="C35" s="377"/>
      <c r="D35" s="380"/>
      <c r="E35" s="380"/>
      <c r="F35" s="380"/>
      <c r="G35" s="594"/>
      <c r="H35" s="594"/>
      <c r="I35" s="594"/>
      <c r="J35" s="594"/>
      <c r="K35" s="594"/>
      <c r="L35" s="594"/>
      <c r="M35" s="594"/>
      <c r="N35" s="382"/>
      <c r="O35" s="383"/>
      <c r="P35" s="252">
        <v>0</v>
      </c>
      <c r="Q35" s="245" t="s">
        <v>68</v>
      </c>
      <c r="R35" s="252">
        <v>1</v>
      </c>
      <c r="S35" s="383"/>
      <c r="T35" s="382"/>
      <c r="U35" s="597"/>
      <c r="V35" s="597"/>
      <c r="W35" s="597"/>
      <c r="X35" s="597"/>
      <c r="Y35" s="597"/>
      <c r="Z35" s="597"/>
      <c r="AA35" s="597"/>
      <c r="AB35" s="390"/>
      <c r="AC35" s="365"/>
      <c r="AD35" s="365"/>
      <c r="AE35" s="365"/>
      <c r="AF35" s="365"/>
      <c r="AG35" s="378"/>
    </row>
    <row r="36" spans="2:33" ht="14.1" customHeight="1">
      <c r="B36" s="377" t="s">
        <v>180</v>
      </c>
      <c r="C36" s="377" t="s">
        <v>0</v>
      </c>
      <c r="D36" s="380">
        <v>0.47916666666666669</v>
      </c>
      <c r="E36" s="380"/>
      <c r="F36" s="380"/>
      <c r="G36" s="597" t="str">
        <f>R7</f>
        <v>ＦＣスポルト宇都宮</v>
      </c>
      <c r="H36" s="597"/>
      <c r="I36" s="597"/>
      <c r="J36" s="597"/>
      <c r="K36" s="597"/>
      <c r="L36" s="597"/>
      <c r="M36" s="597"/>
      <c r="N36" s="382">
        <f>P36+P37</f>
        <v>6</v>
      </c>
      <c r="O36" s="383" t="s">
        <v>9</v>
      </c>
      <c r="P36" s="252">
        <v>3</v>
      </c>
      <c r="Q36" s="245" t="s">
        <v>68</v>
      </c>
      <c r="R36" s="252">
        <v>0</v>
      </c>
      <c r="S36" s="383" t="s">
        <v>10</v>
      </c>
      <c r="T36" s="382">
        <f>R36+R37</f>
        <v>1</v>
      </c>
      <c r="U36" s="594" t="str">
        <f>AD7</f>
        <v>東那須野ＦＣ　Ｕ－１０</v>
      </c>
      <c r="V36" s="594"/>
      <c r="W36" s="594"/>
      <c r="X36" s="594"/>
      <c r="Y36" s="594"/>
      <c r="Z36" s="594"/>
      <c r="AA36" s="594"/>
      <c r="AB36" s="390" t="s">
        <v>246</v>
      </c>
      <c r="AC36" s="365" t="s">
        <v>186</v>
      </c>
      <c r="AD36" s="365" t="s">
        <v>187</v>
      </c>
      <c r="AE36" s="365" t="s">
        <v>188</v>
      </c>
      <c r="AF36" s="365">
        <v>4</v>
      </c>
      <c r="AG36" s="378" t="s">
        <v>247</v>
      </c>
    </row>
    <row r="37" spans="2:33" ht="14.1" customHeight="1">
      <c r="B37" s="377"/>
      <c r="C37" s="377"/>
      <c r="D37" s="380"/>
      <c r="E37" s="380"/>
      <c r="F37" s="380"/>
      <c r="G37" s="597"/>
      <c r="H37" s="597"/>
      <c r="I37" s="597"/>
      <c r="J37" s="597"/>
      <c r="K37" s="597"/>
      <c r="L37" s="597"/>
      <c r="M37" s="597"/>
      <c r="N37" s="382"/>
      <c r="O37" s="383"/>
      <c r="P37" s="252">
        <v>3</v>
      </c>
      <c r="Q37" s="245" t="s">
        <v>68</v>
      </c>
      <c r="R37" s="252">
        <v>1</v>
      </c>
      <c r="S37" s="383"/>
      <c r="T37" s="382"/>
      <c r="U37" s="594"/>
      <c r="V37" s="594"/>
      <c r="W37" s="594"/>
      <c r="X37" s="594"/>
      <c r="Y37" s="594"/>
      <c r="Z37" s="594"/>
      <c r="AA37" s="594"/>
      <c r="AB37" s="390"/>
      <c r="AC37" s="365"/>
      <c r="AD37" s="365"/>
      <c r="AE37" s="365"/>
      <c r="AF37" s="365"/>
      <c r="AG37" s="378"/>
    </row>
    <row r="38" spans="2:33" ht="14.1" customHeight="1">
      <c r="B38" s="377" t="s">
        <v>184</v>
      </c>
      <c r="C38" s="377" t="s">
        <v>0</v>
      </c>
      <c r="D38" s="380">
        <v>0.47916666666666669</v>
      </c>
      <c r="E38" s="380"/>
      <c r="F38" s="380"/>
      <c r="G38" s="594" t="str">
        <f>V7</f>
        <v>ＫＳＣ鹿沼</v>
      </c>
      <c r="H38" s="594"/>
      <c r="I38" s="594"/>
      <c r="J38" s="594"/>
      <c r="K38" s="594"/>
      <c r="L38" s="594"/>
      <c r="M38" s="594"/>
      <c r="N38" s="382">
        <f>P38+P39</f>
        <v>0</v>
      </c>
      <c r="O38" s="383" t="s">
        <v>9</v>
      </c>
      <c r="P38" s="252">
        <v>0</v>
      </c>
      <c r="Q38" s="245" t="s">
        <v>68</v>
      </c>
      <c r="R38" s="252">
        <v>1</v>
      </c>
      <c r="S38" s="383" t="s">
        <v>10</v>
      </c>
      <c r="T38" s="382">
        <f>R38+R39</f>
        <v>1</v>
      </c>
      <c r="U38" s="592" t="str">
        <f>Z7</f>
        <v>大谷北ＦＣフォルテ</v>
      </c>
      <c r="V38" s="592"/>
      <c r="W38" s="592"/>
      <c r="X38" s="592"/>
      <c r="Y38" s="592"/>
      <c r="Z38" s="592"/>
      <c r="AA38" s="592"/>
      <c r="AB38" s="390" t="s">
        <v>246</v>
      </c>
      <c r="AC38" s="365" t="s">
        <v>189</v>
      </c>
      <c r="AD38" s="365" t="s">
        <v>188</v>
      </c>
      <c r="AE38" s="365" t="s">
        <v>187</v>
      </c>
      <c r="AF38" s="365">
        <v>1</v>
      </c>
      <c r="AG38" s="378" t="s">
        <v>247</v>
      </c>
    </row>
    <row r="39" spans="2:33" ht="14.1" customHeight="1">
      <c r="B39" s="377"/>
      <c r="C39" s="377"/>
      <c r="D39" s="380"/>
      <c r="E39" s="380"/>
      <c r="F39" s="380"/>
      <c r="G39" s="594"/>
      <c r="H39" s="594"/>
      <c r="I39" s="594"/>
      <c r="J39" s="594"/>
      <c r="K39" s="594"/>
      <c r="L39" s="594"/>
      <c r="M39" s="594"/>
      <c r="N39" s="382"/>
      <c r="O39" s="383"/>
      <c r="P39" s="252">
        <v>0</v>
      </c>
      <c r="Q39" s="245" t="s">
        <v>68</v>
      </c>
      <c r="R39" s="252">
        <v>0</v>
      </c>
      <c r="S39" s="383"/>
      <c r="T39" s="382"/>
      <c r="U39" s="592"/>
      <c r="V39" s="592"/>
      <c r="W39" s="592"/>
      <c r="X39" s="592"/>
      <c r="Y39" s="592"/>
      <c r="Z39" s="592"/>
      <c r="AA39" s="592"/>
      <c r="AB39" s="390"/>
      <c r="AC39" s="365"/>
      <c r="AD39" s="365"/>
      <c r="AE39" s="365"/>
      <c r="AF39" s="365"/>
      <c r="AG39" s="378"/>
    </row>
    <row r="40" spans="2:33" ht="8.1" customHeight="1"/>
    <row r="41" spans="2:33" ht="19.5" customHeight="1">
      <c r="B41" s="397" t="str">
        <f>I3 &amp;"リーグ"</f>
        <v>eリーグ</v>
      </c>
      <c r="C41" s="398"/>
      <c r="D41" s="398"/>
      <c r="E41" s="399"/>
      <c r="F41" s="403" t="str">
        <f>B43</f>
        <v>さくらボン・ディ・ボーラ</v>
      </c>
      <c r="G41" s="404"/>
      <c r="H41" s="407" t="str">
        <f>B45</f>
        <v>亀山サッカークラブ</v>
      </c>
      <c r="I41" s="408"/>
      <c r="J41" s="411" t="str">
        <f>B47</f>
        <v>ＦＣアリーバＵ１０</v>
      </c>
      <c r="K41" s="412"/>
      <c r="L41" s="417" t="str">
        <f>B49</f>
        <v>石橋ＦＣ</v>
      </c>
      <c r="M41" s="418"/>
      <c r="N41" s="415" t="s">
        <v>1</v>
      </c>
      <c r="O41" s="415" t="s">
        <v>2</v>
      </c>
      <c r="P41" s="415" t="s">
        <v>3</v>
      </c>
      <c r="Q41" s="103"/>
      <c r="R41" s="397" t="str">
        <f>X3 &amp;"リーグ"</f>
        <v>fリーグ</v>
      </c>
      <c r="S41" s="398"/>
      <c r="T41" s="398"/>
      <c r="U41" s="399"/>
      <c r="V41" s="403" t="str">
        <f>R7</f>
        <v>ＦＣスポルト宇都宮</v>
      </c>
      <c r="W41" s="404"/>
      <c r="X41" s="421" t="str">
        <f>V7</f>
        <v>ＫＳＣ鹿沼</v>
      </c>
      <c r="Y41" s="422"/>
      <c r="Z41" s="421" t="str">
        <f>Z7</f>
        <v>大谷北ＦＣフォルテ</v>
      </c>
      <c r="AA41" s="422"/>
      <c r="AB41" s="407" t="str">
        <f>AD7</f>
        <v>東那須野ＦＣ　Ｕ－１０</v>
      </c>
      <c r="AC41" s="408"/>
      <c r="AD41" s="415" t="s">
        <v>1</v>
      </c>
      <c r="AE41" s="415" t="s">
        <v>2</v>
      </c>
      <c r="AF41" s="415" t="s">
        <v>3</v>
      </c>
    </row>
    <row r="42" spans="2:33" ht="20.100000000000001" customHeight="1">
      <c r="B42" s="400"/>
      <c r="C42" s="401"/>
      <c r="D42" s="401"/>
      <c r="E42" s="402"/>
      <c r="F42" s="405"/>
      <c r="G42" s="406"/>
      <c r="H42" s="409"/>
      <c r="I42" s="410"/>
      <c r="J42" s="413"/>
      <c r="K42" s="414"/>
      <c r="L42" s="419"/>
      <c r="M42" s="420"/>
      <c r="N42" s="416"/>
      <c r="O42" s="416"/>
      <c r="P42" s="416"/>
      <c r="Q42" s="103"/>
      <c r="R42" s="400"/>
      <c r="S42" s="401"/>
      <c r="T42" s="401"/>
      <c r="U42" s="402"/>
      <c r="V42" s="405"/>
      <c r="W42" s="406"/>
      <c r="X42" s="423"/>
      <c r="Y42" s="424"/>
      <c r="Z42" s="423"/>
      <c r="AA42" s="424"/>
      <c r="AB42" s="409"/>
      <c r="AC42" s="410"/>
      <c r="AD42" s="416"/>
      <c r="AE42" s="416"/>
      <c r="AF42" s="416"/>
    </row>
    <row r="43" spans="2:33" ht="20.100000000000001" customHeight="1">
      <c r="B43" s="433" t="str">
        <f>C7</f>
        <v>さくらボン・ディ・ボーラ</v>
      </c>
      <c r="C43" s="434"/>
      <c r="D43" s="434"/>
      <c r="E43" s="435"/>
      <c r="F43" s="427"/>
      <c r="G43" s="428"/>
      <c r="H43" s="217">
        <f>N16</f>
        <v>2</v>
      </c>
      <c r="I43" s="217">
        <f>T16</f>
        <v>0</v>
      </c>
      <c r="J43" s="217">
        <f>N24</f>
        <v>1</v>
      </c>
      <c r="K43" s="217">
        <f>T24</f>
        <v>2</v>
      </c>
      <c r="L43" s="217">
        <f>N32</f>
        <v>0</v>
      </c>
      <c r="M43" s="217">
        <f>T32</f>
        <v>1</v>
      </c>
      <c r="N43" s="431">
        <f>COUNTIF(F44:M44,"○")*3+COUNTIF(F44:M44,"△")</f>
        <v>3</v>
      </c>
      <c r="O43" s="431">
        <f>H43-I43+J43-K43+L43-M43</f>
        <v>0</v>
      </c>
      <c r="P43" s="431">
        <v>3</v>
      </c>
      <c r="Q43" s="246"/>
      <c r="R43" s="441" t="str">
        <f>R7</f>
        <v>ＦＣスポルト宇都宮</v>
      </c>
      <c r="S43" s="442"/>
      <c r="T43" s="442"/>
      <c r="U43" s="443"/>
      <c r="V43" s="427"/>
      <c r="W43" s="428"/>
      <c r="X43" s="217">
        <f>N20</f>
        <v>3</v>
      </c>
      <c r="Y43" s="217">
        <f>T20</f>
        <v>0</v>
      </c>
      <c r="Z43" s="217">
        <f>N28</f>
        <v>0</v>
      </c>
      <c r="AA43" s="217">
        <f>T28</f>
        <v>0</v>
      </c>
      <c r="AB43" s="217">
        <f>N36</f>
        <v>6</v>
      </c>
      <c r="AC43" s="217">
        <f>T36</f>
        <v>1</v>
      </c>
      <c r="AD43" s="431">
        <f>COUNTIF(V44:AC44,"○")*3+COUNTIF(V44:AC44,"△")</f>
        <v>7</v>
      </c>
      <c r="AE43" s="431">
        <f>X43-Y43+Z43-AA43+AB43-AC43</f>
        <v>8</v>
      </c>
      <c r="AF43" s="431">
        <v>1</v>
      </c>
    </row>
    <row r="44" spans="2:33" ht="20.100000000000001" customHeight="1">
      <c r="B44" s="436"/>
      <c r="C44" s="437"/>
      <c r="D44" s="437"/>
      <c r="E44" s="438"/>
      <c r="F44" s="429"/>
      <c r="G44" s="430"/>
      <c r="H44" s="439" t="str">
        <f>IF(H43&gt;I43,"○",IF(H43&lt;I43,"×",IF(H43=I43,"△")))</f>
        <v>○</v>
      </c>
      <c r="I44" s="440"/>
      <c r="J44" s="439" t="str">
        <f>IF(J43&gt;K43,"○",IF(J43&lt;K43,"×",IF(J43=K43,"△")))</f>
        <v>×</v>
      </c>
      <c r="K44" s="440"/>
      <c r="L44" s="439" t="str">
        <f>IF(L43&gt;M43,"○",IF(L43&lt;M43,"×",IF(L43=M43,"△")))</f>
        <v>×</v>
      </c>
      <c r="M44" s="440"/>
      <c r="N44" s="432"/>
      <c r="O44" s="432"/>
      <c r="P44" s="432"/>
      <c r="Q44" s="246"/>
      <c r="R44" s="444"/>
      <c r="S44" s="445"/>
      <c r="T44" s="445"/>
      <c r="U44" s="446"/>
      <c r="V44" s="429"/>
      <c r="W44" s="430"/>
      <c r="X44" s="439" t="str">
        <f>IF(X43&gt;Y43,"○",IF(X43&lt;Y43,"×",IF(X43=Y43,"△")))</f>
        <v>○</v>
      </c>
      <c r="Y44" s="440"/>
      <c r="Z44" s="439" t="str">
        <f>IF(Z43&gt;AA43,"○",IF(Z43&lt;AA43,"×",IF(Z43=AA43,"△")))</f>
        <v>△</v>
      </c>
      <c r="AA44" s="440"/>
      <c r="AB44" s="439" t="str">
        <f>IF(AB43&gt;AC43,"○",IF(AB43&lt;AC43,"×",IF(AB43=AC43,"△")))</f>
        <v>○</v>
      </c>
      <c r="AC44" s="440"/>
      <c r="AD44" s="432"/>
      <c r="AE44" s="432"/>
      <c r="AF44" s="432"/>
    </row>
    <row r="45" spans="2:33" ht="20.100000000000001" customHeight="1">
      <c r="B45" s="417" t="str">
        <f>G7</f>
        <v>亀山サッカークラブ</v>
      </c>
      <c r="C45" s="425"/>
      <c r="D45" s="425"/>
      <c r="E45" s="418"/>
      <c r="F45" s="217">
        <f>I43</f>
        <v>0</v>
      </c>
      <c r="G45" s="217">
        <f>H43</f>
        <v>2</v>
      </c>
      <c r="H45" s="427"/>
      <c r="I45" s="428"/>
      <c r="J45" s="217">
        <f>N34</f>
        <v>0</v>
      </c>
      <c r="K45" s="217">
        <f>T34</f>
        <v>2</v>
      </c>
      <c r="L45" s="217">
        <f>N26</f>
        <v>0</v>
      </c>
      <c r="M45" s="217">
        <f>T26</f>
        <v>1</v>
      </c>
      <c r="N45" s="431">
        <f>COUNTIF(F46:M46,"○")*3+COUNTIF(F46:M46,"△")</f>
        <v>0</v>
      </c>
      <c r="O45" s="431">
        <f>F45-G45+J45-K45+L45-M45</f>
        <v>-5</v>
      </c>
      <c r="P45" s="431">
        <v>4</v>
      </c>
      <c r="Q45" s="246"/>
      <c r="R45" s="433" t="str">
        <f>V7</f>
        <v>ＫＳＣ鹿沼</v>
      </c>
      <c r="S45" s="434"/>
      <c r="T45" s="434"/>
      <c r="U45" s="435"/>
      <c r="V45" s="217">
        <f>Y43</f>
        <v>0</v>
      </c>
      <c r="W45" s="217">
        <f>X43</f>
        <v>3</v>
      </c>
      <c r="X45" s="427"/>
      <c r="Y45" s="428"/>
      <c r="Z45" s="217">
        <f>N38</f>
        <v>0</v>
      </c>
      <c r="AA45" s="217">
        <f>T38</f>
        <v>1</v>
      </c>
      <c r="AB45" s="217">
        <f>N30</f>
        <v>5</v>
      </c>
      <c r="AC45" s="217">
        <f>T30</f>
        <v>0</v>
      </c>
      <c r="AD45" s="431">
        <f>COUNTIF(V46:AC46,"○")*3+COUNTIF(V46:AC46,"△")</f>
        <v>3</v>
      </c>
      <c r="AE45" s="431">
        <f>V45-W45+Z45-AA45+AB45-AC45</f>
        <v>1</v>
      </c>
      <c r="AF45" s="431">
        <v>3</v>
      </c>
    </row>
    <row r="46" spans="2:33" ht="20.100000000000001" customHeight="1">
      <c r="B46" s="419"/>
      <c r="C46" s="426"/>
      <c r="D46" s="426"/>
      <c r="E46" s="420"/>
      <c r="F46" s="439" t="str">
        <f>IF(F45&gt;G45,"○",IF(F45&lt;G45,"×",IF(F45=G45,"△")))</f>
        <v>×</v>
      </c>
      <c r="G46" s="440"/>
      <c r="H46" s="429"/>
      <c r="I46" s="430"/>
      <c r="J46" s="439" t="str">
        <f>IF(J45&gt;K45,"○",IF(J45&lt;K45,"×",IF(J45=K45,"△")))</f>
        <v>×</v>
      </c>
      <c r="K46" s="440"/>
      <c r="L46" s="439" t="str">
        <f>IF(L45&gt;M45,"○",IF(L45&lt;M45,"×",IF(L45=M45,"△")))</f>
        <v>×</v>
      </c>
      <c r="M46" s="440"/>
      <c r="N46" s="432"/>
      <c r="O46" s="432"/>
      <c r="P46" s="432"/>
      <c r="Q46" s="246"/>
      <c r="R46" s="436"/>
      <c r="S46" s="437"/>
      <c r="T46" s="437"/>
      <c r="U46" s="438"/>
      <c r="V46" s="439" t="str">
        <f>IF(V45&gt;W45,"○",IF(V45&lt;W45,"×",IF(V45=W45,"△")))</f>
        <v>×</v>
      </c>
      <c r="W46" s="440"/>
      <c r="X46" s="429"/>
      <c r="Y46" s="430"/>
      <c r="Z46" s="439" t="str">
        <f>IF(Z45&gt;AA45,"○",IF(Z45&lt;AA45,"×",IF(Z45=AA45,"△")))</f>
        <v>×</v>
      </c>
      <c r="AA46" s="440"/>
      <c r="AB46" s="439" t="str">
        <f>IF(AB45&gt;AC45,"○",IF(AB45&lt;AC45,"×",IF(AB45=AC45,"△")))</f>
        <v>○</v>
      </c>
      <c r="AC46" s="440"/>
      <c r="AD46" s="432"/>
      <c r="AE46" s="432"/>
      <c r="AF46" s="432"/>
    </row>
    <row r="47" spans="2:33" ht="20.100000000000001" customHeight="1">
      <c r="B47" s="441" t="str">
        <f>K7</f>
        <v>ＦＣアリーバＵ１０</v>
      </c>
      <c r="C47" s="442"/>
      <c r="D47" s="442"/>
      <c r="E47" s="443"/>
      <c r="F47" s="217">
        <f>K43</f>
        <v>2</v>
      </c>
      <c r="G47" s="217">
        <f>J43</f>
        <v>1</v>
      </c>
      <c r="H47" s="217">
        <f>K45</f>
        <v>2</v>
      </c>
      <c r="I47" s="217">
        <f>J45</f>
        <v>0</v>
      </c>
      <c r="J47" s="427"/>
      <c r="K47" s="428"/>
      <c r="L47" s="217">
        <f>N18</f>
        <v>1</v>
      </c>
      <c r="M47" s="217">
        <f>T18</f>
        <v>0</v>
      </c>
      <c r="N47" s="431">
        <f>COUNTIF(F48:M48,"○")*3+COUNTIF(F48:M48,"△")</f>
        <v>9</v>
      </c>
      <c r="O47" s="431">
        <f>F47-G47+H47-I47+L47-M47</f>
        <v>4</v>
      </c>
      <c r="P47" s="431">
        <v>1</v>
      </c>
      <c r="Q47" s="246"/>
      <c r="R47" s="417" t="str">
        <f>Z7</f>
        <v>大谷北ＦＣフォルテ</v>
      </c>
      <c r="S47" s="425"/>
      <c r="T47" s="425"/>
      <c r="U47" s="418"/>
      <c r="V47" s="217">
        <f>AA43</f>
        <v>0</v>
      </c>
      <c r="W47" s="217">
        <f>Z43</f>
        <v>0</v>
      </c>
      <c r="X47" s="217">
        <f>AA45</f>
        <v>1</v>
      </c>
      <c r="Y47" s="217">
        <f>Z45</f>
        <v>0</v>
      </c>
      <c r="Z47" s="427"/>
      <c r="AA47" s="428"/>
      <c r="AB47" s="217">
        <f>N22</f>
        <v>0</v>
      </c>
      <c r="AC47" s="217">
        <f>T22</f>
        <v>0</v>
      </c>
      <c r="AD47" s="431">
        <f>COUNTIF(V48:AC48,"○")*3+COUNTIF(V48:AC48,"△")</f>
        <v>5</v>
      </c>
      <c r="AE47" s="431">
        <f>V47-W47+X47-Y47+AB47-AC47</f>
        <v>1</v>
      </c>
      <c r="AF47" s="431">
        <v>2</v>
      </c>
    </row>
    <row r="48" spans="2:33" ht="20.100000000000001" customHeight="1">
      <c r="B48" s="444"/>
      <c r="C48" s="445"/>
      <c r="D48" s="445"/>
      <c r="E48" s="446"/>
      <c r="F48" s="439" t="str">
        <f>IF(F47&gt;G47,"○",IF(F47&lt;G47,"×",IF(F47=G47,"△")))</f>
        <v>○</v>
      </c>
      <c r="G48" s="440"/>
      <c r="H48" s="439" t="str">
        <f>IF(H47&gt;I47,"○",IF(H47&lt;I47,"×",IF(H47=I47,"△")))</f>
        <v>○</v>
      </c>
      <c r="I48" s="440"/>
      <c r="J48" s="429"/>
      <c r="K48" s="430"/>
      <c r="L48" s="439" t="str">
        <f>IF(L47&gt;M47,"○",IF(L47&lt;M47,"×",IF(L47=M47,"△")))</f>
        <v>○</v>
      </c>
      <c r="M48" s="440"/>
      <c r="N48" s="432"/>
      <c r="O48" s="432"/>
      <c r="P48" s="432"/>
      <c r="Q48" s="246"/>
      <c r="R48" s="419"/>
      <c r="S48" s="426"/>
      <c r="T48" s="426"/>
      <c r="U48" s="420"/>
      <c r="V48" s="439" t="str">
        <f>IF(V47&gt;W47,"○",IF(V47&lt;W47,"×",IF(V47=W47,"△")))</f>
        <v>△</v>
      </c>
      <c r="W48" s="440"/>
      <c r="X48" s="439" t="str">
        <f>IF(X47&gt;Y47,"○",IF(X47&lt;Y47,"×",IF(X47=Y47,"△")))</f>
        <v>○</v>
      </c>
      <c r="Y48" s="440"/>
      <c r="Z48" s="429"/>
      <c r="AA48" s="430"/>
      <c r="AB48" s="439" t="str">
        <f>IF(AB47&gt;AC47,"○",IF(AB47&lt;AC47,"×",IF(AB47=AC47,"△")))</f>
        <v>△</v>
      </c>
      <c r="AC48" s="440"/>
      <c r="AD48" s="432"/>
      <c r="AE48" s="432"/>
      <c r="AF48" s="432"/>
    </row>
    <row r="49" spans="1:33" ht="20.100000000000001" customHeight="1">
      <c r="B49" s="433" t="str">
        <f>O7</f>
        <v>石橋ＦＣ</v>
      </c>
      <c r="C49" s="434"/>
      <c r="D49" s="434"/>
      <c r="E49" s="435"/>
      <c r="F49" s="217">
        <f>M43</f>
        <v>1</v>
      </c>
      <c r="G49" s="217">
        <f>L43</f>
        <v>0</v>
      </c>
      <c r="H49" s="217">
        <f>M45</f>
        <v>1</v>
      </c>
      <c r="I49" s="217">
        <f>L45</f>
        <v>0</v>
      </c>
      <c r="J49" s="217">
        <f>M47</f>
        <v>0</v>
      </c>
      <c r="K49" s="217">
        <f>L47</f>
        <v>1</v>
      </c>
      <c r="L49" s="427"/>
      <c r="M49" s="428"/>
      <c r="N49" s="431">
        <f>COUNTIF(F50:M50,"○")*3+COUNTIF(F50:M50,"△")</f>
        <v>6</v>
      </c>
      <c r="O49" s="431">
        <f>F49-G49+H49-I49+J49-K49</f>
        <v>1</v>
      </c>
      <c r="P49" s="431">
        <v>2</v>
      </c>
      <c r="Q49" s="246"/>
      <c r="R49" s="421" t="str">
        <f>AD7</f>
        <v>東那須野ＦＣ　Ｕ－１０</v>
      </c>
      <c r="S49" s="462"/>
      <c r="T49" s="462"/>
      <c r="U49" s="422"/>
      <c r="V49" s="217">
        <f>AC43</f>
        <v>1</v>
      </c>
      <c r="W49" s="217">
        <f>AB43</f>
        <v>6</v>
      </c>
      <c r="X49" s="217">
        <f>AC45</f>
        <v>0</v>
      </c>
      <c r="Y49" s="217">
        <f>AB45</f>
        <v>5</v>
      </c>
      <c r="Z49" s="217">
        <f>AC47</f>
        <v>0</v>
      </c>
      <c r="AA49" s="217">
        <f>AB47</f>
        <v>0</v>
      </c>
      <c r="AB49" s="427"/>
      <c r="AC49" s="428"/>
      <c r="AD49" s="431">
        <f>COUNTIF(V50:AC50,"○")*3+COUNTIF(V50:AC50,"△")</f>
        <v>1</v>
      </c>
      <c r="AE49" s="431">
        <f>V49-W49+X49-Y49+Z49-AA49</f>
        <v>-10</v>
      </c>
      <c r="AF49" s="431">
        <v>4</v>
      </c>
    </row>
    <row r="50" spans="1:33" ht="20.100000000000001" customHeight="1">
      <c r="B50" s="436"/>
      <c r="C50" s="437"/>
      <c r="D50" s="437"/>
      <c r="E50" s="438"/>
      <c r="F50" s="439" t="str">
        <f>IF(F49&gt;G49,"○",IF(F49&lt;G49,"×",IF(F49=G49,"△")))</f>
        <v>○</v>
      </c>
      <c r="G50" s="440"/>
      <c r="H50" s="439" t="str">
        <f>IF(H49&gt;I49,"○",IF(H49&lt;I49,"×",IF(H49=I49,"△")))</f>
        <v>○</v>
      </c>
      <c r="I50" s="440"/>
      <c r="J50" s="439" t="str">
        <f>IF(J49&gt;K49,"○",IF(J49&lt;K49,"×",IF(J49=K49,"△")))</f>
        <v>×</v>
      </c>
      <c r="K50" s="440"/>
      <c r="L50" s="429"/>
      <c r="M50" s="430"/>
      <c r="N50" s="432"/>
      <c r="O50" s="432"/>
      <c r="P50" s="432"/>
      <c r="Q50" s="246"/>
      <c r="R50" s="423"/>
      <c r="S50" s="463"/>
      <c r="T50" s="463"/>
      <c r="U50" s="424"/>
      <c r="V50" s="439" t="str">
        <f>IF(V49&gt;W49,"○",IF(V49&lt;W49,"×",IF(V49=W49,"△")))</f>
        <v>×</v>
      </c>
      <c r="W50" s="440"/>
      <c r="X50" s="439" t="str">
        <f>IF(X49&gt;Y49,"○",IF(X49&lt;Y49,"×",IF(X49=Y49,"△")))</f>
        <v>×</v>
      </c>
      <c r="Y50" s="440"/>
      <c r="Z50" s="439" t="str">
        <f>IF(Z49&gt;AA49,"○",IF(Z49&lt;AA49,"×",IF(Z49=AA49,"△")))</f>
        <v>△</v>
      </c>
      <c r="AA50" s="440"/>
      <c r="AB50" s="429"/>
      <c r="AC50" s="430"/>
      <c r="AD50" s="432"/>
      <c r="AE50" s="432"/>
      <c r="AF50" s="432"/>
    </row>
    <row r="51" spans="1:33" ht="20.100000000000001" customHeight="1"/>
    <row r="52" spans="1:33" ht="21.75" customHeight="1">
      <c r="A52" s="9"/>
      <c r="B52" s="52"/>
      <c r="C52" s="52"/>
      <c r="D52" s="52"/>
      <c r="E52" s="52"/>
      <c r="F52" s="52"/>
      <c r="G52" s="52"/>
      <c r="H52" s="52"/>
      <c r="I52" s="375"/>
      <c r="J52" s="375"/>
      <c r="K52" s="375"/>
      <c r="L52" s="375"/>
      <c r="M52" s="375"/>
      <c r="N52" s="95"/>
      <c r="O52" s="95"/>
      <c r="P52" s="95"/>
      <c r="Q52" s="95"/>
      <c r="R52" s="95"/>
      <c r="T52" s="376"/>
      <c r="U52" s="376"/>
      <c r="V52" s="376"/>
      <c r="W52" s="376"/>
      <c r="X52" s="375"/>
      <c r="Y52" s="375"/>
      <c r="Z52" s="375"/>
      <c r="AA52" s="375"/>
      <c r="AB52" s="375"/>
      <c r="AC52" s="375"/>
      <c r="AD52" s="375"/>
      <c r="AE52" s="375"/>
      <c r="AF52" s="375"/>
      <c r="AG52" s="375"/>
    </row>
    <row r="53" spans="1:3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R53" s="248"/>
      <c r="S53" s="248"/>
      <c r="T53" s="248"/>
      <c r="U53" s="248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3" ht="19.5" customHeight="1">
      <c r="A54" s="9"/>
      <c r="B54" s="9"/>
      <c r="C54" s="9"/>
      <c r="D54" s="9"/>
      <c r="E54" s="9"/>
      <c r="F54" s="9"/>
      <c r="G54" s="9"/>
      <c r="I54" s="610" t="s">
        <v>622</v>
      </c>
      <c r="J54" s="610"/>
      <c r="M54" s="248"/>
      <c r="R54" s="248"/>
      <c r="S54" s="248"/>
      <c r="T54" s="248"/>
      <c r="U54" s="248"/>
      <c r="V54" s="11"/>
      <c r="X54" s="376" t="s">
        <v>227</v>
      </c>
      <c r="Y54" s="376"/>
      <c r="Z54" s="9"/>
    </row>
    <row r="55" spans="1:33" ht="20.100000000000001" customHeight="1" thickBot="1">
      <c r="A55" s="1"/>
      <c r="B55" s="1"/>
      <c r="C55" s="1"/>
      <c r="D55" s="1"/>
      <c r="E55" s="1"/>
      <c r="F55" s="1"/>
      <c r="G55" s="1"/>
      <c r="H55" s="1"/>
      <c r="I55" s="1"/>
      <c r="J55" s="228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30"/>
      <c r="Y55" s="96"/>
      <c r="Z55" s="1"/>
      <c r="AA55" s="1"/>
      <c r="AB55" s="1"/>
      <c r="AC55" s="1"/>
      <c r="AD55" s="1"/>
    </row>
    <row r="56" spans="1:33" ht="20.100000000000001" customHeight="1" thickTop="1">
      <c r="A56" s="1"/>
      <c r="B56" s="1"/>
      <c r="C56" s="1"/>
      <c r="D56" s="263"/>
      <c r="E56" s="259"/>
      <c r="F56" s="259"/>
      <c r="G56" s="264"/>
      <c r="H56" s="265"/>
      <c r="I56" s="266"/>
      <c r="J56" s="13"/>
      <c r="K56" s="14"/>
      <c r="L56" s="41"/>
      <c r="M56" s="13"/>
      <c r="N56" s="13"/>
      <c r="O56" s="14"/>
      <c r="P56" s="1"/>
      <c r="Q56" s="1"/>
      <c r="R56" s="1"/>
      <c r="S56" s="263"/>
      <c r="T56" s="259"/>
      <c r="U56" s="259"/>
      <c r="V56" s="264"/>
      <c r="W56" s="265"/>
      <c r="X56" s="266"/>
      <c r="Y56" s="13"/>
      <c r="Z56" s="14"/>
      <c r="AA56" s="41"/>
      <c r="AB56" s="13"/>
      <c r="AC56" s="13"/>
      <c r="AD56" s="14"/>
    </row>
    <row r="57" spans="1:33" ht="20.100000000000001" customHeight="1">
      <c r="A57" s="1"/>
      <c r="B57" s="1"/>
      <c r="C57" s="377">
        <v>9</v>
      </c>
      <c r="D57" s="377"/>
      <c r="E57" s="246"/>
      <c r="F57" s="1"/>
      <c r="G57" s="377">
        <v>10</v>
      </c>
      <c r="H57" s="377"/>
      <c r="I57" s="246"/>
      <c r="J57" s="1"/>
      <c r="K57" s="377">
        <v>11</v>
      </c>
      <c r="L57" s="377"/>
      <c r="M57" s="246"/>
      <c r="N57" s="1"/>
      <c r="O57" s="377">
        <v>12</v>
      </c>
      <c r="P57" s="377"/>
      <c r="Q57" s="1"/>
      <c r="R57" s="377">
        <v>13</v>
      </c>
      <c r="S57" s="377"/>
      <c r="T57" s="246"/>
      <c r="U57" s="1"/>
      <c r="V57" s="377">
        <v>14</v>
      </c>
      <c r="W57" s="377"/>
      <c r="X57" s="246"/>
      <c r="Y57" s="1"/>
      <c r="Z57" s="377">
        <v>15</v>
      </c>
      <c r="AA57" s="377"/>
      <c r="AB57" s="246"/>
      <c r="AC57" s="1"/>
      <c r="AD57" s="377">
        <v>16</v>
      </c>
      <c r="AE57" s="377"/>
    </row>
    <row r="58" spans="1:33" ht="20.100000000000001" customHeight="1">
      <c r="A58" s="1"/>
      <c r="B58" s="1"/>
      <c r="C58" s="453" t="str">
        <f>MN!F7</f>
        <v>ＴＥＡＭ　リフレＳＣ</v>
      </c>
      <c r="D58" s="453"/>
      <c r="E58" s="247"/>
      <c r="F58" s="250"/>
      <c r="G58" s="379" t="str">
        <f>MN!AA7</f>
        <v>ＦＣバジェルボ那須烏山</v>
      </c>
      <c r="H58" s="379"/>
      <c r="I58" s="247"/>
      <c r="J58" s="99"/>
      <c r="K58" s="386" t="str">
        <f>MN!J50</f>
        <v>今市ＦＣプログレス</v>
      </c>
      <c r="L58" s="386"/>
      <c r="M58" s="247"/>
      <c r="N58" s="99"/>
      <c r="O58" s="386" t="str">
        <f>MN!AA50</f>
        <v>ＭＯＲＡＮＧＯ栃木フットボールクラブＵ１０</v>
      </c>
      <c r="P58" s="386"/>
      <c r="Q58" s="99"/>
      <c r="R58" s="453" t="str">
        <f>OP!J7</f>
        <v>ともぞうサッカークラブ　Ｕ１０</v>
      </c>
      <c r="S58" s="453"/>
      <c r="T58" s="247"/>
      <c r="U58" s="99"/>
      <c r="V58" s="386" t="str">
        <f>OP!AA7</f>
        <v>都賀クラブジュニア</v>
      </c>
      <c r="W58" s="386"/>
      <c r="X58" s="247"/>
      <c r="Y58" s="99"/>
      <c r="Z58" s="379" t="str">
        <f>OP!N50</f>
        <v>那須野ヶ原ＦＣボンジボーラ</v>
      </c>
      <c r="AA58" s="379"/>
      <c r="AB58" s="247"/>
      <c r="AC58" s="99"/>
      <c r="AD58" s="386" t="str">
        <f>OP!AA50</f>
        <v>栃木ＳＣ　Ｕ－１２</v>
      </c>
      <c r="AE58" s="386"/>
    </row>
    <row r="59" spans="1:33" ht="20.100000000000001" customHeight="1">
      <c r="A59" s="1"/>
      <c r="B59" s="1"/>
      <c r="C59" s="453"/>
      <c r="D59" s="453"/>
      <c r="E59" s="247"/>
      <c r="F59" s="250"/>
      <c r="G59" s="379"/>
      <c r="H59" s="379"/>
      <c r="I59" s="247"/>
      <c r="J59" s="99"/>
      <c r="K59" s="386"/>
      <c r="L59" s="386"/>
      <c r="M59" s="247"/>
      <c r="N59" s="99"/>
      <c r="O59" s="386"/>
      <c r="P59" s="386"/>
      <c r="Q59" s="99"/>
      <c r="R59" s="453"/>
      <c r="S59" s="453"/>
      <c r="T59" s="247"/>
      <c r="U59" s="99"/>
      <c r="V59" s="386"/>
      <c r="W59" s="386"/>
      <c r="X59" s="247"/>
      <c r="Y59" s="99"/>
      <c r="Z59" s="379"/>
      <c r="AA59" s="379"/>
      <c r="AB59" s="247"/>
      <c r="AC59" s="99"/>
      <c r="AD59" s="386"/>
      <c r="AE59" s="386"/>
    </row>
    <row r="60" spans="1:33" ht="20.100000000000001" customHeight="1">
      <c r="A60" s="1"/>
      <c r="B60" s="1"/>
      <c r="C60" s="453"/>
      <c r="D60" s="453"/>
      <c r="E60" s="247"/>
      <c r="F60" s="250"/>
      <c r="G60" s="379"/>
      <c r="H60" s="379"/>
      <c r="I60" s="247"/>
      <c r="J60" s="99"/>
      <c r="K60" s="386"/>
      <c r="L60" s="386"/>
      <c r="M60" s="247"/>
      <c r="N60" s="99"/>
      <c r="O60" s="386"/>
      <c r="P60" s="386"/>
      <c r="Q60" s="99"/>
      <c r="R60" s="453"/>
      <c r="S60" s="453"/>
      <c r="T60" s="247"/>
      <c r="U60" s="99"/>
      <c r="V60" s="386"/>
      <c r="W60" s="386"/>
      <c r="X60" s="247"/>
      <c r="Y60" s="99"/>
      <c r="Z60" s="379"/>
      <c r="AA60" s="379"/>
      <c r="AB60" s="247"/>
      <c r="AC60" s="99"/>
      <c r="AD60" s="386"/>
      <c r="AE60" s="386"/>
    </row>
    <row r="61" spans="1:33" ht="19.5" customHeight="1">
      <c r="A61" s="1"/>
      <c r="B61" s="1"/>
      <c r="C61" s="453"/>
      <c r="D61" s="453"/>
      <c r="E61" s="247"/>
      <c r="F61" s="250"/>
      <c r="G61" s="379"/>
      <c r="H61" s="379"/>
      <c r="I61" s="247"/>
      <c r="J61" s="99"/>
      <c r="K61" s="386"/>
      <c r="L61" s="386"/>
      <c r="M61" s="247"/>
      <c r="N61" s="99"/>
      <c r="O61" s="386"/>
      <c r="P61" s="386"/>
      <c r="Q61" s="99"/>
      <c r="R61" s="453"/>
      <c r="S61" s="453"/>
      <c r="T61" s="247"/>
      <c r="U61" s="99"/>
      <c r="V61" s="386"/>
      <c r="W61" s="386"/>
      <c r="X61" s="247"/>
      <c r="Y61" s="99"/>
      <c r="Z61" s="379"/>
      <c r="AA61" s="379"/>
      <c r="AB61" s="247"/>
      <c r="AC61" s="99"/>
      <c r="AD61" s="386"/>
      <c r="AE61" s="386"/>
    </row>
    <row r="62" spans="1:33" ht="20.100000000000001" customHeight="1">
      <c r="A62" s="1"/>
      <c r="B62" s="1"/>
      <c r="C62" s="453"/>
      <c r="D62" s="453"/>
      <c r="E62" s="247"/>
      <c r="F62" s="250"/>
      <c r="G62" s="379"/>
      <c r="H62" s="379"/>
      <c r="I62" s="247"/>
      <c r="J62" s="99"/>
      <c r="K62" s="386"/>
      <c r="L62" s="386"/>
      <c r="M62" s="247"/>
      <c r="N62" s="99"/>
      <c r="O62" s="386"/>
      <c r="P62" s="386"/>
      <c r="Q62" s="99"/>
      <c r="R62" s="453"/>
      <c r="S62" s="453"/>
      <c r="T62" s="247"/>
      <c r="U62" s="99"/>
      <c r="V62" s="386"/>
      <c r="W62" s="386"/>
      <c r="X62" s="247"/>
      <c r="Y62" s="99"/>
      <c r="Z62" s="379"/>
      <c r="AA62" s="379"/>
      <c r="AB62" s="247"/>
      <c r="AC62" s="99"/>
      <c r="AD62" s="386"/>
      <c r="AE62" s="386"/>
    </row>
    <row r="63" spans="1:33" ht="20.100000000000001" customHeight="1">
      <c r="A63" s="1"/>
      <c r="B63" s="1"/>
      <c r="C63" s="453"/>
      <c r="D63" s="453"/>
      <c r="E63" s="247"/>
      <c r="F63" s="250"/>
      <c r="G63" s="379"/>
      <c r="H63" s="379"/>
      <c r="I63" s="247"/>
      <c r="J63" s="99"/>
      <c r="K63" s="386"/>
      <c r="L63" s="386"/>
      <c r="M63" s="247"/>
      <c r="N63" s="99"/>
      <c r="O63" s="386"/>
      <c r="P63" s="386"/>
      <c r="Q63" s="99"/>
      <c r="R63" s="453"/>
      <c r="S63" s="453"/>
      <c r="T63" s="247"/>
      <c r="U63" s="99"/>
      <c r="V63" s="386"/>
      <c r="W63" s="386"/>
      <c r="X63" s="247"/>
      <c r="Y63" s="99"/>
      <c r="Z63" s="379"/>
      <c r="AA63" s="379"/>
      <c r="AB63" s="247"/>
      <c r="AC63" s="99"/>
      <c r="AD63" s="386"/>
      <c r="AE63" s="386"/>
    </row>
    <row r="64" spans="1:33" ht="20.100000000000001" customHeight="1">
      <c r="A64" s="1"/>
      <c r="B64" s="1"/>
      <c r="C64" s="453"/>
      <c r="D64" s="453"/>
      <c r="E64" s="247"/>
      <c r="F64" s="250"/>
      <c r="G64" s="379"/>
      <c r="H64" s="379"/>
      <c r="I64" s="247"/>
      <c r="J64" s="99"/>
      <c r="K64" s="386"/>
      <c r="L64" s="386"/>
      <c r="M64" s="247"/>
      <c r="N64" s="99"/>
      <c r="O64" s="386"/>
      <c r="P64" s="386"/>
      <c r="Q64" s="99"/>
      <c r="R64" s="453"/>
      <c r="S64" s="453"/>
      <c r="T64" s="247"/>
      <c r="U64" s="99"/>
      <c r="V64" s="386"/>
      <c r="W64" s="386"/>
      <c r="X64" s="247"/>
      <c r="Y64" s="99"/>
      <c r="Z64" s="379"/>
      <c r="AA64" s="379"/>
      <c r="AB64" s="247"/>
      <c r="AC64" s="99"/>
      <c r="AD64" s="386"/>
      <c r="AE64" s="386"/>
    </row>
    <row r="65" spans="1:33" ht="19.5" customHeight="1">
      <c r="A65" s="1"/>
      <c r="B65" s="1"/>
      <c r="C65" s="453"/>
      <c r="D65" s="453"/>
      <c r="E65" s="247"/>
      <c r="F65" s="250"/>
      <c r="G65" s="379"/>
      <c r="H65" s="379"/>
      <c r="I65" s="247"/>
      <c r="J65" s="99"/>
      <c r="K65" s="386"/>
      <c r="L65" s="386"/>
      <c r="M65" s="247"/>
      <c r="N65" s="99"/>
      <c r="O65" s="386"/>
      <c r="P65" s="386"/>
      <c r="Q65" s="99"/>
      <c r="R65" s="453"/>
      <c r="S65" s="453"/>
      <c r="T65" s="247"/>
      <c r="U65" s="99"/>
      <c r="V65" s="386"/>
      <c r="W65" s="386"/>
      <c r="X65" s="247"/>
      <c r="Y65" s="99"/>
      <c r="Z65" s="379"/>
      <c r="AA65" s="379"/>
      <c r="AB65" s="247"/>
      <c r="AC65" s="99"/>
      <c r="AD65" s="386"/>
      <c r="AE65" s="386"/>
    </row>
    <row r="66" spans="1:33" ht="19.2">
      <c r="B66" s="55" t="s">
        <v>176</v>
      </c>
      <c r="D66" s="55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B66" s="249"/>
      <c r="AC66" s="244" t="s">
        <v>177</v>
      </c>
      <c r="AD66" s="244" t="s">
        <v>178</v>
      </c>
      <c r="AE66" s="244" t="s">
        <v>178</v>
      </c>
      <c r="AF66" s="244" t="s">
        <v>179</v>
      </c>
      <c r="AG66" s="101"/>
    </row>
    <row r="67" spans="1:33" ht="13.5" customHeight="1">
      <c r="B67" s="377" t="s">
        <v>180</v>
      </c>
      <c r="C67" s="377" t="s">
        <v>190</v>
      </c>
      <c r="D67" s="380">
        <v>0.5</v>
      </c>
      <c r="E67" s="380"/>
      <c r="F67" s="380"/>
      <c r="G67" s="597" t="str">
        <f>C58</f>
        <v>ＴＥＡＭ　リフレＳＣ</v>
      </c>
      <c r="H67" s="597"/>
      <c r="I67" s="597"/>
      <c r="J67" s="597"/>
      <c r="K67" s="597"/>
      <c r="L67" s="597"/>
      <c r="M67" s="597"/>
      <c r="N67" s="382">
        <f>P67+P68</f>
        <v>3</v>
      </c>
      <c r="O67" s="383" t="s">
        <v>9</v>
      </c>
      <c r="P67" s="252">
        <v>3</v>
      </c>
      <c r="Q67" s="245" t="s">
        <v>68</v>
      </c>
      <c r="R67" s="252">
        <v>0</v>
      </c>
      <c r="S67" s="383" t="s">
        <v>10</v>
      </c>
      <c r="T67" s="382">
        <f>R67+R68</f>
        <v>0</v>
      </c>
      <c r="U67" s="594" t="str">
        <f>G58</f>
        <v>ＦＣバジェルボ那須烏山</v>
      </c>
      <c r="V67" s="594"/>
      <c r="W67" s="594"/>
      <c r="X67" s="594"/>
      <c r="Y67" s="594"/>
      <c r="Z67" s="594"/>
      <c r="AA67" s="594"/>
      <c r="AB67" s="390" t="s">
        <v>246</v>
      </c>
      <c r="AC67" s="365" t="s">
        <v>200</v>
      </c>
      <c r="AD67" s="365" t="s">
        <v>201</v>
      </c>
      <c r="AE67" s="365" t="s">
        <v>202</v>
      </c>
      <c r="AF67" s="365">
        <v>16</v>
      </c>
      <c r="AG67" s="378" t="s">
        <v>247</v>
      </c>
    </row>
    <row r="68" spans="1:33" ht="14.1" customHeight="1">
      <c r="B68" s="377"/>
      <c r="C68" s="377"/>
      <c r="D68" s="380"/>
      <c r="E68" s="380"/>
      <c r="F68" s="380"/>
      <c r="G68" s="597"/>
      <c r="H68" s="597"/>
      <c r="I68" s="597"/>
      <c r="J68" s="597"/>
      <c r="K68" s="597"/>
      <c r="L68" s="597"/>
      <c r="M68" s="597"/>
      <c r="N68" s="382"/>
      <c r="O68" s="383"/>
      <c r="P68" s="252">
        <v>0</v>
      </c>
      <c r="Q68" s="245" t="s">
        <v>68</v>
      </c>
      <c r="R68" s="252">
        <v>0</v>
      </c>
      <c r="S68" s="383"/>
      <c r="T68" s="382"/>
      <c r="U68" s="594"/>
      <c r="V68" s="594"/>
      <c r="W68" s="594"/>
      <c r="X68" s="594"/>
      <c r="Y68" s="594"/>
      <c r="Z68" s="594"/>
      <c r="AA68" s="594"/>
      <c r="AB68" s="390"/>
      <c r="AC68" s="365"/>
      <c r="AD68" s="365"/>
      <c r="AE68" s="365"/>
      <c r="AF68" s="365"/>
      <c r="AG68" s="378"/>
    </row>
    <row r="69" spans="1:33" ht="14.1" customHeight="1">
      <c r="B69" s="377" t="s">
        <v>184</v>
      </c>
      <c r="C69" s="377" t="s">
        <v>190</v>
      </c>
      <c r="D69" s="380">
        <v>0.5</v>
      </c>
      <c r="E69" s="380"/>
      <c r="F69" s="380"/>
      <c r="G69" s="594" t="str">
        <f>K58</f>
        <v>今市ＦＣプログレス</v>
      </c>
      <c r="H69" s="594"/>
      <c r="I69" s="594"/>
      <c r="J69" s="594"/>
      <c r="K69" s="594"/>
      <c r="L69" s="594"/>
      <c r="M69" s="594"/>
      <c r="N69" s="382">
        <f>P69+P70</f>
        <v>1</v>
      </c>
      <c r="O69" s="383" t="s">
        <v>9</v>
      </c>
      <c r="P69" s="252">
        <v>1</v>
      </c>
      <c r="Q69" s="245" t="s">
        <v>68</v>
      </c>
      <c r="R69" s="252">
        <v>2</v>
      </c>
      <c r="S69" s="383" t="s">
        <v>10</v>
      </c>
      <c r="T69" s="382">
        <f>R69+R70</f>
        <v>3</v>
      </c>
      <c r="U69" s="609" t="str">
        <f>O58</f>
        <v>ＭＯＲＡＮＧＯ栃木フットボールクラブＵ１０</v>
      </c>
      <c r="V69" s="609"/>
      <c r="W69" s="609"/>
      <c r="X69" s="609"/>
      <c r="Y69" s="609"/>
      <c r="Z69" s="609"/>
      <c r="AA69" s="609"/>
      <c r="AB69" s="390" t="s">
        <v>246</v>
      </c>
      <c r="AC69" s="365" t="s">
        <v>203</v>
      </c>
      <c r="AD69" s="365" t="s">
        <v>202</v>
      </c>
      <c r="AE69" s="365" t="s">
        <v>201</v>
      </c>
      <c r="AF69" s="365">
        <v>13</v>
      </c>
      <c r="AG69" s="378" t="s">
        <v>247</v>
      </c>
    </row>
    <row r="70" spans="1:33" ht="14.1" customHeight="1">
      <c r="B70" s="377"/>
      <c r="C70" s="377"/>
      <c r="D70" s="380"/>
      <c r="E70" s="380"/>
      <c r="F70" s="380"/>
      <c r="G70" s="594"/>
      <c r="H70" s="594"/>
      <c r="I70" s="594"/>
      <c r="J70" s="594"/>
      <c r="K70" s="594"/>
      <c r="L70" s="594"/>
      <c r="M70" s="594"/>
      <c r="N70" s="382"/>
      <c r="O70" s="383"/>
      <c r="P70" s="252">
        <v>0</v>
      </c>
      <c r="Q70" s="245" t="s">
        <v>68</v>
      </c>
      <c r="R70" s="252">
        <v>1</v>
      </c>
      <c r="S70" s="383"/>
      <c r="T70" s="382"/>
      <c r="U70" s="609"/>
      <c r="V70" s="609"/>
      <c r="W70" s="609"/>
      <c r="X70" s="609"/>
      <c r="Y70" s="609"/>
      <c r="Z70" s="609"/>
      <c r="AA70" s="609"/>
      <c r="AB70" s="390"/>
      <c r="AC70" s="365"/>
      <c r="AD70" s="365"/>
      <c r="AE70" s="365"/>
      <c r="AF70" s="365"/>
      <c r="AG70" s="378"/>
    </row>
    <row r="71" spans="1:33" ht="14.1" customHeight="1">
      <c r="B71" s="377" t="s">
        <v>180</v>
      </c>
      <c r="C71" s="377" t="s">
        <v>191</v>
      </c>
      <c r="D71" s="380">
        <v>0.52083333333333337</v>
      </c>
      <c r="E71" s="380"/>
      <c r="F71" s="380"/>
      <c r="G71" s="592" t="str">
        <f>R58</f>
        <v>ともぞうサッカークラブ　Ｕ１０</v>
      </c>
      <c r="H71" s="592"/>
      <c r="I71" s="592"/>
      <c r="J71" s="592"/>
      <c r="K71" s="592"/>
      <c r="L71" s="592"/>
      <c r="M71" s="592"/>
      <c r="N71" s="382">
        <f>P71+P72</f>
        <v>4</v>
      </c>
      <c r="O71" s="383" t="s">
        <v>9</v>
      </c>
      <c r="P71" s="252">
        <v>1</v>
      </c>
      <c r="Q71" s="245" t="s">
        <v>68</v>
      </c>
      <c r="R71" s="252">
        <v>0</v>
      </c>
      <c r="S71" s="383" t="s">
        <v>10</v>
      </c>
      <c r="T71" s="382">
        <f>R71+R72</f>
        <v>0</v>
      </c>
      <c r="U71" s="594" t="str">
        <f>V58</f>
        <v>都賀クラブジュニア</v>
      </c>
      <c r="V71" s="594"/>
      <c r="W71" s="594"/>
      <c r="X71" s="594"/>
      <c r="Y71" s="594"/>
      <c r="Z71" s="594"/>
      <c r="AA71" s="594"/>
      <c r="AB71" s="390" t="s">
        <v>246</v>
      </c>
      <c r="AC71" s="365" t="s">
        <v>196</v>
      </c>
      <c r="AD71" s="365" t="s">
        <v>197</v>
      </c>
      <c r="AE71" s="365" t="s">
        <v>198</v>
      </c>
      <c r="AF71" s="365">
        <v>12</v>
      </c>
      <c r="AG71" s="378" t="s">
        <v>247</v>
      </c>
    </row>
    <row r="72" spans="1:33" ht="14.1" customHeight="1">
      <c r="B72" s="377"/>
      <c r="C72" s="377"/>
      <c r="D72" s="380"/>
      <c r="E72" s="380"/>
      <c r="F72" s="380"/>
      <c r="G72" s="592"/>
      <c r="H72" s="592"/>
      <c r="I72" s="592"/>
      <c r="J72" s="592"/>
      <c r="K72" s="592"/>
      <c r="L72" s="592"/>
      <c r="M72" s="592"/>
      <c r="N72" s="382"/>
      <c r="O72" s="383"/>
      <c r="P72" s="252">
        <v>3</v>
      </c>
      <c r="Q72" s="245" t="s">
        <v>68</v>
      </c>
      <c r="R72" s="252">
        <v>0</v>
      </c>
      <c r="S72" s="383"/>
      <c r="T72" s="382"/>
      <c r="U72" s="594"/>
      <c r="V72" s="594"/>
      <c r="W72" s="594"/>
      <c r="X72" s="594"/>
      <c r="Y72" s="594"/>
      <c r="Z72" s="594"/>
      <c r="AA72" s="594"/>
      <c r="AB72" s="390"/>
      <c r="AC72" s="365"/>
      <c r="AD72" s="365"/>
      <c r="AE72" s="365"/>
      <c r="AF72" s="365"/>
      <c r="AG72" s="378"/>
    </row>
    <row r="73" spans="1:33" ht="14.1" customHeight="1">
      <c r="B73" s="377" t="s">
        <v>184</v>
      </c>
      <c r="C73" s="377" t="s">
        <v>191</v>
      </c>
      <c r="D73" s="380">
        <v>0.52083333333333337</v>
      </c>
      <c r="E73" s="380"/>
      <c r="F73" s="380"/>
      <c r="G73" s="592" t="str">
        <f>Z58</f>
        <v>那須野ヶ原ＦＣボンジボーラ</v>
      </c>
      <c r="H73" s="592"/>
      <c r="I73" s="592"/>
      <c r="J73" s="592"/>
      <c r="K73" s="592"/>
      <c r="L73" s="592"/>
      <c r="M73" s="592"/>
      <c r="N73" s="382">
        <f>P73+P74</f>
        <v>1</v>
      </c>
      <c r="O73" s="383" t="s">
        <v>9</v>
      </c>
      <c r="P73" s="252">
        <v>0</v>
      </c>
      <c r="Q73" s="245" t="s">
        <v>68</v>
      </c>
      <c r="R73" s="252">
        <v>0</v>
      </c>
      <c r="S73" s="383" t="s">
        <v>10</v>
      </c>
      <c r="T73" s="382">
        <f>R73+R74</f>
        <v>0</v>
      </c>
      <c r="U73" s="594" t="str">
        <f>AD58</f>
        <v>栃木ＳＣ　Ｕ－１２</v>
      </c>
      <c r="V73" s="594"/>
      <c r="W73" s="594"/>
      <c r="X73" s="594"/>
      <c r="Y73" s="594"/>
      <c r="Z73" s="594"/>
      <c r="AA73" s="594"/>
      <c r="AB73" s="390" t="s">
        <v>246</v>
      </c>
      <c r="AC73" s="365" t="s">
        <v>199</v>
      </c>
      <c r="AD73" s="365" t="s">
        <v>198</v>
      </c>
      <c r="AE73" s="365" t="s">
        <v>197</v>
      </c>
      <c r="AF73" s="365">
        <v>9</v>
      </c>
      <c r="AG73" s="378" t="s">
        <v>247</v>
      </c>
    </row>
    <row r="74" spans="1:33" ht="14.1" customHeight="1">
      <c r="B74" s="377"/>
      <c r="C74" s="377"/>
      <c r="D74" s="380"/>
      <c r="E74" s="380"/>
      <c r="F74" s="380"/>
      <c r="G74" s="592"/>
      <c r="H74" s="592"/>
      <c r="I74" s="592"/>
      <c r="J74" s="592"/>
      <c r="K74" s="592"/>
      <c r="L74" s="592"/>
      <c r="M74" s="592"/>
      <c r="N74" s="382"/>
      <c r="O74" s="383"/>
      <c r="P74" s="252">
        <v>1</v>
      </c>
      <c r="Q74" s="245" t="s">
        <v>68</v>
      </c>
      <c r="R74" s="252">
        <v>0</v>
      </c>
      <c r="S74" s="383"/>
      <c r="T74" s="382"/>
      <c r="U74" s="594"/>
      <c r="V74" s="594"/>
      <c r="W74" s="594"/>
      <c r="X74" s="594"/>
      <c r="Y74" s="594"/>
      <c r="Z74" s="594"/>
      <c r="AA74" s="594"/>
      <c r="AB74" s="390"/>
      <c r="AC74" s="365"/>
      <c r="AD74" s="365"/>
      <c r="AE74" s="365"/>
      <c r="AF74" s="365"/>
      <c r="AG74" s="378"/>
    </row>
    <row r="75" spans="1:33" ht="14.1" customHeight="1">
      <c r="B75" s="377" t="s">
        <v>180</v>
      </c>
      <c r="C75" s="377" t="s">
        <v>192</v>
      </c>
      <c r="D75" s="380">
        <v>0.54166666666666663</v>
      </c>
      <c r="E75" s="380"/>
      <c r="F75" s="380"/>
      <c r="G75" s="597" t="str">
        <f>C58</f>
        <v>ＴＥＡＭ　リフレＳＣ</v>
      </c>
      <c r="H75" s="597"/>
      <c r="I75" s="597"/>
      <c r="J75" s="597"/>
      <c r="K75" s="597"/>
      <c r="L75" s="597"/>
      <c r="M75" s="597"/>
      <c r="N75" s="382">
        <f>P75+P76</f>
        <v>3</v>
      </c>
      <c r="O75" s="383" t="s">
        <v>9</v>
      </c>
      <c r="P75" s="252">
        <v>0</v>
      </c>
      <c r="Q75" s="245" t="s">
        <v>68</v>
      </c>
      <c r="R75" s="252">
        <v>0</v>
      </c>
      <c r="S75" s="383" t="s">
        <v>10</v>
      </c>
      <c r="T75" s="382">
        <f>R75+R76</f>
        <v>0</v>
      </c>
      <c r="U75" s="594" t="str">
        <f>K58</f>
        <v>今市ＦＣプログレス</v>
      </c>
      <c r="V75" s="594"/>
      <c r="W75" s="594"/>
      <c r="X75" s="594"/>
      <c r="Y75" s="594"/>
      <c r="Z75" s="594"/>
      <c r="AA75" s="594"/>
      <c r="AB75" s="390" t="s">
        <v>246</v>
      </c>
      <c r="AC75" s="365" t="s">
        <v>201</v>
      </c>
      <c r="AD75" s="365" t="s">
        <v>200</v>
      </c>
      <c r="AE75" s="365" t="s">
        <v>203</v>
      </c>
      <c r="AF75" s="365">
        <v>15</v>
      </c>
      <c r="AG75" s="378" t="s">
        <v>247</v>
      </c>
    </row>
    <row r="76" spans="1:33" ht="14.1" customHeight="1">
      <c r="B76" s="377"/>
      <c r="C76" s="377"/>
      <c r="D76" s="380"/>
      <c r="E76" s="380"/>
      <c r="F76" s="380"/>
      <c r="G76" s="597"/>
      <c r="H76" s="597"/>
      <c r="I76" s="597"/>
      <c r="J76" s="597"/>
      <c r="K76" s="597"/>
      <c r="L76" s="597"/>
      <c r="M76" s="597"/>
      <c r="N76" s="382"/>
      <c r="O76" s="383"/>
      <c r="P76" s="252">
        <v>3</v>
      </c>
      <c r="Q76" s="245" t="s">
        <v>68</v>
      </c>
      <c r="R76" s="252">
        <v>0</v>
      </c>
      <c r="S76" s="383"/>
      <c r="T76" s="382"/>
      <c r="U76" s="594"/>
      <c r="V76" s="594"/>
      <c r="W76" s="594"/>
      <c r="X76" s="594"/>
      <c r="Y76" s="594"/>
      <c r="Z76" s="594"/>
      <c r="AA76" s="594"/>
      <c r="AB76" s="390"/>
      <c r="AC76" s="365"/>
      <c r="AD76" s="365"/>
      <c r="AE76" s="365"/>
      <c r="AF76" s="365"/>
      <c r="AG76" s="378"/>
    </row>
    <row r="77" spans="1:33" ht="14.1" customHeight="1">
      <c r="B77" s="377" t="s">
        <v>184</v>
      </c>
      <c r="C77" s="377" t="s">
        <v>192</v>
      </c>
      <c r="D77" s="380">
        <v>0.54166666666666663</v>
      </c>
      <c r="E77" s="380"/>
      <c r="F77" s="380"/>
      <c r="G77" s="594" t="str">
        <f>G58</f>
        <v>ＦＣバジェルボ那須烏山</v>
      </c>
      <c r="H77" s="594"/>
      <c r="I77" s="594"/>
      <c r="J77" s="594"/>
      <c r="K77" s="594"/>
      <c r="L77" s="594"/>
      <c r="M77" s="594"/>
      <c r="N77" s="382">
        <f>P77+P78</f>
        <v>0</v>
      </c>
      <c r="O77" s="383" t="s">
        <v>9</v>
      </c>
      <c r="P77" s="252">
        <v>0</v>
      </c>
      <c r="Q77" s="245" t="s">
        <v>68</v>
      </c>
      <c r="R77" s="252">
        <v>2</v>
      </c>
      <c r="S77" s="383" t="s">
        <v>10</v>
      </c>
      <c r="T77" s="382">
        <f>R77+R78</f>
        <v>4</v>
      </c>
      <c r="U77" s="609" t="str">
        <f>O58</f>
        <v>ＭＯＲＡＮＧＯ栃木フットボールクラブＵ１０</v>
      </c>
      <c r="V77" s="609"/>
      <c r="W77" s="609"/>
      <c r="X77" s="609"/>
      <c r="Y77" s="609"/>
      <c r="Z77" s="609"/>
      <c r="AA77" s="609"/>
      <c r="AB77" s="390" t="s">
        <v>246</v>
      </c>
      <c r="AC77" s="365" t="s">
        <v>202</v>
      </c>
      <c r="AD77" s="365" t="s">
        <v>203</v>
      </c>
      <c r="AE77" s="365" t="s">
        <v>200</v>
      </c>
      <c r="AF77" s="365">
        <v>14</v>
      </c>
      <c r="AG77" s="378" t="s">
        <v>247</v>
      </c>
    </row>
    <row r="78" spans="1:33" ht="14.1" customHeight="1">
      <c r="B78" s="377"/>
      <c r="C78" s="377"/>
      <c r="D78" s="380"/>
      <c r="E78" s="380"/>
      <c r="F78" s="380"/>
      <c r="G78" s="594"/>
      <c r="H78" s="594"/>
      <c r="I78" s="594"/>
      <c r="J78" s="594"/>
      <c r="K78" s="594"/>
      <c r="L78" s="594"/>
      <c r="M78" s="594"/>
      <c r="N78" s="382"/>
      <c r="O78" s="383"/>
      <c r="P78" s="252">
        <v>0</v>
      </c>
      <c r="Q78" s="245" t="s">
        <v>68</v>
      </c>
      <c r="R78" s="252">
        <v>2</v>
      </c>
      <c r="S78" s="383"/>
      <c r="T78" s="382"/>
      <c r="U78" s="609"/>
      <c r="V78" s="609"/>
      <c r="W78" s="609"/>
      <c r="X78" s="609"/>
      <c r="Y78" s="609"/>
      <c r="Z78" s="609"/>
      <c r="AA78" s="609"/>
      <c r="AB78" s="390"/>
      <c r="AC78" s="365"/>
      <c r="AD78" s="365"/>
      <c r="AE78" s="365"/>
      <c r="AF78" s="365"/>
      <c r="AG78" s="378"/>
    </row>
    <row r="79" spans="1:33" ht="14.1" customHeight="1">
      <c r="B79" s="377" t="s">
        <v>180</v>
      </c>
      <c r="C79" s="377" t="s">
        <v>193</v>
      </c>
      <c r="D79" s="380">
        <v>0.5625</v>
      </c>
      <c r="E79" s="380"/>
      <c r="F79" s="380"/>
      <c r="G79" s="592" t="str">
        <f>R58</f>
        <v>ともぞうサッカークラブ　Ｕ１０</v>
      </c>
      <c r="H79" s="592"/>
      <c r="I79" s="592"/>
      <c r="J79" s="592"/>
      <c r="K79" s="592"/>
      <c r="L79" s="592"/>
      <c r="M79" s="592"/>
      <c r="N79" s="382">
        <f>P79+P80</f>
        <v>3</v>
      </c>
      <c r="O79" s="383" t="s">
        <v>9</v>
      </c>
      <c r="P79" s="252">
        <v>1</v>
      </c>
      <c r="Q79" s="245" t="s">
        <v>68</v>
      </c>
      <c r="R79" s="252">
        <v>0</v>
      </c>
      <c r="S79" s="383" t="s">
        <v>10</v>
      </c>
      <c r="T79" s="382">
        <f>R79+R80</f>
        <v>0</v>
      </c>
      <c r="U79" s="595" t="str">
        <f>Z58</f>
        <v>那須野ヶ原ＦＣボンジボーラ</v>
      </c>
      <c r="V79" s="595"/>
      <c r="W79" s="595"/>
      <c r="X79" s="595"/>
      <c r="Y79" s="595"/>
      <c r="Z79" s="595"/>
      <c r="AA79" s="595"/>
      <c r="AB79" s="390" t="s">
        <v>246</v>
      </c>
      <c r="AC79" s="365" t="s">
        <v>197</v>
      </c>
      <c r="AD79" s="365" t="s">
        <v>196</v>
      </c>
      <c r="AE79" s="365" t="s">
        <v>199</v>
      </c>
      <c r="AF79" s="365">
        <v>11</v>
      </c>
      <c r="AG79" s="378" t="s">
        <v>247</v>
      </c>
    </row>
    <row r="80" spans="1:33" ht="14.1" customHeight="1">
      <c r="B80" s="377"/>
      <c r="C80" s="377"/>
      <c r="D80" s="380"/>
      <c r="E80" s="380"/>
      <c r="F80" s="380"/>
      <c r="G80" s="592"/>
      <c r="H80" s="592"/>
      <c r="I80" s="592"/>
      <c r="J80" s="592"/>
      <c r="K80" s="592"/>
      <c r="L80" s="592"/>
      <c r="M80" s="592"/>
      <c r="N80" s="382"/>
      <c r="O80" s="383"/>
      <c r="P80" s="252">
        <v>2</v>
      </c>
      <c r="Q80" s="245" t="s">
        <v>68</v>
      </c>
      <c r="R80" s="252">
        <v>0</v>
      </c>
      <c r="S80" s="383"/>
      <c r="T80" s="382"/>
      <c r="U80" s="595"/>
      <c r="V80" s="595"/>
      <c r="W80" s="595"/>
      <c r="X80" s="595"/>
      <c r="Y80" s="595"/>
      <c r="Z80" s="595"/>
      <c r="AA80" s="595"/>
      <c r="AB80" s="390"/>
      <c r="AC80" s="365"/>
      <c r="AD80" s="365"/>
      <c r="AE80" s="365"/>
      <c r="AF80" s="365"/>
      <c r="AG80" s="378"/>
    </row>
    <row r="81" spans="2:33" ht="14.1" customHeight="1">
      <c r="B81" s="377" t="s">
        <v>184</v>
      </c>
      <c r="C81" s="377" t="s">
        <v>193</v>
      </c>
      <c r="D81" s="380">
        <v>0.5625</v>
      </c>
      <c r="E81" s="380"/>
      <c r="F81" s="380"/>
      <c r="G81" s="591" t="str">
        <f>V58</f>
        <v>都賀クラブジュニア</v>
      </c>
      <c r="H81" s="591"/>
      <c r="I81" s="591"/>
      <c r="J81" s="591"/>
      <c r="K81" s="591"/>
      <c r="L81" s="591"/>
      <c r="M81" s="591"/>
      <c r="N81" s="382">
        <f>P81+P82</f>
        <v>1</v>
      </c>
      <c r="O81" s="383" t="s">
        <v>9</v>
      </c>
      <c r="P81" s="252">
        <v>1</v>
      </c>
      <c r="Q81" s="245" t="s">
        <v>68</v>
      </c>
      <c r="R81" s="252">
        <v>0</v>
      </c>
      <c r="S81" s="383" t="s">
        <v>10</v>
      </c>
      <c r="T81" s="382">
        <f>R81+R82</f>
        <v>1</v>
      </c>
      <c r="U81" s="591" t="str">
        <f>AD58</f>
        <v>栃木ＳＣ　Ｕ－１２</v>
      </c>
      <c r="V81" s="591"/>
      <c r="W81" s="591"/>
      <c r="X81" s="591"/>
      <c r="Y81" s="591"/>
      <c r="Z81" s="591"/>
      <c r="AA81" s="591"/>
      <c r="AB81" s="390" t="s">
        <v>246</v>
      </c>
      <c r="AC81" s="365" t="s">
        <v>198</v>
      </c>
      <c r="AD81" s="365" t="s">
        <v>199</v>
      </c>
      <c r="AE81" s="365" t="s">
        <v>196</v>
      </c>
      <c r="AF81" s="365">
        <v>10</v>
      </c>
      <c r="AG81" s="378" t="s">
        <v>247</v>
      </c>
    </row>
    <row r="82" spans="2:33" ht="14.1" customHeight="1">
      <c r="B82" s="377"/>
      <c r="C82" s="377"/>
      <c r="D82" s="380"/>
      <c r="E82" s="380"/>
      <c r="F82" s="380"/>
      <c r="G82" s="591"/>
      <c r="H82" s="591"/>
      <c r="I82" s="591"/>
      <c r="J82" s="591"/>
      <c r="K82" s="591"/>
      <c r="L82" s="591"/>
      <c r="M82" s="591"/>
      <c r="N82" s="382"/>
      <c r="O82" s="383"/>
      <c r="P82" s="252">
        <v>0</v>
      </c>
      <c r="Q82" s="245" t="s">
        <v>68</v>
      </c>
      <c r="R82" s="252">
        <v>1</v>
      </c>
      <c r="S82" s="383"/>
      <c r="T82" s="382"/>
      <c r="U82" s="591"/>
      <c r="V82" s="591"/>
      <c r="W82" s="591"/>
      <c r="X82" s="591"/>
      <c r="Y82" s="591"/>
      <c r="Z82" s="591"/>
      <c r="AA82" s="591"/>
      <c r="AB82" s="390"/>
      <c r="AC82" s="365"/>
      <c r="AD82" s="365"/>
      <c r="AE82" s="365"/>
      <c r="AF82" s="365"/>
      <c r="AG82" s="378"/>
    </row>
    <row r="83" spans="2:33" ht="14.1" customHeight="1">
      <c r="B83" s="377" t="s">
        <v>180</v>
      </c>
      <c r="C83" s="377" t="s">
        <v>194</v>
      </c>
      <c r="D83" s="380">
        <v>0.58333333333333337</v>
      </c>
      <c r="E83" s="380"/>
      <c r="F83" s="380"/>
      <c r="G83" s="597" t="str">
        <f>C58</f>
        <v>ＴＥＡＭ　リフレＳＣ</v>
      </c>
      <c r="H83" s="597"/>
      <c r="I83" s="597"/>
      <c r="J83" s="597"/>
      <c r="K83" s="597"/>
      <c r="L83" s="597"/>
      <c r="M83" s="597"/>
      <c r="N83" s="382">
        <f>P83+P84</f>
        <v>1</v>
      </c>
      <c r="O83" s="383" t="s">
        <v>9</v>
      </c>
      <c r="P83" s="252">
        <v>1</v>
      </c>
      <c r="Q83" s="245" t="s">
        <v>68</v>
      </c>
      <c r="R83" s="252">
        <v>0</v>
      </c>
      <c r="S83" s="383" t="s">
        <v>10</v>
      </c>
      <c r="T83" s="382">
        <f>R83+R84</f>
        <v>0</v>
      </c>
      <c r="U83" s="608" t="str">
        <f>O58</f>
        <v>ＭＯＲＡＮＧＯ栃木フットボールクラブＵ１０</v>
      </c>
      <c r="V83" s="608"/>
      <c r="W83" s="608"/>
      <c r="X83" s="608"/>
      <c r="Y83" s="608"/>
      <c r="Z83" s="608"/>
      <c r="AA83" s="608"/>
      <c r="AB83" s="390" t="s">
        <v>246</v>
      </c>
      <c r="AC83" s="365" t="s">
        <v>200</v>
      </c>
      <c r="AD83" s="365" t="s">
        <v>201</v>
      </c>
      <c r="AE83" s="365" t="s">
        <v>202</v>
      </c>
      <c r="AF83" s="365">
        <v>16</v>
      </c>
      <c r="AG83" s="378" t="s">
        <v>247</v>
      </c>
    </row>
    <row r="84" spans="2:33" ht="14.1" customHeight="1">
      <c r="B84" s="377"/>
      <c r="C84" s="377"/>
      <c r="D84" s="380"/>
      <c r="E84" s="380"/>
      <c r="F84" s="380"/>
      <c r="G84" s="597"/>
      <c r="H84" s="597"/>
      <c r="I84" s="597"/>
      <c r="J84" s="597"/>
      <c r="K84" s="597"/>
      <c r="L84" s="597"/>
      <c r="M84" s="597"/>
      <c r="N84" s="382"/>
      <c r="O84" s="383"/>
      <c r="P84" s="252">
        <v>0</v>
      </c>
      <c r="Q84" s="245" t="s">
        <v>68</v>
      </c>
      <c r="R84" s="252">
        <v>0</v>
      </c>
      <c r="S84" s="383"/>
      <c r="T84" s="382"/>
      <c r="U84" s="608"/>
      <c r="V84" s="608"/>
      <c r="W84" s="608"/>
      <c r="X84" s="608"/>
      <c r="Y84" s="608"/>
      <c r="Z84" s="608"/>
      <c r="AA84" s="608"/>
      <c r="AB84" s="390"/>
      <c r="AC84" s="365"/>
      <c r="AD84" s="365"/>
      <c r="AE84" s="365"/>
      <c r="AF84" s="365"/>
      <c r="AG84" s="378"/>
    </row>
    <row r="85" spans="2:33" ht="14.1" customHeight="1">
      <c r="B85" s="377" t="s">
        <v>184</v>
      </c>
      <c r="C85" s="377" t="s">
        <v>194</v>
      </c>
      <c r="D85" s="380">
        <v>0.58333333333333337</v>
      </c>
      <c r="E85" s="380"/>
      <c r="F85" s="380"/>
      <c r="G85" s="597" t="str">
        <f>G58</f>
        <v>ＦＣバジェルボ那須烏山</v>
      </c>
      <c r="H85" s="597"/>
      <c r="I85" s="597"/>
      <c r="J85" s="597"/>
      <c r="K85" s="597"/>
      <c r="L85" s="597"/>
      <c r="M85" s="597"/>
      <c r="N85" s="382">
        <f>P85+P86</f>
        <v>1</v>
      </c>
      <c r="O85" s="383" t="s">
        <v>9</v>
      </c>
      <c r="P85" s="252">
        <v>0</v>
      </c>
      <c r="Q85" s="245" t="s">
        <v>68</v>
      </c>
      <c r="R85" s="252">
        <v>0</v>
      </c>
      <c r="S85" s="383" t="s">
        <v>10</v>
      </c>
      <c r="T85" s="382">
        <f>R85+R86</f>
        <v>0</v>
      </c>
      <c r="U85" s="594" t="str">
        <f>K58</f>
        <v>今市ＦＣプログレス</v>
      </c>
      <c r="V85" s="594"/>
      <c r="W85" s="594"/>
      <c r="X85" s="594"/>
      <c r="Y85" s="594"/>
      <c r="Z85" s="594"/>
      <c r="AA85" s="594"/>
      <c r="AB85" s="390" t="s">
        <v>246</v>
      </c>
      <c r="AC85" s="365" t="s">
        <v>203</v>
      </c>
      <c r="AD85" s="365" t="s">
        <v>202</v>
      </c>
      <c r="AE85" s="365" t="s">
        <v>201</v>
      </c>
      <c r="AF85" s="365">
        <v>13</v>
      </c>
      <c r="AG85" s="378" t="s">
        <v>247</v>
      </c>
    </row>
    <row r="86" spans="2:33" ht="14.1" customHeight="1">
      <c r="B86" s="377"/>
      <c r="C86" s="377"/>
      <c r="D86" s="380"/>
      <c r="E86" s="380"/>
      <c r="F86" s="380"/>
      <c r="G86" s="597"/>
      <c r="H86" s="597"/>
      <c r="I86" s="597"/>
      <c r="J86" s="597"/>
      <c r="K86" s="597"/>
      <c r="L86" s="597"/>
      <c r="M86" s="597"/>
      <c r="N86" s="382"/>
      <c r="O86" s="383"/>
      <c r="P86" s="252">
        <v>1</v>
      </c>
      <c r="Q86" s="245" t="s">
        <v>68</v>
      </c>
      <c r="R86" s="252">
        <v>0</v>
      </c>
      <c r="S86" s="383"/>
      <c r="T86" s="382"/>
      <c r="U86" s="594"/>
      <c r="V86" s="594"/>
      <c r="W86" s="594"/>
      <c r="X86" s="594"/>
      <c r="Y86" s="594"/>
      <c r="Z86" s="594"/>
      <c r="AA86" s="594"/>
      <c r="AB86" s="390"/>
      <c r="AC86" s="365"/>
      <c r="AD86" s="365"/>
      <c r="AE86" s="365"/>
      <c r="AF86" s="365"/>
      <c r="AG86" s="378"/>
    </row>
    <row r="87" spans="2:33" ht="14.1" customHeight="1">
      <c r="B87" s="377" t="s">
        <v>180</v>
      </c>
      <c r="C87" s="377" t="s">
        <v>195</v>
      </c>
      <c r="D87" s="380">
        <v>0.60416666666666663</v>
      </c>
      <c r="E87" s="380"/>
      <c r="F87" s="380"/>
      <c r="G87" s="592" t="str">
        <f>R58</f>
        <v>ともぞうサッカークラブ　Ｕ１０</v>
      </c>
      <c r="H87" s="592"/>
      <c r="I87" s="592"/>
      <c r="J87" s="592"/>
      <c r="K87" s="592"/>
      <c r="L87" s="592"/>
      <c r="M87" s="592"/>
      <c r="N87" s="382">
        <f>P87+P88</f>
        <v>2</v>
      </c>
      <c r="O87" s="383" t="s">
        <v>9</v>
      </c>
      <c r="P87" s="252">
        <v>1</v>
      </c>
      <c r="Q87" s="245" t="s">
        <v>68</v>
      </c>
      <c r="R87" s="252">
        <v>0</v>
      </c>
      <c r="S87" s="383" t="s">
        <v>10</v>
      </c>
      <c r="T87" s="382">
        <f>R87+R88</f>
        <v>1</v>
      </c>
      <c r="U87" s="594" t="str">
        <f>AD58</f>
        <v>栃木ＳＣ　Ｕ－１２</v>
      </c>
      <c r="V87" s="594"/>
      <c r="W87" s="594"/>
      <c r="X87" s="594"/>
      <c r="Y87" s="594"/>
      <c r="Z87" s="594"/>
      <c r="AA87" s="594"/>
      <c r="AB87" s="390" t="s">
        <v>246</v>
      </c>
      <c r="AC87" s="365" t="s">
        <v>196</v>
      </c>
      <c r="AD87" s="365" t="s">
        <v>197</v>
      </c>
      <c r="AE87" s="365" t="s">
        <v>198</v>
      </c>
      <c r="AF87" s="365">
        <v>12</v>
      </c>
      <c r="AG87" s="378" t="s">
        <v>247</v>
      </c>
    </row>
    <row r="88" spans="2:33" ht="14.1" customHeight="1">
      <c r="B88" s="377"/>
      <c r="C88" s="377"/>
      <c r="D88" s="380"/>
      <c r="E88" s="380"/>
      <c r="F88" s="380"/>
      <c r="G88" s="592"/>
      <c r="H88" s="592"/>
      <c r="I88" s="592"/>
      <c r="J88" s="592"/>
      <c r="K88" s="592"/>
      <c r="L88" s="592"/>
      <c r="M88" s="592"/>
      <c r="N88" s="382"/>
      <c r="O88" s="383"/>
      <c r="P88" s="252">
        <v>1</v>
      </c>
      <c r="Q88" s="245" t="s">
        <v>68</v>
      </c>
      <c r="R88" s="252">
        <v>1</v>
      </c>
      <c r="S88" s="383"/>
      <c r="T88" s="382"/>
      <c r="U88" s="594"/>
      <c r="V88" s="594"/>
      <c r="W88" s="594"/>
      <c r="X88" s="594"/>
      <c r="Y88" s="594"/>
      <c r="Z88" s="594"/>
      <c r="AA88" s="594"/>
      <c r="AB88" s="390"/>
      <c r="AC88" s="365"/>
      <c r="AD88" s="365"/>
      <c r="AE88" s="365"/>
      <c r="AF88" s="365"/>
      <c r="AG88" s="378"/>
    </row>
    <row r="89" spans="2:33" ht="14.1" customHeight="1">
      <c r="B89" s="377" t="s">
        <v>184</v>
      </c>
      <c r="C89" s="377" t="s">
        <v>195</v>
      </c>
      <c r="D89" s="380">
        <v>0.60416666666666663</v>
      </c>
      <c r="E89" s="380"/>
      <c r="F89" s="380"/>
      <c r="G89" s="594" t="str">
        <f>V58</f>
        <v>都賀クラブジュニア</v>
      </c>
      <c r="H89" s="594"/>
      <c r="I89" s="594"/>
      <c r="J89" s="594"/>
      <c r="K89" s="594"/>
      <c r="L89" s="594"/>
      <c r="M89" s="594"/>
      <c r="N89" s="382">
        <f>P89+P90</f>
        <v>0</v>
      </c>
      <c r="O89" s="383" t="s">
        <v>9</v>
      </c>
      <c r="P89" s="252">
        <v>0</v>
      </c>
      <c r="Q89" s="245" t="s">
        <v>68</v>
      </c>
      <c r="R89" s="252">
        <v>0</v>
      </c>
      <c r="S89" s="383" t="s">
        <v>10</v>
      </c>
      <c r="T89" s="382">
        <f>R89+R90</f>
        <v>3</v>
      </c>
      <c r="U89" s="592" t="str">
        <f>Z58</f>
        <v>那須野ヶ原ＦＣボンジボーラ</v>
      </c>
      <c r="V89" s="592"/>
      <c r="W89" s="592"/>
      <c r="X89" s="592"/>
      <c r="Y89" s="592"/>
      <c r="Z89" s="592"/>
      <c r="AA89" s="592"/>
      <c r="AB89" s="390" t="s">
        <v>246</v>
      </c>
      <c r="AC89" s="365" t="s">
        <v>199</v>
      </c>
      <c r="AD89" s="365" t="s">
        <v>198</v>
      </c>
      <c r="AE89" s="365" t="s">
        <v>197</v>
      </c>
      <c r="AF89" s="365">
        <v>9</v>
      </c>
      <c r="AG89" s="378" t="s">
        <v>247</v>
      </c>
    </row>
    <row r="90" spans="2:33" ht="14.1" customHeight="1">
      <c r="B90" s="377"/>
      <c r="C90" s="377"/>
      <c r="D90" s="380"/>
      <c r="E90" s="380"/>
      <c r="F90" s="380"/>
      <c r="G90" s="594"/>
      <c r="H90" s="594"/>
      <c r="I90" s="594"/>
      <c r="J90" s="594"/>
      <c r="K90" s="594"/>
      <c r="L90" s="594"/>
      <c r="M90" s="594"/>
      <c r="N90" s="382"/>
      <c r="O90" s="383"/>
      <c r="P90" s="252">
        <v>0</v>
      </c>
      <c r="Q90" s="245" t="s">
        <v>68</v>
      </c>
      <c r="R90" s="252">
        <v>3</v>
      </c>
      <c r="S90" s="383"/>
      <c r="T90" s="382"/>
      <c r="U90" s="592"/>
      <c r="V90" s="592"/>
      <c r="W90" s="592"/>
      <c r="X90" s="592"/>
      <c r="Y90" s="592"/>
      <c r="Z90" s="592"/>
      <c r="AA90" s="592"/>
      <c r="AB90" s="390"/>
      <c r="AC90" s="365"/>
      <c r="AD90" s="365"/>
      <c r="AE90" s="365"/>
      <c r="AF90" s="365"/>
      <c r="AG90" s="378"/>
    </row>
    <row r="91" spans="2:33" ht="8.1" customHeight="1"/>
    <row r="92" spans="2:33" ht="19.5" customHeight="1">
      <c r="B92" s="397" t="str">
        <f>I54 &amp;"リーグ"</f>
        <v>gリーグ</v>
      </c>
      <c r="C92" s="398"/>
      <c r="D92" s="398"/>
      <c r="E92" s="399"/>
      <c r="F92" s="417" t="str">
        <f>B94</f>
        <v>ＴＥＡＭ　リフレＳＣ</v>
      </c>
      <c r="G92" s="418"/>
      <c r="H92" s="407" t="str">
        <f>B96</f>
        <v>ＦＣバジェルボ那須烏山</v>
      </c>
      <c r="I92" s="408"/>
      <c r="J92" s="421" t="str">
        <f>B98</f>
        <v>今市ＦＣプログレス</v>
      </c>
      <c r="K92" s="422"/>
      <c r="L92" s="407" t="str">
        <f>B100</f>
        <v>ＭＯＲＡＮＧＯ栃木フットボールクラブＵ１０</v>
      </c>
      <c r="M92" s="408"/>
      <c r="N92" s="415" t="s">
        <v>1</v>
      </c>
      <c r="O92" s="415" t="s">
        <v>2</v>
      </c>
      <c r="P92" s="415" t="s">
        <v>3</v>
      </c>
      <c r="Q92" s="103"/>
      <c r="R92" s="397" t="str">
        <f>X54 &amp;"リーグ"</f>
        <v>hリーグ</v>
      </c>
      <c r="S92" s="398"/>
      <c r="T92" s="398"/>
      <c r="U92" s="399"/>
      <c r="V92" s="403" t="str">
        <f>R58</f>
        <v>ともぞうサッカークラブ　Ｕ１０</v>
      </c>
      <c r="W92" s="404"/>
      <c r="X92" s="421" t="str">
        <f>V58</f>
        <v>都賀クラブジュニア</v>
      </c>
      <c r="Y92" s="422"/>
      <c r="Z92" s="411" t="str">
        <f>Z58</f>
        <v>那須野ヶ原ＦＣボンジボーラ</v>
      </c>
      <c r="AA92" s="412"/>
      <c r="AB92" s="417" t="str">
        <f>AD58</f>
        <v>栃木ＳＣ　Ｕ－１２</v>
      </c>
      <c r="AC92" s="418"/>
      <c r="AD92" s="415" t="s">
        <v>1</v>
      </c>
      <c r="AE92" s="415" t="s">
        <v>2</v>
      </c>
      <c r="AF92" s="415" t="s">
        <v>3</v>
      </c>
    </row>
    <row r="93" spans="2:33" ht="20.100000000000001" customHeight="1">
      <c r="B93" s="400"/>
      <c r="C93" s="401"/>
      <c r="D93" s="401"/>
      <c r="E93" s="402"/>
      <c r="F93" s="419"/>
      <c r="G93" s="420"/>
      <c r="H93" s="409"/>
      <c r="I93" s="410"/>
      <c r="J93" s="423"/>
      <c r="K93" s="424"/>
      <c r="L93" s="409"/>
      <c r="M93" s="410"/>
      <c r="N93" s="416"/>
      <c r="O93" s="416"/>
      <c r="P93" s="416"/>
      <c r="Q93" s="103"/>
      <c r="R93" s="400"/>
      <c r="S93" s="401"/>
      <c r="T93" s="401"/>
      <c r="U93" s="402"/>
      <c r="V93" s="405"/>
      <c r="W93" s="406"/>
      <c r="X93" s="423"/>
      <c r="Y93" s="424"/>
      <c r="Z93" s="413"/>
      <c r="AA93" s="414"/>
      <c r="AB93" s="419"/>
      <c r="AC93" s="420"/>
      <c r="AD93" s="416"/>
      <c r="AE93" s="416"/>
      <c r="AF93" s="416"/>
    </row>
    <row r="94" spans="2:33" ht="20.100000000000001" customHeight="1">
      <c r="B94" s="441" t="str">
        <f>C58</f>
        <v>ＴＥＡＭ　リフレＳＣ</v>
      </c>
      <c r="C94" s="442"/>
      <c r="D94" s="442"/>
      <c r="E94" s="443"/>
      <c r="F94" s="427"/>
      <c r="G94" s="428"/>
      <c r="H94" s="217">
        <f>N67</f>
        <v>3</v>
      </c>
      <c r="I94" s="217">
        <f>T67</f>
        <v>0</v>
      </c>
      <c r="J94" s="217">
        <f>N75</f>
        <v>3</v>
      </c>
      <c r="K94" s="217">
        <f>T75</f>
        <v>0</v>
      </c>
      <c r="L94" s="217">
        <f>N83</f>
        <v>1</v>
      </c>
      <c r="M94" s="217">
        <f>T83</f>
        <v>0</v>
      </c>
      <c r="N94" s="431">
        <f>COUNTIF(F95:M95,"○")*3+COUNTIF(F95:M95,"△")</f>
        <v>9</v>
      </c>
      <c r="O94" s="431">
        <f>H94-I94+J94-K94+L94-M94</f>
        <v>7</v>
      </c>
      <c r="P94" s="431">
        <v>1</v>
      </c>
      <c r="Q94" s="246"/>
      <c r="R94" s="456" t="str">
        <f>R58</f>
        <v>ともぞうサッカークラブ　Ｕ１０</v>
      </c>
      <c r="S94" s="457"/>
      <c r="T94" s="457"/>
      <c r="U94" s="458"/>
      <c r="V94" s="427"/>
      <c r="W94" s="428"/>
      <c r="X94" s="217">
        <f>N71</f>
        <v>4</v>
      </c>
      <c r="Y94" s="217">
        <f>T71</f>
        <v>0</v>
      </c>
      <c r="Z94" s="217">
        <f>N79</f>
        <v>3</v>
      </c>
      <c r="AA94" s="217">
        <f>T79</f>
        <v>0</v>
      </c>
      <c r="AB94" s="217">
        <f>N87</f>
        <v>2</v>
      </c>
      <c r="AC94" s="217">
        <f>T87</f>
        <v>1</v>
      </c>
      <c r="AD94" s="431">
        <f>COUNTIF(V95:AC95,"○")*3+COUNTIF(V95:AC95,"△")</f>
        <v>9</v>
      </c>
      <c r="AE94" s="431">
        <f>X94-Y94+Z94-AA94+AB94-AC94</f>
        <v>8</v>
      </c>
      <c r="AF94" s="431">
        <v>1</v>
      </c>
    </row>
    <row r="95" spans="2:33" ht="20.100000000000001" customHeight="1">
      <c r="B95" s="444"/>
      <c r="C95" s="445"/>
      <c r="D95" s="445"/>
      <c r="E95" s="446"/>
      <c r="F95" s="429"/>
      <c r="G95" s="430"/>
      <c r="H95" s="439" t="str">
        <f>IF(H94&gt;I94,"○",IF(H94&lt;I94,"×",IF(H94=I94,"△")))</f>
        <v>○</v>
      </c>
      <c r="I95" s="440"/>
      <c r="J95" s="439" t="str">
        <f>IF(J94&gt;K94,"○",IF(J94&lt;K94,"×",IF(J94=K94,"△")))</f>
        <v>○</v>
      </c>
      <c r="K95" s="440"/>
      <c r="L95" s="439" t="str">
        <f>IF(L94&gt;M94,"○",IF(L94&lt;M94,"×",IF(L94=M94,"△")))</f>
        <v>○</v>
      </c>
      <c r="M95" s="440"/>
      <c r="N95" s="432"/>
      <c r="O95" s="432"/>
      <c r="P95" s="432"/>
      <c r="Q95" s="246"/>
      <c r="R95" s="459"/>
      <c r="S95" s="460"/>
      <c r="T95" s="460"/>
      <c r="U95" s="461"/>
      <c r="V95" s="429"/>
      <c r="W95" s="430"/>
      <c r="X95" s="439" t="str">
        <f>IF(X94&gt;Y94,"○",IF(X94&lt;Y94,"×",IF(X94=Y94,"△")))</f>
        <v>○</v>
      </c>
      <c r="Y95" s="440"/>
      <c r="Z95" s="439" t="str">
        <f>IF(Z94&gt;AA94,"○",IF(Z94&lt;AA94,"×",IF(Z94=AA94,"△")))</f>
        <v>○</v>
      </c>
      <c r="AA95" s="440"/>
      <c r="AB95" s="439" t="str">
        <f>IF(AB94&gt;AC94,"○",IF(AB94&lt;AC94,"×",IF(AB94=AC94,"△")))</f>
        <v>○</v>
      </c>
      <c r="AC95" s="440"/>
      <c r="AD95" s="432"/>
      <c r="AE95" s="432"/>
      <c r="AF95" s="432"/>
    </row>
    <row r="96" spans="2:33" ht="20.100000000000001" customHeight="1">
      <c r="B96" s="433" t="str">
        <f>G58</f>
        <v>ＦＣバジェルボ那須烏山</v>
      </c>
      <c r="C96" s="434"/>
      <c r="D96" s="434"/>
      <c r="E96" s="435"/>
      <c r="F96" s="217">
        <f>I94</f>
        <v>0</v>
      </c>
      <c r="G96" s="217">
        <f>H94</f>
        <v>3</v>
      </c>
      <c r="H96" s="427"/>
      <c r="I96" s="428"/>
      <c r="J96" s="217">
        <f>N85</f>
        <v>1</v>
      </c>
      <c r="K96" s="217">
        <f>T85</f>
        <v>0</v>
      </c>
      <c r="L96" s="217">
        <f>N77</f>
        <v>0</v>
      </c>
      <c r="M96" s="217">
        <f>T77</f>
        <v>4</v>
      </c>
      <c r="N96" s="431">
        <f>COUNTIF(F97:M97,"○")*3+COUNTIF(F97:M97,"△")</f>
        <v>3</v>
      </c>
      <c r="O96" s="431">
        <f>F96-G96+J96-K96+L96-M96</f>
        <v>-6</v>
      </c>
      <c r="P96" s="431">
        <v>3</v>
      </c>
      <c r="Q96" s="246"/>
      <c r="R96" s="417" t="str">
        <f>V58</f>
        <v>都賀クラブジュニア</v>
      </c>
      <c r="S96" s="425"/>
      <c r="T96" s="425"/>
      <c r="U96" s="418"/>
      <c r="V96" s="217">
        <f>Y94</f>
        <v>0</v>
      </c>
      <c r="W96" s="217">
        <f>X94</f>
        <v>4</v>
      </c>
      <c r="X96" s="427"/>
      <c r="Y96" s="428"/>
      <c r="Z96" s="217">
        <f>N89</f>
        <v>0</v>
      </c>
      <c r="AA96" s="217">
        <f>T89</f>
        <v>3</v>
      </c>
      <c r="AB96" s="217">
        <f>N81</f>
        <v>1</v>
      </c>
      <c r="AC96" s="217">
        <f>T81</f>
        <v>1</v>
      </c>
      <c r="AD96" s="431">
        <f>COUNTIF(V97:AC97,"○")*3+COUNTIF(V97:AC97,"△")</f>
        <v>1</v>
      </c>
      <c r="AE96" s="431">
        <f>V96-W96+Z96-AA96+AB96-AC96</f>
        <v>-7</v>
      </c>
      <c r="AF96" s="431">
        <v>4</v>
      </c>
    </row>
    <row r="97" spans="2:32" ht="20.100000000000001" customHeight="1">
      <c r="B97" s="436"/>
      <c r="C97" s="437"/>
      <c r="D97" s="437"/>
      <c r="E97" s="438"/>
      <c r="F97" s="439" t="str">
        <f>IF(F96&gt;G96,"○",IF(F96&lt;G96,"×",IF(F96=G96,"△")))</f>
        <v>×</v>
      </c>
      <c r="G97" s="440"/>
      <c r="H97" s="429"/>
      <c r="I97" s="430"/>
      <c r="J97" s="439" t="str">
        <f>IF(J96&gt;K96,"○",IF(J96&lt;K96,"×",IF(J96=K96,"△")))</f>
        <v>○</v>
      </c>
      <c r="K97" s="440"/>
      <c r="L97" s="439" t="str">
        <f>IF(L96&gt;M96,"○",IF(L96&lt;M96,"×",IF(L96=M96,"△")))</f>
        <v>×</v>
      </c>
      <c r="M97" s="440"/>
      <c r="N97" s="432"/>
      <c r="O97" s="432"/>
      <c r="P97" s="432"/>
      <c r="Q97" s="246"/>
      <c r="R97" s="419"/>
      <c r="S97" s="426"/>
      <c r="T97" s="426"/>
      <c r="U97" s="420"/>
      <c r="V97" s="439" t="str">
        <f>IF(V96&gt;W96,"○",IF(V96&lt;W96,"×",IF(V96=W96,"△")))</f>
        <v>×</v>
      </c>
      <c r="W97" s="440"/>
      <c r="X97" s="429"/>
      <c r="Y97" s="430"/>
      <c r="Z97" s="439" t="str">
        <f>IF(Z96&gt;AA96,"○",IF(Z96&lt;AA96,"×",IF(Z96=AA96,"△")))</f>
        <v>×</v>
      </c>
      <c r="AA97" s="440"/>
      <c r="AB97" s="439" t="str">
        <f>IF(AB96&gt;AC96,"○",IF(AB96&lt;AC96,"×",IF(AB96=AC96,"△")))</f>
        <v>△</v>
      </c>
      <c r="AC97" s="440"/>
      <c r="AD97" s="432"/>
      <c r="AE97" s="432"/>
      <c r="AF97" s="432"/>
    </row>
    <row r="98" spans="2:32" ht="20.100000000000001" customHeight="1">
      <c r="B98" s="417" t="str">
        <f>K58</f>
        <v>今市ＦＣプログレス</v>
      </c>
      <c r="C98" s="425"/>
      <c r="D98" s="425"/>
      <c r="E98" s="418"/>
      <c r="F98" s="217">
        <f>K94</f>
        <v>0</v>
      </c>
      <c r="G98" s="217">
        <f>J94</f>
        <v>3</v>
      </c>
      <c r="H98" s="217">
        <f>K96</f>
        <v>0</v>
      </c>
      <c r="I98" s="217">
        <f>J96</f>
        <v>1</v>
      </c>
      <c r="J98" s="427"/>
      <c r="K98" s="428"/>
      <c r="L98" s="217">
        <f>N69</f>
        <v>1</v>
      </c>
      <c r="M98" s="217">
        <f>T69</f>
        <v>3</v>
      </c>
      <c r="N98" s="431">
        <f>COUNTIF(F99:M99,"○")*3+COUNTIF(F99:M99,"△")</f>
        <v>0</v>
      </c>
      <c r="O98" s="431">
        <f>F98-G98+H98-I98+L98-M98</f>
        <v>-6</v>
      </c>
      <c r="P98" s="431">
        <v>4</v>
      </c>
      <c r="Q98" s="246"/>
      <c r="R98" s="433" t="str">
        <f>Z58</f>
        <v>那須野ヶ原ＦＣボンジボーラ</v>
      </c>
      <c r="S98" s="434"/>
      <c r="T98" s="434"/>
      <c r="U98" s="435"/>
      <c r="V98" s="217">
        <f>AA94</f>
        <v>0</v>
      </c>
      <c r="W98" s="217">
        <f>Z94</f>
        <v>3</v>
      </c>
      <c r="X98" s="217">
        <f>AA96</f>
        <v>3</v>
      </c>
      <c r="Y98" s="217">
        <f>Z96</f>
        <v>0</v>
      </c>
      <c r="Z98" s="427"/>
      <c r="AA98" s="428"/>
      <c r="AB98" s="217">
        <f>N73</f>
        <v>1</v>
      </c>
      <c r="AC98" s="217">
        <f>T73</f>
        <v>0</v>
      </c>
      <c r="AD98" s="431">
        <f>COUNTIF(V99:AC99,"○")*3+COUNTIF(V99:AC99,"△")</f>
        <v>6</v>
      </c>
      <c r="AE98" s="431">
        <f>V98-W98+X98-Y98+AB98-AC98</f>
        <v>1</v>
      </c>
      <c r="AF98" s="431">
        <v>2</v>
      </c>
    </row>
    <row r="99" spans="2:32" ht="20.100000000000001" customHeight="1">
      <c r="B99" s="419"/>
      <c r="C99" s="426"/>
      <c r="D99" s="426"/>
      <c r="E99" s="420"/>
      <c r="F99" s="439" t="str">
        <f>IF(F98&gt;G98,"○",IF(F98&lt;G98,"×",IF(F98=G98,"△")))</f>
        <v>×</v>
      </c>
      <c r="G99" s="440"/>
      <c r="H99" s="439" t="str">
        <f>IF(H98&gt;I98,"○",IF(H98&lt;I98,"×",IF(H98=I98,"△")))</f>
        <v>×</v>
      </c>
      <c r="I99" s="440"/>
      <c r="J99" s="429"/>
      <c r="K99" s="430"/>
      <c r="L99" s="439" t="str">
        <f>IF(L98&gt;M98,"○",IF(L98&lt;M98,"×",IF(L98=M98,"△")))</f>
        <v>×</v>
      </c>
      <c r="M99" s="440"/>
      <c r="N99" s="432"/>
      <c r="O99" s="432"/>
      <c r="P99" s="432"/>
      <c r="Q99" s="246"/>
      <c r="R99" s="436"/>
      <c r="S99" s="437"/>
      <c r="T99" s="437"/>
      <c r="U99" s="438"/>
      <c r="V99" s="439" t="str">
        <f>IF(V98&gt;W98,"○",IF(V98&lt;W98,"×",IF(V98=W98,"△")))</f>
        <v>×</v>
      </c>
      <c r="W99" s="440"/>
      <c r="X99" s="439" t="str">
        <f>IF(X98&gt;Y98,"○",IF(X98&lt;Y98,"×",IF(X98=Y98,"△")))</f>
        <v>○</v>
      </c>
      <c r="Y99" s="440"/>
      <c r="Z99" s="429"/>
      <c r="AA99" s="430"/>
      <c r="AB99" s="439" t="str">
        <f>IF(AB98&gt;AC98,"○",IF(AB98&lt;AC98,"×",IF(AB98=AC98,"△")))</f>
        <v>○</v>
      </c>
      <c r="AC99" s="440"/>
      <c r="AD99" s="432"/>
      <c r="AE99" s="432"/>
      <c r="AF99" s="432"/>
    </row>
    <row r="100" spans="2:32" ht="20.100000000000001" customHeight="1">
      <c r="B100" s="421" t="str">
        <f>O58</f>
        <v>ＭＯＲＡＮＧＯ栃木フットボールクラブＵ１０</v>
      </c>
      <c r="C100" s="462"/>
      <c r="D100" s="462"/>
      <c r="E100" s="422"/>
      <c r="F100" s="217">
        <f>M94</f>
        <v>0</v>
      </c>
      <c r="G100" s="217">
        <f>L94</f>
        <v>1</v>
      </c>
      <c r="H100" s="217">
        <f>M96</f>
        <v>4</v>
      </c>
      <c r="I100" s="217">
        <f>L96</f>
        <v>0</v>
      </c>
      <c r="J100" s="217">
        <f>M98</f>
        <v>3</v>
      </c>
      <c r="K100" s="217">
        <f>L98</f>
        <v>1</v>
      </c>
      <c r="L100" s="427"/>
      <c r="M100" s="428"/>
      <c r="N100" s="431">
        <f>COUNTIF(F101:M101,"○")*3+COUNTIF(F101:M101,"△")</f>
        <v>6</v>
      </c>
      <c r="O100" s="431">
        <f>F100-G100+H100-I100+J100-K100</f>
        <v>5</v>
      </c>
      <c r="P100" s="431">
        <v>2</v>
      </c>
      <c r="Q100" s="246"/>
      <c r="R100" s="417" t="str">
        <f>AD58</f>
        <v>栃木ＳＣ　Ｕ－１２</v>
      </c>
      <c r="S100" s="425"/>
      <c r="T100" s="425"/>
      <c r="U100" s="418"/>
      <c r="V100" s="217">
        <f>AC94</f>
        <v>1</v>
      </c>
      <c r="W100" s="217">
        <f>AB94</f>
        <v>2</v>
      </c>
      <c r="X100" s="217">
        <f>AC96</f>
        <v>1</v>
      </c>
      <c r="Y100" s="217">
        <f>AB96</f>
        <v>1</v>
      </c>
      <c r="Z100" s="217">
        <f>AC98</f>
        <v>0</v>
      </c>
      <c r="AA100" s="217">
        <f>AB98</f>
        <v>1</v>
      </c>
      <c r="AB100" s="427"/>
      <c r="AC100" s="428"/>
      <c r="AD100" s="431">
        <f>COUNTIF(V101:AC101,"○")*3+COUNTIF(V101:AC101,"△")</f>
        <v>1</v>
      </c>
      <c r="AE100" s="431">
        <f>V100-W100+X100-Y100+Z100-AA100</f>
        <v>-2</v>
      </c>
      <c r="AF100" s="431">
        <v>3</v>
      </c>
    </row>
    <row r="101" spans="2:32" ht="20.100000000000001" customHeight="1">
      <c r="B101" s="423"/>
      <c r="C101" s="463"/>
      <c r="D101" s="463"/>
      <c r="E101" s="424"/>
      <c r="F101" s="439" t="str">
        <f>IF(F100&gt;G100,"○",IF(F100&lt;G100,"×",IF(F100=G100,"△")))</f>
        <v>×</v>
      </c>
      <c r="G101" s="440"/>
      <c r="H101" s="439" t="str">
        <f>IF(H100&gt;I100,"○",IF(H100&lt;I100,"×",IF(H100=I100,"△")))</f>
        <v>○</v>
      </c>
      <c r="I101" s="440"/>
      <c r="J101" s="439" t="str">
        <f>IF(J100&gt;K100,"○",IF(J100&lt;K100,"×",IF(J100=K100,"△")))</f>
        <v>○</v>
      </c>
      <c r="K101" s="440"/>
      <c r="L101" s="429"/>
      <c r="M101" s="430"/>
      <c r="N101" s="432"/>
      <c r="O101" s="432"/>
      <c r="P101" s="432"/>
      <c r="Q101" s="246"/>
      <c r="R101" s="419"/>
      <c r="S101" s="426"/>
      <c r="T101" s="426"/>
      <c r="U101" s="420"/>
      <c r="V101" s="439" t="str">
        <f>IF(V100&gt;W100,"○",IF(V100&lt;W100,"×",IF(V100=W100,"△")))</f>
        <v>×</v>
      </c>
      <c r="W101" s="440"/>
      <c r="X101" s="439" t="str">
        <f>IF(X100&gt;Y100,"○",IF(X100&lt;Y100,"×",IF(X100=Y100,"△")))</f>
        <v>△</v>
      </c>
      <c r="Y101" s="440"/>
      <c r="Z101" s="439" t="str">
        <f>IF(Z100&gt;AA100,"○",IF(Z100&lt;AA100,"×",IF(Z100=AA100,"△")))</f>
        <v>×</v>
      </c>
      <c r="AA101" s="440"/>
      <c r="AB101" s="429"/>
      <c r="AC101" s="430"/>
      <c r="AD101" s="432"/>
      <c r="AE101" s="432"/>
      <c r="AF101" s="432"/>
    </row>
    <row r="102" spans="2:32" ht="20.100000000000001" customHeight="1"/>
  </sheetData>
  <mergeCells count="562">
    <mergeCell ref="I1:M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I52:M52"/>
    <mergeCell ref="T52:W52"/>
    <mergeCell ref="X52:AG52"/>
    <mergeCell ref="I54:J54"/>
    <mergeCell ref="X54:Y54"/>
    <mergeCell ref="C57:D57"/>
    <mergeCell ref="G57:H57"/>
    <mergeCell ref="K57:L57"/>
    <mergeCell ref="O57:P57"/>
    <mergeCell ref="R57:S57"/>
    <mergeCell ref="V57:W57"/>
    <mergeCell ref="Z57:AA57"/>
    <mergeCell ref="AD57:AE57"/>
    <mergeCell ref="C58:D65"/>
    <mergeCell ref="G58:H65"/>
    <mergeCell ref="K58:L65"/>
    <mergeCell ref="O58:P65"/>
    <mergeCell ref="R58:S65"/>
    <mergeCell ref="V58:W65"/>
    <mergeCell ref="Z58:AA65"/>
    <mergeCell ref="AB67:AB68"/>
    <mergeCell ref="AC67:AC68"/>
    <mergeCell ref="AD67:AD68"/>
    <mergeCell ref="AE67:AE68"/>
    <mergeCell ref="AF67:AF68"/>
    <mergeCell ref="AG67:AG68"/>
    <mergeCell ref="AD58:AE65"/>
    <mergeCell ref="B67:B68"/>
    <mergeCell ref="C67:C68"/>
    <mergeCell ref="D67:F68"/>
    <mergeCell ref="G67:M68"/>
    <mergeCell ref="N67:N68"/>
    <mergeCell ref="O67:O68"/>
    <mergeCell ref="S67:S68"/>
    <mergeCell ref="T67:T68"/>
    <mergeCell ref="U67:AA68"/>
    <mergeCell ref="B71:B72"/>
    <mergeCell ref="C71:C72"/>
    <mergeCell ref="D71:F72"/>
    <mergeCell ref="G71:M72"/>
    <mergeCell ref="N71:N72"/>
    <mergeCell ref="O71:O72"/>
    <mergeCell ref="S71:S72"/>
    <mergeCell ref="S69:S70"/>
    <mergeCell ref="T69:T70"/>
    <mergeCell ref="B69:B70"/>
    <mergeCell ref="C69:C70"/>
    <mergeCell ref="D69:F70"/>
    <mergeCell ref="G69:M70"/>
    <mergeCell ref="N69:N70"/>
    <mergeCell ref="O69:O70"/>
    <mergeCell ref="G73:M74"/>
    <mergeCell ref="N73:N74"/>
    <mergeCell ref="O73:O74"/>
    <mergeCell ref="S73:S74"/>
    <mergeCell ref="T73:T74"/>
    <mergeCell ref="T71:T72"/>
    <mergeCell ref="AE69:AE70"/>
    <mergeCell ref="AF69:AF70"/>
    <mergeCell ref="AG69:AG70"/>
    <mergeCell ref="U69:AA70"/>
    <mergeCell ref="AB69:AB70"/>
    <mergeCell ref="AC69:AC70"/>
    <mergeCell ref="AD69:AD70"/>
    <mergeCell ref="AF71:AF72"/>
    <mergeCell ref="AG71:AG72"/>
    <mergeCell ref="U71:AA72"/>
    <mergeCell ref="AB71:AB72"/>
    <mergeCell ref="AC71:AC72"/>
    <mergeCell ref="AD71:AD72"/>
    <mergeCell ref="AE71:AE72"/>
    <mergeCell ref="AG73:AG74"/>
    <mergeCell ref="U73:AA74"/>
    <mergeCell ref="AB73:AB74"/>
    <mergeCell ref="AC73:AC74"/>
    <mergeCell ref="AB75:AB76"/>
    <mergeCell ref="AC75:AC76"/>
    <mergeCell ref="AD75:AD76"/>
    <mergeCell ref="AE75:AE76"/>
    <mergeCell ref="O77:O78"/>
    <mergeCell ref="AF79:AF80"/>
    <mergeCell ref="AG79:AG80"/>
    <mergeCell ref="AF75:AF76"/>
    <mergeCell ref="AG75:AG76"/>
    <mergeCell ref="AG77:AG78"/>
    <mergeCell ref="AE79:AE80"/>
    <mergeCell ref="B75:B76"/>
    <mergeCell ref="C75:C76"/>
    <mergeCell ref="D75:F76"/>
    <mergeCell ref="G75:M76"/>
    <mergeCell ref="N75:N76"/>
    <mergeCell ref="O75:O76"/>
    <mergeCell ref="S75:S76"/>
    <mergeCell ref="T75:T76"/>
    <mergeCell ref="U75:AA76"/>
    <mergeCell ref="AD73:AD74"/>
    <mergeCell ref="AE73:AE74"/>
    <mergeCell ref="AF73:AF74"/>
    <mergeCell ref="B73:B74"/>
    <mergeCell ref="C73:C74"/>
    <mergeCell ref="D73:F74"/>
    <mergeCell ref="S81:S82"/>
    <mergeCell ref="T81:T82"/>
    <mergeCell ref="T79:T80"/>
    <mergeCell ref="AE77:AE78"/>
    <mergeCell ref="AF77:AF78"/>
    <mergeCell ref="B79:B80"/>
    <mergeCell ref="C79:C80"/>
    <mergeCell ref="D79:F80"/>
    <mergeCell ref="G79:M80"/>
    <mergeCell ref="N79:N80"/>
    <mergeCell ref="O79:O80"/>
    <mergeCell ref="S79:S80"/>
    <mergeCell ref="S77:S78"/>
    <mergeCell ref="T77:T78"/>
    <mergeCell ref="U77:AA78"/>
    <mergeCell ref="AB77:AB78"/>
    <mergeCell ref="AC77:AC78"/>
    <mergeCell ref="AD77:AD78"/>
    <mergeCell ref="B77:B78"/>
    <mergeCell ref="C77:C78"/>
    <mergeCell ref="D77:F78"/>
    <mergeCell ref="G77:M78"/>
    <mergeCell ref="N77:N78"/>
    <mergeCell ref="U79:AA80"/>
    <mergeCell ref="AB79:AB80"/>
    <mergeCell ref="AC79:AC80"/>
    <mergeCell ref="AD79:AD80"/>
    <mergeCell ref="AB83:AB84"/>
    <mergeCell ref="AC83:AC84"/>
    <mergeCell ref="AD83:AD84"/>
    <mergeCell ref="AE83:AE84"/>
    <mergeCell ref="AF83:AF84"/>
    <mergeCell ref="AG83:AG84"/>
    <mergeCell ref="AG81:AG82"/>
    <mergeCell ref="B83:B84"/>
    <mergeCell ref="C83:C84"/>
    <mergeCell ref="D83:F84"/>
    <mergeCell ref="G83:M84"/>
    <mergeCell ref="N83:N84"/>
    <mergeCell ref="O83:O84"/>
    <mergeCell ref="S83:S84"/>
    <mergeCell ref="T83:T84"/>
    <mergeCell ref="U83:AA84"/>
    <mergeCell ref="U81:AA82"/>
    <mergeCell ref="AB81:AB82"/>
    <mergeCell ref="AC81:AC82"/>
    <mergeCell ref="AD81:AD82"/>
    <mergeCell ref="AE81:AE82"/>
    <mergeCell ref="AF81:AF82"/>
    <mergeCell ref="B81:B82"/>
    <mergeCell ref="C81:C82"/>
    <mergeCell ref="D81:F82"/>
    <mergeCell ref="G81:M82"/>
    <mergeCell ref="N81:N82"/>
    <mergeCell ref="O81:O82"/>
    <mergeCell ref="AE85:AE86"/>
    <mergeCell ref="AF85:AF86"/>
    <mergeCell ref="AG85:AG86"/>
    <mergeCell ref="B87:B88"/>
    <mergeCell ref="C87:C88"/>
    <mergeCell ref="D87:F88"/>
    <mergeCell ref="G87:M88"/>
    <mergeCell ref="N87:N88"/>
    <mergeCell ref="O87:O88"/>
    <mergeCell ref="S87:S88"/>
    <mergeCell ref="S85:S86"/>
    <mergeCell ref="T85:T86"/>
    <mergeCell ref="U85:AA86"/>
    <mergeCell ref="AB85:AB86"/>
    <mergeCell ref="AC85:AC86"/>
    <mergeCell ref="AD85:AD86"/>
    <mergeCell ref="B85:B86"/>
    <mergeCell ref="C85:C86"/>
    <mergeCell ref="D85:F86"/>
    <mergeCell ref="G85:M86"/>
    <mergeCell ref="N85:N86"/>
    <mergeCell ref="O85:O86"/>
    <mergeCell ref="AF87:AF88"/>
    <mergeCell ref="AG87:AG88"/>
    <mergeCell ref="B89:B90"/>
    <mergeCell ref="C89:C90"/>
    <mergeCell ref="D89:F90"/>
    <mergeCell ref="G89:M90"/>
    <mergeCell ref="N89:N90"/>
    <mergeCell ref="O89:O90"/>
    <mergeCell ref="S89:S90"/>
    <mergeCell ref="T89:T90"/>
    <mergeCell ref="T87:T88"/>
    <mergeCell ref="U87:AA88"/>
    <mergeCell ref="AB87:AB88"/>
    <mergeCell ref="AC87:AC88"/>
    <mergeCell ref="AD87:AD88"/>
    <mergeCell ref="AE87:AE88"/>
    <mergeCell ref="AG89:AG90"/>
    <mergeCell ref="U89:AA90"/>
    <mergeCell ref="AB89:AB90"/>
    <mergeCell ref="AC89:AC90"/>
    <mergeCell ref="AD89:AD90"/>
    <mergeCell ref="AE89:AE90"/>
    <mergeCell ref="B92:E93"/>
    <mergeCell ref="F92:G93"/>
    <mergeCell ref="H92:I93"/>
    <mergeCell ref="J92:K93"/>
    <mergeCell ref="L92:M93"/>
    <mergeCell ref="N92:N93"/>
    <mergeCell ref="O92:O93"/>
    <mergeCell ref="P92:P93"/>
    <mergeCell ref="R92:U93"/>
    <mergeCell ref="AF89:AF90"/>
    <mergeCell ref="AF92:AF93"/>
    <mergeCell ref="V92:W93"/>
    <mergeCell ref="X92:Y93"/>
    <mergeCell ref="Z92:AA93"/>
    <mergeCell ref="AB92:AC93"/>
    <mergeCell ref="AD92:AD93"/>
    <mergeCell ref="AE92:AE93"/>
    <mergeCell ref="B96:E97"/>
    <mergeCell ref="H96:I97"/>
    <mergeCell ref="N96:N97"/>
    <mergeCell ref="O96:O97"/>
    <mergeCell ref="P96:P97"/>
    <mergeCell ref="R96:U97"/>
    <mergeCell ref="F97:G97"/>
    <mergeCell ref="B94:E95"/>
    <mergeCell ref="F94:G95"/>
    <mergeCell ref="N94:N95"/>
    <mergeCell ref="O94:O95"/>
    <mergeCell ref="P94:P95"/>
    <mergeCell ref="R94:U95"/>
    <mergeCell ref="V94:W95"/>
    <mergeCell ref="AD94:AD95"/>
    <mergeCell ref="AE94:AE95"/>
    <mergeCell ref="AF94:AF95"/>
    <mergeCell ref="H95:I95"/>
    <mergeCell ref="J95:K95"/>
    <mergeCell ref="L95:M95"/>
    <mergeCell ref="X95:Y95"/>
    <mergeCell ref="Z95:AA95"/>
    <mergeCell ref="AB95:AC95"/>
    <mergeCell ref="X96:Y97"/>
    <mergeCell ref="AD96:AD97"/>
    <mergeCell ref="AE96:AE97"/>
    <mergeCell ref="AF96:AF97"/>
    <mergeCell ref="J97:K97"/>
    <mergeCell ref="L97:M97"/>
    <mergeCell ref="V97:W97"/>
    <mergeCell ref="Z97:AA97"/>
    <mergeCell ref="AB97:AC97"/>
    <mergeCell ref="AF98:AF99"/>
    <mergeCell ref="F99:G99"/>
    <mergeCell ref="H99:I99"/>
    <mergeCell ref="L99:M99"/>
    <mergeCell ref="V99:W99"/>
    <mergeCell ref="X99:Y99"/>
    <mergeCell ref="AB99:AC99"/>
    <mergeCell ref="AF100:AF101"/>
    <mergeCell ref="F101:G101"/>
    <mergeCell ref="H101:I101"/>
    <mergeCell ref="J101:K101"/>
    <mergeCell ref="V101:W101"/>
    <mergeCell ref="X101:Y101"/>
    <mergeCell ref="Z101:AA101"/>
    <mergeCell ref="J98:K99"/>
    <mergeCell ref="N98:N99"/>
    <mergeCell ref="O98:O99"/>
    <mergeCell ref="P98:P99"/>
    <mergeCell ref="R98:U99"/>
    <mergeCell ref="Z98:AA99"/>
    <mergeCell ref="AD98:AD99"/>
    <mergeCell ref="B100:E101"/>
    <mergeCell ref="L100:M101"/>
    <mergeCell ref="N100:N101"/>
    <mergeCell ref="O100:O101"/>
    <mergeCell ref="P100:P101"/>
    <mergeCell ref="R100:U101"/>
    <mergeCell ref="AE98:AE99"/>
    <mergeCell ref="AB100:AC101"/>
    <mergeCell ref="AD100:AD101"/>
    <mergeCell ref="AE100:AE101"/>
    <mergeCell ref="B98:E99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Z57"/>
  <sheetViews>
    <sheetView tabSelected="1" view="pageBreakPreview" zoomScaleNormal="100" zoomScaleSheetLayoutView="100" workbookViewId="0"/>
  </sheetViews>
  <sheetFormatPr defaultColWidth="9" defaultRowHeight="13.2"/>
  <cols>
    <col min="1" max="8" width="5.6640625" style="216" customWidth="1"/>
    <col min="9" max="9" width="6.21875" style="216" customWidth="1"/>
    <col min="10" max="20" width="5.6640625" style="216" customWidth="1"/>
    <col min="21" max="21" width="6.109375" style="216" customWidth="1"/>
    <col min="22" max="25" width="5.6640625" style="216" customWidth="1"/>
    <col min="26" max="256" width="9" style="216"/>
    <col min="257" max="281" width="5.6640625" style="216" customWidth="1"/>
    <col min="282" max="512" width="9" style="216"/>
    <col min="513" max="537" width="5.6640625" style="216" customWidth="1"/>
    <col min="538" max="768" width="9" style="216"/>
    <col min="769" max="793" width="5.6640625" style="216" customWidth="1"/>
    <col min="794" max="1024" width="9" style="216"/>
    <col min="1025" max="1049" width="5.6640625" style="216" customWidth="1"/>
    <col min="1050" max="1280" width="9" style="216"/>
    <col min="1281" max="1305" width="5.6640625" style="216" customWidth="1"/>
    <col min="1306" max="1536" width="9" style="216"/>
    <col min="1537" max="1561" width="5.6640625" style="216" customWidth="1"/>
    <col min="1562" max="1792" width="9" style="216"/>
    <col min="1793" max="1817" width="5.6640625" style="216" customWidth="1"/>
    <col min="1818" max="2048" width="9" style="216"/>
    <col min="2049" max="2073" width="5.6640625" style="216" customWidth="1"/>
    <col min="2074" max="2304" width="9" style="216"/>
    <col min="2305" max="2329" width="5.6640625" style="216" customWidth="1"/>
    <col min="2330" max="2560" width="9" style="216"/>
    <col min="2561" max="2585" width="5.6640625" style="216" customWidth="1"/>
    <col min="2586" max="2816" width="9" style="216"/>
    <col min="2817" max="2841" width="5.6640625" style="216" customWidth="1"/>
    <col min="2842" max="3072" width="9" style="216"/>
    <col min="3073" max="3097" width="5.6640625" style="216" customWidth="1"/>
    <col min="3098" max="3328" width="9" style="216"/>
    <col min="3329" max="3353" width="5.6640625" style="216" customWidth="1"/>
    <col min="3354" max="3584" width="9" style="216"/>
    <col min="3585" max="3609" width="5.6640625" style="216" customWidth="1"/>
    <col min="3610" max="3840" width="9" style="216"/>
    <col min="3841" max="3865" width="5.6640625" style="216" customWidth="1"/>
    <col min="3866" max="4096" width="9" style="216"/>
    <col min="4097" max="4121" width="5.6640625" style="216" customWidth="1"/>
    <col min="4122" max="4352" width="9" style="216"/>
    <col min="4353" max="4377" width="5.6640625" style="216" customWidth="1"/>
    <col min="4378" max="4608" width="9" style="216"/>
    <col min="4609" max="4633" width="5.6640625" style="216" customWidth="1"/>
    <col min="4634" max="4864" width="9" style="216"/>
    <col min="4865" max="4889" width="5.6640625" style="216" customWidth="1"/>
    <col min="4890" max="5120" width="9" style="216"/>
    <col min="5121" max="5145" width="5.6640625" style="216" customWidth="1"/>
    <col min="5146" max="5376" width="9" style="216"/>
    <col min="5377" max="5401" width="5.6640625" style="216" customWidth="1"/>
    <col min="5402" max="5632" width="9" style="216"/>
    <col min="5633" max="5657" width="5.6640625" style="216" customWidth="1"/>
    <col min="5658" max="5888" width="9" style="216"/>
    <col min="5889" max="5913" width="5.6640625" style="216" customWidth="1"/>
    <col min="5914" max="6144" width="9" style="216"/>
    <col min="6145" max="6169" width="5.6640625" style="216" customWidth="1"/>
    <col min="6170" max="6400" width="9" style="216"/>
    <col min="6401" max="6425" width="5.6640625" style="216" customWidth="1"/>
    <col min="6426" max="6656" width="9" style="216"/>
    <col min="6657" max="6681" width="5.6640625" style="216" customWidth="1"/>
    <col min="6682" max="6912" width="9" style="216"/>
    <col min="6913" max="6937" width="5.6640625" style="216" customWidth="1"/>
    <col min="6938" max="7168" width="9" style="216"/>
    <col min="7169" max="7193" width="5.6640625" style="216" customWidth="1"/>
    <col min="7194" max="7424" width="9" style="216"/>
    <col min="7425" max="7449" width="5.6640625" style="216" customWidth="1"/>
    <col min="7450" max="7680" width="9" style="216"/>
    <col min="7681" max="7705" width="5.6640625" style="216" customWidth="1"/>
    <col min="7706" max="7936" width="9" style="216"/>
    <col min="7937" max="7961" width="5.6640625" style="216" customWidth="1"/>
    <col min="7962" max="8192" width="9" style="216"/>
    <col min="8193" max="8217" width="5.6640625" style="216" customWidth="1"/>
    <col min="8218" max="8448" width="9" style="216"/>
    <col min="8449" max="8473" width="5.6640625" style="216" customWidth="1"/>
    <col min="8474" max="8704" width="9" style="216"/>
    <col min="8705" max="8729" width="5.6640625" style="216" customWidth="1"/>
    <col min="8730" max="8960" width="9" style="216"/>
    <col min="8961" max="8985" width="5.6640625" style="216" customWidth="1"/>
    <col min="8986" max="9216" width="9" style="216"/>
    <col min="9217" max="9241" width="5.6640625" style="216" customWidth="1"/>
    <col min="9242" max="9472" width="9" style="216"/>
    <col min="9473" max="9497" width="5.6640625" style="216" customWidth="1"/>
    <col min="9498" max="9728" width="9" style="216"/>
    <col min="9729" max="9753" width="5.6640625" style="216" customWidth="1"/>
    <col min="9754" max="9984" width="9" style="216"/>
    <col min="9985" max="10009" width="5.6640625" style="216" customWidth="1"/>
    <col min="10010" max="10240" width="9" style="216"/>
    <col min="10241" max="10265" width="5.6640625" style="216" customWidth="1"/>
    <col min="10266" max="10496" width="9" style="216"/>
    <col min="10497" max="10521" width="5.6640625" style="216" customWidth="1"/>
    <col min="10522" max="10752" width="9" style="216"/>
    <col min="10753" max="10777" width="5.6640625" style="216" customWidth="1"/>
    <col min="10778" max="11008" width="9" style="216"/>
    <col min="11009" max="11033" width="5.6640625" style="216" customWidth="1"/>
    <col min="11034" max="11264" width="9" style="216"/>
    <col min="11265" max="11289" width="5.6640625" style="216" customWidth="1"/>
    <col min="11290" max="11520" width="9" style="216"/>
    <col min="11521" max="11545" width="5.6640625" style="216" customWidth="1"/>
    <col min="11546" max="11776" width="9" style="216"/>
    <col min="11777" max="11801" width="5.6640625" style="216" customWidth="1"/>
    <col min="11802" max="12032" width="9" style="216"/>
    <col min="12033" max="12057" width="5.6640625" style="216" customWidth="1"/>
    <col min="12058" max="12288" width="9" style="216"/>
    <col min="12289" max="12313" width="5.6640625" style="216" customWidth="1"/>
    <col min="12314" max="12544" width="9" style="216"/>
    <col min="12545" max="12569" width="5.6640625" style="216" customWidth="1"/>
    <col min="12570" max="12800" width="9" style="216"/>
    <col min="12801" max="12825" width="5.6640625" style="216" customWidth="1"/>
    <col min="12826" max="13056" width="9" style="216"/>
    <col min="13057" max="13081" width="5.6640625" style="216" customWidth="1"/>
    <col min="13082" max="13312" width="9" style="216"/>
    <col min="13313" max="13337" width="5.6640625" style="216" customWidth="1"/>
    <col min="13338" max="13568" width="9" style="216"/>
    <col min="13569" max="13593" width="5.6640625" style="216" customWidth="1"/>
    <col min="13594" max="13824" width="9" style="216"/>
    <col min="13825" max="13849" width="5.6640625" style="216" customWidth="1"/>
    <col min="13850" max="14080" width="9" style="216"/>
    <col min="14081" max="14105" width="5.6640625" style="216" customWidth="1"/>
    <col min="14106" max="14336" width="9" style="216"/>
    <col min="14337" max="14361" width="5.6640625" style="216" customWidth="1"/>
    <col min="14362" max="14592" width="9" style="216"/>
    <col min="14593" max="14617" width="5.6640625" style="216" customWidth="1"/>
    <col min="14618" max="14848" width="9" style="216"/>
    <col min="14849" max="14873" width="5.6640625" style="216" customWidth="1"/>
    <col min="14874" max="15104" width="9" style="216"/>
    <col min="15105" max="15129" width="5.6640625" style="216" customWidth="1"/>
    <col min="15130" max="15360" width="9" style="216"/>
    <col min="15361" max="15385" width="5.6640625" style="216" customWidth="1"/>
    <col min="15386" max="15616" width="9" style="216"/>
    <col min="15617" max="15641" width="5.6640625" style="216" customWidth="1"/>
    <col min="15642" max="15872" width="9" style="216"/>
    <col min="15873" max="15897" width="5.6640625" style="216" customWidth="1"/>
    <col min="15898" max="16128" width="9" style="216"/>
    <col min="16129" max="16153" width="5.6640625" style="216" customWidth="1"/>
    <col min="16154" max="16384" width="9" style="216"/>
  </cols>
  <sheetData>
    <row r="1" spans="1:25" ht="30.75" customHeight="1">
      <c r="A1" s="18" t="str">
        <f>'U10組合せ(抽選結果)'!H5</f>
        <v>■第3日　10月22日</v>
      </c>
      <c r="B1" s="9"/>
      <c r="C1" s="9"/>
      <c r="D1" s="9"/>
      <c r="E1" s="9"/>
      <c r="F1" s="9"/>
      <c r="G1" s="9"/>
      <c r="H1" s="9"/>
      <c r="O1" s="376" t="s">
        <v>17</v>
      </c>
      <c r="P1" s="376"/>
      <c r="Q1" s="376"/>
      <c r="R1" s="375" t="str">
        <f>'U10組合せ(抽選結果)'!Q73</f>
        <v>真岡ハイトラ運動公園運動広場1</v>
      </c>
      <c r="S1" s="375"/>
      <c r="T1" s="375"/>
      <c r="U1" s="375"/>
      <c r="V1" s="375"/>
      <c r="W1" s="375"/>
      <c r="X1" s="375"/>
      <c r="Y1" s="375"/>
    </row>
    <row r="2" spans="1:25" s="1" customFormat="1" ht="28.05" customHeight="1">
      <c r="A2" s="18"/>
      <c r="B2" s="18"/>
      <c r="C2" s="616" t="str">
        <f>'U10組合せ(抽選結果)'!Q5</f>
        <v>準々決勝・準決勝・決勝</v>
      </c>
      <c r="D2" s="616"/>
      <c r="E2" s="616"/>
      <c r="F2" s="616"/>
      <c r="G2" s="616"/>
      <c r="H2" s="616"/>
      <c r="I2" s="616"/>
      <c r="O2" s="19"/>
      <c r="P2" s="19"/>
      <c r="Q2" s="19"/>
      <c r="R2" s="306"/>
      <c r="S2" s="611"/>
      <c r="T2" s="611"/>
      <c r="U2" s="611"/>
      <c r="V2" s="611"/>
      <c r="W2" s="611"/>
      <c r="X2" s="611"/>
      <c r="Y2" s="306"/>
    </row>
    <row r="3" spans="1:25" s="1" customFormat="1" ht="28.05" customHeight="1" thickBot="1">
      <c r="A3" s="20"/>
      <c r="B3" s="20"/>
      <c r="C3" s="20"/>
      <c r="D3" s="20"/>
      <c r="E3" s="20"/>
      <c r="F3" s="20"/>
      <c r="G3" s="20"/>
      <c r="H3" s="20"/>
      <c r="I3" s="20"/>
      <c r="J3" s="21"/>
      <c r="K3" s="21"/>
      <c r="L3" s="21"/>
      <c r="M3" s="21"/>
      <c r="N3" s="658"/>
      <c r="O3" s="237"/>
      <c r="P3" s="237"/>
      <c r="Q3" s="237"/>
      <c r="R3" s="237"/>
      <c r="S3" s="237"/>
      <c r="T3" s="237"/>
      <c r="U3" s="20"/>
      <c r="V3" s="20"/>
      <c r="W3" s="20"/>
      <c r="X3" s="20"/>
      <c r="Y3" s="20"/>
    </row>
    <row r="4" spans="1:25" s="1" customFormat="1" ht="28.05" customHeight="1" thickTop="1" thickBot="1">
      <c r="A4" s="20"/>
      <c r="B4" s="20"/>
      <c r="C4" s="20"/>
      <c r="D4" s="20"/>
      <c r="E4" s="237"/>
      <c r="F4" s="650"/>
      <c r="G4" s="643"/>
      <c r="H4" s="23"/>
      <c r="I4" s="23"/>
      <c r="J4" s="24"/>
      <c r="K4" s="24"/>
      <c r="L4" s="24"/>
      <c r="M4" s="612" t="s">
        <v>18</v>
      </c>
      <c r="N4" s="647"/>
      <c r="O4" s="234"/>
      <c r="P4" s="234"/>
      <c r="Q4" s="234"/>
      <c r="R4" s="21"/>
      <c r="S4" s="21"/>
      <c r="T4" s="649"/>
      <c r="U4" s="658"/>
      <c r="V4" s="237"/>
      <c r="W4" s="20"/>
      <c r="X4" s="20"/>
      <c r="Y4" s="20"/>
    </row>
    <row r="5" spans="1:25" s="1" customFormat="1" ht="28.05" customHeight="1" thickTop="1" thickBot="1">
      <c r="A5" s="20"/>
      <c r="B5" s="20"/>
      <c r="C5" s="237"/>
      <c r="D5" s="650"/>
      <c r="E5" s="659"/>
      <c r="F5" s="234"/>
      <c r="G5" s="24" t="s">
        <v>19</v>
      </c>
      <c r="H5" s="24"/>
      <c r="I5" s="652"/>
      <c r="J5" s="20"/>
      <c r="K5" s="20"/>
      <c r="L5" s="20"/>
      <c r="M5" s="20"/>
      <c r="N5" s="20"/>
      <c r="O5" s="20"/>
      <c r="P5" s="237"/>
      <c r="Q5" s="650"/>
      <c r="R5" s="642"/>
      <c r="S5" s="24"/>
      <c r="T5" s="24" t="s">
        <v>20</v>
      </c>
      <c r="U5" s="234"/>
      <c r="V5" s="648"/>
      <c r="W5" s="658"/>
      <c r="X5" s="237"/>
      <c r="Y5" s="20"/>
    </row>
    <row r="6" spans="1:25" s="1" customFormat="1" ht="28.05" customHeight="1" thickTop="1">
      <c r="A6" s="20"/>
      <c r="B6" s="648"/>
      <c r="C6" s="234"/>
      <c r="D6" s="234" t="s">
        <v>21</v>
      </c>
      <c r="E6" s="28"/>
      <c r="F6" s="307"/>
      <c r="G6" s="20"/>
      <c r="H6" s="648"/>
      <c r="I6" s="30"/>
      <c r="J6" s="24" t="s">
        <v>22</v>
      </c>
      <c r="K6" s="29"/>
      <c r="L6" s="30"/>
      <c r="M6" s="20"/>
      <c r="N6" s="20"/>
      <c r="O6" s="648"/>
      <c r="P6" s="26"/>
      <c r="Q6" s="24" t="s">
        <v>23</v>
      </c>
      <c r="R6" s="28"/>
      <c r="S6" s="294"/>
      <c r="T6" s="20"/>
      <c r="U6" s="27"/>
      <c r="V6" s="26"/>
      <c r="W6" s="234" t="s">
        <v>24</v>
      </c>
      <c r="X6" s="234"/>
      <c r="Y6" s="659"/>
    </row>
    <row r="7" spans="1:25" s="1" customFormat="1" ht="28.05" customHeight="1">
      <c r="A7" s="20"/>
      <c r="B7" s="649"/>
      <c r="C7" s="647"/>
      <c r="D7" s="382"/>
      <c r="E7" s="615"/>
      <c r="F7" s="307"/>
      <c r="G7" s="20"/>
      <c r="H7" s="649"/>
      <c r="I7" s="614"/>
      <c r="J7" s="382"/>
      <c r="K7" s="615"/>
      <c r="L7" s="30"/>
      <c r="M7" s="20"/>
      <c r="N7" s="20"/>
      <c r="O7" s="649"/>
      <c r="P7" s="614"/>
      <c r="Q7" s="382"/>
      <c r="R7" s="615"/>
      <c r="S7" s="294"/>
      <c r="T7" s="20"/>
      <c r="U7" s="27"/>
      <c r="V7" s="614"/>
      <c r="W7" s="382"/>
      <c r="X7" s="647"/>
      <c r="Y7" s="644"/>
    </row>
    <row r="8" spans="1:25" s="1" customFormat="1" ht="28.05" customHeight="1">
      <c r="A8" s="20"/>
      <c r="B8" s="613">
        <v>1</v>
      </c>
      <c r="C8" s="613"/>
      <c r="D8" s="20"/>
      <c r="E8" s="613">
        <v>2</v>
      </c>
      <c r="F8" s="613"/>
      <c r="G8" s="20"/>
      <c r="H8" s="613">
        <v>3</v>
      </c>
      <c r="I8" s="613"/>
      <c r="J8" s="20"/>
      <c r="K8" s="613">
        <v>4</v>
      </c>
      <c r="L8" s="613"/>
      <c r="M8" s="20"/>
      <c r="N8" s="20"/>
      <c r="O8" s="613">
        <v>5</v>
      </c>
      <c r="P8" s="613"/>
      <c r="Q8" s="20"/>
      <c r="R8" s="613">
        <v>6</v>
      </c>
      <c r="S8" s="613"/>
      <c r="T8" s="20"/>
      <c r="U8" s="613">
        <v>7</v>
      </c>
      <c r="V8" s="613"/>
      <c r="W8" s="20"/>
      <c r="X8" s="613">
        <v>8</v>
      </c>
      <c r="Y8" s="613"/>
    </row>
    <row r="9" spans="1:25" s="1" customFormat="1" ht="28.05" customHeight="1">
      <c r="B9" s="680" t="str">
        <f>AB!R7</f>
        <v>ＪＦＣアミスタ市貝</v>
      </c>
      <c r="C9" s="680"/>
      <c r="D9" s="296"/>
      <c r="E9" s="618" t="str">
        <f>CD!G58</f>
        <v>御厨フットボールクラブ</v>
      </c>
      <c r="F9" s="618"/>
      <c r="G9" s="16"/>
      <c r="H9" s="681" t="str">
        <f>EF!F50</f>
        <v>ヴェルフェ矢板Ｕ－１２・ｖｅｒｔ</v>
      </c>
      <c r="I9" s="681"/>
      <c r="J9" s="16"/>
      <c r="K9" s="328" t="str">
        <f>GH!J50</f>
        <v>足利サッカークラブジュニア</v>
      </c>
      <c r="L9" s="328"/>
      <c r="M9" s="16"/>
      <c r="N9" s="16"/>
      <c r="O9" s="680" t="str">
        <f>IJ!O58</f>
        <v>ＦＣアリーバＵ１０</v>
      </c>
      <c r="P9" s="680"/>
      <c r="Q9" s="16"/>
      <c r="R9" s="617" t="str">
        <f>KL!J7</f>
        <v>ＦＣスポルト宇都宮</v>
      </c>
      <c r="S9" s="617"/>
      <c r="T9" s="16"/>
      <c r="U9" s="617" t="str">
        <f>MN!F7</f>
        <v>ＴＥＡＭ　リフレＳＣ</v>
      </c>
      <c r="V9" s="617"/>
      <c r="W9" s="16"/>
      <c r="X9" s="657" t="str">
        <f>OP!J7</f>
        <v>ともぞうサッカークラブ　Ｕ１０</v>
      </c>
      <c r="Y9" s="657"/>
    </row>
    <row r="10" spans="1:25" s="1" customFormat="1" ht="28.05" customHeight="1">
      <c r="B10" s="680"/>
      <c r="C10" s="680"/>
      <c r="D10" s="296"/>
      <c r="E10" s="618"/>
      <c r="F10" s="618"/>
      <c r="G10" s="16"/>
      <c r="H10" s="681"/>
      <c r="I10" s="681"/>
      <c r="J10" s="16"/>
      <c r="K10" s="328"/>
      <c r="L10" s="328"/>
      <c r="M10" s="16"/>
      <c r="N10" s="16"/>
      <c r="O10" s="680"/>
      <c r="P10" s="680"/>
      <c r="Q10" s="16"/>
      <c r="R10" s="617"/>
      <c r="S10" s="617"/>
      <c r="T10" s="16"/>
      <c r="U10" s="617"/>
      <c r="V10" s="617"/>
      <c r="W10" s="16"/>
      <c r="X10" s="657"/>
      <c r="Y10" s="657"/>
    </row>
    <row r="11" spans="1:25" s="1" customFormat="1" ht="28.05" customHeight="1">
      <c r="B11" s="680"/>
      <c r="C11" s="680"/>
      <c r="D11" s="296"/>
      <c r="E11" s="618"/>
      <c r="F11" s="618"/>
      <c r="G11" s="16"/>
      <c r="H11" s="681"/>
      <c r="I11" s="681"/>
      <c r="J11" s="16"/>
      <c r="K11" s="328"/>
      <c r="L11" s="328"/>
      <c r="M11" s="16"/>
      <c r="N11" s="16"/>
      <c r="O11" s="680"/>
      <c r="P11" s="680"/>
      <c r="Q11" s="16"/>
      <c r="R11" s="617"/>
      <c r="S11" s="617"/>
      <c r="T11" s="16"/>
      <c r="U11" s="617"/>
      <c r="V11" s="617"/>
      <c r="W11" s="16"/>
      <c r="X11" s="657"/>
      <c r="Y11" s="657"/>
    </row>
    <row r="12" spans="1:25" s="1" customFormat="1" ht="28.05" customHeight="1">
      <c r="B12" s="680"/>
      <c r="C12" s="680"/>
      <c r="D12" s="296"/>
      <c r="E12" s="618"/>
      <c r="F12" s="618"/>
      <c r="G12" s="16"/>
      <c r="H12" s="681"/>
      <c r="I12" s="681"/>
      <c r="J12" s="16"/>
      <c r="K12" s="328"/>
      <c r="L12" s="328"/>
      <c r="M12" s="16"/>
      <c r="N12" s="16"/>
      <c r="O12" s="680"/>
      <c r="P12" s="680"/>
      <c r="Q12" s="16"/>
      <c r="R12" s="617"/>
      <c r="S12" s="617"/>
      <c r="T12" s="16"/>
      <c r="U12" s="617"/>
      <c r="V12" s="617"/>
      <c r="W12" s="16"/>
      <c r="X12" s="657"/>
      <c r="Y12" s="657"/>
    </row>
    <row r="13" spans="1:25" s="1" customFormat="1" ht="28.05" customHeight="1">
      <c r="B13" s="680"/>
      <c r="C13" s="680"/>
      <c r="D13" s="296"/>
      <c r="E13" s="618"/>
      <c r="F13" s="618"/>
      <c r="G13" s="16"/>
      <c r="H13" s="681"/>
      <c r="I13" s="681"/>
      <c r="J13" s="16"/>
      <c r="K13" s="328"/>
      <c r="L13" s="328"/>
      <c r="M13" s="16"/>
      <c r="N13" s="16"/>
      <c r="O13" s="680"/>
      <c r="P13" s="680"/>
      <c r="Q13" s="16"/>
      <c r="R13" s="617"/>
      <c r="S13" s="617"/>
      <c r="T13" s="16"/>
      <c r="U13" s="617"/>
      <c r="V13" s="617"/>
      <c r="W13" s="16"/>
      <c r="X13" s="657"/>
      <c r="Y13" s="657"/>
    </row>
    <row r="14" spans="1:25" s="1" customFormat="1" ht="28.05" customHeight="1">
      <c r="B14" s="680"/>
      <c r="C14" s="680"/>
      <c r="D14" s="296"/>
      <c r="E14" s="618"/>
      <c r="F14" s="618"/>
      <c r="G14" s="16"/>
      <c r="H14" s="681"/>
      <c r="I14" s="681"/>
      <c r="J14" s="16"/>
      <c r="K14" s="328"/>
      <c r="L14" s="328"/>
      <c r="M14" s="16"/>
      <c r="N14" s="16"/>
      <c r="O14" s="680"/>
      <c r="P14" s="680"/>
      <c r="Q14" s="16"/>
      <c r="R14" s="617"/>
      <c r="S14" s="617"/>
      <c r="T14" s="16"/>
      <c r="U14" s="617"/>
      <c r="V14" s="617"/>
      <c r="W14" s="16"/>
      <c r="X14" s="657"/>
      <c r="Y14" s="657"/>
    </row>
    <row r="15" spans="1:25" s="1" customFormat="1" ht="28.05" customHeight="1">
      <c r="B15" s="680"/>
      <c r="C15" s="680"/>
      <c r="D15" s="296"/>
      <c r="E15" s="618"/>
      <c r="F15" s="618"/>
      <c r="G15" s="16"/>
      <c r="H15" s="681"/>
      <c r="I15" s="681"/>
      <c r="J15" s="16"/>
      <c r="K15" s="328"/>
      <c r="L15" s="328"/>
      <c r="M15" s="16"/>
      <c r="N15" s="16"/>
      <c r="O15" s="680"/>
      <c r="P15" s="680"/>
      <c r="Q15" s="16"/>
      <c r="R15" s="617"/>
      <c r="S15" s="617"/>
      <c r="T15" s="16"/>
      <c r="U15" s="617"/>
      <c r="V15" s="617"/>
      <c r="W15" s="16"/>
      <c r="X15" s="657"/>
      <c r="Y15" s="657"/>
    </row>
    <row r="16" spans="1:25" s="1" customFormat="1" ht="28.05" customHeight="1">
      <c r="B16" s="680"/>
      <c r="C16" s="680"/>
      <c r="D16" s="296"/>
      <c r="E16" s="618"/>
      <c r="F16" s="618"/>
      <c r="G16" s="16"/>
      <c r="H16" s="681"/>
      <c r="I16" s="681"/>
      <c r="J16" s="16"/>
      <c r="K16" s="328"/>
      <c r="L16" s="328"/>
      <c r="M16" s="16"/>
      <c r="N16" s="16"/>
      <c r="O16" s="680"/>
      <c r="P16" s="680"/>
      <c r="Q16" s="16"/>
      <c r="R16" s="617"/>
      <c r="S16" s="617"/>
      <c r="T16" s="16"/>
      <c r="U16" s="617"/>
      <c r="V16" s="617"/>
      <c r="W16" s="16"/>
      <c r="X16" s="657"/>
      <c r="Y16" s="657"/>
    </row>
    <row r="17" spans="1:26" s="1" customFormat="1" ht="28.05" customHeight="1"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</row>
    <row r="18" spans="1:26" s="1" customFormat="1" ht="28.05" customHeight="1">
      <c r="A18" s="619" t="s">
        <v>25</v>
      </c>
      <c r="B18" s="619"/>
      <c r="C18" s="619"/>
      <c r="D18" s="619"/>
      <c r="V18" s="499" t="s">
        <v>26</v>
      </c>
      <c r="W18" s="499"/>
      <c r="X18" s="499"/>
      <c r="Y18" s="499"/>
      <c r="Z18" s="6"/>
    </row>
    <row r="19" spans="1:26" s="1" customFormat="1" ht="28.05" customHeight="1">
      <c r="A19" s="595" t="s">
        <v>27</v>
      </c>
      <c r="B19" s="595"/>
      <c r="C19" s="620">
        <v>0.375</v>
      </c>
      <c r="D19" s="620"/>
      <c r="E19" s="597" t="str">
        <f>B9</f>
        <v>ＪＦＣアミスタ市貝</v>
      </c>
      <c r="F19" s="597"/>
      <c r="G19" s="597"/>
      <c r="H19" s="597"/>
      <c r="I19" s="597"/>
      <c r="J19" s="485">
        <f>L19+L20</f>
        <v>2</v>
      </c>
      <c r="K19" s="486" t="s">
        <v>28</v>
      </c>
      <c r="L19" s="298">
        <v>1</v>
      </c>
      <c r="M19" s="301" t="s">
        <v>29</v>
      </c>
      <c r="N19" s="298">
        <v>0</v>
      </c>
      <c r="O19" s="486" t="s">
        <v>30</v>
      </c>
      <c r="P19" s="485">
        <f>N19+N20</f>
        <v>0</v>
      </c>
      <c r="Q19" s="621" t="str">
        <f>E9</f>
        <v>御厨フットボールクラブ</v>
      </c>
      <c r="R19" s="621"/>
      <c r="S19" s="621"/>
      <c r="T19" s="621"/>
      <c r="U19" s="621"/>
      <c r="V19" s="622" t="s">
        <v>31</v>
      </c>
      <c r="W19" s="622"/>
      <c r="X19" s="622"/>
      <c r="Y19" s="622"/>
    </row>
    <row r="20" spans="1:26" s="1" customFormat="1" ht="28.05" customHeight="1">
      <c r="A20" s="595"/>
      <c r="B20" s="595"/>
      <c r="C20" s="620"/>
      <c r="D20" s="620"/>
      <c r="E20" s="597"/>
      <c r="F20" s="597"/>
      <c r="G20" s="597"/>
      <c r="H20" s="597"/>
      <c r="I20" s="597"/>
      <c r="J20" s="485"/>
      <c r="K20" s="486"/>
      <c r="L20" s="298">
        <v>1</v>
      </c>
      <c r="M20" s="301" t="s">
        <v>29</v>
      </c>
      <c r="N20" s="298">
        <v>0</v>
      </c>
      <c r="O20" s="486"/>
      <c r="P20" s="485"/>
      <c r="Q20" s="621"/>
      <c r="R20" s="621"/>
      <c r="S20" s="621"/>
      <c r="T20" s="621"/>
      <c r="U20" s="621"/>
      <c r="V20" s="622"/>
      <c r="W20" s="622"/>
      <c r="X20" s="622"/>
      <c r="Y20" s="622"/>
    </row>
    <row r="21" spans="1:26" s="1" customFormat="1" ht="20.100000000000001" customHeight="1">
      <c r="B21" s="295"/>
      <c r="J21" s="645"/>
      <c r="K21" s="31"/>
      <c r="L21" s="32"/>
      <c r="M21" s="32"/>
      <c r="N21" s="32"/>
      <c r="O21" s="33"/>
      <c r="P21" s="32"/>
      <c r="V21" s="136"/>
      <c r="W21" s="136"/>
      <c r="X21" s="136"/>
      <c r="Y21" s="136"/>
    </row>
    <row r="22" spans="1:26" s="1" customFormat="1" ht="28.05" customHeight="1">
      <c r="A22" s="595" t="s">
        <v>32</v>
      </c>
      <c r="B22" s="595"/>
      <c r="C22" s="620">
        <v>0.375</v>
      </c>
      <c r="D22" s="620"/>
      <c r="E22" s="651" t="str">
        <f>H9</f>
        <v>ヴェルフェ矢板Ｕ－１２・ｖｅｒｔ</v>
      </c>
      <c r="F22" s="651"/>
      <c r="G22" s="651"/>
      <c r="H22" s="651"/>
      <c r="I22" s="651"/>
      <c r="J22" s="485">
        <f>L22+L23</f>
        <v>0</v>
      </c>
      <c r="K22" s="486" t="s">
        <v>28</v>
      </c>
      <c r="L22" s="298">
        <v>0</v>
      </c>
      <c r="M22" s="301" t="s">
        <v>29</v>
      </c>
      <c r="N22" s="298">
        <v>0</v>
      </c>
      <c r="O22" s="486" t="s">
        <v>30</v>
      </c>
      <c r="P22" s="485">
        <f>N22+N23</f>
        <v>0</v>
      </c>
      <c r="Q22" s="594" t="str">
        <f>K9</f>
        <v>足利サッカークラブジュニア</v>
      </c>
      <c r="R22" s="594"/>
      <c r="S22" s="594"/>
      <c r="T22" s="594"/>
      <c r="U22" s="594"/>
      <c r="V22" s="622" t="s">
        <v>31</v>
      </c>
      <c r="W22" s="622"/>
      <c r="X22" s="622"/>
      <c r="Y22" s="622"/>
    </row>
    <row r="23" spans="1:26" s="1" customFormat="1" ht="28.05" customHeight="1">
      <c r="A23" s="595"/>
      <c r="B23" s="595"/>
      <c r="C23" s="620"/>
      <c r="D23" s="620"/>
      <c r="E23" s="651"/>
      <c r="F23" s="651"/>
      <c r="G23" s="651"/>
      <c r="H23" s="651"/>
      <c r="I23" s="651"/>
      <c r="J23" s="485"/>
      <c r="K23" s="486"/>
      <c r="L23" s="298">
        <v>0</v>
      </c>
      <c r="M23" s="301" t="s">
        <v>29</v>
      </c>
      <c r="N23" s="298">
        <v>0</v>
      </c>
      <c r="O23" s="486"/>
      <c r="P23" s="485"/>
      <c r="Q23" s="594"/>
      <c r="R23" s="594"/>
      <c r="S23" s="594"/>
      <c r="T23" s="594"/>
      <c r="U23" s="594"/>
      <c r="V23" s="622"/>
      <c r="W23" s="622"/>
      <c r="X23" s="622"/>
      <c r="Y23" s="622"/>
    </row>
    <row r="24" spans="1:26" s="1" customFormat="1" ht="21.6" customHeight="1">
      <c r="A24" s="303"/>
      <c r="B24" s="303"/>
      <c r="C24" s="305"/>
      <c r="D24" s="305"/>
      <c r="E24" s="312"/>
      <c r="F24" s="312"/>
      <c r="G24" s="312"/>
      <c r="H24" s="312"/>
      <c r="I24" s="312"/>
      <c r="J24" s="299"/>
      <c r="K24" s="298" t="s">
        <v>623</v>
      </c>
      <c r="L24" s="298">
        <v>3</v>
      </c>
      <c r="M24" s="301" t="s">
        <v>29</v>
      </c>
      <c r="N24" s="298">
        <v>2</v>
      </c>
      <c r="O24" s="300"/>
      <c r="P24" s="299"/>
      <c r="Q24" s="302"/>
      <c r="R24" s="302"/>
      <c r="S24" s="302"/>
      <c r="T24" s="302"/>
      <c r="U24" s="302"/>
      <c r="V24" s="304"/>
      <c r="W24" s="304"/>
      <c r="X24" s="304"/>
      <c r="Y24" s="304"/>
    </row>
    <row r="25" spans="1:26" s="1" customFormat="1" ht="20.100000000000001" customHeight="1">
      <c r="B25" s="295"/>
      <c r="J25" s="645"/>
      <c r="K25" s="31"/>
      <c r="L25" s="32"/>
      <c r="M25" s="32"/>
      <c r="N25" s="32"/>
      <c r="O25" s="33"/>
      <c r="P25" s="32"/>
      <c r="V25" s="136"/>
      <c r="W25" s="136"/>
      <c r="X25" s="136"/>
      <c r="Y25" s="136"/>
    </row>
    <row r="26" spans="1:26" s="1" customFormat="1" ht="28.05" customHeight="1">
      <c r="A26" s="595" t="s">
        <v>33</v>
      </c>
      <c r="B26" s="595"/>
      <c r="C26" s="620">
        <v>0.39583333333333331</v>
      </c>
      <c r="D26" s="620"/>
      <c r="E26" s="597" t="str">
        <f>O9</f>
        <v>ＦＣアリーバＵ１０</v>
      </c>
      <c r="F26" s="597"/>
      <c r="G26" s="597"/>
      <c r="H26" s="597"/>
      <c r="I26" s="597"/>
      <c r="J26" s="485">
        <f>L26+L27</f>
        <v>2</v>
      </c>
      <c r="K26" s="486" t="s">
        <v>28</v>
      </c>
      <c r="L26" s="298">
        <v>1</v>
      </c>
      <c r="M26" s="301" t="s">
        <v>29</v>
      </c>
      <c r="N26" s="298">
        <v>0</v>
      </c>
      <c r="O26" s="486" t="s">
        <v>30</v>
      </c>
      <c r="P26" s="485">
        <f>N26+N27</f>
        <v>0</v>
      </c>
      <c r="Q26" s="594" t="str">
        <f>R9</f>
        <v>ＦＣスポルト宇都宮</v>
      </c>
      <c r="R26" s="594"/>
      <c r="S26" s="594"/>
      <c r="T26" s="594"/>
      <c r="U26" s="594"/>
      <c r="V26" s="622" t="s">
        <v>31</v>
      </c>
      <c r="W26" s="622"/>
      <c r="X26" s="622"/>
      <c r="Y26" s="622"/>
    </row>
    <row r="27" spans="1:26" s="1" customFormat="1" ht="28.05" customHeight="1">
      <c r="A27" s="595"/>
      <c r="B27" s="595"/>
      <c r="C27" s="620"/>
      <c r="D27" s="620"/>
      <c r="E27" s="597"/>
      <c r="F27" s="597"/>
      <c r="G27" s="597"/>
      <c r="H27" s="597"/>
      <c r="I27" s="597"/>
      <c r="J27" s="485"/>
      <c r="K27" s="486"/>
      <c r="L27" s="298">
        <v>1</v>
      </c>
      <c r="M27" s="301" t="s">
        <v>29</v>
      </c>
      <c r="N27" s="298">
        <v>0</v>
      </c>
      <c r="O27" s="486"/>
      <c r="P27" s="485"/>
      <c r="Q27" s="594"/>
      <c r="R27" s="594"/>
      <c r="S27" s="594"/>
      <c r="T27" s="594"/>
      <c r="U27" s="594"/>
      <c r="V27" s="622"/>
      <c r="W27" s="622"/>
      <c r="X27" s="622"/>
      <c r="Y27" s="622"/>
    </row>
    <row r="28" spans="1:26" s="1" customFormat="1" ht="20.100000000000001" customHeight="1">
      <c r="B28" s="295"/>
      <c r="J28" s="645"/>
      <c r="K28" s="31"/>
      <c r="L28" s="32"/>
      <c r="M28" s="32"/>
      <c r="N28" s="32"/>
      <c r="O28" s="33"/>
      <c r="P28" s="32"/>
      <c r="V28" s="136"/>
      <c r="W28" s="136"/>
      <c r="X28" s="136"/>
      <c r="Y28" s="136"/>
    </row>
    <row r="29" spans="1:26" s="1" customFormat="1" ht="28.05" customHeight="1">
      <c r="A29" s="595" t="s">
        <v>34</v>
      </c>
      <c r="B29" s="595"/>
      <c r="C29" s="620">
        <v>0.39583333333333331</v>
      </c>
      <c r="D29" s="620"/>
      <c r="E29" s="594" t="str">
        <f>U9</f>
        <v>ＴＥＡＭ　リフレＳＣ</v>
      </c>
      <c r="F29" s="594"/>
      <c r="G29" s="594"/>
      <c r="H29" s="594"/>
      <c r="I29" s="594"/>
      <c r="J29" s="485">
        <f>L29+L30</f>
        <v>0</v>
      </c>
      <c r="K29" s="486" t="s">
        <v>28</v>
      </c>
      <c r="L29" s="298">
        <v>0</v>
      </c>
      <c r="M29" s="301" t="s">
        <v>29</v>
      </c>
      <c r="N29" s="298">
        <v>3</v>
      </c>
      <c r="O29" s="486" t="s">
        <v>30</v>
      </c>
      <c r="P29" s="485">
        <f>N29+N30</f>
        <v>4</v>
      </c>
      <c r="Q29" s="651" t="str">
        <f>X9</f>
        <v>ともぞうサッカークラブ　Ｕ１０</v>
      </c>
      <c r="R29" s="651"/>
      <c r="S29" s="651"/>
      <c r="T29" s="651"/>
      <c r="U29" s="651"/>
      <c r="V29" s="622" t="s">
        <v>31</v>
      </c>
      <c r="W29" s="622"/>
      <c r="X29" s="622"/>
      <c r="Y29" s="622"/>
    </row>
    <row r="30" spans="1:26" s="1" customFormat="1" ht="28.05" customHeight="1">
      <c r="A30" s="595"/>
      <c r="B30" s="595"/>
      <c r="C30" s="620"/>
      <c r="D30" s="620"/>
      <c r="E30" s="594"/>
      <c r="F30" s="594"/>
      <c r="G30" s="594"/>
      <c r="H30" s="594"/>
      <c r="I30" s="594"/>
      <c r="J30" s="485"/>
      <c r="K30" s="486"/>
      <c r="L30" s="298">
        <v>0</v>
      </c>
      <c r="M30" s="301" t="s">
        <v>29</v>
      </c>
      <c r="N30" s="298">
        <v>1</v>
      </c>
      <c r="O30" s="486"/>
      <c r="P30" s="485"/>
      <c r="Q30" s="651"/>
      <c r="R30" s="651"/>
      <c r="S30" s="651"/>
      <c r="T30" s="651"/>
      <c r="U30" s="651"/>
      <c r="V30" s="622"/>
      <c r="W30" s="622"/>
      <c r="X30" s="622"/>
      <c r="Y30" s="622"/>
    </row>
    <row r="31" spans="1:26" s="1" customFormat="1" ht="20.100000000000001" customHeight="1">
      <c r="A31" s="297"/>
      <c r="B31" s="295"/>
      <c r="C31" s="305"/>
      <c r="D31" s="305"/>
      <c r="F31" s="32"/>
      <c r="G31" s="32"/>
      <c r="H31" s="32"/>
      <c r="I31" s="32"/>
      <c r="J31" s="298"/>
      <c r="K31" s="34"/>
      <c r="L31" s="298"/>
      <c r="M31" s="298"/>
      <c r="N31" s="298"/>
      <c r="O31" s="34"/>
      <c r="P31" s="298"/>
      <c r="Q31" s="295"/>
      <c r="R31" s="295"/>
      <c r="S31" s="295"/>
      <c r="T31" s="295"/>
      <c r="V31" s="304"/>
      <c r="W31" s="304"/>
      <c r="X31" s="304"/>
      <c r="Y31" s="304"/>
    </row>
    <row r="32" spans="1:26" s="1" customFormat="1" ht="28.05" customHeight="1">
      <c r="A32" s="619" t="s">
        <v>35</v>
      </c>
      <c r="B32" s="619"/>
      <c r="C32" s="619"/>
      <c r="D32" s="619"/>
      <c r="V32" s="136"/>
      <c r="W32" s="136"/>
      <c r="X32" s="136"/>
      <c r="Y32" s="136"/>
    </row>
    <row r="33" spans="1:25" s="1" customFormat="1" ht="28.05" customHeight="1">
      <c r="A33" s="595" t="s">
        <v>36</v>
      </c>
      <c r="B33" s="595"/>
      <c r="C33" s="620">
        <v>0.4375</v>
      </c>
      <c r="D33" s="620"/>
      <c r="E33" s="597" t="str">
        <f>E19</f>
        <v>ＪＦＣアミスタ市貝</v>
      </c>
      <c r="F33" s="597"/>
      <c r="G33" s="597"/>
      <c r="H33" s="597"/>
      <c r="I33" s="597"/>
      <c r="J33" s="485">
        <f>L33+L34</f>
        <v>0</v>
      </c>
      <c r="K33" s="486" t="s">
        <v>28</v>
      </c>
      <c r="L33" s="298">
        <v>0</v>
      </c>
      <c r="M33" s="301" t="s">
        <v>29</v>
      </c>
      <c r="N33" s="298">
        <v>0</v>
      </c>
      <c r="O33" s="486" t="s">
        <v>30</v>
      </c>
      <c r="P33" s="485">
        <f>N33+N34</f>
        <v>0</v>
      </c>
      <c r="Q33" s="621" t="str">
        <f>E22</f>
        <v>ヴェルフェ矢板Ｕ－１２・ｖｅｒｔ</v>
      </c>
      <c r="R33" s="621"/>
      <c r="S33" s="621"/>
      <c r="T33" s="621"/>
      <c r="U33" s="621"/>
      <c r="V33" s="622" t="s">
        <v>31</v>
      </c>
      <c r="W33" s="622"/>
      <c r="X33" s="622"/>
      <c r="Y33" s="622"/>
    </row>
    <row r="34" spans="1:25" s="1" customFormat="1" ht="28.05" customHeight="1">
      <c r="A34" s="595"/>
      <c r="B34" s="595"/>
      <c r="C34" s="620"/>
      <c r="D34" s="620"/>
      <c r="E34" s="597"/>
      <c r="F34" s="597"/>
      <c r="G34" s="597"/>
      <c r="H34" s="597"/>
      <c r="I34" s="597"/>
      <c r="J34" s="485"/>
      <c r="K34" s="486"/>
      <c r="L34" s="298">
        <v>0</v>
      </c>
      <c r="M34" s="301" t="s">
        <v>29</v>
      </c>
      <c r="N34" s="298">
        <v>0</v>
      </c>
      <c r="O34" s="486"/>
      <c r="P34" s="485"/>
      <c r="Q34" s="621"/>
      <c r="R34" s="621"/>
      <c r="S34" s="621"/>
      <c r="T34" s="621"/>
      <c r="U34" s="621"/>
      <c r="V34" s="622"/>
      <c r="W34" s="622"/>
      <c r="X34" s="622"/>
      <c r="Y34" s="622"/>
    </row>
    <row r="35" spans="1:25" s="1" customFormat="1" ht="21.6" customHeight="1">
      <c r="A35" s="303"/>
      <c r="B35" s="303"/>
      <c r="C35" s="305"/>
      <c r="D35" s="305"/>
      <c r="E35" s="312"/>
      <c r="F35" s="312"/>
      <c r="G35" s="312"/>
      <c r="H35" s="312"/>
      <c r="I35" s="312"/>
      <c r="J35" s="299"/>
      <c r="K35" s="298" t="s">
        <v>623</v>
      </c>
      <c r="L35" s="298">
        <v>5</v>
      </c>
      <c r="M35" s="301" t="s">
        <v>29</v>
      </c>
      <c r="N35" s="298">
        <v>4</v>
      </c>
      <c r="O35" s="300"/>
      <c r="P35" s="299"/>
      <c r="Q35" s="302"/>
      <c r="R35" s="302"/>
      <c r="S35" s="302"/>
      <c r="T35" s="302"/>
      <c r="U35" s="302"/>
      <c r="V35" s="304"/>
      <c r="W35" s="304"/>
      <c r="X35" s="304"/>
      <c r="Y35" s="304"/>
    </row>
    <row r="36" spans="1:25" s="1" customFormat="1" ht="20.100000000000001" customHeight="1">
      <c r="B36" s="295"/>
      <c r="V36" s="136"/>
      <c r="W36" s="136"/>
      <c r="X36" s="136"/>
      <c r="Y36" s="136"/>
    </row>
    <row r="37" spans="1:25" s="1" customFormat="1" ht="28.05" customHeight="1">
      <c r="A37" s="595" t="s">
        <v>37</v>
      </c>
      <c r="B37" s="595"/>
      <c r="C37" s="620">
        <v>0.4375</v>
      </c>
      <c r="D37" s="620"/>
      <c r="E37" s="594" t="str">
        <f>E26</f>
        <v>ＦＣアリーバＵ１０</v>
      </c>
      <c r="F37" s="594"/>
      <c r="G37" s="594"/>
      <c r="H37" s="594"/>
      <c r="I37" s="594"/>
      <c r="J37" s="485">
        <f>L37+L38</f>
        <v>0</v>
      </c>
      <c r="K37" s="486" t="s">
        <v>28</v>
      </c>
      <c r="L37" s="298">
        <v>0</v>
      </c>
      <c r="M37" s="301" t="s">
        <v>29</v>
      </c>
      <c r="N37" s="298">
        <v>3</v>
      </c>
      <c r="O37" s="486" t="s">
        <v>30</v>
      </c>
      <c r="P37" s="485">
        <f>N37+N38</f>
        <v>5</v>
      </c>
      <c r="Q37" s="651" t="str">
        <f>Q29</f>
        <v>ともぞうサッカークラブ　Ｕ１０</v>
      </c>
      <c r="R37" s="651"/>
      <c r="S37" s="651"/>
      <c r="T37" s="651"/>
      <c r="U37" s="651"/>
      <c r="V37" s="622" t="s">
        <v>31</v>
      </c>
      <c r="W37" s="622"/>
      <c r="X37" s="622"/>
      <c r="Y37" s="622"/>
    </row>
    <row r="38" spans="1:25" s="1" customFormat="1" ht="28.05" customHeight="1">
      <c r="A38" s="595"/>
      <c r="B38" s="595"/>
      <c r="C38" s="620"/>
      <c r="D38" s="620"/>
      <c r="E38" s="594"/>
      <c r="F38" s="594"/>
      <c r="G38" s="594"/>
      <c r="H38" s="594"/>
      <c r="I38" s="594"/>
      <c r="J38" s="485"/>
      <c r="K38" s="486"/>
      <c r="L38" s="298">
        <v>0</v>
      </c>
      <c r="M38" s="301" t="s">
        <v>29</v>
      </c>
      <c r="N38" s="298">
        <v>2</v>
      </c>
      <c r="O38" s="486"/>
      <c r="P38" s="485"/>
      <c r="Q38" s="651"/>
      <c r="R38" s="651"/>
      <c r="S38" s="651"/>
      <c r="T38" s="651"/>
      <c r="U38" s="651"/>
      <c r="V38" s="622"/>
      <c r="W38" s="622"/>
      <c r="X38" s="622"/>
      <c r="Y38" s="622"/>
    </row>
    <row r="39" spans="1:25" s="1" customFormat="1" ht="20.100000000000001" customHeight="1">
      <c r="A39" s="297"/>
      <c r="B39" s="295"/>
      <c r="C39" s="305"/>
      <c r="D39" s="305"/>
      <c r="F39" s="32"/>
      <c r="G39" s="32"/>
      <c r="H39" s="32"/>
      <c r="I39" s="32"/>
      <c r="J39" s="298"/>
      <c r="K39" s="34"/>
      <c r="L39" s="298"/>
      <c r="M39" s="298"/>
      <c r="N39" s="298"/>
      <c r="O39" s="34"/>
      <c r="P39" s="298"/>
      <c r="Q39" s="295"/>
      <c r="R39" s="295"/>
      <c r="S39" s="295"/>
      <c r="T39" s="295"/>
      <c r="V39" s="304"/>
      <c r="W39" s="304"/>
      <c r="X39" s="304"/>
      <c r="Y39" s="304"/>
    </row>
    <row r="40" spans="1:25" s="1" customFormat="1" ht="28.05" customHeight="1">
      <c r="A40" s="619" t="s">
        <v>38</v>
      </c>
      <c r="B40" s="619"/>
      <c r="C40" s="619"/>
      <c r="D40" s="619"/>
      <c r="V40" s="137"/>
      <c r="W40" s="137"/>
      <c r="X40" s="137"/>
      <c r="Y40" s="137"/>
    </row>
    <row r="41" spans="1:25" s="1" customFormat="1" ht="28.05" customHeight="1">
      <c r="A41" s="595" t="s">
        <v>39</v>
      </c>
      <c r="B41" s="595"/>
      <c r="C41" s="620">
        <v>0.5</v>
      </c>
      <c r="D41" s="620"/>
      <c r="E41" s="594" t="str">
        <f>E33</f>
        <v>ＪＦＣアミスタ市貝</v>
      </c>
      <c r="F41" s="594"/>
      <c r="G41" s="594"/>
      <c r="H41" s="594"/>
      <c r="I41" s="594"/>
      <c r="J41" s="359">
        <f>L41+L42</f>
        <v>1</v>
      </c>
      <c r="K41" s="623" t="s">
        <v>28</v>
      </c>
      <c r="L41" s="298">
        <v>0</v>
      </c>
      <c r="M41" s="301" t="s">
        <v>29</v>
      </c>
      <c r="N41" s="298">
        <v>1</v>
      </c>
      <c r="O41" s="623" t="s">
        <v>30</v>
      </c>
      <c r="P41" s="359">
        <f>N41+N42</f>
        <v>2</v>
      </c>
      <c r="Q41" s="651" t="str">
        <f>Q37</f>
        <v>ともぞうサッカークラブ　Ｕ１０</v>
      </c>
      <c r="R41" s="651"/>
      <c r="S41" s="651"/>
      <c r="T41" s="651"/>
      <c r="U41" s="651"/>
      <c r="V41" s="622" t="s">
        <v>31</v>
      </c>
      <c r="W41" s="622"/>
      <c r="X41" s="622"/>
      <c r="Y41" s="622"/>
    </row>
    <row r="42" spans="1:25" s="1" customFormat="1" ht="28.05" customHeight="1">
      <c r="A42" s="595"/>
      <c r="B42" s="595"/>
      <c r="C42" s="620"/>
      <c r="D42" s="620"/>
      <c r="E42" s="594"/>
      <c r="F42" s="594"/>
      <c r="G42" s="594"/>
      <c r="H42" s="594"/>
      <c r="I42" s="594"/>
      <c r="J42" s="359"/>
      <c r="K42" s="623"/>
      <c r="L42" s="298">
        <v>1</v>
      </c>
      <c r="M42" s="301" t="s">
        <v>29</v>
      </c>
      <c r="N42" s="298">
        <v>1</v>
      </c>
      <c r="O42" s="623"/>
      <c r="P42" s="359"/>
      <c r="Q42" s="651"/>
      <c r="R42" s="651"/>
      <c r="S42" s="651"/>
      <c r="T42" s="651"/>
      <c r="U42" s="651"/>
      <c r="V42" s="622"/>
      <c r="W42" s="622"/>
      <c r="X42" s="622"/>
      <c r="Y42" s="622"/>
    </row>
    <row r="43" spans="1:25" ht="28.05" customHeight="1"/>
    <row r="44" spans="1:25" ht="28.05" customHeight="1">
      <c r="A44" s="35" t="s">
        <v>40</v>
      </c>
      <c r="B44" s="36"/>
      <c r="C44" s="37"/>
      <c r="D44" s="37"/>
      <c r="E44" s="646"/>
      <c r="F44" s="646"/>
      <c r="G44" s="646"/>
      <c r="H44" s="646"/>
      <c r="I44" s="1"/>
      <c r="J44" s="8"/>
      <c r="K44" s="298"/>
      <c r="L44" s="298"/>
      <c r="M44" s="298"/>
      <c r="N44" s="8"/>
      <c r="O44" s="298"/>
      <c r="P44" s="646"/>
      <c r="Q44" s="646"/>
      <c r="R44" s="646"/>
      <c r="S44" s="646"/>
      <c r="T44" s="36"/>
      <c r="U44" s="36"/>
      <c r="V44" s="36"/>
      <c r="W44" s="36"/>
    </row>
    <row r="45" spans="1:25" ht="28.05" customHeight="1">
      <c r="A45" s="1"/>
      <c r="B45" s="36"/>
      <c r="C45" s="37"/>
      <c r="D45" s="37"/>
      <c r="E45" s="646"/>
      <c r="F45" s="646"/>
      <c r="G45" s="646"/>
      <c r="H45" s="646"/>
      <c r="I45" s="1"/>
      <c r="J45" s="8"/>
      <c r="K45" s="298"/>
      <c r="L45" s="298"/>
      <c r="M45" s="4"/>
      <c r="N45" s="8"/>
      <c r="O45" s="50"/>
      <c r="P45" s="50"/>
      <c r="Q45" s="50"/>
      <c r="R45" s="50"/>
      <c r="S45" s="50"/>
      <c r="T45" s="50"/>
      <c r="U45" s="50"/>
      <c r="V45" s="50"/>
      <c r="W45" s="50"/>
    </row>
    <row r="46" spans="1:25" ht="28.05" customHeight="1">
      <c r="B46" s="624" t="s">
        <v>41</v>
      </c>
      <c r="C46" s="624"/>
      <c r="D46" s="624" t="str">
        <f>X9</f>
        <v>ともぞうサッカークラブ　Ｕ１０</v>
      </c>
      <c r="E46" s="624"/>
      <c r="F46" s="624"/>
      <c r="G46" s="624"/>
      <c r="H46" s="624"/>
      <c r="I46" s="624"/>
      <c r="J46" s="624"/>
      <c r="K46" s="624"/>
      <c r="L46" s="225"/>
      <c r="M46" s="225"/>
      <c r="N46" s="626"/>
      <c r="O46" s="624" t="s">
        <v>66</v>
      </c>
      <c r="P46" s="624"/>
      <c r="Q46" s="655" t="str">
        <f>U9</f>
        <v>ＴＥＡＭ　リフレＳＣ</v>
      </c>
      <c r="R46" s="655"/>
      <c r="S46" s="655"/>
      <c r="T46" s="655"/>
      <c r="U46" s="655"/>
      <c r="V46" s="655"/>
      <c r="W46" s="655"/>
      <c r="X46" s="655"/>
    </row>
    <row r="47" spans="1:25" ht="28.05" customHeight="1">
      <c r="B47" s="625"/>
      <c r="C47" s="625"/>
      <c r="D47" s="625"/>
      <c r="E47" s="625"/>
      <c r="F47" s="625"/>
      <c r="G47" s="625"/>
      <c r="H47" s="625"/>
      <c r="I47" s="625"/>
      <c r="J47" s="625"/>
      <c r="K47" s="625"/>
      <c r="L47" s="225"/>
      <c r="M47" s="225"/>
      <c r="N47" s="626"/>
      <c r="O47" s="625"/>
      <c r="P47" s="625"/>
      <c r="Q47" s="656"/>
      <c r="R47" s="656"/>
      <c r="S47" s="656"/>
      <c r="T47" s="656"/>
      <c r="U47" s="656"/>
      <c r="V47" s="656"/>
      <c r="W47" s="656"/>
      <c r="X47" s="656"/>
    </row>
    <row r="48" spans="1:25" ht="28.05" customHeight="1">
      <c r="B48" s="38"/>
      <c r="C48" s="38"/>
      <c r="D48" s="38"/>
      <c r="E48" s="225"/>
      <c r="F48" s="225"/>
      <c r="G48" s="225"/>
      <c r="H48" s="225"/>
      <c r="I48" s="225"/>
      <c r="J48" s="225"/>
      <c r="K48" s="225"/>
      <c r="L48" s="225"/>
      <c r="M48" s="225"/>
      <c r="N48" s="54"/>
      <c r="O48" s="38"/>
      <c r="P48" s="38"/>
      <c r="Q48" s="653"/>
      <c r="R48" s="653"/>
      <c r="S48" s="653"/>
      <c r="T48" s="654"/>
      <c r="U48" s="653"/>
      <c r="V48" s="653"/>
      <c r="W48" s="653"/>
      <c r="X48" s="654"/>
    </row>
    <row r="49" spans="2:24" ht="28.05" customHeight="1">
      <c r="B49" s="624" t="s">
        <v>42</v>
      </c>
      <c r="C49" s="624"/>
      <c r="D49" s="655" t="str">
        <f>B9</f>
        <v>ＪＦＣアミスタ市貝</v>
      </c>
      <c r="E49" s="655"/>
      <c r="F49" s="655"/>
      <c r="G49" s="655"/>
      <c r="H49" s="655"/>
      <c r="I49" s="655"/>
      <c r="J49" s="655"/>
      <c r="K49" s="655"/>
      <c r="L49" s="225"/>
      <c r="M49" s="225"/>
      <c r="N49" s="626"/>
      <c r="O49" s="624" t="s">
        <v>66</v>
      </c>
      <c r="P49" s="624"/>
      <c r="Q49" s="655" t="str">
        <f>E9</f>
        <v>御厨フットボールクラブ</v>
      </c>
      <c r="R49" s="655"/>
      <c r="S49" s="655"/>
      <c r="T49" s="655"/>
      <c r="U49" s="655"/>
      <c r="V49" s="655"/>
      <c r="W49" s="655"/>
      <c r="X49" s="655"/>
    </row>
    <row r="50" spans="2:24" ht="28.05" customHeight="1">
      <c r="B50" s="625"/>
      <c r="C50" s="625"/>
      <c r="D50" s="656"/>
      <c r="E50" s="656"/>
      <c r="F50" s="656"/>
      <c r="G50" s="656"/>
      <c r="H50" s="656"/>
      <c r="I50" s="656"/>
      <c r="J50" s="656"/>
      <c r="K50" s="656"/>
      <c r="L50" s="225"/>
      <c r="M50" s="225"/>
      <c r="N50" s="626"/>
      <c r="O50" s="625"/>
      <c r="P50" s="625"/>
      <c r="Q50" s="656"/>
      <c r="R50" s="656"/>
      <c r="S50" s="656"/>
      <c r="T50" s="656"/>
      <c r="U50" s="656"/>
      <c r="V50" s="656"/>
      <c r="W50" s="656"/>
      <c r="X50" s="656"/>
    </row>
    <row r="51" spans="2:24" ht="28.05" customHeight="1">
      <c r="B51" s="38"/>
      <c r="C51" s="38"/>
      <c r="D51" s="38"/>
      <c r="E51" s="38"/>
      <c r="F51" s="38"/>
      <c r="G51" s="38"/>
      <c r="H51" s="38"/>
      <c r="I51" s="38"/>
      <c r="J51" s="38"/>
      <c r="K51" s="225"/>
      <c r="L51" s="225"/>
      <c r="M51" s="225"/>
      <c r="N51" s="54"/>
      <c r="O51" s="38"/>
      <c r="P51" s="38"/>
      <c r="Q51" s="225"/>
      <c r="R51" s="225"/>
      <c r="S51" s="225"/>
      <c r="T51" s="54"/>
      <c r="U51" s="225"/>
      <c r="V51" s="225"/>
      <c r="W51" s="225"/>
      <c r="X51" s="54"/>
    </row>
    <row r="52" spans="2:24" ht="28.05" customHeight="1">
      <c r="B52" s="624" t="s">
        <v>67</v>
      </c>
      <c r="C52" s="624"/>
      <c r="D52" s="655" t="str">
        <f>O9</f>
        <v>ＦＣアリーバＵ１０</v>
      </c>
      <c r="E52" s="655"/>
      <c r="F52" s="655"/>
      <c r="G52" s="655"/>
      <c r="H52" s="655"/>
      <c r="I52" s="655"/>
      <c r="J52" s="655"/>
      <c r="K52" s="655"/>
      <c r="L52" s="225"/>
      <c r="M52" s="225"/>
      <c r="N52" s="626"/>
      <c r="O52" s="624" t="s">
        <v>66</v>
      </c>
      <c r="P52" s="624"/>
      <c r="Q52" s="655" t="str">
        <f>R9</f>
        <v>ＦＣスポルト宇都宮</v>
      </c>
      <c r="R52" s="655"/>
      <c r="S52" s="655"/>
      <c r="T52" s="655"/>
      <c r="U52" s="655"/>
      <c r="V52" s="655"/>
      <c r="W52" s="655"/>
      <c r="X52" s="655"/>
    </row>
    <row r="53" spans="2:24" ht="28.05" customHeight="1">
      <c r="B53" s="625"/>
      <c r="C53" s="625"/>
      <c r="D53" s="656"/>
      <c r="E53" s="656"/>
      <c r="F53" s="656"/>
      <c r="G53" s="656"/>
      <c r="H53" s="656"/>
      <c r="I53" s="656"/>
      <c r="J53" s="656"/>
      <c r="K53" s="656"/>
      <c r="L53" s="225"/>
      <c r="M53" s="225"/>
      <c r="N53" s="626"/>
      <c r="O53" s="625"/>
      <c r="P53" s="625"/>
      <c r="Q53" s="656"/>
      <c r="R53" s="656"/>
      <c r="S53" s="656"/>
      <c r="T53" s="656"/>
      <c r="U53" s="656"/>
      <c r="V53" s="656"/>
      <c r="W53" s="656"/>
      <c r="X53" s="656"/>
    </row>
    <row r="54" spans="2:24" ht="28.05" customHeight="1">
      <c r="B54" s="38"/>
      <c r="C54" s="38"/>
      <c r="D54" s="38"/>
      <c r="E54" s="225"/>
      <c r="F54" s="225"/>
      <c r="G54" s="225"/>
      <c r="H54" s="225"/>
      <c r="I54" s="225"/>
      <c r="J54" s="225"/>
      <c r="K54" s="225"/>
      <c r="L54" s="225"/>
      <c r="M54" s="225"/>
      <c r="N54" s="54"/>
      <c r="O54" s="38"/>
      <c r="P54" s="38"/>
      <c r="Q54" s="653"/>
      <c r="R54" s="653"/>
      <c r="S54" s="653"/>
      <c r="T54" s="654"/>
      <c r="U54" s="653"/>
      <c r="V54" s="653"/>
      <c r="W54" s="653"/>
      <c r="X54" s="654"/>
    </row>
    <row r="55" spans="2:24" ht="28.05" customHeight="1">
      <c r="B55" s="624" t="s">
        <v>67</v>
      </c>
      <c r="C55" s="624"/>
      <c r="D55" s="695" t="str">
        <f>H9</f>
        <v>ヴェルフェ矢板Ｕ－１２・ｖｅｒｔ</v>
      </c>
      <c r="E55" s="695"/>
      <c r="F55" s="695"/>
      <c r="G55" s="695"/>
      <c r="H55" s="695"/>
      <c r="I55" s="695"/>
      <c r="J55" s="695"/>
      <c r="K55" s="695"/>
      <c r="L55" s="225"/>
      <c r="M55" s="225"/>
      <c r="N55" s="626"/>
      <c r="O55" s="624" t="s">
        <v>66</v>
      </c>
      <c r="P55" s="624"/>
      <c r="Q55" s="655" t="str">
        <f>K9</f>
        <v>足利サッカークラブジュニア</v>
      </c>
      <c r="R55" s="655"/>
      <c r="S55" s="655"/>
      <c r="T55" s="655"/>
      <c r="U55" s="655"/>
      <c r="V55" s="655"/>
      <c r="W55" s="655"/>
      <c r="X55" s="655"/>
    </row>
    <row r="56" spans="2:24" ht="28.05" customHeight="1">
      <c r="B56" s="625"/>
      <c r="C56" s="625"/>
      <c r="D56" s="696"/>
      <c r="E56" s="696"/>
      <c r="F56" s="696"/>
      <c r="G56" s="696"/>
      <c r="H56" s="696"/>
      <c r="I56" s="696"/>
      <c r="J56" s="696"/>
      <c r="K56" s="696"/>
      <c r="L56" s="225"/>
      <c r="M56" s="225"/>
      <c r="N56" s="626"/>
      <c r="O56" s="625"/>
      <c r="P56" s="625"/>
      <c r="Q56" s="656"/>
      <c r="R56" s="656"/>
      <c r="S56" s="656"/>
      <c r="T56" s="656"/>
      <c r="U56" s="656"/>
      <c r="V56" s="656"/>
      <c r="W56" s="656"/>
      <c r="X56" s="656"/>
    </row>
    <row r="57" spans="2:24" ht="28.05" customHeight="1">
      <c r="B57" s="4"/>
      <c r="C57" s="4"/>
      <c r="D57" s="4"/>
      <c r="N57" s="50"/>
      <c r="O57" s="6"/>
      <c r="P57" s="6"/>
      <c r="Q57" s="6"/>
      <c r="R57" s="6"/>
      <c r="T57" s="50"/>
      <c r="U57" s="6"/>
      <c r="V57" s="6"/>
      <c r="W57" s="6"/>
      <c r="X57" s="6"/>
    </row>
  </sheetData>
  <mergeCells count="112">
    <mergeCell ref="B55:C56"/>
    <mergeCell ref="D55:K56"/>
    <mergeCell ref="N55:N56"/>
    <mergeCell ref="O55:P56"/>
    <mergeCell ref="O52:P53"/>
    <mergeCell ref="Q55:X56"/>
    <mergeCell ref="Q52:X53"/>
    <mergeCell ref="B52:C53"/>
    <mergeCell ref="D52:K53"/>
    <mergeCell ref="N52:N53"/>
    <mergeCell ref="Q41:U42"/>
    <mergeCell ref="V41:Y42"/>
    <mergeCell ref="B46:C47"/>
    <mergeCell ref="D46:K47"/>
    <mergeCell ref="N46:N47"/>
    <mergeCell ref="O49:P50"/>
    <mergeCell ref="O46:P47"/>
    <mergeCell ref="Q49:X50"/>
    <mergeCell ref="Q46:X47"/>
    <mergeCell ref="A40:D40"/>
    <mergeCell ref="A41:B42"/>
    <mergeCell ref="C41:D42"/>
    <mergeCell ref="E41:I42"/>
    <mergeCell ref="J41:J42"/>
    <mergeCell ref="K41:K42"/>
    <mergeCell ref="O41:O42"/>
    <mergeCell ref="P41:P42"/>
    <mergeCell ref="B49:C50"/>
    <mergeCell ref="D49:K50"/>
    <mergeCell ref="N49:N50"/>
    <mergeCell ref="A37:B38"/>
    <mergeCell ref="C37:D38"/>
    <mergeCell ref="E37:I38"/>
    <mergeCell ref="J37:J38"/>
    <mergeCell ref="K37:K38"/>
    <mergeCell ref="O37:O38"/>
    <mergeCell ref="P37:P38"/>
    <mergeCell ref="Q37:U38"/>
    <mergeCell ref="V37:Y38"/>
    <mergeCell ref="P29:P30"/>
    <mergeCell ref="Q29:U30"/>
    <mergeCell ref="V29:Y30"/>
    <mergeCell ref="A32:D32"/>
    <mergeCell ref="A33:B34"/>
    <mergeCell ref="C33:D34"/>
    <mergeCell ref="E33:I34"/>
    <mergeCell ref="J33:J34"/>
    <mergeCell ref="K33:K34"/>
    <mergeCell ref="O33:O34"/>
    <mergeCell ref="A29:B30"/>
    <mergeCell ref="C29:D30"/>
    <mergeCell ref="E29:I30"/>
    <mergeCell ref="J29:J30"/>
    <mergeCell ref="K29:K30"/>
    <mergeCell ref="O29:O30"/>
    <mergeCell ref="P33:P34"/>
    <mergeCell ref="Q33:U34"/>
    <mergeCell ref="V33:Y34"/>
    <mergeCell ref="A26:B27"/>
    <mergeCell ref="C26:D27"/>
    <mergeCell ref="E26:I27"/>
    <mergeCell ref="J26:J27"/>
    <mergeCell ref="K26:K27"/>
    <mergeCell ref="O26:O27"/>
    <mergeCell ref="P26:P27"/>
    <mergeCell ref="Q26:U27"/>
    <mergeCell ref="V26:Y27"/>
    <mergeCell ref="A22:B23"/>
    <mergeCell ref="C22:D23"/>
    <mergeCell ref="E22:I23"/>
    <mergeCell ref="J22:J23"/>
    <mergeCell ref="K22:K23"/>
    <mergeCell ref="O22:O23"/>
    <mergeCell ref="P22:P23"/>
    <mergeCell ref="Q22:U23"/>
    <mergeCell ref="V22:Y23"/>
    <mergeCell ref="A19:B20"/>
    <mergeCell ref="C19:D20"/>
    <mergeCell ref="E19:I20"/>
    <mergeCell ref="J19:J20"/>
    <mergeCell ref="K19:K20"/>
    <mergeCell ref="O19:O20"/>
    <mergeCell ref="P19:P20"/>
    <mergeCell ref="Q19:U20"/>
    <mergeCell ref="V19:Y20"/>
    <mergeCell ref="B9:C16"/>
    <mergeCell ref="E9:F16"/>
    <mergeCell ref="H9:I16"/>
    <mergeCell ref="K9:L16"/>
    <mergeCell ref="O9:P16"/>
    <mergeCell ref="R9:S16"/>
    <mergeCell ref="U9:V16"/>
    <mergeCell ref="X9:Y16"/>
    <mergeCell ref="A18:D18"/>
    <mergeCell ref="V18:Y18"/>
    <mergeCell ref="O1:Q1"/>
    <mergeCell ref="R1:Y1"/>
    <mergeCell ref="S2:X2"/>
    <mergeCell ref="M4:N4"/>
    <mergeCell ref="B8:C8"/>
    <mergeCell ref="E8:F8"/>
    <mergeCell ref="H8:I8"/>
    <mergeCell ref="K8:L8"/>
    <mergeCell ref="O8:P8"/>
    <mergeCell ref="R8:S8"/>
    <mergeCell ref="U8:V8"/>
    <mergeCell ref="X8:Y8"/>
    <mergeCell ref="V7:X7"/>
    <mergeCell ref="P7:R7"/>
    <mergeCell ref="I7:K7"/>
    <mergeCell ref="C7:E7"/>
    <mergeCell ref="C2:I2"/>
  </mergeCells>
  <phoneticPr fontId="3"/>
  <printOptions horizontalCentered="1" verticalCentered="1"/>
  <pageMargins left="0.59" right="0.59" top="0.39" bottom="0.39" header="0" footer="0"/>
  <pageSetup paperSize="9" scale="55" orientation="portrait" horizontalDpi="4294967293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102"/>
  <sheetViews>
    <sheetView view="pageBreakPreview" topLeftCell="A56" zoomScale="70" zoomScaleNormal="100" zoomScaleSheetLayoutView="70" workbookViewId="0">
      <selection activeCell="S69" sqref="S69:S70"/>
    </sheetView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>
      <c r="A1" s="9" t="s">
        <v>232</v>
      </c>
      <c r="B1" s="52"/>
      <c r="C1" s="52"/>
      <c r="D1" s="52"/>
      <c r="E1" s="52"/>
      <c r="F1" s="52"/>
      <c r="G1" s="52"/>
      <c r="H1" s="52"/>
      <c r="I1" s="375" t="s">
        <v>233</v>
      </c>
      <c r="J1" s="375"/>
      <c r="K1" s="375"/>
      <c r="L1" s="375"/>
      <c r="M1" s="375"/>
      <c r="N1" s="95"/>
      <c r="O1" s="95"/>
      <c r="P1" s="95"/>
      <c r="Q1" s="95"/>
      <c r="R1" s="95"/>
      <c r="T1" s="376" t="s">
        <v>167</v>
      </c>
      <c r="U1" s="376"/>
      <c r="V1" s="376"/>
      <c r="W1" s="376"/>
      <c r="X1" s="375"/>
      <c r="Y1" s="375"/>
      <c r="Z1" s="375"/>
      <c r="AA1" s="375"/>
      <c r="AB1" s="375"/>
      <c r="AC1" s="375"/>
      <c r="AD1" s="375"/>
      <c r="AE1" s="375"/>
      <c r="AF1" s="375"/>
      <c r="AG1" s="375"/>
    </row>
    <row r="2" spans="1:33" ht="15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R2" s="59"/>
      <c r="S2" s="59"/>
      <c r="T2" s="59"/>
      <c r="U2" s="59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3" ht="19.5" customHeight="1">
      <c r="A3" s="9"/>
      <c r="B3" s="9"/>
      <c r="C3" s="9"/>
      <c r="D3" s="9"/>
      <c r="E3" s="9"/>
      <c r="F3" s="9"/>
      <c r="G3" s="9"/>
      <c r="I3" s="376" t="s">
        <v>174</v>
      </c>
      <c r="J3" s="376"/>
      <c r="M3" s="59"/>
      <c r="R3" s="59"/>
      <c r="S3" s="59"/>
      <c r="T3" s="59"/>
      <c r="U3" s="59"/>
      <c r="V3" s="11"/>
      <c r="X3" s="376" t="s">
        <v>175</v>
      </c>
      <c r="Y3" s="376"/>
      <c r="Z3" s="9"/>
    </row>
    <row r="4" spans="1:33" ht="20.100000000000001" customHeight="1">
      <c r="A4" s="1"/>
      <c r="B4" s="1"/>
      <c r="C4" s="1"/>
      <c r="D4" s="1"/>
      <c r="E4" s="1"/>
      <c r="F4" s="1"/>
      <c r="G4" s="1"/>
      <c r="H4" s="1"/>
      <c r="I4" s="1"/>
      <c r="J4" s="9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96"/>
      <c r="Z4" s="1"/>
      <c r="AA4" s="1"/>
      <c r="AB4" s="1"/>
      <c r="AC4" s="1"/>
      <c r="AD4" s="1"/>
    </row>
    <row r="5" spans="1:33" ht="20.100000000000001" customHeight="1">
      <c r="A5" s="1"/>
      <c r="B5" s="1"/>
      <c r="C5" s="1"/>
      <c r="D5" s="41"/>
      <c r="E5" s="13"/>
      <c r="F5" s="13"/>
      <c r="G5" s="97"/>
      <c r="H5" s="12"/>
      <c r="I5" s="98"/>
      <c r="J5" s="13"/>
      <c r="K5" s="14"/>
      <c r="L5" s="41"/>
      <c r="M5" s="13"/>
      <c r="N5" s="13"/>
      <c r="O5" s="14"/>
      <c r="P5" s="1"/>
      <c r="Q5" s="1"/>
      <c r="R5" s="1"/>
      <c r="S5" s="41"/>
      <c r="T5" s="13"/>
      <c r="U5" s="13"/>
      <c r="V5" s="97"/>
      <c r="W5" s="12"/>
      <c r="X5" s="98"/>
      <c r="Y5" s="13"/>
      <c r="Z5" s="14"/>
      <c r="AA5" s="41"/>
      <c r="AB5" s="13"/>
      <c r="AC5" s="13"/>
      <c r="AD5" s="14"/>
    </row>
    <row r="6" spans="1:33" ht="20.100000000000001" customHeight="1">
      <c r="A6" s="1"/>
      <c r="B6" s="1"/>
      <c r="C6" s="377">
        <v>1</v>
      </c>
      <c r="D6" s="377"/>
      <c r="E6" s="17"/>
      <c r="F6" s="1"/>
      <c r="G6" s="377">
        <v>2</v>
      </c>
      <c r="H6" s="377"/>
      <c r="I6" s="17"/>
      <c r="J6" s="1"/>
      <c r="K6" s="377">
        <v>3</v>
      </c>
      <c r="L6" s="377"/>
      <c r="M6" s="17"/>
      <c r="N6" s="1"/>
      <c r="O6" s="377">
        <v>4</v>
      </c>
      <c r="P6" s="377"/>
      <c r="Q6" s="1"/>
      <c r="R6" s="377">
        <v>5</v>
      </c>
      <c r="S6" s="377"/>
      <c r="T6" s="17"/>
      <c r="U6" s="1"/>
      <c r="V6" s="377">
        <v>6</v>
      </c>
      <c r="W6" s="377"/>
      <c r="X6" s="17"/>
      <c r="Y6" s="1"/>
      <c r="Z6" s="377">
        <v>7</v>
      </c>
      <c r="AA6" s="377"/>
      <c r="AB6" s="17"/>
      <c r="AC6" s="1"/>
      <c r="AD6" s="377">
        <v>8</v>
      </c>
      <c r="AE6" s="377"/>
    </row>
    <row r="7" spans="1:33" ht="20.100000000000001" customHeight="1">
      <c r="A7" s="1"/>
      <c r="B7" s="1"/>
      <c r="C7" s="379">
        <v>1</v>
      </c>
      <c r="D7" s="379"/>
      <c r="E7" s="56"/>
      <c r="F7" s="93"/>
      <c r="G7" s="379">
        <v>2</v>
      </c>
      <c r="H7" s="379"/>
      <c r="I7" s="56"/>
      <c r="J7" s="99"/>
      <c r="K7" s="379">
        <v>3</v>
      </c>
      <c r="L7" s="379"/>
      <c r="M7" s="56"/>
      <c r="N7" s="99"/>
      <c r="O7" s="379">
        <v>4</v>
      </c>
      <c r="P7" s="379"/>
      <c r="Q7" s="99"/>
      <c r="R7" s="379">
        <v>5</v>
      </c>
      <c r="S7" s="379"/>
      <c r="T7" s="56"/>
      <c r="U7" s="99"/>
      <c r="V7" s="379">
        <v>6</v>
      </c>
      <c r="W7" s="379"/>
      <c r="X7" s="56"/>
      <c r="Y7" s="99"/>
      <c r="Z7" s="379">
        <v>7</v>
      </c>
      <c r="AA7" s="379"/>
      <c r="AB7" s="56"/>
      <c r="AC7" s="99"/>
      <c r="AD7" s="379">
        <v>8</v>
      </c>
      <c r="AE7" s="379"/>
    </row>
    <row r="8" spans="1:33" ht="20.100000000000001" customHeight="1">
      <c r="A8" s="1"/>
      <c r="B8" s="1"/>
      <c r="C8" s="379"/>
      <c r="D8" s="379"/>
      <c r="E8" s="56"/>
      <c r="F8" s="93"/>
      <c r="G8" s="379"/>
      <c r="H8" s="379"/>
      <c r="I8" s="56"/>
      <c r="J8" s="99"/>
      <c r="K8" s="379"/>
      <c r="L8" s="379"/>
      <c r="M8" s="56"/>
      <c r="N8" s="99"/>
      <c r="O8" s="379"/>
      <c r="P8" s="379"/>
      <c r="Q8" s="99"/>
      <c r="R8" s="379"/>
      <c r="S8" s="379"/>
      <c r="T8" s="56"/>
      <c r="U8" s="99"/>
      <c r="V8" s="379"/>
      <c r="W8" s="379"/>
      <c r="X8" s="56"/>
      <c r="Y8" s="99"/>
      <c r="Z8" s="379"/>
      <c r="AA8" s="379"/>
      <c r="AB8" s="56"/>
      <c r="AC8" s="99"/>
      <c r="AD8" s="379"/>
      <c r="AE8" s="379"/>
    </row>
    <row r="9" spans="1:33" ht="20.100000000000001" customHeight="1">
      <c r="A9" s="1"/>
      <c r="B9" s="1"/>
      <c r="C9" s="379"/>
      <c r="D9" s="379"/>
      <c r="E9" s="56"/>
      <c r="F9" s="93"/>
      <c r="G9" s="379"/>
      <c r="H9" s="379"/>
      <c r="I9" s="56"/>
      <c r="J9" s="99"/>
      <c r="K9" s="379"/>
      <c r="L9" s="379"/>
      <c r="M9" s="56"/>
      <c r="N9" s="99"/>
      <c r="O9" s="379"/>
      <c r="P9" s="379"/>
      <c r="Q9" s="99"/>
      <c r="R9" s="379"/>
      <c r="S9" s="379"/>
      <c r="T9" s="56"/>
      <c r="U9" s="99"/>
      <c r="V9" s="379"/>
      <c r="W9" s="379"/>
      <c r="X9" s="56"/>
      <c r="Y9" s="99"/>
      <c r="Z9" s="379"/>
      <c r="AA9" s="379"/>
      <c r="AB9" s="56"/>
      <c r="AC9" s="99"/>
      <c r="AD9" s="379"/>
      <c r="AE9" s="379"/>
    </row>
    <row r="10" spans="1:33" ht="19.5" customHeight="1">
      <c r="A10" s="1"/>
      <c r="B10" s="1"/>
      <c r="C10" s="379"/>
      <c r="D10" s="379"/>
      <c r="E10" s="56"/>
      <c r="F10" s="93"/>
      <c r="G10" s="379"/>
      <c r="H10" s="379"/>
      <c r="I10" s="56"/>
      <c r="J10" s="99"/>
      <c r="K10" s="379"/>
      <c r="L10" s="379"/>
      <c r="M10" s="56"/>
      <c r="N10" s="99"/>
      <c r="O10" s="379"/>
      <c r="P10" s="379"/>
      <c r="Q10" s="99"/>
      <c r="R10" s="379"/>
      <c r="S10" s="379"/>
      <c r="T10" s="56"/>
      <c r="U10" s="99"/>
      <c r="V10" s="379"/>
      <c r="W10" s="379"/>
      <c r="X10" s="56"/>
      <c r="Y10" s="99"/>
      <c r="Z10" s="379"/>
      <c r="AA10" s="379"/>
      <c r="AB10" s="56"/>
      <c r="AC10" s="99"/>
      <c r="AD10" s="379"/>
      <c r="AE10" s="379"/>
    </row>
    <row r="11" spans="1:33" ht="20.100000000000001" customHeight="1">
      <c r="A11" s="1"/>
      <c r="B11" s="1"/>
      <c r="C11" s="379"/>
      <c r="D11" s="379"/>
      <c r="E11" s="56"/>
      <c r="F11" s="93"/>
      <c r="G11" s="379"/>
      <c r="H11" s="379"/>
      <c r="I11" s="56"/>
      <c r="J11" s="99"/>
      <c r="K11" s="379"/>
      <c r="L11" s="379"/>
      <c r="M11" s="56"/>
      <c r="N11" s="99"/>
      <c r="O11" s="379"/>
      <c r="P11" s="379"/>
      <c r="Q11" s="99"/>
      <c r="R11" s="379"/>
      <c r="S11" s="379"/>
      <c r="T11" s="56"/>
      <c r="U11" s="99"/>
      <c r="V11" s="379"/>
      <c r="W11" s="379"/>
      <c r="X11" s="56"/>
      <c r="Y11" s="99"/>
      <c r="Z11" s="379"/>
      <c r="AA11" s="379"/>
      <c r="AB11" s="56"/>
      <c r="AC11" s="99"/>
      <c r="AD11" s="379"/>
      <c r="AE11" s="379"/>
    </row>
    <row r="12" spans="1:33" ht="20.100000000000001" customHeight="1">
      <c r="A12" s="1"/>
      <c r="B12" s="1"/>
      <c r="C12" s="379"/>
      <c r="D12" s="379"/>
      <c r="E12" s="56"/>
      <c r="F12" s="93"/>
      <c r="G12" s="379"/>
      <c r="H12" s="379"/>
      <c r="I12" s="56"/>
      <c r="J12" s="99"/>
      <c r="K12" s="379"/>
      <c r="L12" s="379"/>
      <c r="M12" s="56"/>
      <c r="N12" s="99"/>
      <c r="O12" s="379"/>
      <c r="P12" s="379"/>
      <c r="Q12" s="99"/>
      <c r="R12" s="379"/>
      <c r="S12" s="379"/>
      <c r="T12" s="56"/>
      <c r="U12" s="99"/>
      <c r="V12" s="379"/>
      <c r="W12" s="379"/>
      <c r="X12" s="56"/>
      <c r="Y12" s="99"/>
      <c r="Z12" s="379"/>
      <c r="AA12" s="379"/>
      <c r="AB12" s="56"/>
      <c r="AC12" s="99"/>
      <c r="AD12" s="379"/>
      <c r="AE12" s="379"/>
    </row>
    <row r="13" spans="1:33" ht="20.100000000000001" customHeight="1">
      <c r="A13" s="1"/>
      <c r="B13" s="1"/>
      <c r="C13" s="379"/>
      <c r="D13" s="379"/>
      <c r="E13" s="56"/>
      <c r="F13" s="93"/>
      <c r="G13" s="379"/>
      <c r="H13" s="379"/>
      <c r="I13" s="56"/>
      <c r="J13" s="99"/>
      <c r="K13" s="379"/>
      <c r="L13" s="379"/>
      <c r="M13" s="56"/>
      <c r="N13" s="99"/>
      <c r="O13" s="379"/>
      <c r="P13" s="379"/>
      <c r="Q13" s="99"/>
      <c r="R13" s="379"/>
      <c r="S13" s="379"/>
      <c r="T13" s="56"/>
      <c r="U13" s="99"/>
      <c r="V13" s="379"/>
      <c r="W13" s="379"/>
      <c r="X13" s="56"/>
      <c r="Y13" s="99"/>
      <c r="Z13" s="379"/>
      <c r="AA13" s="379"/>
      <c r="AB13" s="56"/>
      <c r="AC13" s="99"/>
      <c r="AD13" s="379"/>
      <c r="AE13" s="379"/>
    </row>
    <row r="14" spans="1:33" ht="19.5" customHeight="1">
      <c r="A14" s="1"/>
      <c r="B14" s="1"/>
      <c r="C14" s="379"/>
      <c r="D14" s="379"/>
      <c r="E14" s="56"/>
      <c r="F14" s="93"/>
      <c r="G14" s="379"/>
      <c r="H14" s="379"/>
      <c r="I14" s="56"/>
      <c r="J14" s="99"/>
      <c r="K14" s="379"/>
      <c r="L14" s="379"/>
      <c r="M14" s="56"/>
      <c r="N14" s="99"/>
      <c r="O14" s="379"/>
      <c r="P14" s="379"/>
      <c r="Q14" s="99"/>
      <c r="R14" s="379"/>
      <c r="S14" s="379"/>
      <c r="T14" s="56"/>
      <c r="U14" s="99"/>
      <c r="V14" s="379"/>
      <c r="W14" s="379"/>
      <c r="X14" s="56"/>
      <c r="Y14" s="99"/>
      <c r="Z14" s="379"/>
      <c r="AA14" s="379"/>
      <c r="AB14" s="56"/>
      <c r="AC14" s="99"/>
      <c r="AD14" s="379"/>
      <c r="AE14" s="379"/>
    </row>
    <row r="15" spans="1:33" ht="19.2">
      <c r="B15" s="55" t="s">
        <v>176</v>
      </c>
      <c r="D15" s="5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B15" s="100"/>
      <c r="AC15" s="57" t="s">
        <v>177</v>
      </c>
      <c r="AD15" s="57" t="s">
        <v>178</v>
      </c>
      <c r="AE15" s="57" t="s">
        <v>178</v>
      </c>
      <c r="AF15" s="57" t="s">
        <v>179</v>
      </c>
      <c r="AG15" s="101"/>
    </row>
    <row r="16" spans="1:33" ht="13.5" customHeight="1">
      <c r="B16" s="377" t="s">
        <v>180</v>
      </c>
      <c r="C16" s="377" t="s">
        <v>4</v>
      </c>
      <c r="D16" s="380">
        <v>0.5</v>
      </c>
      <c r="E16" s="380"/>
      <c r="F16" s="380"/>
      <c r="G16" s="594">
        <f>C7</f>
        <v>1</v>
      </c>
      <c r="H16" s="594"/>
      <c r="I16" s="594"/>
      <c r="J16" s="594"/>
      <c r="K16" s="594"/>
      <c r="L16" s="594"/>
      <c r="M16" s="594"/>
      <c r="N16" s="639">
        <f>P16+P17</f>
        <v>0</v>
      </c>
      <c r="O16" s="383" t="s">
        <v>9</v>
      </c>
      <c r="P16" s="127">
        <v>0</v>
      </c>
      <c r="Q16" s="7" t="s">
        <v>68</v>
      </c>
      <c r="R16" s="127">
        <v>0</v>
      </c>
      <c r="S16" s="383" t="s">
        <v>10</v>
      </c>
      <c r="T16" s="639">
        <f>R16+R17</f>
        <v>0</v>
      </c>
      <c r="U16" s="594">
        <f>G7</f>
        <v>2</v>
      </c>
      <c r="V16" s="594"/>
      <c r="W16" s="594"/>
      <c r="X16" s="594"/>
      <c r="Y16" s="594"/>
      <c r="Z16" s="594"/>
      <c r="AA16" s="594"/>
      <c r="AB16" s="390" t="s">
        <v>246</v>
      </c>
      <c r="AC16" s="637" t="s">
        <v>181</v>
      </c>
      <c r="AD16" s="637" t="s">
        <v>182</v>
      </c>
      <c r="AE16" s="637" t="s">
        <v>183</v>
      </c>
      <c r="AF16" s="637">
        <v>8</v>
      </c>
      <c r="AG16" s="378" t="s">
        <v>247</v>
      </c>
    </row>
    <row r="17" spans="2:33" ht="14.1" customHeight="1">
      <c r="B17" s="377"/>
      <c r="C17" s="377"/>
      <c r="D17" s="380"/>
      <c r="E17" s="380"/>
      <c r="F17" s="380"/>
      <c r="G17" s="594"/>
      <c r="H17" s="594"/>
      <c r="I17" s="594"/>
      <c r="J17" s="594"/>
      <c r="K17" s="594"/>
      <c r="L17" s="594"/>
      <c r="M17" s="594"/>
      <c r="N17" s="639"/>
      <c r="O17" s="383"/>
      <c r="P17" s="127">
        <v>0</v>
      </c>
      <c r="Q17" s="7" t="s">
        <v>68</v>
      </c>
      <c r="R17" s="127">
        <v>0</v>
      </c>
      <c r="S17" s="383"/>
      <c r="T17" s="639"/>
      <c r="U17" s="594"/>
      <c r="V17" s="594"/>
      <c r="W17" s="594"/>
      <c r="X17" s="594"/>
      <c r="Y17" s="594"/>
      <c r="Z17" s="594"/>
      <c r="AA17" s="594"/>
      <c r="AB17" s="390"/>
      <c r="AC17" s="637"/>
      <c r="AD17" s="637"/>
      <c r="AE17" s="637"/>
      <c r="AF17" s="637"/>
      <c r="AG17" s="378"/>
    </row>
    <row r="18" spans="2:33" ht="14.1" customHeight="1">
      <c r="B18" s="377" t="s">
        <v>184</v>
      </c>
      <c r="C18" s="377" t="s">
        <v>4</v>
      </c>
      <c r="D18" s="380">
        <v>0.5</v>
      </c>
      <c r="E18" s="380"/>
      <c r="F18" s="380"/>
      <c r="G18" s="594">
        <f>K7</f>
        <v>3</v>
      </c>
      <c r="H18" s="594"/>
      <c r="I18" s="594"/>
      <c r="J18" s="594"/>
      <c r="K18" s="594"/>
      <c r="L18" s="594"/>
      <c r="M18" s="594"/>
      <c r="N18" s="639">
        <f>P18+P19</f>
        <v>0</v>
      </c>
      <c r="O18" s="383" t="s">
        <v>9</v>
      </c>
      <c r="P18" s="127">
        <v>0</v>
      </c>
      <c r="Q18" s="7" t="s">
        <v>68</v>
      </c>
      <c r="R18" s="127">
        <v>0</v>
      </c>
      <c r="S18" s="383" t="s">
        <v>10</v>
      </c>
      <c r="T18" s="639">
        <f>R18+R19</f>
        <v>0</v>
      </c>
      <c r="U18" s="595">
        <f>O7</f>
        <v>4</v>
      </c>
      <c r="V18" s="595"/>
      <c r="W18" s="595"/>
      <c r="X18" s="595"/>
      <c r="Y18" s="595"/>
      <c r="Z18" s="595"/>
      <c r="AA18" s="595"/>
      <c r="AB18" s="390" t="s">
        <v>246</v>
      </c>
      <c r="AC18" s="637" t="s">
        <v>185</v>
      </c>
      <c r="AD18" s="637" t="s">
        <v>183</v>
      </c>
      <c r="AE18" s="637" t="s">
        <v>182</v>
      </c>
      <c r="AF18" s="637">
        <v>5</v>
      </c>
      <c r="AG18" s="378" t="s">
        <v>247</v>
      </c>
    </row>
    <row r="19" spans="2:33" ht="14.1" customHeight="1">
      <c r="B19" s="377"/>
      <c r="C19" s="377"/>
      <c r="D19" s="380"/>
      <c r="E19" s="380"/>
      <c r="F19" s="380"/>
      <c r="G19" s="594"/>
      <c r="H19" s="594"/>
      <c r="I19" s="594"/>
      <c r="J19" s="594"/>
      <c r="K19" s="594"/>
      <c r="L19" s="594"/>
      <c r="M19" s="594"/>
      <c r="N19" s="639"/>
      <c r="O19" s="383"/>
      <c r="P19" s="127">
        <v>0</v>
      </c>
      <c r="Q19" s="7" t="s">
        <v>68</v>
      </c>
      <c r="R19" s="127">
        <v>0</v>
      </c>
      <c r="S19" s="383"/>
      <c r="T19" s="639"/>
      <c r="U19" s="595"/>
      <c r="V19" s="595"/>
      <c r="W19" s="595"/>
      <c r="X19" s="595"/>
      <c r="Y19" s="595"/>
      <c r="Z19" s="595"/>
      <c r="AA19" s="595"/>
      <c r="AB19" s="390"/>
      <c r="AC19" s="637"/>
      <c r="AD19" s="637"/>
      <c r="AE19" s="637"/>
      <c r="AF19" s="637"/>
      <c r="AG19" s="378"/>
    </row>
    <row r="20" spans="2:33" ht="14.1" customHeight="1">
      <c r="B20" s="377" t="s">
        <v>180</v>
      </c>
      <c r="C20" s="377" t="s">
        <v>5</v>
      </c>
      <c r="D20" s="380">
        <v>0.52083333333333337</v>
      </c>
      <c r="E20" s="380"/>
      <c r="F20" s="380"/>
      <c r="G20" s="594">
        <f>R7</f>
        <v>5</v>
      </c>
      <c r="H20" s="594"/>
      <c r="I20" s="594"/>
      <c r="J20" s="594"/>
      <c r="K20" s="594"/>
      <c r="L20" s="594"/>
      <c r="M20" s="594"/>
      <c r="N20" s="639">
        <f>P20+P21</f>
        <v>0</v>
      </c>
      <c r="O20" s="383" t="s">
        <v>9</v>
      </c>
      <c r="P20" s="127">
        <v>0</v>
      </c>
      <c r="Q20" s="7" t="s">
        <v>68</v>
      </c>
      <c r="R20" s="127">
        <v>0</v>
      </c>
      <c r="S20" s="383" t="s">
        <v>10</v>
      </c>
      <c r="T20" s="639">
        <f>R20+R21</f>
        <v>0</v>
      </c>
      <c r="U20" s="594">
        <f>V7</f>
        <v>6</v>
      </c>
      <c r="V20" s="594"/>
      <c r="W20" s="594"/>
      <c r="X20" s="594"/>
      <c r="Y20" s="594"/>
      <c r="Z20" s="594"/>
      <c r="AA20" s="594"/>
      <c r="AB20" s="390" t="s">
        <v>246</v>
      </c>
      <c r="AC20" s="637" t="s">
        <v>186</v>
      </c>
      <c r="AD20" s="637" t="s">
        <v>187</v>
      </c>
      <c r="AE20" s="637" t="s">
        <v>188</v>
      </c>
      <c r="AF20" s="637">
        <v>4</v>
      </c>
      <c r="AG20" s="378" t="s">
        <v>247</v>
      </c>
    </row>
    <row r="21" spans="2:33" ht="14.1" customHeight="1">
      <c r="B21" s="377"/>
      <c r="C21" s="377"/>
      <c r="D21" s="380"/>
      <c r="E21" s="380"/>
      <c r="F21" s="380"/>
      <c r="G21" s="594"/>
      <c r="H21" s="594"/>
      <c r="I21" s="594"/>
      <c r="J21" s="594"/>
      <c r="K21" s="594"/>
      <c r="L21" s="594"/>
      <c r="M21" s="594"/>
      <c r="N21" s="639"/>
      <c r="O21" s="383"/>
      <c r="P21" s="127">
        <v>0</v>
      </c>
      <c r="Q21" s="7" t="s">
        <v>68</v>
      </c>
      <c r="R21" s="127">
        <v>0</v>
      </c>
      <c r="S21" s="383"/>
      <c r="T21" s="639"/>
      <c r="U21" s="594"/>
      <c r="V21" s="594"/>
      <c r="W21" s="594"/>
      <c r="X21" s="594"/>
      <c r="Y21" s="594"/>
      <c r="Z21" s="594"/>
      <c r="AA21" s="594"/>
      <c r="AB21" s="390"/>
      <c r="AC21" s="637"/>
      <c r="AD21" s="637"/>
      <c r="AE21" s="637"/>
      <c r="AF21" s="637"/>
      <c r="AG21" s="378"/>
    </row>
    <row r="22" spans="2:33" ht="14.1" customHeight="1">
      <c r="B22" s="377" t="s">
        <v>184</v>
      </c>
      <c r="C22" s="377" t="s">
        <v>5</v>
      </c>
      <c r="D22" s="380">
        <v>0.52083333333333337</v>
      </c>
      <c r="E22" s="380"/>
      <c r="F22" s="380"/>
      <c r="G22" s="595">
        <f>Z7</f>
        <v>7</v>
      </c>
      <c r="H22" s="595"/>
      <c r="I22" s="595"/>
      <c r="J22" s="595"/>
      <c r="K22" s="595"/>
      <c r="L22" s="595"/>
      <c r="M22" s="595"/>
      <c r="N22" s="639">
        <f>P22+P23</f>
        <v>0</v>
      </c>
      <c r="O22" s="383" t="s">
        <v>9</v>
      </c>
      <c r="P22" s="127">
        <v>0</v>
      </c>
      <c r="Q22" s="7" t="s">
        <v>68</v>
      </c>
      <c r="R22" s="127">
        <v>0</v>
      </c>
      <c r="S22" s="383" t="s">
        <v>10</v>
      </c>
      <c r="T22" s="639">
        <f>R22+R23</f>
        <v>0</v>
      </c>
      <c r="U22" s="594">
        <f>AD7</f>
        <v>8</v>
      </c>
      <c r="V22" s="594"/>
      <c r="W22" s="594"/>
      <c r="X22" s="594"/>
      <c r="Y22" s="594"/>
      <c r="Z22" s="594"/>
      <c r="AA22" s="594"/>
      <c r="AB22" s="390" t="s">
        <v>246</v>
      </c>
      <c r="AC22" s="637" t="s">
        <v>189</v>
      </c>
      <c r="AD22" s="637" t="s">
        <v>188</v>
      </c>
      <c r="AE22" s="637" t="s">
        <v>187</v>
      </c>
      <c r="AF22" s="637">
        <v>1</v>
      </c>
      <c r="AG22" s="378" t="s">
        <v>247</v>
      </c>
    </row>
    <row r="23" spans="2:33" ht="14.1" customHeight="1">
      <c r="B23" s="377"/>
      <c r="C23" s="377"/>
      <c r="D23" s="380"/>
      <c r="E23" s="380"/>
      <c r="F23" s="380"/>
      <c r="G23" s="595"/>
      <c r="H23" s="595"/>
      <c r="I23" s="595"/>
      <c r="J23" s="595"/>
      <c r="K23" s="595"/>
      <c r="L23" s="595"/>
      <c r="M23" s="595"/>
      <c r="N23" s="639"/>
      <c r="O23" s="383"/>
      <c r="P23" s="127">
        <v>0</v>
      </c>
      <c r="Q23" s="7" t="s">
        <v>68</v>
      </c>
      <c r="R23" s="127">
        <v>0</v>
      </c>
      <c r="S23" s="383"/>
      <c r="T23" s="639"/>
      <c r="U23" s="594"/>
      <c r="V23" s="594"/>
      <c r="W23" s="594"/>
      <c r="X23" s="594"/>
      <c r="Y23" s="594"/>
      <c r="Z23" s="594"/>
      <c r="AA23" s="594"/>
      <c r="AB23" s="390"/>
      <c r="AC23" s="637"/>
      <c r="AD23" s="637"/>
      <c r="AE23" s="637"/>
      <c r="AF23" s="637"/>
      <c r="AG23" s="378"/>
    </row>
    <row r="24" spans="2:33" ht="14.1" customHeight="1">
      <c r="B24" s="377" t="s">
        <v>180</v>
      </c>
      <c r="C24" s="377" t="s">
        <v>6</v>
      </c>
      <c r="D24" s="380">
        <v>0.54166666666666663</v>
      </c>
      <c r="E24" s="380"/>
      <c r="F24" s="380"/>
      <c r="G24" s="594">
        <f>C7</f>
        <v>1</v>
      </c>
      <c r="H24" s="594"/>
      <c r="I24" s="594"/>
      <c r="J24" s="594"/>
      <c r="K24" s="594"/>
      <c r="L24" s="594"/>
      <c r="M24" s="594"/>
      <c r="N24" s="639">
        <f>P24+P25</f>
        <v>0</v>
      </c>
      <c r="O24" s="383" t="s">
        <v>9</v>
      </c>
      <c r="P24" s="127">
        <v>0</v>
      </c>
      <c r="Q24" s="7" t="s">
        <v>68</v>
      </c>
      <c r="R24" s="127">
        <v>0</v>
      </c>
      <c r="S24" s="383" t="s">
        <v>10</v>
      </c>
      <c r="T24" s="639">
        <f>R24+R25</f>
        <v>0</v>
      </c>
      <c r="U24" s="594">
        <f>K7</f>
        <v>3</v>
      </c>
      <c r="V24" s="594"/>
      <c r="W24" s="594"/>
      <c r="X24" s="594"/>
      <c r="Y24" s="594"/>
      <c r="Z24" s="594"/>
      <c r="AA24" s="594"/>
      <c r="AB24" s="390" t="s">
        <v>246</v>
      </c>
      <c r="AC24" s="637" t="s">
        <v>182</v>
      </c>
      <c r="AD24" s="637" t="s">
        <v>181</v>
      </c>
      <c r="AE24" s="637" t="s">
        <v>185</v>
      </c>
      <c r="AF24" s="637">
        <v>7</v>
      </c>
      <c r="AG24" s="378" t="s">
        <v>247</v>
      </c>
    </row>
    <row r="25" spans="2:33" ht="14.1" customHeight="1">
      <c r="B25" s="377"/>
      <c r="C25" s="377"/>
      <c r="D25" s="380"/>
      <c r="E25" s="380"/>
      <c r="F25" s="380"/>
      <c r="G25" s="594"/>
      <c r="H25" s="594"/>
      <c r="I25" s="594"/>
      <c r="J25" s="594"/>
      <c r="K25" s="594"/>
      <c r="L25" s="594"/>
      <c r="M25" s="594"/>
      <c r="N25" s="639"/>
      <c r="O25" s="383"/>
      <c r="P25" s="127">
        <v>0</v>
      </c>
      <c r="Q25" s="7" t="s">
        <v>68</v>
      </c>
      <c r="R25" s="127">
        <v>0</v>
      </c>
      <c r="S25" s="383"/>
      <c r="T25" s="639"/>
      <c r="U25" s="594"/>
      <c r="V25" s="594"/>
      <c r="W25" s="594"/>
      <c r="X25" s="594"/>
      <c r="Y25" s="594"/>
      <c r="Z25" s="594"/>
      <c r="AA25" s="594"/>
      <c r="AB25" s="390"/>
      <c r="AC25" s="637"/>
      <c r="AD25" s="637"/>
      <c r="AE25" s="637"/>
      <c r="AF25" s="637"/>
      <c r="AG25" s="378"/>
    </row>
    <row r="26" spans="2:33" ht="14.1" customHeight="1">
      <c r="B26" s="377" t="s">
        <v>184</v>
      </c>
      <c r="C26" s="377" t="s">
        <v>6</v>
      </c>
      <c r="D26" s="380">
        <v>0.54166666666666663</v>
      </c>
      <c r="E26" s="380"/>
      <c r="F26" s="380"/>
      <c r="G26" s="594">
        <f>G7</f>
        <v>2</v>
      </c>
      <c r="H26" s="594"/>
      <c r="I26" s="594"/>
      <c r="J26" s="594"/>
      <c r="K26" s="594"/>
      <c r="L26" s="594"/>
      <c r="M26" s="594"/>
      <c r="N26" s="639">
        <f>P26+P27</f>
        <v>0</v>
      </c>
      <c r="O26" s="383" t="s">
        <v>9</v>
      </c>
      <c r="P26" s="127">
        <v>0</v>
      </c>
      <c r="Q26" s="7" t="s">
        <v>68</v>
      </c>
      <c r="R26" s="127">
        <v>0</v>
      </c>
      <c r="S26" s="383" t="s">
        <v>10</v>
      </c>
      <c r="T26" s="639">
        <f>R26+R27</f>
        <v>0</v>
      </c>
      <c r="U26" s="595">
        <f>O7</f>
        <v>4</v>
      </c>
      <c r="V26" s="595"/>
      <c r="W26" s="595"/>
      <c r="X26" s="595"/>
      <c r="Y26" s="595"/>
      <c r="Z26" s="595"/>
      <c r="AA26" s="595"/>
      <c r="AB26" s="390" t="s">
        <v>246</v>
      </c>
      <c r="AC26" s="637" t="s">
        <v>183</v>
      </c>
      <c r="AD26" s="637" t="s">
        <v>185</v>
      </c>
      <c r="AE26" s="637" t="s">
        <v>181</v>
      </c>
      <c r="AF26" s="637">
        <v>6</v>
      </c>
      <c r="AG26" s="378" t="s">
        <v>247</v>
      </c>
    </row>
    <row r="27" spans="2:33" ht="14.1" customHeight="1">
      <c r="B27" s="377"/>
      <c r="C27" s="377"/>
      <c r="D27" s="380"/>
      <c r="E27" s="380"/>
      <c r="F27" s="380"/>
      <c r="G27" s="594"/>
      <c r="H27" s="594"/>
      <c r="I27" s="594"/>
      <c r="J27" s="594"/>
      <c r="K27" s="594"/>
      <c r="L27" s="594"/>
      <c r="M27" s="594"/>
      <c r="N27" s="639"/>
      <c r="O27" s="383"/>
      <c r="P27" s="127">
        <v>0</v>
      </c>
      <c r="Q27" s="7" t="s">
        <v>68</v>
      </c>
      <c r="R27" s="127">
        <v>0</v>
      </c>
      <c r="S27" s="383"/>
      <c r="T27" s="639"/>
      <c r="U27" s="595"/>
      <c r="V27" s="595"/>
      <c r="W27" s="595"/>
      <c r="X27" s="595"/>
      <c r="Y27" s="595"/>
      <c r="Z27" s="595"/>
      <c r="AA27" s="595"/>
      <c r="AB27" s="390"/>
      <c r="AC27" s="637"/>
      <c r="AD27" s="637"/>
      <c r="AE27" s="637"/>
      <c r="AF27" s="637"/>
      <c r="AG27" s="378"/>
    </row>
    <row r="28" spans="2:33" ht="14.1" customHeight="1">
      <c r="B28" s="377" t="s">
        <v>180</v>
      </c>
      <c r="C28" s="377" t="s">
        <v>7</v>
      </c>
      <c r="D28" s="380">
        <v>0.5625</v>
      </c>
      <c r="E28" s="380"/>
      <c r="F28" s="380"/>
      <c r="G28" s="594">
        <f>R7</f>
        <v>5</v>
      </c>
      <c r="H28" s="594"/>
      <c r="I28" s="594"/>
      <c r="J28" s="594"/>
      <c r="K28" s="594"/>
      <c r="L28" s="594"/>
      <c r="M28" s="594"/>
      <c r="N28" s="639">
        <f>P28+P29</f>
        <v>0</v>
      </c>
      <c r="O28" s="383" t="s">
        <v>9</v>
      </c>
      <c r="P28" s="127">
        <v>0</v>
      </c>
      <c r="Q28" s="7" t="s">
        <v>68</v>
      </c>
      <c r="R28" s="127">
        <v>0</v>
      </c>
      <c r="S28" s="383" t="s">
        <v>10</v>
      </c>
      <c r="T28" s="639">
        <f>R28+R29</f>
        <v>0</v>
      </c>
      <c r="U28" s="595">
        <f>Z7</f>
        <v>7</v>
      </c>
      <c r="V28" s="595"/>
      <c r="W28" s="595"/>
      <c r="X28" s="595"/>
      <c r="Y28" s="595"/>
      <c r="Z28" s="595"/>
      <c r="AA28" s="595"/>
      <c r="AB28" s="390" t="s">
        <v>246</v>
      </c>
      <c r="AC28" s="637" t="s">
        <v>187</v>
      </c>
      <c r="AD28" s="637" t="s">
        <v>186</v>
      </c>
      <c r="AE28" s="637" t="s">
        <v>189</v>
      </c>
      <c r="AF28" s="637">
        <v>3</v>
      </c>
      <c r="AG28" s="378" t="s">
        <v>247</v>
      </c>
    </row>
    <row r="29" spans="2:33" ht="14.1" customHeight="1">
      <c r="B29" s="377"/>
      <c r="C29" s="377"/>
      <c r="D29" s="380"/>
      <c r="E29" s="380"/>
      <c r="F29" s="380"/>
      <c r="G29" s="594"/>
      <c r="H29" s="594"/>
      <c r="I29" s="594"/>
      <c r="J29" s="594"/>
      <c r="K29" s="594"/>
      <c r="L29" s="594"/>
      <c r="M29" s="594"/>
      <c r="N29" s="639"/>
      <c r="O29" s="383"/>
      <c r="P29" s="127">
        <v>0</v>
      </c>
      <c r="Q29" s="7" t="s">
        <v>68</v>
      </c>
      <c r="R29" s="127">
        <v>0</v>
      </c>
      <c r="S29" s="383"/>
      <c r="T29" s="639"/>
      <c r="U29" s="595"/>
      <c r="V29" s="595"/>
      <c r="W29" s="595"/>
      <c r="X29" s="595"/>
      <c r="Y29" s="595"/>
      <c r="Z29" s="595"/>
      <c r="AA29" s="595"/>
      <c r="AB29" s="390"/>
      <c r="AC29" s="637"/>
      <c r="AD29" s="637"/>
      <c r="AE29" s="637"/>
      <c r="AF29" s="637"/>
      <c r="AG29" s="378"/>
    </row>
    <row r="30" spans="2:33" ht="14.1" customHeight="1">
      <c r="B30" s="377" t="s">
        <v>184</v>
      </c>
      <c r="C30" s="377" t="s">
        <v>7</v>
      </c>
      <c r="D30" s="380">
        <v>0.5625</v>
      </c>
      <c r="E30" s="380"/>
      <c r="F30" s="380"/>
      <c r="G30" s="594">
        <f>V7</f>
        <v>6</v>
      </c>
      <c r="H30" s="594"/>
      <c r="I30" s="594"/>
      <c r="J30" s="594"/>
      <c r="K30" s="594"/>
      <c r="L30" s="594"/>
      <c r="M30" s="594"/>
      <c r="N30" s="639">
        <f>P30+P31</f>
        <v>0</v>
      </c>
      <c r="O30" s="383" t="s">
        <v>9</v>
      </c>
      <c r="P30" s="127">
        <v>0</v>
      </c>
      <c r="Q30" s="7" t="s">
        <v>68</v>
      </c>
      <c r="R30" s="127">
        <v>0</v>
      </c>
      <c r="S30" s="383" t="s">
        <v>10</v>
      </c>
      <c r="T30" s="639">
        <f>R30+R31</f>
        <v>0</v>
      </c>
      <c r="U30" s="594">
        <f>AD7</f>
        <v>8</v>
      </c>
      <c r="V30" s="594"/>
      <c r="W30" s="594"/>
      <c r="X30" s="594"/>
      <c r="Y30" s="594"/>
      <c r="Z30" s="594"/>
      <c r="AA30" s="594"/>
      <c r="AB30" s="390" t="s">
        <v>246</v>
      </c>
      <c r="AC30" s="637" t="s">
        <v>188</v>
      </c>
      <c r="AD30" s="637" t="s">
        <v>189</v>
      </c>
      <c r="AE30" s="637" t="s">
        <v>186</v>
      </c>
      <c r="AF30" s="637">
        <v>2</v>
      </c>
      <c r="AG30" s="378" t="s">
        <v>247</v>
      </c>
    </row>
    <row r="31" spans="2:33" ht="14.1" customHeight="1">
      <c r="B31" s="377"/>
      <c r="C31" s="377"/>
      <c r="D31" s="380"/>
      <c r="E31" s="380"/>
      <c r="F31" s="380"/>
      <c r="G31" s="594"/>
      <c r="H31" s="594"/>
      <c r="I31" s="594"/>
      <c r="J31" s="594"/>
      <c r="K31" s="594"/>
      <c r="L31" s="594"/>
      <c r="M31" s="594"/>
      <c r="N31" s="639"/>
      <c r="O31" s="383"/>
      <c r="P31" s="127">
        <v>0</v>
      </c>
      <c r="Q31" s="7" t="s">
        <v>68</v>
      </c>
      <c r="R31" s="127">
        <v>0</v>
      </c>
      <c r="S31" s="383"/>
      <c r="T31" s="639"/>
      <c r="U31" s="594"/>
      <c r="V31" s="594"/>
      <c r="W31" s="594"/>
      <c r="X31" s="594"/>
      <c r="Y31" s="594"/>
      <c r="Z31" s="594"/>
      <c r="AA31" s="594"/>
      <c r="AB31" s="390"/>
      <c r="AC31" s="637"/>
      <c r="AD31" s="637"/>
      <c r="AE31" s="637"/>
      <c r="AF31" s="637"/>
      <c r="AG31" s="378"/>
    </row>
    <row r="32" spans="2:33" ht="14.1" customHeight="1">
      <c r="B32" s="377" t="s">
        <v>180</v>
      </c>
      <c r="C32" s="377" t="s">
        <v>8</v>
      </c>
      <c r="D32" s="380">
        <v>0.58333333333333337</v>
      </c>
      <c r="E32" s="380"/>
      <c r="F32" s="380"/>
      <c r="G32" s="594">
        <f>C7</f>
        <v>1</v>
      </c>
      <c r="H32" s="594"/>
      <c r="I32" s="594"/>
      <c r="J32" s="594"/>
      <c r="K32" s="594"/>
      <c r="L32" s="594"/>
      <c r="M32" s="594"/>
      <c r="N32" s="639">
        <f>P32+P33</f>
        <v>0</v>
      </c>
      <c r="O32" s="383" t="s">
        <v>9</v>
      </c>
      <c r="P32" s="127">
        <v>0</v>
      </c>
      <c r="Q32" s="7" t="s">
        <v>68</v>
      </c>
      <c r="R32" s="127">
        <v>0</v>
      </c>
      <c r="S32" s="383" t="s">
        <v>10</v>
      </c>
      <c r="T32" s="639">
        <f>R32+R33</f>
        <v>0</v>
      </c>
      <c r="U32" s="595">
        <f>O7</f>
        <v>4</v>
      </c>
      <c r="V32" s="595"/>
      <c r="W32" s="595"/>
      <c r="X32" s="595"/>
      <c r="Y32" s="595"/>
      <c r="Z32" s="595"/>
      <c r="AA32" s="595"/>
      <c r="AB32" s="390" t="s">
        <v>246</v>
      </c>
      <c r="AC32" s="637" t="s">
        <v>181</v>
      </c>
      <c r="AD32" s="637" t="s">
        <v>182</v>
      </c>
      <c r="AE32" s="637" t="s">
        <v>183</v>
      </c>
      <c r="AF32" s="637">
        <v>8</v>
      </c>
      <c r="AG32" s="378" t="s">
        <v>247</v>
      </c>
    </row>
    <row r="33" spans="2:33" ht="14.1" customHeight="1">
      <c r="B33" s="377"/>
      <c r="C33" s="377"/>
      <c r="D33" s="380"/>
      <c r="E33" s="380"/>
      <c r="F33" s="380"/>
      <c r="G33" s="594"/>
      <c r="H33" s="594"/>
      <c r="I33" s="594"/>
      <c r="J33" s="594"/>
      <c r="K33" s="594"/>
      <c r="L33" s="594"/>
      <c r="M33" s="594"/>
      <c r="N33" s="639"/>
      <c r="O33" s="383"/>
      <c r="P33" s="127">
        <v>0</v>
      </c>
      <c r="Q33" s="7" t="s">
        <v>68</v>
      </c>
      <c r="R33" s="127">
        <v>0</v>
      </c>
      <c r="S33" s="383"/>
      <c r="T33" s="639"/>
      <c r="U33" s="595"/>
      <c r="V33" s="595"/>
      <c r="W33" s="595"/>
      <c r="X33" s="595"/>
      <c r="Y33" s="595"/>
      <c r="Z33" s="595"/>
      <c r="AA33" s="595"/>
      <c r="AB33" s="390"/>
      <c r="AC33" s="637"/>
      <c r="AD33" s="637"/>
      <c r="AE33" s="637"/>
      <c r="AF33" s="637"/>
      <c r="AG33" s="378"/>
    </row>
    <row r="34" spans="2:33" ht="14.1" customHeight="1">
      <c r="B34" s="377" t="s">
        <v>184</v>
      </c>
      <c r="C34" s="377" t="s">
        <v>8</v>
      </c>
      <c r="D34" s="380">
        <v>0.58333333333333337</v>
      </c>
      <c r="E34" s="380"/>
      <c r="F34" s="380"/>
      <c r="G34" s="594">
        <f>G7</f>
        <v>2</v>
      </c>
      <c r="H34" s="594"/>
      <c r="I34" s="594"/>
      <c r="J34" s="594"/>
      <c r="K34" s="594"/>
      <c r="L34" s="594"/>
      <c r="M34" s="594"/>
      <c r="N34" s="639">
        <f>P34+P35</f>
        <v>0</v>
      </c>
      <c r="O34" s="383" t="s">
        <v>9</v>
      </c>
      <c r="P34" s="127">
        <v>0</v>
      </c>
      <c r="Q34" s="7" t="s">
        <v>68</v>
      </c>
      <c r="R34" s="127">
        <v>0</v>
      </c>
      <c r="S34" s="383" t="s">
        <v>10</v>
      </c>
      <c r="T34" s="639">
        <f>R34+R35</f>
        <v>0</v>
      </c>
      <c r="U34" s="594">
        <f>K7</f>
        <v>3</v>
      </c>
      <c r="V34" s="594"/>
      <c r="W34" s="594"/>
      <c r="X34" s="594"/>
      <c r="Y34" s="594"/>
      <c r="Z34" s="594"/>
      <c r="AA34" s="594"/>
      <c r="AB34" s="390" t="s">
        <v>246</v>
      </c>
      <c r="AC34" s="637" t="s">
        <v>185</v>
      </c>
      <c r="AD34" s="637" t="s">
        <v>183</v>
      </c>
      <c r="AE34" s="637" t="s">
        <v>182</v>
      </c>
      <c r="AF34" s="637">
        <v>5</v>
      </c>
      <c r="AG34" s="378" t="s">
        <v>247</v>
      </c>
    </row>
    <row r="35" spans="2:33" ht="14.1" customHeight="1">
      <c r="B35" s="377"/>
      <c r="C35" s="377"/>
      <c r="D35" s="380"/>
      <c r="E35" s="380"/>
      <c r="F35" s="380"/>
      <c r="G35" s="594"/>
      <c r="H35" s="594"/>
      <c r="I35" s="594"/>
      <c r="J35" s="594"/>
      <c r="K35" s="594"/>
      <c r="L35" s="594"/>
      <c r="M35" s="594"/>
      <c r="N35" s="639"/>
      <c r="O35" s="383"/>
      <c r="P35" s="127">
        <v>0</v>
      </c>
      <c r="Q35" s="7" t="s">
        <v>68</v>
      </c>
      <c r="R35" s="127">
        <v>0</v>
      </c>
      <c r="S35" s="383"/>
      <c r="T35" s="639"/>
      <c r="U35" s="594"/>
      <c r="V35" s="594"/>
      <c r="W35" s="594"/>
      <c r="X35" s="594"/>
      <c r="Y35" s="594"/>
      <c r="Z35" s="594"/>
      <c r="AA35" s="594"/>
      <c r="AB35" s="390"/>
      <c r="AC35" s="637"/>
      <c r="AD35" s="637"/>
      <c r="AE35" s="637"/>
      <c r="AF35" s="637"/>
      <c r="AG35" s="378"/>
    </row>
    <row r="36" spans="2:33" ht="14.1" customHeight="1">
      <c r="B36" s="377" t="s">
        <v>180</v>
      </c>
      <c r="C36" s="377" t="s">
        <v>0</v>
      </c>
      <c r="D36" s="380">
        <v>0.60416666666666663</v>
      </c>
      <c r="E36" s="380"/>
      <c r="F36" s="380"/>
      <c r="G36" s="594">
        <f>R7</f>
        <v>5</v>
      </c>
      <c r="H36" s="594"/>
      <c r="I36" s="594"/>
      <c r="J36" s="594"/>
      <c r="K36" s="594"/>
      <c r="L36" s="594"/>
      <c r="M36" s="594"/>
      <c r="N36" s="639">
        <f>P36+P37</f>
        <v>0</v>
      </c>
      <c r="O36" s="383" t="s">
        <v>9</v>
      </c>
      <c r="P36" s="127">
        <v>0</v>
      </c>
      <c r="Q36" s="7" t="s">
        <v>68</v>
      </c>
      <c r="R36" s="127">
        <v>0</v>
      </c>
      <c r="S36" s="383" t="s">
        <v>10</v>
      </c>
      <c r="T36" s="639">
        <f>R36+R37</f>
        <v>0</v>
      </c>
      <c r="U36" s="594">
        <f>AD7</f>
        <v>8</v>
      </c>
      <c r="V36" s="594"/>
      <c r="W36" s="594"/>
      <c r="X36" s="594"/>
      <c r="Y36" s="594"/>
      <c r="Z36" s="594"/>
      <c r="AA36" s="594"/>
      <c r="AB36" s="390" t="s">
        <v>246</v>
      </c>
      <c r="AC36" s="637" t="s">
        <v>186</v>
      </c>
      <c r="AD36" s="637" t="s">
        <v>187</v>
      </c>
      <c r="AE36" s="637" t="s">
        <v>188</v>
      </c>
      <c r="AF36" s="637">
        <v>4</v>
      </c>
      <c r="AG36" s="378" t="s">
        <v>247</v>
      </c>
    </row>
    <row r="37" spans="2:33" ht="14.1" customHeight="1">
      <c r="B37" s="377"/>
      <c r="C37" s="377"/>
      <c r="D37" s="380"/>
      <c r="E37" s="380"/>
      <c r="F37" s="380"/>
      <c r="G37" s="594"/>
      <c r="H37" s="594"/>
      <c r="I37" s="594"/>
      <c r="J37" s="594"/>
      <c r="K37" s="594"/>
      <c r="L37" s="594"/>
      <c r="M37" s="594"/>
      <c r="N37" s="639"/>
      <c r="O37" s="383"/>
      <c r="P37" s="127">
        <v>0</v>
      </c>
      <c r="Q37" s="7" t="s">
        <v>68</v>
      </c>
      <c r="R37" s="127">
        <v>0</v>
      </c>
      <c r="S37" s="383"/>
      <c r="T37" s="639"/>
      <c r="U37" s="594"/>
      <c r="V37" s="594"/>
      <c r="W37" s="594"/>
      <c r="X37" s="594"/>
      <c r="Y37" s="594"/>
      <c r="Z37" s="594"/>
      <c r="AA37" s="594"/>
      <c r="AB37" s="390"/>
      <c r="AC37" s="637"/>
      <c r="AD37" s="637"/>
      <c r="AE37" s="637"/>
      <c r="AF37" s="637"/>
      <c r="AG37" s="378"/>
    </row>
    <row r="38" spans="2:33" ht="14.1" customHeight="1">
      <c r="B38" s="377" t="s">
        <v>184</v>
      </c>
      <c r="C38" s="377" t="s">
        <v>0</v>
      </c>
      <c r="D38" s="380">
        <v>0.60416666666666663</v>
      </c>
      <c r="E38" s="380"/>
      <c r="F38" s="380"/>
      <c r="G38" s="594">
        <f>V7</f>
        <v>6</v>
      </c>
      <c r="H38" s="594"/>
      <c r="I38" s="594"/>
      <c r="J38" s="594"/>
      <c r="K38" s="594"/>
      <c r="L38" s="594"/>
      <c r="M38" s="594"/>
      <c r="N38" s="639">
        <f>P38+P39</f>
        <v>0</v>
      </c>
      <c r="O38" s="383" t="s">
        <v>9</v>
      </c>
      <c r="P38" s="127">
        <v>0</v>
      </c>
      <c r="Q38" s="7" t="s">
        <v>68</v>
      </c>
      <c r="R38" s="127">
        <v>0</v>
      </c>
      <c r="S38" s="383" t="s">
        <v>10</v>
      </c>
      <c r="T38" s="639">
        <f>R38+R39</f>
        <v>0</v>
      </c>
      <c r="U38" s="595">
        <f>Z7</f>
        <v>7</v>
      </c>
      <c r="V38" s="595"/>
      <c r="W38" s="595"/>
      <c r="X38" s="595"/>
      <c r="Y38" s="595"/>
      <c r="Z38" s="595"/>
      <c r="AA38" s="595"/>
      <c r="AB38" s="390" t="s">
        <v>246</v>
      </c>
      <c r="AC38" s="637" t="s">
        <v>189</v>
      </c>
      <c r="AD38" s="637" t="s">
        <v>188</v>
      </c>
      <c r="AE38" s="637" t="s">
        <v>187</v>
      </c>
      <c r="AF38" s="637">
        <v>1</v>
      </c>
      <c r="AG38" s="378" t="s">
        <v>247</v>
      </c>
    </row>
    <row r="39" spans="2:33" ht="14.1" customHeight="1">
      <c r="B39" s="377"/>
      <c r="C39" s="377"/>
      <c r="D39" s="380"/>
      <c r="E39" s="380"/>
      <c r="F39" s="380"/>
      <c r="G39" s="594"/>
      <c r="H39" s="594"/>
      <c r="I39" s="594"/>
      <c r="J39" s="594"/>
      <c r="K39" s="594"/>
      <c r="L39" s="594"/>
      <c r="M39" s="594"/>
      <c r="N39" s="639"/>
      <c r="O39" s="383"/>
      <c r="P39" s="127">
        <v>0</v>
      </c>
      <c r="Q39" s="7" t="s">
        <v>68</v>
      </c>
      <c r="R39" s="127">
        <v>0</v>
      </c>
      <c r="S39" s="383"/>
      <c r="T39" s="639"/>
      <c r="U39" s="595"/>
      <c r="V39" s="595"/>
      <c r="W39" s="595"/>
      <c r="X39" s="595"/>
      <c r="Y39" s="595"/>
      <c r="Z39" s="595"/>
      <c r="AA39" s="595"/>
      <c r="AB39" s="390"/>
      <c r="AC39" s="637"/>
      <c r="AD39" s="637"/>
      <c r="AE39" s="637"/>
      <c r="AF39" s="637"/>
      <c r="AG39" s="378"/>
    </row>
    <row r="40" spans="2:33" ht="8.1" customHeight="1"/>
    <row r="41" spans="2:33" ht="19.5" customHeight="1">
      <c r="B41" s="397" t="str">
        <f>I3 &amp;"リーグ"</f>
        <v>Aリーグ</v>
      </c>
      <c r="C41" s="398"/>
      <c r="D41" s="398"/>
      <c r="E41" s="399"/>
      <c r="F41" s="433">
        <f>B43</f>
        <v>1</v>
      </c>
      <c r="G41" s="435"/>
      <c r="H41" s="433">
        <f>B45</f>
        <v>2</v>
      </c>
      <c r="I41" s="435"/>
      <c r="J41" s="433">
        <f>B47</f>
        <v>3</v>
      </c>
      <c r="K41" s="435"/>
      <c r="L41" s="433">
        <f>B49</f>
        <v>4</v>
      </c>
      <c r="M41" s="435"/>
      <c r="N41" s="415" t="s">
        <v>1</v>
      </c>
      <c r="O41" s="415" t="s">
        <v>2</v>
      </c>
      <c r="P41" s="415" t="s">
        <v>3</v>
      </c>
      <c r="Q41" s="103"/>
      <c r="R41" s="397" t="str">
        <f>X3 &amp;"リーグ"</f>
        <v>AAリーグ</v>
      </c>
      <c r="S41" s="398"/>
      <c r="T41" s="398"/>
      <c r="U41" s="399"/>
      <c r="V41" s="433">
        <f>R7</f>
        <v>5</v>
      </c>
      <c r="W41" s="435"/>
      <c r="X41" s="433">
        <f>V7</f>
        <v>6</v>
      </c>
      <c r="Y41" s="435"/>
      <c r="Z41" s="433">
        <f>Z7</f>
        <v>7</v>
      </c>
      <c r="AA41" s="435"/>
      <c r="AB41" s="433">
        <f>AD7</f>
        <v>8</v>
      </c>
      <c r="AC41" s="435"/>
      <c r="AD41" s="415" t="s">
        <v>1</v>
      </c>
      <c r="AE41" s="415" t="s">
        <v>2</v>
      </c>
      <c r="AF41" s="415" t="s">
        <v>3</v>
      </c>
    </row>
    <row r="42" spans="2:33" ht="20.100000000000001" customHeight="1">
      <c r="B42" s="400"/>
      <c r="C42" s="401"/>
      <c r="D42" s="401"/>
      <c r="E42" s="402"/>
      <c r="F42" s="436"/>
      <c r="G42" s="438"/>
      <c r="H42" s="436"/>
      <c r="I42" s="438"/>
      <c r="J42" s="436"/>
      <c r="K42" s="438"/>
      <c r="L42" s="436"/>
      <c r="M42" s="438"/>
      <c r="N42" s="416"/>
      <c r="O42" s="416"/>
      <c r="P42" s="416"/>
      <c r="Q42" s="103"/>
      <c r="R42" s="400"/>
      <c r="S42" s="401"/>
      <c r="T42" s="401"/>
      <c r="U42" s="402"/>
      <c r="V42" s="436"/>
      <c r="W42" s="438"/>
      <c r="X42" s="436"/>
      <c r="Y42" s="438"/>
      <c r="Z42" s="436"/>
      <c r="AA42" s="438"/>
      <c r="AB42" s="436"/>
      <c r="AC42" s="438"/>
      <c r="AD42" s="416"/>
      <c r="AE42" s="416"/>
      <c r="AF42" s="416"/>
    </row>
    <row r="43" spans="2:33" ht="20.100000000000001" customHeight="1">
      <c r="B43" s="433">
        <f>C7</f>
        <v>1</v>
      </c>
      <c r="C43" s="434"/>
      <c r="D43" s="434"/>
      <c r="E43" s="435"/>
      <c r="F43" s="627"/>
      <c r="G43" s="628"/>
      <c r="H43" s="135">
        <f>N16</f>
        <v>0</v>
      </c>
      <c r="I43" s="135">
        <f>T16</f>
        <v>0</v>
      </c>
      <c r="J43" s="135">
        <f>N24</f>
        <v>0</v>
      </c>
      <c r="K43" s="135">
        <f>T24</f>
        <v>0</v>
      </c>
      <c r="L43" s="135">
        <f>N32</f>
        <v>0</v>
      </c>
      <c r="M43" s="135">
        <f>T32</f>
        <v>0</v>
      </c>
      <c r="N43" s="631">
        <f>COUNTIF(F44:M44,"○")*3+COUNTIF(F44:M44,"△")</f>
        <v>3</v>
      </c>
      <c r="O43" s="631">
        <f>H43-I43+J43-K43+L43-M43</f>
        <v>0</v>
      </c>
      <c r="P43" s="633"/>
      <c r="Q43" s="17"/>
      <c r="R43" s="433">
        <f>R7</f>
        <v>5</v>
      </c>
      <c r="S43" s="434"/>
      <c r="T43" s="434"/>
      <c r="U43" s="435"/>
      <c r="V43" s="627"/>
      <c r="W43" s="628"/>
      <c r="X43" s="135">
        <f>N20</f>
        <v>0</v>
      </c>
      <c r="Y43" s="135">
        <f>T20</f>
        <v>0</v>
      </c>
      <c r="Z43" s="135">
        <f>N28</f>
        <v>0</v>
      </c>
      <c r="AA43" s="135">
        <f>T28</f>
        <v>0</v>
      </c>
      <c r="AB43" s="135">
        <f>N36</f>
        <v>0</v>
      </c>
      <c r="AC43" s="135">
        <f>T36</f>
        <v>0</v>
      </c>
      <c r="AD43" s="631">
        <f>COUNTIF(V44:AC44,"○")*3+COUNTIF(V44:AC44,"△")</f>
        <v>3</v>
      </c>
      <c r="AE43" s="631">
        <f>X43-Y43+Z43-AA43+AB43-AC43</f>
        <v>0</v>
      </c>
      <c r="AF43" s="633"/>
    </row>
    <row r="44" spans="2:33" ht="20.100000000000001" customHeight="1">
      <c r="B44" s="436"/>
      <c r="C44" s="437"/>
      <c r="D44" s="437"/>
      <c r="E44" s="438"/>
      <c r="F44" s="629"/>
      <c r="G44" s="630"/>
      <c r="H44" s="635" t="str">
        <f>IF(H43&gt;I43,"○",IF(H43&lt;I43,"×",IF(H43=I43,"△")))</f>
        <v>△</v>
      </c>
      <c r="I44" s="636"/>
      <c r="J44" s="635" t="str">
        <f>IF(J43&gt;K43,"○",IF(J43&lt;K43,"×",IF(J43=K43,"△")))</f>
        <v>△</v>
      </c>
      <c r="K44" s="636"/>
      <c r="L44" s="635" t="str">
        <f>IF(L43&gt;M43,"○",IF(L43&lt;M43,"×",IF(L43=M43,"△")))</f>
        <v>△</v>
      </c>
      <c r="M44" s="636"/>
      <c r="N44" s="632"/>
      <c r="O44" s="632"/>
      <c r="P44" s="634"/>
      <c r="Q44" s="17"/>
      <c r="R44" s="436"/>
      <c r="S44" s="437"/>
      <c r="T44" s="437"/>
      <c r="U44" s="438"/>
      <c r="V44" s="629"/>
      <c r="W44" s="630"/>
      <c r="X44" s="635" t="str">
        <f>IF(X43&gt;Y43,"○",IF(X43&lt;Y43,"×",IF(X43=Y43,"△")))</f>
        <v>△</v>
      </c>
      <c r="Y44" s="636"/>
      <c r="Z44" s="635" t="str">
        <f>IF(Z43&gt;AA43,"○",IF(Z43&lt;AA43,"×",IF(Z43=AA43,"△")))</f>
        <v>△</v>
      </c>
      <c r="AA44" s="636"/>
      <c r="AB44" s="635" t="str">
        <f>IF(AB43&gt;AC43,"○",IF(AB43&lt;AC43,"×",IF(AB43=AC43,"△")))</f>
        <v>△</v>
      </c>
      <c r="AC44" s="636"/>
      <c r="AD44" s="632"/>
      <c r="AE44" s="632"/>
      <c r="AF44" s="634"/>
    </row>
    <row r="45" spans="2:33" ht="20.100000000000001" customHeight="1">
      <c r="B45" s="433">
        <f>G7</f>
        <v>2</v>
      </c>
      <c r="C45" s="434"/>
      <c r="D45" s="434"/>
      <c r="E45" s="435"/>
      <c r="F45" s="135">
        <f>I43</f>
        <v>0</v>
      </c>
      <c r="G45" s="135">
        <f>H43</f>
        <v>0</v>
      </c>
      <c r="H45" s="627"/>
      <c r="I45" s="628"/>
      <c r="J45" s="135">
        <f>N34</f>
        <v>0</v>
      </c>
      <c r="K45" s="135">
        <f>T34</f>
        <v>0</v>
      </c>
      <c r="L45" s="135">
        <f>N26</f>
        <v>0</v>
      </c>
      <c r="M45" s="135">
        <f>T26</f>
        <v>0</v>
      </c>
      <c r="N45" s="631">
        <f>COUNTIF(F46:M46,"○")*3+COUNTIF(F46:M46,"△")</f>
        <v>3</v>
      </c>
      <c r="O45" s="631">
        <f>F45-G45+J45-K45+L45-M45</f>
        <v>0</v>
      </c>
      <c r="P45" s="633"/>
      <c r="Q45" s="17"/>
      <c r="R45" s="433">
        <f>V7</f>
        <v>6</v>
      </c>
      <c r="S45" s="434"/>
      <c r="T45" s="434"/>
      <c r="U45" s="435"/>
      <c r="V45" s="135">
        <f>Y43</f>
        <v>0</v>
      </c>
      <c r="W45" s="135">
        <f>X43</f>
        <v>0</v>
      </c>
      <c r="X45" s="627"/>
      <c r="Y45" s="628"/>
      <c r="Z45" s="135">
        <f>N38</f>
        <v>0</v>
      </c>
      <c r="AA45" s="135">
        <f>T38</f>
        <v>0</v>
      </c>
      <c r="AB45" s="135">
        <f>N30</f>
        <v>0</v>
      </c>
      <c r="AC45" s="135">
        <f>T30</f>
        <v>0</v>
      </c>
      <c r="AD45" s="631">
        <f>COUNTIF(V46:AC46,"○")*3+COUNTIF(V46:AC46,"△")</f>
        <v>3</v>
      </c>
      <c r="AE45" s="631">
        <f>V45-W45+Z45-AA45+AB45-AC45</f>
        <v>0</v>
      </c>
      <c r="AF45" s="633"/>
    </row>
    <row r="46" spans="2:33" ht="20.100000000000001" customHeight="1">
      <c r="B46" s="436"/>
      <c r="C46" s="437"/>
      <c r="D46" s="437"/>
      <c r="E46" s="438"/>
      <c r="F46" s="635" t="str">
        <f>IF(F45&gt;G45,"○",IF(F45&lt;G45,"×",IF(F45=G45,"△")))</f>
        <v>△</v>
      </c>
      <c r="G46" s="636"/>
      <c r="H46" s="629"/>
      <c r="I46" s="630"/>
      <c r="J46" s="635" t="str">
        <f>IF(J45&gt;K45,"○",IF(J45&lt;K45,"×",IF(J45=K45,"△")))</f>
        <v>△</v>
      </c>
      <c r="K46" s="636"/>
      <c r="L46" s="635" t="str">
        <f>IF(L45&gt;M45,"○",IF(L45&lt;M45,"×",IF(L45=M45,"△")))</f>
        <v>△</v>
      </c>
      <c r="M46" s="636"/>
      <c r="N46" s="632"/>
      <c r="O46" s="632"/>
      <c r="P46" s="634"/>
      <c r="Q46" s="17"/>
      <c r="R46" s="436"/>
      <c r="S46" s="437"/>
      <c r="T46" s="437"/>
      <c r="U46" s="438"/>
      <c r="V46" s="635" t="str">
        <f>IF(V45&gt;W45,"○",IF(V45&lt;W45,"×",IF(V45=W45,"△")))</f>
        <v>△</v>
      </c>
      <c r="W46" s="636"/>
      <c r="X46" s="629"/>
      <c r="Y46" s="630"/>
      <c r="Z46" s="635" t="str">
        <f>IF(Z45&gt;AA45,"○",IF(Z45&lt;AA45,"×",IF(Z45=AA45,"△")))</f>
        <v>△</v>
      </c>
      <c r="AA46" s="636"/>
      <c r="AB46" s="635" t="str">
        <f>IF(AB45&gt;AC45,"○",IF(AB45&lt;AC45,"×",IF(AB45=AC45,"△")))</f>
        <v>△</v>
      </c>
      <c r="AC46" s="636"/>
      <c r="AD46" s="632"/>
      <c r="AE46" s="632"/>
      <c r="AF46" s="634"/>
    </row>
    <row r="47" spans="2:33" ht="20.100000000000001" customHeight="1">
      <c r="B47" s="433">
        <f>K7</f>
        <v>3</v>
      </c>
      <c r="C47" s="434"/>
      <c r="D47" s="434"/>
      <c r="E47" s="435"/>
      <c r="F47" s="135">
        <f>K43</f>
        <v>0</v>
      </c>
      <c r="G47" s="135">
        <f>J43</f>
        <v>0</v>
      </c>
      <c r="H47" s="135">
        <f>K45</f>
        <v>0</v>
      </c>
      <c r="I47" s="135">
        <f>J45</f>
        <v>0</v>
      </c>
      <c r="J47" s="627"/>
      <c r="K47" s="628"/>
      <c r="L47" s="135">
        <f>N18</f>
        <v>0</v>
      </c>
      <c r="M47" s="135">
        <f>T18</f>
        <v>0</v>
      </c>
      <c r="N47" s="631">
        <f>COUNTIF(F48:M48,"○")*3+COUNTIF(F48:M48,"△")</f>
        <v>3</v>
      </c>
      <c r="O47" s="631">
        <f>F47-G47+H47-I47+L47-M47</f>
        <v>0</v>
      </c>
      <c r="P47" s="633"/>
      <c r="Q47" s="17"/>
      <c r="R47" s="433">
        <f>Z7</f>
        <v>7</v>
      </c>
      <c r="S47" s="434"/>
      <c r="T47" s="434"/>
      <c r="U47" s="435"/>
      <c r="V47" s="135">
        <f>AA43</f>
        <v>0</v>
      </c>
      <c r="W47" s="135">
        <f>Z43</f>
        <v>0</v>
      </c>
      <c r="X47" s="135">
        <f>AA45</f>
        <v>0</v>
      </c>
      <c r="Y47" s="135">
        <f>Z45</f>
        <v>0</v>
      </c>
      <c r="Z47" s="627"/>
      <c r="AA47" s="628"/>
      <c r="AB47" s="135">
        <f>N22</f>
        <v>0</v>
      </c>
      <c r="AC47" s="135">
        <f>T22</f>
        <v>0</v>
      </c>
      <c r="AD47" s="631">
        <f>COUNTIF(V48:AC48,"○")*3+COUNTIF(V48:AC48,"△")</f>
        <v>3</v>
      </c>
      <c r="AE47" s="631">
        <f>V47-W47+X47-Y47+AB47-AC47</f>
        <v>0</v>
      </c>
      <c r="AF47" s="633"/>
    </row>
    <row r="48" spans="2:33" ht="20.100000000000001" customHeight="1">
      <c r="B48" s="436"/>
      <c r="C48" s="437"/>
      <c r="D48" s="437"/>
      <c r="E48" s="438"/>
      <c r="F48" s="635" t="str">
        <f>IF(F47&gt;G47,"○",IF(F47&lt;G47,"×",IF(F47=G47,"△")))</f>
        <v>△</v>
      </c>
      <c r="G48" s="636"/>
      <c r="H48" s="635" t="str">
        <f>IF(H47&gt;I47,"○",IF(H47&lt;I47,"×",IF(H47=I47,"△")))</f>
        <v>△</v>
      </c>
      <c r="I48" s="636"/>
      <c r="J48" s="629"/>
      <c r="K48" s="630"/>
      <c r="L48" s="635" t="str">
        <f>IF(L47&gt;M47,"○",IF(L47&lt;M47,"×",IF(L47=M47,"△")))</f>
        <v>△</v>
      </c>
      <c r="M48" s="636"/>
      <c r="N48" s="632"/>
      <c r="O48" s="632"/>
      <c r="P48" s="634"/>
      <c r="Q48" s="17"/>
      <c r="R48" s="436"/>
      <c r="S48" s="437"/>
      <c r="T48" s="437"/>
      <c r="U48" s="438"/>
      <c r="V48" s="635" t="str">
        <f>IF(V47&gt;W47,"○",IF(V47&lt;W47,"×",IF(V47=W47,"△")))</f>
        <v>△</v>
      </c>
      <c r="W48" s="636"/>
      <c r="X48" s="635" t="str">
        <f>IF(X47&gt;Y47,"○",IF(X47&lt;Y47,"×",IF(X47=Y47,"△")))</f>
        <v>△</v>
      </c>
      <c r="Y48" s="636"/>
      <c r="Z48" s="629"/>
      <c r="AA48" s="630"/>
      <c r="AB48" s="635" t="str">
        <f>IF(AB47&gt;AC47,"○",IF(AB47&lt;AC47,"×",IF(AB47=AC47,"△")))</f>
        <v>△</v>
      </c>
      <c r="AC48" s="636"/>
      <c r="AD48" s="632"/>
      <c r="AE48" s="632"/>
      <c r="AF48" s="634"/>
    </row>
    <row r="49" spans="1:33" ht="20.100000000000001" customHeight="1">
      <c r="B49" s="433">
        <f>O7</f>
        <v>4</v>
      </c>
      <c r="C49" s="434"/>
      <c r="D49" s="434"/>
      <c r="E49" s="435"/>
      <c r="F49" s="135">
        <f>M43</f>
        <v>0</v>
      </c>
      <c r="G49" s="135">
        <f>L43</f>
        <v>0</v>
      </c>
      <c r="H49" s="135">
        <f>M45</f>
        <v>0</v>
      </c>
      <c r="I49" s="135">
        <f>L45</f>
        <v>0</v>
      </c>
      <c r="J49" s="135">
        <f>M47</f>
        <v>0</v>
      </c>
      <c r="K49" s="135">
        <f>L47</f>
        <v>0</v>
      </c>
      <c r="L49" s="627"/>
      <c r="M49" s="628"/>
      <c r="N49" s="631">
        <f>COUNTIF(F50:M50,"○")*3+COUNTIF(F50:M50,"△")</f>
        <v>3</v>
      </c>
      <c r="O49" s="631">
        <f>F49-G49+H49-I49+J49-K49</f>
        <v>0</v>
      </c>
      <c r="P49" s="633"/>
      <c r="Q49" s="17"/>
      <c r="R49" s="433">
        <f>AD7</f>
        <v>8</v>
      </c>
      <c r="S49" s="434"/>
      <c r="T49" s="434"/>
      <c r="U49" s="435"/>
      <c r="V49" s="135">
        <f>AC43</f>
        <v>0</v>
      </c>
      <c r="W49" s="135">
        <f>AB43</f>
        <v>0</v>
      </c>
      <c r="X49" s="135">
        <f>AC45</f>
        <v>0</v>
      </c>
      <c r="Y49" s="135">
        <f>AB45</f>
        <v>0</v>
      </c>
      <c r="Z49" s="135">
        <f>AC47</f>
        <v>0</v>
      </c>
      <c r="AA49" s="135">
        <f>AB47</f>
        <v>0</v>
      </c>
      <c r="AB49" s="627"/>
      <c r="AC49" s="628"/>
      <c r="AD49" s="631">
        <f>COUNTIF(V50:AC50,"○")*3+COUNTIF(V50:AC50,"△")</f>
        <v>3</v>
      </c>
      <c r="AE49" s="631">
        <f>V49-W49+X49-Y49+Z49-AA49</f>
        <v>0</v>
      </c>
      <c r="AF49" s="633"/>
    </row>
    <row r="50" spans="1:33" ht="20.100000000000001" customHeight="1">
      <c r="B50" s="436"/>
      <c r="C50" s="437"/>
      <c r="D50" s="437"/>
      <c r="E50" s="438"/>
      <c r="F50" s="635" t="str">
        <f>IF(F49&gt;G49,"○",IF(F49&lt;G49,"×",IF(F49=G49,"△")))</f>
        <v>△</v>
      </c>
      <c r="G50" s="636"/>
      <c r="H50" s="635" t="str">
        <f>IF(H49&gt;I49,"○",IF(H49&lt;I49,"×",IF(H49=I49,"△")))</f>
        <v>△</v>
      </c>
      <c r="I50" s="636"/>
      <c r="J50" s="635" t="str">
        <f>IF(J49&gt;K49,"○",IF(J49&lt;K49,"×",IF(J49=K49,"△")))</f>
        <v>△</v>
      </c>
      <c r="K50" s="636"/>
      <c r="L50" s="629"/>
      <c r="M50" s="630"/>
      <c r="N50" s="632"/>
      <c r="O50" s="632"/>
      <c r="P50" s="634"/>
      <c r="Q50" s="17"/>
      <c r="R50" s="436"/>
      <c r="S50" s="437"/>
      <c r="T50" s="437"/>
      <c r="U50" s="438"/>
      <c r="V50" s="635" t="str">
        <f>IF(V49&gt;W49,"○",IF(V49&lt;W49,"×",IF(V49=W49,"△")))</f>
        <v>△</v>
      </c>
      <c r="W50" s="636"/>
      <c r="X50" s="635" t="str">
        <f>IF(X49&gt;Y49,"○",IF(X49&lt;Y49,"×",IF(X49=Y49,"△")))</f>
        <v>△</v>
      </c>
      <c r="Y50" s="636"/>
      <c r="Z50" s="635" t="str">
        <f>IF(Z49&gt;AA49,"○",IF(Z49&lt;AA49,"×",IF(Z49=AA49,"△")))</f>
        <v>△</v>
      </c>
      <c r="AA50" s="636"/>
      <c r="AB50" s="629"/>
      <c r="AC50" s="630"/>
      <c r="AD50" s="632"/>
      <c r="AE50" s="632"/>
      <c r="AF50" s="634"/>
    </row>
    <row r="51" spans="1:33" ht="20.100000000000001" customHeight="1"/>
    <row r="52" spans="1:33" ht="21.75" customHeight="1">
      <c r="A52" s="9" t="s">
        <v>232</v>
      </c>
      <c r="B52" s="52"/>
      <c r="C52" s="52"/>
      <c r="D52" s="52"/>
      <c r="E52" s="52"/>
      <c r="F52" s="52"/>
      <c r="G52" s="52"/>
      <c r="H52" s="52"/>
      <c r="I52" s="375" t="s">
        <v>233</v>
      </c>
      <c r="J52" s="375"/>
      <c r="K52" s="375"/>
      <c r="L52" s="375"/>
      <c r="M52" s="375"/>
      <c r="N52" s="95"/>
      <c r="O52" s="95"/>
      <c r="P52" s="95"/>
      <c r="Q52" s="95"/>
      <c r="R52" s="95"/>
      <c r="T52" s="376" t="s">
        <v>158</v>
      </c>
      <c r="U52" s="376"/>
      <c r="V52" s="376"/>
      <c r="W52" s="376"/>
      <c r="X52" s="375"/>
      <c r="Y52" s="375"/>
      <c r="Z52" s="375"/>
      <c r="AA52" s="375"/>
      <c r="AB52" s="375"/>
      <c r="AC52" s="375"/>
      <c r="AD52" s="375"/>
      <c r="AE52" s="375"/>
      <c r="AF52" s="375"/>
      <c r="AG52" s="375"/>
    </row>
    <row r="53" spans="1:3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R53" s="59"/>
      <c r="S53" s="59"/>
      <c r="T53" s="59"/>
      <c r="U53" s="59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3" ht="19.5" customHeight="1">
      <c r="A54" s="9"/>
      <c r="B54" s="9"/>
      <c r="C54" s="9"/>
      <c r="D54" s="9"/>
      <c r="E54" s="9"/>
      <c r="F54" s="9"/>
      <c r="G54" s="9"/>
      <c r="I54" s="376" t="s">
        <v>69</v>
      </c>
      <c r="J54" s="376"/>
      <c r="M54" s="59"/>
      <c r="R54" s="59"/>
      <c r="S54" s="59"/>
      <c r="T54" s="59"/>
      <c r="U54" s="59"/>
      <c r="V54" s="376" t="s">
        <v>147</v>
      </c>
      <c r="W54" s="376"/>
      <c r="Z54" s="9"/>
    </row>
    <row r="55" spans="1:33" ht="20.100000000000001" customHeight="1">
      <c r="A55" s="1"/>
      <c r="B55" s="1"/>
      <c r="C55" s="1"/>
      <c r="D55" s="1"/>
      <c r="E55" s="1"/>
      <c r="F55" s="1"/>
      <c r="G55" s="1"/>
      <c r="H55" s="1"/>
      <c r="I55" s="1"/>
      <c r="J55" s="9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96"/>
      <c r="X55" s="2"/>
      <c r="Y55" s="2"/>
      <c r="Z55" s="1"/>
      <c r="AA55" s="1"/>
      <c r="AB55" s="1"/>
      <c r="AC55" s="1"/>
      <c r="AD55" s="1"/>
    </row>
    <row r="56" spans="1:33" ht="20.100000000000001" customHeight="1">
      <c r="A56" s="1"/>
      <c r="B56" s="1"/>
      <c r="C56" s="1"/>
      <c r="D56" s="41"/>
      <c r="E56" s="13"/>
      <c r="F56" s="13"/>
      <c r="G56" s="97"/>
      <c r="H56" s="12"/>
      <c r="I56" s="98"/>
      <c r="J56" s="13"/>
      <c r="K56" s="14"/>
      <c r="L56" s="41"/>
      <c r="M56" s="13"/>
      <c r="N56" s="13"/>
      <c r="O56" s="14"/>
      <c r="P56" s="1"/>
      <c r="Q56" s="1"/>
      <c r="R56" s="1"/>
      <c r="S56" s="41"/>
      <c r="T56" s="13"/>
      <c r="U56" s="13"/>
      <c r="V56" s="97"/>
      <c r="W56" s="12"/>
      <c r="X56" s="98"/>
      <c r="Y56" s="13"/>
      <c r="Z56" s="14"/>
      <c r="AA56" s="3"/>
      <c r="AB56" s="1"/>
      <c r="AC56" s="1"/>
      <c r="AD56" s="1"/>
    </row>
    <row r="57" spans="1:33" ht="20.100000000000001" customHeight="1">
      <c r="A57" s="1"/>
      <c r="B57" s="1"/>
      <c r="C57" s="377">
        <v>1</v>
      </c>
      <c r="D57" s="377"/>
      <c r="E57" s="17"/>
      <c r="F57" s="1"/>
      <c r="G57" s="377">
        <v>2</v>
      </c>
      <c r="H57" s="377"/>
      <c r="I57" s="17"/>
      <c r="J57" s="1"/>
      <c r="K57" s="377">
        <v>3</v>
      </c>
      <c r="L57" s="377"/>
      <c r="M57" s="17"/>
      <c r="N57" s="1"/>
      <c r="O57" s="377">
        <v>4</v>
      </c>
      <c r="P57" s="377"/>
      <c r="Q57" s="1"/>
      <c r="R57" s="377">
        <v>5</v>
      </c>
      <c r="S57" s="377"/>
      <c r="T57" s="17"/>
      <c r="U57" s="1"/>
      <c r="V57" s="377">
        <v>6</v>
      </c>
      <c r="W57" s="377"/>
      <c r="X57" s="17"/>
      <c r="Y57" s="1"/>
      <c r="Z57" s="377">
        <v>7</v>
      </c>
      <c r="AA57" s="377"/>
      <c r="AB57" s="17"/>
      <c r="AC57" s="1"/>
      <c r="AD57" s="377"/>
      <c r="AE57" s="377"/>
    </row>
    <row r="58" spans="1:33" ht="20.100000000000001" customHeight="1">
      <c r="A58" s="1"/>
      <c r="B58" s="1"/>
      <c r="C58" s="379">
        <v>1</v>
      </c>
      <c r="D58" s="379"/>
      <c r="E58" s="56"/>
      <c r="F58" s="93"/>
      <c r="G58" s="379">
        <v>2</v>
      </c>
      <c r="H58" s="379"/>
      <c r="I58" s="56"/>
      <c r="J58" s="99"/>
      <c r="K58" s="379">
        <v>3</v>
      </c>
      <c r="L58" s="379"/>
      <c r="M58" s="56"/>
      <c r="N58" s="99"/>
      <c r="O58" s="379">
        <v>4</v>
      </c>
      <c r="P58" s="379"/>
      <c r="Q58" s="99"/>
      <c r="R58" s="379">
        <v>5</v>
      </c>
      <c r="S58" s="379"/>
      <c r="T58" s="56"/>
      <c r="U58" s="99"/>
      <c r="V58" s="379">
        <v>6</v>
      </c>
      <c r="W58" s="379"/>
      <c r="X58" s="56"/>
      <c r="Y58" s="99"/>
      <c r="Z58" s="379">
        <v>7</v>
      </c>
      <c r="AA58" s="379"/>
      <c r="AB58" s="56"/>
      <c r="AC58" s="99"/>
      <c r="AD58" s="379"/>
      <c r="AE58" s="379"/>
    </row>
    <row r="59" spans="1:33" ht="20.100000000000001" customHeight="1">
      <c r="A59" s="1"/>
      <c r="B59" s="1"/>
      <c r="C59" s="379"/>
      <c r="D59" s="379"/>
      <c r="E59" s="56"/>
      <c r="F59" s="93"/>
      <c r="G59" s="379"/>
      <c r="H59" s="379"/>
      <c r="I59" s="56"/>
      <c r="J59" s="99"/>
      <c r="K59" s="379"/>
      <c r="L59" s="379"/>
      <c r="M59" s="56"/>
      <c r="N59" s="99"/>
      <c r="O59" s="379"/>
      <c r="P59" s="379"/>
      <c r="Q59" s="99"/>
      <c r="R59" s="379"/>
      <c r="S59" s="379"/>
      <c r="T59" s="56"/>
      <c r="U59" s="99"/>
      <c r="V59" s="379"/>
      <c r="W59" s="379"/>
      <c r="X59" s="56"/>
      <c r="Y59" s="99"/>
      <c r="Z59" s="379"/>
      <c r="AA59" s="379"/>
      <c r="AB59" s="56"/>
      <c r="AC59" s="99"/>
      <c r="AD59" s="379"/>
      <c r="AE59" s="379"/>
    </row>
    <row r="60" spans="1:33" ht="20.100000000000001" customHeight="1">
      <c r="A60" s="1"/>
      <c r="B60" s="1"/>
      <c r="C60" s="379"/>
      <c r="D60" s="379"/>
      <c r="E60" s="56"/>
      <c r="F60" s="93"/>
      <c r="G60" s="379"/>
      <c r="H60" s="379"/>
      <c r="I60" s="56"/>
      <c r="J60" s="99"/>
      <c r="K60" s="379"/>
      <c r="L60" s="379"/>
      <c r="M60" s="56"/>
      <c r="N60" s="99"/>
      <c r="O60" s="379"/>
      <c r="P60" s="379"/>
      <c r="Q60" s="99"/>
      <c r="R60" s="379"/>
      <c r="S60" s="379"/>
      <c r="T60" s="56"/>
      <c r="U60" s="99"/>
      <c r="V60" s="379"/>
      <c r="W60" s="379"/>
      <c r="X60" s="56"/>
      <c r="Y60" s="99"/>
      <c r="Z60" s="379"/>
      <c r="AA60" s="379"/>
      <c r="AB60" s="56"/>
      <c r="AC60" s="99"/>
      <c r="AD60" s="379"/>
      <c r="AE60" s="379"/>
    </row>
    <row r="61" spans="1:33" ht="19.5" customHeight="1">
      <c r="A61" s="1"/>
      <c r="B61" s="1"/>
      <c r="C61" s="379"/>
      <c r="D61" s="379"/>
      <c r="E61" s="56"/>
      <c r="F61" s="93"/>
      <c r="G61" s="379"/>
      <c r="H61" s="379"/>
      <c r="I61" s="56"/>
      <c r="J61" s="99"/>
      <c r="K61" s="379"/>
      <c r="L61" s="379"/>
      <c r="M61" s="56"/>
      <c r="N61" s="99"/>
      <c r="O61" s="379"/>
      <c r="P61" s="379"/>
      <c r="Q61" s="99"/>
      <c r="R61" s="379"/>
      <c r="S61" s="379"/>
      <c r="T61" s="56"/>
      <c r="U61" s="99"/>
      <c r="V61" s="379"/>
      <c r="W61" s="379"/>
      <c r="X61" s="56"/>
      <c r="Y61" s="99"/>
      <c r="Z61" s="379"/>
      <c r="AA61" s="379"/>
      <c r="AB61" s="56"/>
      <c r="AC61" s="99"/>
      <c r="AD61" s="379"/>
      <c r="AE61" s="379"/>
    </row>
    <row r="62" spans="1:33" ht="20.100000000000001" customHeight="1">
      <c r="A62" s="1"/>
      <c r="B62" s="1"/>
      <c r="C62" s="379"/>
      <c r="D62" s="379"/>
      <c r="E62" s="56"/>
      <c r="F62" s="93"/>
      <c r="G62" s="379"/>
      <c r="H62" s="379"/>
      <c r="I62" s="56"/>
      <c r="J62" s="99"/>
      <c r="K62" s="379"/>
      <c r="L62" s="379"/>
      <c r="M62" s="56"/>
      <c r="N62" s="99"/>
      <c r="O62" s="379"/>
      <c r="P62" s="379"/>
      <c r="Q62" s="99"/>
      <c r="R62" s="379"/>
      <c r="S62" s="379"/>
      <c r="T62" s="56"/>
      <c r="U62" s="99"/>
      <c r="V62" s="379"/>
      <c r="W62" s="379"/>
      <c r="X62" s="56"/>
      <c r="Y62" s="99"/>
      <c r="Z62" s="379"/>
      <c r="AA62" s="379"/>
      <c r="AB62" s="56"/>
      <c r="AC62" s="99"/>
      <c r="AD62" s="379"/>
      <c r="AE62" s="379"/>
    </row>
    <row r="63" spans="1:33" ht="20.100000000000001" customHeight="1">
      <c r="A63" s="1"/>
      <c r="B63" s="1"/>
      <c r="C63" s="379"/>
      <c r="D63" s="379"/>
      <c r="E63" s="56"/>
      <c r="F63" s="93"/>
      <c r="G63" s="379"/>
      <c r="H63" s="379"/>
      <c r="I63" s="56"/>
      <c r="J63" s="99"/>
      <c r="K63" s="379"/>
      <c r="L63" s="379"/>
      <c r="M63" s="56"/>
      <c r="N63" s="99"/>
      <c r="O63" s="379"/>
      <c r="P63" s="379"/>
      <c r="Q63" s="99"/>
      <c r="R63" s="379"/>
      <c r="S63" s="379"/>
      <c r="T63" s="56"/>
      <c r="U63" s="99"/>
      <c r="V63" s="379"/>
      <c r="W63" s="379"/>
      <c r="X63" s="56"/>
      <c r="Y63" s="99"/>
      <c r="Z63" s="379"/>
      <c r="AA63" s="379"/>
      <c r="AB63" s="56"/>
      <c r="AC63" s="99"/>
      <c r="AD63" s="379"/>
      <c r="AE63" s="379"/>
    </row>
    <row r="64" spans="1:33" ht="20.100000000000001" customHeight="1">
      <c r="A64" s="1"/>
      <c r="B64" s="1"/>
      <c r="C64" s="379"/>
      <c r="D64" s="379"/>
      <c r="E64" s="56"/>
      <c r="F64" s="93"/>
      <c r="G64" s="379"/>
      <c r="H64" s="379"/>
      <c r="I64" s="56"/>
      <c r="J64" s="99"/>
      <c r="K64" s="379"/>
      <c r="L64" s="379"/>
      <c r="M64" s="56"/>
      <c r="N64" s="99"/>
      <c r="O64" s="379"/>
      <c r="P64" s="379"/>
      <c r="Q64" s="99"/>
      <c r="R64" s="379"/>
      <c r="S64" s="379"/>
      <c r="T64" s="56"/>
      <c r="U64" s="99"/>
      <c r="V64" s="379"/>
      <c r="W64" s="379"/>
      <c r="X64" s="56"/>
      <c r="Y64" s="99"/>
      <c r="Z64" s="379"/>
      <c r="AA64" s="379"/>
      <c r="AB64" s="56"/>
      <c r="AC64" s="99"/>
      <c r="AD64" s="379"/>
      <c r="AE64" s="379"/>
    </row>
    <row r="65" spans="1:33" ht="19.5" customHeight="1">
      <c r="A65" s="1"/>
      <c r="B65" s="1"/>
      <c r="C65" s="379"/>
      <c r="D65" s="379"/>
      <c r="E65" s="56"/>
      <c r="F65" s="93"/>
      <c r="G65" s="379"/>
      <c r="H65" s="379"/>
      <c r="I65" s="56"/>
      <c r="J65" s="99"/>
      <c r="K65" s="379"/>
      <c r="L65" s="379"/>
      <c r="M65" s="56"/>
      <c r="N65" s="99"/>
      <c r="O65" s="379"/>
      <c r="P65" s="379"/>
      <c r="Q65" s="99"/>
      <c r="R65" s="379"/>
      <c r="S65" s="379"/>
      <c r="T65" s="56"/>
      <c r="U65" s="99"/>
      <c r="V65" s="379"/>
      <c r="W65" s="379"/>
      <c r="X65" s="56"/>
      <c r="Y65" s="99"/>
      <c r="Z65" s="379"/>
      <c r="AA65" s="379"/>
      <c r="AB65" s="56"/>
      <c r="AC65" s="99"/>
      <c r="AD65" s="379"/>
      <c r="AE65" s="379"/>
    </row>
    <row r="66" spans="1:33" ht="19.2">
      <c r="B66" s="55" t="s">
        <v>176</v>
      </c>
      <c r="D66" s="55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B66" s="100"/>
      <c r="AC66" s="57" t="s">
        <v>177</v>
      </c>
      <c r="AD66" s="57" t="s">
        <v>178</v>
      </c>
      <c r="AE66" s="57" t="s">
        <v>178</v>
      </c>
      <c r="AF66" s="57" t="s">
        <v>179</v>
      </c>
      <c r="AG66" s="101"/>
    </row>
    <row r="67" spans="1:33" ht="13.5" customHeight="1">
      <c r="B67" s="377" t="s">
        <v>180</v>
      </c>
      <c r="C67" s="377" t="s">
        <v>4</v>
      </c>
      <c r="D67" s="380">
        <v>0.5</v>
      </c>
      <c r="E67" s="380"/>
      <c r="F67" s="380"/>
      <c r="G67" s="594">
        <f>C58</f>
        <v>1</v>
      </c>
      <c r="H67" s="594"/>
      <c r="I67" s="594"/>
      <c r="J67" s="594"/>
      <c r="K67" s="594"/>
      <c r="L67" s="594"/>
      <c r="M67" s="594"/>
      <c r="N67" s="639">
        <f>P67+P68</f>
        <v>0</v>
      </c>
      <c r="O67" s="383" t="s">
        <v>9</v>
      </c>
      <c r="P67" s="127">
        <v>0</v>
      </c>
      <c r="Q67" s="7" t="s">
        <v>68</v>
      </c>
      <c r="R67" s="127">
        <v>0</v>
      </c>
      <c r="S67" s="383" t="s">
        <v>10</v>
      </c>
      <c r="T67" s="639">
        <f>R67+R68</f>
        <v>0</v>
      </c>
      <c r="U67" s="594">
        <f>G58</f>
        <v>2</v>
      </c>
      <c r="V67" s="594"/>
      <c r="W67" s="594"/>
      <c r="X67" s="594"/>
      <c r="Y67" s="594"/>
      <c r="Z67" s="594"/>
      <c r="AA67" s="594"/>
      <c r="AB67" s="390" t="s">
        <v>246</v>
      </c>
      <c r="AC67" s="637" t="s">
        <v>181</v>
      </c>
      <c r="AD67" s="637" t="s">
        <v>182</v>
      </c>
      <c r="AE67" s="637" t="s">
        <v>183</v>
      </c>
      <c r="AF67" s="637">
        <v>4</v>
      </c>
      <c r="AG67" s="378" t="s">
        <v>247</v>
      </c>
    </row>
    <row r="68" spans="1:33" ht="14.1" customHeight="1">
      <c r="B68" s="377"/>
      <c r="C68" s="377"/>
      <c r="D68" s="380"/>
      <c r="E68" s="380"/>
      <c r="F68" s="380"/>
      <c r="G68" s="594"/>
      <c r="H68" s="594"/>
      <c r="I68" s="594"/>
      <c r="J68" s="594"/>
      <c r="K68" s="594"/>
      <c r="L68" s="594"/>
      <c r="M68" s="594"/>
      <c r="N68" s="639"/>
      <c r="O68" s="383"/>
      <c r="P68" s="127">
        <v>0</v>
      </c>
      <c r="Q68" s="7" t="s">
        <v>68</v>
      </c>
      <c r="R68" s="127">
        <v>0</v>
      </c>
      <c r="S68" s="383"/>
      <c r="T68" s="639"/>
      <c r="U68" s="594"/>
      <c r="V68" s="594"/>
      <c r="W68" s="594"/>
      <c r="X68" s="594"/>
      <c r="Y68" s="594"/>
      <c r="Z68" s="594"/>
      <c r="AA68" s="594"/>
      <c r="AB68" s="390"/>
      <c r="AC68" s="637"/>
      <c r="AD68" s="637"/>
      <c r="AE68" s="637"/>
      <c r="AF68" s="637"/>
      <c r="AG68" s="378"/>
    </row>
    <row r="69" spans="1:33" ht="14.1" customHeight="1">
      <c r="B69" s="377" t="s">
        <v>184</v>
      </c>
      <c r="C69" s="377" t="s">
        <v>4</v>
      </c>
      <c r="D69" s="380">
        <v>0.5</v>
      </c>
      <c r="E69" s="380"/>
      <c r="F69" s="380"/>
      <c r="G69" s="594">
        <f>K58</f>
        <v>3</v>
      </c>
      <c r="H69" s="594"/>
      <c r="I69" s="594"/>
      <c r="J69" s="594"/>
      <c r="K69" s="594"/>
      <c r="L69" s="594"/>
      <c r="M69" s="594"/>
      <c r="N69" s="639">
        <f>P69+P70</f>
        <v>0</v>
      </c>
      <c r="O69" s="383" t="s">
        <v>9</v>
      </c>
      <c r="P69" s="127">
        <v>0</v>
      </c>
      <c r="Q69" s="7" t="s">
        <v>68</v>
      </c>
      <c r="R69" s="127">
        <v>0</v>
      </c>
      <c r="S69" s="383" t="s">
        <v>10</v>
      </c>
      <c r="T69" s="639">
        <f>R69+R70</f>
        <v>0</v>
      </c>
      <c r="U69" s="595">
        <f>O58</f>
        <v>4</v>
      </c>
      <c r="V69" s="595"/>
      <c r="W69" s="595"/>
      <c r="X69" s="595"/>
      <c r="Y69" s="595"/>
      <c r="Z69" s="595"/>
      <c r="AA69" s="595"/>
      <c r="AB69" s="390" t="s">
        <v>246</v>
      </c>
      <c r="AC69" s="637" t="s">
        <v>182</v>
      </c>
      <c r="AD69" s="637" t="s">
        <v>183</v>
      </c>
      <c r="AE69" s="637" t="s">
        <v>181</v>
      </c>
      <c r="AF69" s="637">
        <v>1</v>
      </c>
      <c r="AG69" s="378" t="s">
        <v>247</v>
      </c>
    </row>
    <row r="70" spans="1:33" ht="14.1" customHeight="1">
      <c r="B70" s="377"/>
      <c r="C70" s="377"/>
      <c r="D70" s="380"/>
      <c r="E70" s="380"/>
      <c r="F70" s="380"/>
      <c r="G70" s="594"/>
      <c r="H70" s="594"/>
      <c r="I70" s="594"/>
      <c r="J70" s="594"/>
      <c r="K70" s="594"/>
      <c r="L70" s="594"/>
      <c r="M70" s="594"/>
      <c r="N70" s="639"/>
      <c r="O70" s="383"/>
      <c r="P70" s="127">
        <v>0</v>
      </c>
      <c r="Q70" s="7" t="s">
        <v>68</v>
      </c>
      <c r="R70" s="127">
        <v>0</v>
      </c>
      <c r="S70" s="383"/>
      <c r="T70" s="639"/>
      <c r="U70" s="595"/>
      <c r="V70" s="595"/>
      <c r="W70" s="595"/>
      <c r="X70" s="595"/>
      <c r="Y70" s="595"/>
      <c r="Z70" s="595"/>
      <c r="AA70" s="595"/>
      <c r="AB70" s="390"/>
      <c r="AC70" s="637"/>
      <c r="AD70" s="637"/>
      <c r="AE70" s="637"/>
      <c r="AF70" s="637"/>
      <c r="AG70" s="378"/>
    </row>
    <row r="71" spans="1:33" ht="14.1" customHeight="1">
      <c r="B71" s="377" t="s">
        <v>180</v>
      </c>
      <c r="C71" s="377" t="s">
        <v>5</v>
      </c>
      <c r="D71" s="380">
        <v>0.52083333333333337</v>
      </c>
      <c r="E71" s="380"/>
      <c r="F71" s="380"/>
      <c r="G71" s="594">
        <f>R58</f>
        <v>5</v>
      </c>
      <c r="H71" s="594"/>
      <c r="I71" s="594"/>
      <c r="J71" s="594"/>
      <c r="K71" s="594"/>
      <c r="L71" s="594"/>
      <c r="M71" s="594"/>
      <c r="N71" s="639">
        <f>P71+P72</f>
        <v>0</v>
      </c>
      <c r="O71" s="383" t="s">
        <v>9</v>
      </c>
      <c r="P71" s="127">
        <v>0</v>
      </c>
      <c r="Q71" s="7" t="s">
        <v>68</v>
      </c>
      <c r="R71" s="127">
        <v>0</v>
      </c>
      <c r="S71" s="383" t="s">
        <v>10</v>
      </c>
      <c r="T71" s="639">
        <f>R71+R72</f>
        <v>0</v>
      </c>
      <c r="U71" s="594">
        <f>V58</f>
        <v>6</v>
      </c>
      <c r="V71" s="594"/>
      <c r="W71" s="594"/>
      <c r="X71" s="594"/>
      <c r="Y71" s="594"/>
      <c r="Z71" s="594"/>
      <c r="AA71" s="594"/>
      <c r="AB71" s="390" t="s">
        <v>246</v>
      </c>
      <c r="AC71" s="637" t="s">
        <v>186</v>
      </c>
      <c r="AD71" s="637" t="s">
        <v>187</v>
      </c>
      <c r="AE71" s="637" t="s">
        <v>188</v>
      </c>
      <c r="AF71" s="637">
        <v>4</v>
      </c>
      <c r="AG71" s="378" t="s">
        <v>247</v>
      </c>
    </row>
    <row r="72" spans="1:33" ht="14.1" customHeight="1">
      <c r="B72" s="377"/>
      <c r="C72" s="377"/>
      <c r="D72" s="380"/>
      <c r="E72" s="380"/>
      <c r="F72" s="380"/>
      <c r="G72" s="594"/>
      <c r="H72" s="594"/>
      <c r="I72" s="594"/>
      <c r="J72" s="594"/>
      <c r="K72" s="594"/>
      <c r="L72" s="594"/>
      <c r="M72" s="594"/>
      <c r="N72" s="639"/>
      <c r="O72" s="383"/>
      <c r="P72" s="127">
        <v>0</v>
      </c>
      <c r="Q72" s="7" t="s">
        <v>68</v>
      </c>
      <c r="R72" s="127">
        <v>0</v>
      </c>
      <c r="S72" s="383"/>
      <c r="T72" s="639"/>
      <c r="U72" s="594"/>
      <c r="V72" s="594"/>
      <c r="W72" s="594"/>
      <c r="X72" s="594"/>
      <c r="Y72" s="594"/>
      <c r="Z72" s="594"/>
      <c r="AA72" s="594"/>
      <c r="AB72" s="390"/>
      <c r="AC72" s="637"/>
      <c r="AD72" s="637"/>
      <c r="AE72" s="637"/>
      <c r="AF72" s="637"/>
      <c r="AG72" s="378"/>
    </row>
    <row r="73" spans="1:33" ht="14.1" customHeight="1">
      <c r="B73" s="377" t="s">
        <v>184</v>
      </c>
      <c r="C73" s="377" t="s">
        <v>5</v>
      </c>
      <c r="D73" s="380">
        <v>0.52083333333333337</v>
      </c>
      <c r="E73" s="380"/>
      <c r="F73" s="380"/>
      <c r="G73" s="595"/>
      <c r="H73" s="595"/>
      <c r="I73" s="595"/>
      <c r="J73" s="595"/>
      <c r="K73" s="595"/>
      <c r="L73" s="595"/>
      <c r="M73" s="595"/>
      <c r="N73" s="639"/>
      <c r="O73" s="383"/>
      <c r="P73" s="127"/>
      <c r="Q73" s="7"/>
      <c r="R73" s="127"/>
      <c r="S73" s="383"/>
      <c r="T73" s="639"/>
      <c r="U73" s="594"/>
      <c r="V73" s="594"/>
      <c r="W73" s="594"/>
      <c r="X73" s="594"/>
      <c r="Y73" s="594"/>
      <c r="Z73" s="594"/>
      <c r="AA73" s="594"/>
      <c r="AB73" s="390"/>
      <c r="AC73" s="637"/>
      <c r="AD73" s="637"/>
      <c r="AE73" s="637"/>
      <c r="AF73" s="637"/>
      <c r="AG73" s="378"/>
    </row>
    <row r="74" spans="1:33" ht="14.1" customHeight="1">
      <c r="B74" s="377"/>
      <c r="C74" s="377"/>
      <c r="D74" s="380"/>
      <c r="E74" s="380"/>
      <c r="F74" s="380"/>
      <c r="G74" s="595"/>
      <c r="H74" s="595"/>
      <c r="I74" s="595"/>
      <c r="J74" s="595"/>
      <c r="K74" s="595"/>
      <c r="L74" s="595"/>
      <c r="M74" s="595"/>
      <c r="N74" s="639"/>
      <c r="O74" s="383"/>
      <c r="P74" s="127"/>
      <c r="Q74" s="7"/>
      <c r="R74" s="127"/>
      <c r="S74" s="383"/>
      <c r="T74" s="639"/>
      <c r="U74" s="594"/>
      <c r="V74" s="594"/>
      <c r="W74" s="594"/>
      <c r="X74" s="594"/>
      <c r="Y74" s="594"/>
      <c r="Z74" s="594"/>
      <c r="AA74" s="594"/>
      <c r="AB74" s="390"/>
      <c r="AC74" s="637"/>
      <c r="AD74" s="637"/>
      <c r="AE74" s="637"/>
      <c r="AF74" s="637"/>
      <c r="AG74" s="378"/>
    </row>
    <row r="75" spans="1:33" ht="14.1" customHeight="1">
      <c r="B75" s="377" t="s">
        <v>180</v>
      </c>
      <c r="C75" s="377" t="s">
        <v>6</v>
      </c>
      <c r="D75" s="380">
        <v>0.54166666666666663</v>
      </c>
      <c r="E75" s="380"/>
      <c r="F75" s="380"/>
      <c r="G75" s="594">
        <f>C58</f>
        <v>1</v>
      </c>
      <c r="H75" s="594"/>
      <c r="I75" s="594"/>
      <c r="J75" s="594"/>
      <c r="K75" s="594"/>
      <c r="L75" s="594"/>
      <c r="M75" s="594"/>
      <c r="N75" s="639">
        <f>P75+P76</f>
        <v>0</v>
      </c>
      <c r="O75" s="383" t="s">
        <v>9</v>
      </c>
      <c r="P75" s="127">
        <v>0</v>
      </c>
      <c r="Q75" s="7" t="s">
        <v>68</v>
      </c>
      <c r="R75" s="127">
        <v>0</v>
      </c>
      <c r="S75" s="383" t="s">
        <v>10</v>
      </c>
      <c r="T75" s="639">
        <f>R75+R76</f>
        <v>0</v>
      </c>
      <c r="U75" s="594">
        <f>K58</f>
        <v>3</v>
      </c>
      <c r="V75" s="594"/>
      <c r="W75" s="594"/>
      <c r="X75" s="594"/>
      <c r="Y75" s="594"/>
      <c r="Z75" s="594"/>
      <c r="AA75" s="594"/>
      <c r="AB75" s="390" t="s">
        <v>246</v>
      </c>
      <c r="AC75" s="637" t="s">
        <v>183</v>
      </c>
      <c r="AD75" s="637" t="s">
        <v>181</v>
      </c>
      <c r="AE75" s="637" t="s">
        <v>182</v>
      </c>
      <c r="AF75" s="637">
        <v>2</v>
      </c>
      <c r="AG75" s="378" t="s">
        <v>247</v>
      </c>
    </row>
    <row r="76" spans="1:33" ht="14.1" customHeight="1">
      <c r="B76" s="377"/>
      <c r="C76" s="377"/>
      <c r="D76" s="380"/>
      <c r="E76" s="380"/>
      <c r="F76" s="380"/>
      <c r="G76" s="594"/>
      <c r="H76" s="594"/>
      <c r="I76" s="594"/>
      <c r="J76" s="594"/>
      <c r="K76" s="594"/>
      <c r="L76" s="594"/>
      <c r="M76" s="594"/>
      <c r="N76" s="639"/>
      <c r="O76" s="383"/>
      <c r="P76" s="127">
        <v>0</v>
      </c>
      <c r="Q76" s="7" t="s">
        <v>68</v>
      </c>
      <c r="R76" s="127">
        <v>0</v>
      </c>
      <c r="S76" s="383"/>
      <c r="T76" s="639"/>
      <c r="U76" s="594"/>
      <c r="V76" s="594"/>
      <c r="W76" s="594"/>
      <c r="X76" s="594"/>
      <c r="Y76" s="594"/>
      <c r="Z76" s="594"/>
      <c r="AA76" s="594"/>
      <c r="AB76" s="390"/>
      <c r="AC76" s="637"/>
      <c r="AD76" s="637"/>
      <c r="AE76" s="637"/>
      <c r="AF76" s="637"/>
      <c r="AG76" s="378"/>
    </row>
    <row r="77" spans="1:33" ht="14.1" customHeight="1">
      <c r="B77" s="377" t="s">
        <v>184</v>
      </c>
      <c r="C77" s="377" t="s">
        <v>6</v>
      </c>
      <c r="D77" s="380">
        <v>0.54166666666666663</v>
      </c>
      <c r="E77" s="380"/>
      <c r="F77" s="380"/>
      <c r="G77" s="594">
        <f>G58</f>
        <v>2</v>
      </c>
      <c r="H77" s="594"/>
      <c r="I77" s="594"/>
      <c r="J77" s="594"/>
      <c r="K77" s="594"/>
      <c r="L77" s="594"/>
      <c r="M77" s="594"/>
      <c r="N77" s="639">
        <f>P77+P78</f>
        <v>0</v>
      </c>
      <c r="O77" s="383" t="s">
        <v>9</v>
      </c>
      <c r="P77" s="127">
        <v>0</v>
      </c>
      <c r="Q77" s="7" t="s">
        <v>68</v>
      </c>
      <c r="R77" s="127">
        <v>0</v>
      </c>
      <c r="S77" s="383" t="s">
        <v>10</v>
      </c>
      <c r="T77" s="639">
        <f>R77+R78</f>
        <v>0</v>
      </c>
      <c r="U77" s="595">
        <f>O58</f>
        <v>4</v>
      </c>
      <c r="V77" s="595"/>
      <c r="W77" s="595"/>
      <c r="X77" s="595"/>
      <c r="Y77" s="595"/>
      <c r="Z77" s="595"/>
      <c r="AA77" s="595"/>
      <c r="AB77" s="390" t="s">
        <v>246</v>
      </c>
      <c r="AC77" s="637" t="s">
        <v>181</v>
      </c>
      <c r="AD77" s="637" t="s">
        <v>182</v>
      </c>
      <c r="AE77" s="637" t="s">
        <v>183</v>
      </c>
      <c r="AF77" s="637">
        <v>3</v>
      </c>
      <c r="AG77" s="378" t="s">
        <v>247</v>
      </c>
    </row>
    <row r="78" spans="1:33" ht="14.1" customHeight="1">
      <c r="B78" s="377"/>
      <c r="C78" s="377"/>
      <c r="D78" s="380"/>
      <c r="E78" s="380"/>
      <c r="F78" s="380"/>
      <c r="G78" s="594"/>
      <c r="H78" s="594"/>
      <c r="I78" s="594"/>
      <c r="J78" s="594"/>
      <c r="K78" s="594"/>
      <c r="L78" s="594"/>
      <c r="M78" s="594"/>
      <c r="N78" s="639"/>
      <c r="O78" s="383"/>
      <c r="P78" s="127">
        <v>0</v>
      </c>
      <c r="Q78" s="7" t="s">
        <v>68</v>
      </c>
      <c r="R78" s="127">
        <v>0</v>
      </c>
      <c r="S78" s="383"/>
      <c r="T78" s="639"/>
      <c r="U78" s="595"/>
      <c r="V78" s="595"/>
      <c r="W78" s="595"/>
      <c r="X78" s="595"/>
      <c r="Y78" s="595"/>
      <c r="Z78" s="595"/>
      <c r="AA78" s="595"/>
      <c r="AB78" s="390"/>
      <c r="AC78" s="637"/>
      <c r="AD78" s="637"/>
      <c r="AE78" s="637"/>
      <c r="AF78" s="637"/>
      <c r="AG78" s="378"/>
    </row>
    <row r="79" spans="1:33" ht="14.1" customHeight="1">
      <c r="B79" s="377" t="s">
        <v>180</v>
      </c>
      <c r="C79" s="377" t="s">
        <v>7</v>
      </c>
      <c r="D79" s="380">
        <v>0.5625</v>
      </c>
      <c r="E79" s="380"/>
      <c r="F79" s="380"/>
      <c r="G79" s="594">
        <f>R58</f>
        <v>5</v>
      </c>
      <c r="H79" s="594"/>
      <c r="I79" s="594"/>
      <c r="J79" s="594"/>
      <c r="K79" s="594"/>
      <c r="L79" s="594"/>
      <c r="M79" s="594"/>
      <c r="N79" s="639">
        <f>P79+P80</f>
        <v>0</v>
      </c>
      <c r="O79" s="383" t="s">
        <v>9</v>
      </c>
      <c r="P79" s="127">
        <v>0</v>
      </c>
      <c r="Q79" s="7" t="s">
        <v>68</v>
      </c>
      <c r="R79" s="127">
        <v>0</v>
      </c>
      <c r="S79" s="383" t="s">
        <v>10</v>
      </c>
      <c r="T79" s="639">
        <f>R79+R80</f>
        <v>0</v>
      </c>
      <c r="U79" s="595">
        <f>Z58</f>
        <v>7</v>
      </c>
      <c r="V79" s="595"/>
      <c r="W79" s="595"/>
      <c r="X79" s="595"/>
      <c r="Y79" s="595"/>
      <c r="Z79" s="595"/>
      <c r="AA79" s="595"/>
      <c r="AB79" s="390" t="s">
        <v>246</v>
      </c>
      <c r="AC79" s="637" t="s">
        <v>187</v>
      </c>
      <c r="AD79" s="637" t="s">
        <v>188</v>
      </c>
      <c r="AE79" s="637" t="s">
        <v>189</v>
      </c>
      <c r="AF79" s="637">
        <v>1</v>
      </c>
      <c r="AG79" s="378" t="s">
        <v>247</v>
      </c>
    </row>
    <row r="80" spans="1:33" ht="14.1" customHeight="1">
      <c r="B80" s="377"/>
      <c r="C80" s="377"/>
      <c r="D80" s="380"/>
      <c r="E80" s="380"/>
      <c r="F80" s="380"/>
      <c r="G80" s="594"/>
      <c r="H80" s="594"/>
      <c r="I80" s="594"/>
      <c r="J80" s="594"/>
      <c r="K80" s="594"/>
      <c r="L80" s="594"/>
      <c r="M80" s="594"/>
      <c r="N80" s="639"/>
      <c r="O80" s="383"/>
      <c r="P80" s="127">
        <v>0</v>
      </c>
      <c r="Q80" s="7" t="s">
        <v>68</v>
      </c>
      <c r="R80" s="127">
        <v>0</v>
      </c>
      <c r="S80" s="383"/>
      <c r="T80" s="639"/>
      <c r="U80" s="595"/>
      <c r="V80" s="595"/>
      <c r="W80" s="595"/>
      <c r="X80" s="595"/>
      <c r="Y80" s="595"/>
      <c r="Z80" s="595"/>
      <c r="AA80" s="595"/>
      <c r="AB80" s="390"/>
      <c r="AC80" s="637"/>
      <c r="AD80" s="637"/>
      <c r="AE80" s="637"/>
      <c r="AF80" s="637"/>
      <c r="AG80" s="378"/>
    </row>
    <row r="81" spans="2:33" ht="14.1" customHeight="1">
      <c r="B81" s="377" t="s">
        <v>184</v>
      </c>
      <c r="C81" s="377" t="s">
        <v>7</v>
      </c>
      <c r="D81" s="380">
        <v>0.5625</v>
      </c>
      <c r="E81" s="380"/>
      <c r="F81" s="380"/>
      <c r="G81" s="594"/>
      <c r="H81" s="594"/>
      <c r="I81" s="594"/>
      <c r="J81" s="594"/>
      <c r="K81" s="594"/>
      <c r="L81" s="594"/>
      <c r="M81" s="594"/>
      <c r="N81" s="639"/>
      <c r="O81" s="383"/>
      <c r="P81" s="127"/>
      <c r="Q81" s="7"/>
      <c r="R81" s="127"/>
      <c r="S81" s="383"/>
      <c r="T81" s="639"/>
      <c r="U81" s="594"/>
      <c r="V81" s="594"/>
      <c r="W81" s="594"/>
      <c r="X81" s="594"/>
      <c r="Y81" s="594"/>
      <c r="Z81" s="594"/>
      <c r="AA81" s="594"/>
      <c r="AB81" s="390"/>
      <c r="AC81" s="637"/>
      <c r="AD81" s="637"/>
      <c r="AE81" s="637"/>
      <c r="AF81" s="637"/>
      <c r="AG81" s="378"/>
    </row>
    <row r="82" spans="2:33" ht="14.1" customHeight="1">
      <c r="B82" s="377"/>
      <c r="C82" s="377"/>
      <c r="D82" s="380"/>
      <c r="E82" s="380"/>
      <c r="F82" s="380"/>
      <c r="G82" s="594"/>
      <c r="H82" s="594"/>
      <c r="I82" s="594"/>
      <c r="J82" s="594"/>
      <c r="K82" s="594"/>
      <c r="L82" s="594"/>
      <c r="M82" s="594"/>
      <c r="N82" s="639"/>
      <c r="O82" s="383"/>
      <c r="P82" s="127"/>
      <c r="Q82" s="7"/>
      <c r="R82" s="127"/>
      <c r="S82" s="383"/>
      <c r="T82" s="639"/>
      <c r="U82" s="594"/>
      <c r="V82" s="594"/>
      <c r="W82" s="594"/>
      <c r="X82" s="594"/>
      <c r="Y82" s="594"/>
      <c r="Z82" s="594"/>
      <c r="AA82" s="594"/>
      <c r="AB82" s="390"/>
      <c r="AC82" s="637"/>
      <c r="AD82" s="637"/>
      <c r="AE82" s="637"/>
      <c r="AF82" s="637"/>
      <c r="AG82" s="378"/>
    </row>
    <row r="83" spans="2:33" ht="14.1" customHeight="1">
      <c r="B83" s="377" t="s">
        <v>180</v>
      </c>
      <c r="C83" s="377" t="s">
        <v>8</v>
      </c>
      <c r="D83" s="380">
        <v>0.58333333333333337</v>
      </c>
      <c r="E83" s="380"/>
      <c r="F83" s="380"/>
      <c r="G83" s="594">
        <f>C58</f>
        <v>1</v>
      </c>
      <c r="H83" s="594"/>
      <c r="I83" s="594"/>
      <c r="J83" s="594"/>
      <c r="K83" s="594"/>
      <c r="L83" s="594"/>
      <c r="M83" s="594"/>
      <c r="N83" s="639">
        <f>P83+P84</f>
        <v>0</v>
      </c>
      <c r="O83" s="383" t="s">
        <v>9</v>
      </c>
      <c r="P83" s="127">
        <v>0</v>
      </c>
      <c r="Q83" s="7" t="s">
        <v>68</v>
      </c>
      <c r="R83" s="127">
        <v>0</v>
      </c>
      <c r="S83" s="383" t="s">
        <v>10</v>
      </c>
      <c r="T83" s="639">
        <f>R83+R84</f>
        <v>0</v>
      </c>
      <c r="U83" s="595">
        <f>O58</f>
        <v>4</v>
      </c>
      <c r="V83" s="595"/>
      <c r="W83" s="595"/>
      <c r="X83" s="595"/>
      <c r="Y83" s="595"/>
      <c r="Z83" s="595"/>
      <c r="AA83" s="595"/>
      <c r="AB83" s="390" t="s">
        <v>246</v>
      </c>
      <c r="AC83" s="637" t="s">
        <v>182</v>
      </c>
      <c r="AD83" s="637" t="s">
        <v>183</v>
      </c>
      <c r="AE83" s="637" t="s">
        <v>181</v>
      </c>
      <c r="AF83" s="637">
        <v>3</v>
      </c>
      <c r="AG83" s="378" t="s">
        <v>247</v>
      </c>
    </row>
    <row r="84" spans="2:33" ht="14.1" customHeight="1">
      <c r="B84" s="377"/>
      <c r="C84" s="377"/>
      <c r="D84" s="380"/>
      <c r="E84" s="380"/>
      <c r="F84" s="380"/>
      <c r="G84" s="594"/>
      <c r="H84" s="594"/>
      <c r="I84" s="594"/>
      <c r="J84" s="594"/>
      <c r="K84" s="594"/>
      <c r="L84" s="594"/>
      <c r="M84" s="594"/>
      <c r="N84" s="639"/>
      <c r="O84" s="383"/>
      <c r="P84" s="127">
        <v>0</v>
      </c>
      <c r="Q84" s="7" t="s">
        <v>68</v>
      </c>
      <c r="R84" s="127">
        <v>0</v>
      </c>
      <c r="S84" s="383"/>
      <c r="T84" s="639"/>
      <c r="U84" s="595"/>
      <c r="V84" s="595"/>
      <c r="W84" s="595"/>
      <c r="X84" s="595"/>
      <c r="Y84" s="595"/>
      <c r="Z84" s="595"/>
      <c r="AA84" s="595"/>
      <c r="AB84" s="390"/>
      <c r="AC84" s="637"/>
      <c r="AD84" s="637"/>
      <c r="AE84" s="637"/>
      <c r="AF84" s="637"/>
      <c r="AG84" s="378"/>
    </row>
    <row r="85" spans="2:33" ht="14.1" customHeight="1">
      <c r="B85" s="377" t="s">
        <v>184</v>
      </c>
      <c r="C85" s="377" t="s">
        <v>8</v>
      </c>
      <c r="D85" s="380">
        <v>0.58333333333333337</v>
      </c>
      <c r="E85" s="380"/>
      <c r="F85" s="380"/>
      <c r="G85" s="594">
        <f>G58</f>
        <v>2</v>
      </c>
      <c r="H85" s="594"/>
      <c r="I85" s="594"/>
      <c r="J85" s="594"/>
      <c r="K85" s="594"/>
      <c r="L85" s="594"/>
      <c r="M85" s="594"/>
      <c r="N85" s="639">
        <f>P85+P86</f>
        <v>0</v>
      </c>
      <c r="O85" s="383" t="s">
        <v>9</v>
      </c>
      <c r="P85" s="127">
        <v>0</v>
      </c>
      <c r="Q85" s="7" t="s">
        <v>68</v>
      </c>
      <c r="R85" s="127">
        <v>0</v>
      </c>
      <c r="S85" s="383" t="s">
        <v>10</v>
      </c>
      <c r="T85" s="639">
        <f>R85+R86</f>
        <v>0</v>
      </c>
      <c r="U85" s="594">
        <f>K58</f>
        <v>3</v>
      </c>
      <c r="V85" s="594"/>
      <c r="W85" s="594"/>
      <c r="X85" s="594"/>
      <c r="Y85" s="594"/>
      <c r="Z85" s="594"/>
      <c r="AA85" s="594"/>
      <c r="AB85" s="390" t="s">
        <v>246</v>
      </c>
      <c r="AC85" s="637" t="s">
        <v>183</v>
      </c>
      <c r="AD85" s="637" t="s">
        <v>181</v>
      </c>
      <c r="AE85" s="637" t="s">
        <v>182</v>
      </c>
      <c r="AF85" s="637">
        <v>4</v>
      </c>
      <c r="AG85" s="378" t="s">
        <v>247</v>
      </c>
    </row>
    <row r="86" spans="2:33" ht="14.1" customHeight="1">
      <c r="B86" s="377"/>
      <c r="C86" s="377"/>
      <c r="D86" s="380"/>
      <c r="E86" s="380"/>
      <c r="F86" s="380"/>
      <c r="G86" s="594"/>
      <c r="H86" s="594"/>
      <c r="I86" s="594"/>
      <c r="J86" s="594"/>
      <c r="K86" s="594"/>
      <c r="L86" s="594"/>
      <c r="M86" s="594"/>
      <c r="N86" s="639"/>
      <c r="O86" s="383"/>
      <c r="P86" s="127">
        <v>0</v>
      </c>
      <c r="Q86" s="7" t="s">
        <v>68</v>
      </c>
      <c r="R86" s="127">
        <v>0</v>
      </c>
      <c r="S86" s="383"/>
      <c r="T86" s="639"/>
      <c r="U86" s="594"/>
      <c r="V86" s="594"/>
      <c r="W86" s="594"/>
      <c r="X86" s="594"/>
      <c r="Y86" s="594"/>
      <c r="Z86" s="594"/>
      <c r="AA86" s="594"/>
      <c r="AB86" s="390"/>
      <c r="AC86" s="637"/>
      <c r="AD86" s="637"/>
      <c r="AE86" s="637"/>
      <c r="AF86" s="637"/>
      <c r="AG86" s="378"/>
    </row>
    <row r="87" spans="2:33" ht="14.1" customHeight="1">
      <c r="B87" s="377" t="s">
        <v>180</v>
      </c>
      <c r="C87" s="377" t="s">
        <v>0</v>
      </c>
      <c r="D87" s="380">
        <v>0.60416666666666663</v>
      </c>
      <c r="E87" s="380"/>
      <c r="F87" s="380"/>
      <c r="G87" s="594">
        <f>V58</f>
        <v>6</v>
      </c>
      <c r="H87" s="594"/>
      <c r="I87" s="594"/>
      <c r="J87" s="594"/>
      <c r="K87" s="594"/>
      <c r="L87" s="594"/>
      <c r="M87" s="594"/>
      <c r="N87" s="639">
        <f>P87+P88</f>
        <v>0</v>
      </c>
      <c r="O87" s="383" t="s">
        <v>9</v>
      </c>
      <c r="P87" s="127">
        <v>0</v>
      </c>
      <c r="Q87" s="7" t="s">
        <v>68</v>
      </c>
      <c r="R87" s="127">
        <v>0</v>
      </c>
      <c r="S87" s="383" t="s">
        <v>10</v>
      </c>
      <c r="T87" s="639">
        <f>R87+R88</f>
        <v>0</v>
      </c>
      <c r="U87" s="594">
        <f>Z58</f>
        <v>7</v>
      </c>
      <c r="V87" s="594"/>
      <c r="W87" s="594"/>
      <c r="X87" s="594"/>
      <c r="Y87" s="594"/>
      <c r="Z87" s="594"/>
      <c r="AA87" s="594"/>
      <c r="AB87" s="390" t="s">
        <v>246</v>
      </c>
      <c r="AC87" s="637" t="s">
        <v>188</v>
      </c>
      <c r="AD87" s="637" t="s">
        <v>189</v>
      </c>
      <c r="AE87" s="637" t="s">
        <v>186</v>
      </c>
      <c r="AF87" s="637">
        <v>2</v>
      </c>
      <c r="AG87" s="378" t="s">
        <v>247</v>
      </c>
    </row>
    <row r="88" spans="2:33" ht="14.1" customHeight="1">
      <c r="B88" s="377"/>
      <c r="C88" s="377"/>
      <c r="D88" s="380"/>
      <c r="E88" s="380"/>
      <c r="F88" s="380"/>
      <c r="G88" s="594"/>
      <c r="H88" s="594"/>
      <c r="I88" s="594"/>
      <c r="J88" s="594"/>
      <c r="K88" s="594"/>
      <c r="L88" s="594"/>
      <c r="M88" s="594"/>
      <c r="N88" s="639"/>
      <c r="O88" s="383"/>
      <c r="P88" s="127">
        <v>0</v>
      </c>
      <c r="Q88" s="7" t="s">
        <v>68</v>
      </c>
      <c r="R88" s="127">
        <v>0</v>
      </c>
      <c r="S88" s="383"/>
      <c r="T88" s="639"/>
      <c r="U88" s="594"/>
      <c r="V88" s="594"/>
      <c r="W88" s="594"/>
      <c r="X88" s="594"/>
      <c r="Y88" s="594"/>
      <c r="Z88" s="594"/>
      <c r="AA88" s="594"/>
      <c r="AB88" s="390"/>
      <c r="AC88" s="637"/>
      <c r="AD88" s="637"/>
      <c r="AE88" s="637"/>
      <c r="AF88" s="637"/>
      <c r="AG88" s="378"/>
    </row>
    <row r="89" spans="2:33" ht="14.1" customHeight="1">
      <c r="B89" s="377" t="s">
        <v>184</v>
      </c>
      <c r="C89" s="377" t="s">
        <v>0</v>
      </c>
      <c r="D89" s="380">
        <v>0.60416666666666663</v>
      </c>
      <c r="E89" s="380"/>
      <c r="F89" s="380"/>
      <c r="G89" s="594"/>
      <c r="H89" s="594"/>
      <c r="I89" s="594"/>
      <c r="J89" s="594"/>
      <c r="K89" s="594"/>
      <c r="L89" s="594"/>
      <c r="M89" s="594"/>
      <c r="N89" s="638"/>
      <c r="O89" s="383"/>
      <c r="P89" s="102"/>
      <c r="Q89" s="7"/>
      <c r="R89" s="102"/>
      <c r="S89" s="383"/>
      <c r="T89" s="638"/>
      <c r="U89" s="595"/>
      <c r="V89" s="595"/>
      <c r="W89" s="595"/>
      <c r="X89" s="595"/>
      <c r="Y89" s="595"/>
      <c r="Z89" s="595"/>
      <c r="AA89" s="595"/>
      <c r="AB89" s="390"/>
      <c r="AC89" s="637"/>
      <c r="AD89" s="637"/>
      <c r="AE89" s="637"/>
      <c r="AF89" s="637"/>
      <c r="AG89" s="378"/>
    </row>
    <row r="90" spans="2:33" ht="14.1" customHeight="1">
      <c r="B90" s="377"/>
      <c r="C90" s="377"/>
      <c r="D90" s="380"/>
      <c r="E90" s="380"/>
      <c r="F90" s="380"/>
      <c r="G90" s="594"/>
      <c r="H90" s="594"/>
      <c r="I90" s="594"/>
      <c r="J90" s="594"/>
      <c r="K90" s="594"/>
      <c r="L90" s="594"/>
      <c r="M90" s="594"/>
      <c r="N90" s="638"/>
      <c r="O90" s="383"/>
      <c r="P90" s="102"/>
      <c r="Q90" s="7"/>
      <c r="R90" s="102"/>
      <c r="S90" s="383"/>
      <c r="T90" s="638"/>
      <c r="U90" s="595"/>
      <c r="V90" s="595"/>
      <c r="W90" s="595"/>
      <c r="X90" s="595"/>
      <c r="Y90" s="595"/>
      <c r="Z90" s="595"/>
      <c r="AA90" s="595"/>
      <c r="AB90" s="390"/>
      <c r="AC90" s="637"/>
      <c r="AD90" s="637"/>
      <c r="AE90" s="637"/>
      <c r="AF90" s="637"/>
      <c r="AG90" s="378"/>
    </row>
    <row r="91" spans="2:33" ht="8.1" customHeight="1"/>
    <row r="92" spans="2:33" ht="19.5" customHeight="1">
      <c r="B92" s="397" t="str">
        <f>I54 &amp;"リーグ"</f>
        <v>Bリーグ</v>
      </c>
      <c r="C92" s="398"/>
      <c r="D92" s="398"/>
      <c r="E92" s="399"/>
      <c r="F92" s="433">
        <f>B94</f>
        <v>1</v>
      </c>
      <c r="G92" s="435"/>
      <c r="H92" s="433">
        <f>B96</f>
        <v>2</v>
      </c>
      <c r="I92" s="435"/>
      <c r="J92" s="433">
        <f>B98</f>
        <v>3</v>
      </c>
      <c r="K92" s="435"/>
      <c r="L92" s="433">
        <f>B100</f>
        <v>4</v>
      </c>
      <c r="M92" s="435"/>
      <c r="N92" s="415" t="s">
        <v>1</v>
      </c>
      <c r="O92" s="415" t="s">
        <v>2</v>
      </c>
      <c r="P92" s="415" t="s">
        <v>3</v>
      </c>
      <c r="Q92" s="103"/>
      <c r="R92" s="397" t="str">
        <f>V54 &amp;"リーグ"</f>
        <v>BBリーグ</v>
      </c>
      <c r="S92" s="398"/>
      <c r="T92" s="398"/>
      <c r="U92" s="399"/>
      <c r="V92" s="433">
        <f>R58</f>
        <v>5</v>
      </c>
      <c r="W92" s="435"/>
      <c r="X92" s="433">
        <f>V58</f>
        <v>6</v>
      </c>
      <c r="Y92" s="435"/>
      <c r="Z92" s="433">
        <f>Z58</f>
        <v>7</v>
      </c>
      <c r="AA92" s="435"/>
      <c r="AB92" s="415" t="s">
        <v>1</v>
      </c>
      <c r="AC92" s="415" t="s">
        <v>2</v>
      </c>
      <c r="AD92" s="415" t="s">
        <v>3</v>
      </c>
    </row>
    <row r="93" spans="2:33" ht="20.100000000000001" customHeight="1">
      <c r="B93" s="400"/>
      <c r="C93" s="401"/>
      <c r="D93" s="401"/>
      <c r="E93" s="402"/>
      <c r="F93" s="436"/>
      <c r="G93" s="438"/>
      <c r="H93" s="436"/>
      <c r="I93" s="438"/>
      <c r="J93" s="436"/>
      <c r="K93" s="438"/>
      <c r="L93" s="436"/>
      <c r="M93" s="438"/>
      <c r="N93" s="416"/>
      <c r="O93" s="416"/>
      <c r="P93" s="416"/>
      <c r="Q93" s="103"/>
      <c r="R93" s="400"/>
      <c r="S93" s="401"/>
      <c r="T93" s="401"/>
      <c r="U93" s="402"/>
      <c r="V93" s="436"/>
      <c r="W93" s="438"/>
      <c r="X93" s="436"/>
      <c r="Y93" s="438"/>
      <c r="Z93" s="436"/>
      <c r="AA93" s="438"/>
      <c r="AB93" s="416"/>
      <c r="AC93" s="416"/>
      <c r="AD93" s="416"/>
    </row>
    <row r="94" spans="2:33" ht="20.100000000000001" customHeight="1">
      <c r="B94" s="433">
        <f>C58</f>
        <v>1</v>
      </c>
      <c r="C94" s="434"/>
      <c r="D94" s="434"/>
      <c r="E94" s="435"/>
      <c r="F94" s="627"/>
      <c r="G94" s="628"/>
      <c r="H94" s="135">
        <f>N67</f>
        <v>0</v>
      </c>
      <c r="I94" s="135">
        <f>T67</f>
        <v>0</v>
      </c>
      <c r="J94" s="135">
        <f>N75</f>
        <v>0</v>
      </c>
      <c r="K94" s="135">
        <f>T75</f>
        <v>0</v>
      </c>
      <c r="L94" s="135">
        <f>N83</f>
        <v>0</v>
      </c>
      <c r="M94" s="135">
        <f>T83</f>
        <v>0</v>
      </c>
      <c r="N94" s="631">
        <f>COUNTIF(F95:M95,"○")*3+COUNTIF(F95:M95,"△")</f>
        <v>3</v>
      </c>
      <c r="O94" s="631">
        <f>H94-I94+J94-K94+L94-M94</f>
        <v>0</v>
      </c>
      <c r="P94" s="633"/>
      <c r="Q94" s="17"/>
      <c r="R94" s="433">
        <f>R58</f>
        <v>5</v>
      </c>
      <c r="S94" s="434"/>
      <c r="T94" s="434"/>
      <c r="U94" s="435"/>
      <c r="V94" s="627"/>
      <c r="W94" s="628"/>
      <c r="X94" s="135">
        <f>N71</f>
        <v>0</v>
      </c>
      <c r="Y94" s="135">
        <f>T71</f>
        <v>0</v>
      </c>
      <c r="Z94" s="135">
        <f>N79</f>
        <v>0</v>
      </c>
      <c r="AA94" s="135">
        <f>T79</f>
        <v>0</v>
      </c>
      <c r="AB94" s="631">
        <f>COUNTIF(V95:AA95,"○")*3+COUNTIF(V95:AA95,"△")</f>
        <v>2</v>
      </c>
      <c r="AC94" s="631">
        <f>X94-Y94+Z94-AA94</f>
        <v>0</v>
      </c>
      <c r="AD94" s="633"/>
    </row>
    <row r="95" spans="2:33" ht="20.100000000000001" customHeight="1">
      <c r="B95" s="436"/>
      <c r="C95" s="437"/>
      <c r="D95" s="437"/>
      <c r="E95" s="438"/>
      <c r="F95" s="629"/>
      <c r="G95" s="630"/>
      <c r="H95" s="635" t="str">
        <f>IF(H94&gt;I94,"○",IF(H94&lt;I94,"×",IF(H94=I94,"△")))</f>
        <v>△</v>
      </c>
      <c r="I95" s="636"/>
      <c r="J95" s="635" t="str">
        <f>IF(J94&gt;K94,"○",IF(J94&lt;K94,"×",IF(J94=K94,"△")))</f>
        <v>△</v>
      </c>
      <c r="K95" s="636"/>
      <c r="L95" s="635" t="str">
        <f>IF(L94&gt;M94,"○",IF(L94&lt;M94,"×",IF(L94=M94,"△")))</f>
        <v>△</v>
      </c>
      <c r="M95" s="636"/>
      <c r="N95" s="632"/>
      <c r="O95" s="632"/>
      <c r="P95" s="634"/>
      <c r="Q95" s="17"/>
      <c r="R95" s="436"/>
      <c r="S95" s="437"/>
      <c r="T95" s="437"/>
      <c r="U95" s="438"/>
      <c r="V95" s="629"/>
      <c r="W95" s="630"/>
      <c r="X95" s="635" t="str">
        <f>IF(X94&gt;Y94,"○",IF(X94&lt;Y94,"×",IF(X94=Y94,"△")))</f>
        <v>△</v>
      </c>
      <c r="Y95" s="636"/>
      <c r="Z95" s="635" t="str">
        <f>IF(Z94&gt;AA94,"○",IF(Z94&lt;AA94,"×",IF(Z94=AA94,"△")))</f>
        <v>△</v>
      </c>
      <c r="AA95" s="636"/>
      <c r="AB95" s="632"/>
      <c r="AC95" s="632"/>
      <c r="AD95" s="634"/>
    </row>
    <row r="96" spans="2:33" ht="20.100000000000001" customHeight="1">
      <c r="B96" s="433">
        <f>G58</f>
        <v>2</v>
      </c>
      <c r="C96" s="434"/>
      <c r="D96" s="434"/>
      <c r="E96" s="435"/>
      <c r="F96" s="135">
        <f>I94</f>
        <v>0</v>
      </c>
      <c r="G96" s="135">
        <f>H94</f>
        <v>0</v>
      </c>
      <c r="H96" s="627"/>
      <c r="I96" s="628"/>
      <c r="J96" s="135">
        <f>N85</f>
        <v>0</v>
      </c>
      <c r="K96" s="135">
        <f>T85</f>
        <v>0</v>
      </c>
      <c r="L96" s="135">
        <f>N77</f>
        <v>0</v>
      </c>
      <c r="M96" s="135">
        <f>T77</f>
        <v>0</v>
      </c>
      <c r="N96" s="631">
        <f>COUNTIF(F97:M97,"○")*3+COUNTIF(F97:M97,"△")</f>
        <v>3</v>
      </c>
      <c r="O96" s="631">
        <f>F96-G96+J96-K96+L96-M96</f>
        <v>0</v>
      </c>
      <c r="P96" s="633"/>
      <c r="Q96" s="17"/>
      <c r="R96" s="433">
        <f>V58</f>
        <v>6</v>
      </c>
      <c r="S96" s="434"/>
      <c r="T96" s="434"/>
      <c r="U96" s="435"/>
      <c r="V96" s="135">
        <f>Y94</f>
        <v>0</v>
      </c>
      <c r="W96" s="135">
        <f>X94</f>
        <v>0</v>
      </c>
      <c r="X96" s="627"/>
      <c r="Y96" s="628"/>
      <c r="Z96" s="135">
        <f>N87</f>
        <v>0</v>
      </c>
      <c r="AA96" s="135">
        <f>T87</f>
        <v>0</v>
      </c>
      <c r="AB96" s="631">
        <f>COUNTIF(V97:AA97,"○")*3+COUNTIF(V97:AA97,"△")</f>
        <v>2</v>
      </c>
      <c r="AC96" s="631">
        <f>V96-W96+Z96-AA96</f>
        <v>0</v>
      </c>
      <c r="AD96" s="633"/>
    </row>
    <row r="97" spans="2:30" ht="20.100000000000001" customHeight="1">
      <c r="B97" s="436"/>
      <c r="C97" s="437"/>
      <c r="D97" s="437"/>
      <c r="E97" s="438"/>
      <c r="F97" s="635" t="str">
        <f>IF(F96&gt;G96,"○",IF(F96&lt;G96,"×",IF(F96=G96,"△")))</f>
        <v>△</v>
      </c>
      <c r="G97" s="636"/>
      <c r="H97" s="629"/>
      <c r="I97" s="630"/>
      <c r="J97" s="635" t="str">
        <f>IF(J96&gt;K96,"○",IF(J96&lt;K96,"×",IF(J96=K96,"△")))</f>
        <v>△</v>
      </c>
      <c r="K97" s="636"/>
      <c r="L97" s="635" t="str">
        <f>IF(L96&gt;M96,"○",IF(L96&lt;M96,"×",IF(L96=M96,"△")))</f>
        <v>△</v>
      </c>
      <c r="M97" s="636"/>
      <c r="N97" s="632"/>
      <c r="O97" s="632"/>
      <c r="P97" s="634"/>
      <c r="Q97" s="17"/>
      <c r="R97" s="436"/>
      <c r="S97" s="437"/>
      <c r="T97" s="437"/>
      <c r="U97" s="438"/>
      <c r="V97" s="635" t="str">
        <f>IF(V96&gt;W96,"○",IF(V96&lt;W96,"×",IF(V96=W96,"△")))</f>
        <v>△</v>
      </c>
      <c r="W97" s="636"/>
      <c r="X97" s="629"/>
      <c r="Y97" s="630"/>
      <c r="Z97" s="635" t="str">
        <f>IF(Z96&gt;AA96,"○",IF(Z96&lt;AA96,"×",IF(Z96=AA96,"△")))</f>
        <v>△</v>
      </c>
      <c r="AA97" s="636"/>
      <c r="AB97" s="632"/>
      <c r="AC97" s="632"/>
      <c r="AD97" s="634"/>
    </row>
    <row r="98" spans="2:30" ht="20.100000000000001" customHeight="1">
      <c r="B98" s="433">
        <f>K58</f>
        <v>3</v>
      </c>
      <c r="C98" s="434"/>
      <c r="D98" s="434"/>
      <c r="E98" s="435"/>
      <c r="F98" s="135">
        <f>K94</f>
        <v>0</v>
      </c>
      <c r="G98" s="135">
        <f>J94</f>
        <v>0</v>
      </c>
      <c r="H98" s="135">
        <f>K96</f>
        <v>0</v>
      </c>
      <c r="I98" s="135">
        <f>J96</f>
        <v>0</v>
      </c>
      <c r="J98" s="627"/>
      <c r="K98" s="628"/>
      <c r="L98" s="135">
        <f>N69</f>
        <v>0</v>
      </c>
      <c r="M98" s="135">
        <f>T69</f>
        <v>0</v>
      </c>
      <c r="N98" s="631">
        <f>COUNTIF(F99:M99,"○")*3+COUNTIF(F99:M99,"△")</f>
        <v>3</v>
      </c>
      <c r="O98" s="631">
        <f>F98-G98+H98-I98+L98-M98</f>
        <v>0</v>
      </c>
      <c r="P98" s="633"/>
      <c r="Q98" s="17"/>
      <c r="R98" s="433">
        <f>Z58</f>
        <v>7</v>
      </c>
      <c r="S98" s="434"/>
      <c r="T98" s="434"/>
      <c r="U98" s="435"/>
      <c r="V98" s="135">
        <f>AA94</f>
        <v>0</v>
      </c>
      <c r="W98" s="135">
        <f>Z94</f>
        <v>0</v>
      </c>
      <c r="X98" s="135">
        <f>AA96</f>
        <v>0</v>
      </c>
      <c r="Y98" s="135">
        <f>Z96</f>
        <v>0</v>
      </c>
      <c r="Z98" s="627"/>
      <c r="AA98" s="628"/>
      <c r="AB98" s="631">
        <f>COUNTIF(V99:AA99,"○")*3+COUNTIF(V99:AA99,"△")</f>
        <v>2</v>
      </c>
      <c r="AC98" s="631">
        <f>V98-W98+X98-Y98</f>
        <v>0</v>
      </c>
      <c r="AD98" s="633"/>
    </row>
    <row r="99" spans="2:30" ht="20.100000000000001" customHeight="1">
      <c r="B99" s="436"/>
      <c r="C99" s="437"/>
      <c r="D99" s="437"/>
      <c r="E99" s="438"/>
      <c r="F99" s="635" t="str">
        <f>IF(F98&gt;G98,"○",IF(F98&lt;G98,"×",IF(F98=G98,"△")))</f>
        <v>△</v>
      </c>
      <c r="G99" s="636"/>
      <c r="H99" s="635" t="str">
        <f>IF(H98&gt;I98,"○",IF(H98&lt;I98,"×",IF(H98=I98,"△")))</f>
        <v>△</v>
      </c>
      <c r="I99" s="636"/>
      <c r="J99" s="629"/>
      <c r="K99" s="630"/>
      <c r="L99" s="635" t="str">
        <f>IF(L98&gt;M98,"○",IF(L98&lt;M98,"×",IF(L98=M98,"△")))</f>
        <v>△</v>
      </c>
      <c r="M99" s="636"/>
      <c r="N99" s="632"/>
      <c r="O99" s="632"/>
      <c r="P99" s="634"/>
      <c r="Q99" s="17"/>
      <c r="R99" s="436"/>
      <c r="S99" s="437"/>
      <c r="T99" s="437"/>
      <c r="U99" s="438"/>
      <c r="V99" s="635" t="str">
        <f>IF(V98&gt;W98,"○",IF(V98&lt;W98,"×",IF(V98=W98,"△")))</f>
        <v>△</v>
      </c>
      <c r="W99" s="636"/>
      <c r="X99" s="635" t="str">
        <f>IF(X98&gt;Y98,"○",IF(X98&lt;Y98,"×",IF(X98=Y98,"△")))</f>
        <v>△</v>
      </c>
      <c r="Y99" s="636"/>
      <c r="Z99" s="629"/>
      <c r="AA99" s="630"/>
      <c r="AB99" s="632"/>
      <c r="AC99" s="632"/>
      <c r="AD99" s="634"/>
    </row>
    <row r="100" spans="2:30" ht="20.100000000000001" customHeight="1">
      <c r="B100" s="433">
        <f>O58</f>
        <v>4</v>
      </c>
      <c r="C100" s="434"/>
      <c r="D100" s="434"/>
      <c r="E100" s="435"/>
      <c r="F100" s="135">
        <f>M94</f>
        <v>0</v>
      </c>
      <c r="G100" s="135">
        <f>L94</f>
        <v>0</v>
      </c>
      <c r="H100" s="135">
        <f>M96</f>
        <v>0</v>
      </c>
      <c r="I100" s="135">
        <f>L96</f>
        <v>0</v>
      </c>
      <c r="J100" s="135">
        <f>M98</f>
        <v>0</v>
      </c>
      <c r="K100" s="135">
        <f>L98</f>
        <v>0</v>
      </c>
      <c r="L100" s="627"/>
      <c r="M100" s="628"/>
      <c r="N100" s="631">
        <f>COUNTIF(F101:M101,"○")*3+COUNTIF(F101:M101,"△")</f>
        <v>3</v>
      </c>
      <c r="O100" s="631">
        <f>F100-G100+H100-I100+J100-K100</f>
        <v>0</v>
      </c>
      <c r="P100" s="633"/>
      <c r="Q100" s="17"/>
    </row>
    <row r="101" spans="2:30" ht="20.100000000000001" customHeight="1">
      <c r="B101" s="436"/>
      <c r="C101" s="437"/>
      <c r="D101" s="437"/>
      <c r="E101" s="438"/>
      <c r="F101" s="635" t="str">
        <f>IF(F100&gt;G100,"○",IF(F100&lt;G100,"×",IF(F100=G100,"△")))</f>
        <v>△</v>
      </c>
      <c r="G101" s="636"/>
      <c r="H101" s="635" t="str">
        <f>IF(H100&gt;I100,"○",IF(H100&lt;I100,"×",IF(H100=I100,"△")))</f>
        <v>△</v>
      </c>
      <c r="I101" s="636"/>
      <c r="J101" s="635" t="str">
        <f>IF(J100&gt;K100,"○",IF(J100&lt;K100,"×",IF(J100=K100,"△")))</f>
        <v>△</v>
      </c>
      <c r="K101" s="636"/>
      <c r="L101" s="629"/>
      <c r="M101" s="630"/>
      <c r="N101" s="632"/>
      <c r="O101" s="632"/>
      <c r="P101" s="634"/>
      <c r="Q101" s="17"/>
    </row>
    <row r="102" spans="2:30" ht="20.100000000000001" customHeight="1"/>
  </sheetData>
  <mergeCells count="550">
    <mergeCell ref="I1:M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9:AF50"/>
    <mergeCell ref="F50:G50"/>
    <mergeCell ref="H50:I50"/>
    <mergeCell ref="J50:K50"/>
    <mergeCell ref="V50:W50"/>
    <mergeCell ref="X50:Y50"/>
    <mergeCell ref="Z50:AA50"/>
    <mergeCell ref="I52:M52"/>
    <mergeCell ref="T52:W52"/>
    <mergeCell ref="X52:AG52"/>
    <mergeCell ref="I54:J54"/>
    <mergeCell ref="V54:W54"/>
    <mergeCell ref="C57:D57"/>
    <mergeCell ref="G57:H57"/>
    <mergeCell ref="K57:L57"/>
    <mergeCell ref="O57:P57"/>
    <mergeCell ref="R57:S57"/>
    <mergeCell ref="V57:W57"/>
    <mergeCell ref="Z57:AA57"/>
    <mergeCell ref="AD57:AE57"/>
    <mergeCell ref="C58:D65"/>
    <mergeCell ref="G58:H65"/>
    <mergeCell ref="K58:L65"/>
    <mergeCell ref="O58:P65"/>
    <mergeCell ref="R58:S65"/>
    <mergeCell ref="V58:W65"/>
    <mergeCell ref="Z58:AA65"/>
    <mergeCell ref="AB67:AB68"/>
    <mergeCell ref="AC67:AC68"/>
    <mergeCell ref="AD67:AD68"/>
    <mergeCell ref="AE67:AE68"/>
    <mergeCell ref="AF67:AF68"/>
    <mergeCell ref="AG67:AG68"/>
    <mergeCell ref="AD58:AE65"/>
    <mergeCell ref="B67:B68"/>
    <mergeCell ref="C67:C68"/>
    <mergeCell ref="D67:F68"/>
    <mergeCell ref="G67:M68"/>
    <mergeCell ref="N67:N68"/>
    <mergeCell ref="O67:O68"/>
    <mergeCell ref="S67:S68"/>
    <mergeCell ref="T67:T68"/>
    <mergeCell ref="U67:AA68"/>
    <mergeCell ref="AG69:AG70"/>
    <mergeCell ref="B71:B72"/>
    <mergeCell ref="C71:C72"/>
    <mergeCell ref="D71:F72"/>
    <mergeCell ref="G71:M72"/>
    <mergeCell ref="N71:N72"/>
    <mergeCell ref="O71:O72"/>
    <mergeCell ref="S71:S72"/>
    <mergeCell ref="S69:S70"/>
    <mergeCell ref="T69:T70"/>
    <mergeCell ref="U69:AA70"/>
    <mergeCell ref="AB69:AB70"/>
    <mergeCell ref="AC69:AC70"/>
    <mergeCell ref="AD69:AD70"/>
    <mergeCell ref="B69:B70"/>
    <mergeCell ref="C69:C70"/>
    <mergeCell ref="D69:F70"/>
    <mergeCell ref="G69:M70"/>
    <mergeCell ref="N69:N70"/>
    <mergeCell ref="O69:O70"/>
    <mergeCell ref="AF71:AF72"/>
    <mergeCell ref="AG71:AG72"/>
    <mergeCell ref="N73:N74"/>
    <mergeCell ref="O73:O74"/>
    <mergeCell ref="S73:S74"/>
    <mergeCell ref="T73:T74"/>
    <mergeCell ref="T71:T72"/>
    <mergeCell ref="AE69:AE70"/>
    <mergeCell ref="AF69:AF70"/>
    <mergeCell ref="U71:AA72"/>
    <mergeCell ref="AB71:AB72"/>
    <mergeCell ref="AC71:AC72"/>
    <mergeCell ref="AD71:AD72"/>
    <mergeCell ref="AE71:AE72"/>
    <mergeCell ref="N77:N78"/>
    <mergeCell ref="O77:O78"/>
    <mergeCell ref="AF79:AF80"/>
    <mergeCell ref="AG79:AG80"/>
    <mergeCell ref="AF75:AF76"/>
    <mergeCell ref="AG75:AG76"/>
    <mergeCell ref="U79:AA80"/>
    <mergeCell ref="AB79:AB80"/>
    <mergeCell ref="AC79:AC80"/>
    <mergeCell ref="AD79:AD80"/>
    <mergeCell ref="AE79:AE80"/>
    <mergeCell ref="AG73:AG74"/>
    <mergeCell ref="B75:B76"/>
    <mergeCell ref="C75:C76"/>
    <mergeCell ref="D75:F76"/>
    <mergeCell ref="G75:M76"/>
    <mergeCell ref="N75:N76"/>
    <mergeCell ref="O75:O76"/>
    <mergeCell ref="S75:S76"/>
    <mergeCell ref="T75:T76"/>
    <mergeCell ref="U75:AA76"/>
    <mergeCell ref="U73:AA74"/>
    <mergeCell ref="AB73:AB74"/>
    <mergeCell ref="AC73:AC74"/>
    <mergeCell ref="AD73:AD74"/>
    <mergeCell ref="AE73:AE74"/>
    <mergeCell ref="AF73:AF74"/>
    <mergeCell ref="B73:B74"/>
    <mergeCell ref="C73:C74"/>
    <mergeCell ref="AB75:AB76"/>
    <mergeCell ref="AC75:AC76"/>
    <mergeCell ref="AD75:AD76"/>
    <mergeCell ref="AE75:AE76"/>
    <mergeCell ref="D73:F74"/>
    <mergeCell ref="G73:M74"/>
    <mergeCell ref="O81:O82"/>
    <mergeCell ref="S81:S82"/>
    <mergeCell ref="T81:T82"/>
    <mergeCell ref="T79:T80"/>
    <mergeCell ref="AE77:AE78"/>
    <mergeCell ref="AF77:AF78"/>
    <mergeCell ref="AG77:AG78"/>
    <mergeCell ref="B79:B80"/>
    <mergeCell ref="C79:C80"/>
    <mergeCell ref="D79:F80"/>
    <mergeCell ref="G79:M80"/>
    <mergeCell ref="N79:N80"/>
    <mergeCell ref="O79:O80"/>
    <mergeCell ref="S79:S80"/>
    <mergeCell ref="S77:S78"/>
    <mergeCell ref="T77:T78"/>
    <mergeCell ref="U77:AA78"/>
    <mergeCell ref="AB77:AB78"/>
    <mergeCell ref="AC77:AC78"/>
    <mergeCell ref="AD77:AD78"/>
    <mergeCell ref="B77:B78"/>
    <mergeCell ref="C77:C78"/>
    <mergeCell ref="D77:F78"/>
    <mergeCell ref="G77:M78"/>
    <mergeCell ref="AB83:AB84"/>
    <mergeCell ref="AC83:AC84"/>
    <mergeCell ref="AD83:AD84"/>
    <mergeCell ref="AE83:AE84"/>
    <mergeCell ref="AG87:AG88"/>
    <mergeCell ref="AF83:AF84"/>
    <mergeCell ref="AG83:AG84"/>
    <mergeCell ref="AG81:AG82"/>
    <mergeCell ref="B83:B84"/>
    <mergeCell ref="C83:C84"/>
    <mergeCell ref="D83:F84"/>
    <mergeCell ref="G83:M84"/>
    <mergeCell ref="N83:N84"/>
    <mergeCell ref="O83:O84"/>
    <mergeCell ref="S83:S84"/>
    <mergeCell ref="T83:T84"/>
    <mergeCell ref="U83:AA84"/>
    <mergeCell ref="U81:AA82"/>
    <mergeCell ref="AB81:AB82"/>
    <mergeCell ref="AC81:AC82"/>
    <mergeCell ref="AD81:AD82"/>
    <mergeCell ref="AE81:AE82"/>
    <mergeCell ref="AF81:AF82"/>
    <mergeCell ref="B81:B82"/>
    <mergeCell ref="C81:C82"/>
    <mergeCell ref="D81:F82"/>
    <mergeCell ref="G81:M82"/>
    <mergeCell ref="N81:N82"/>
    <mergeCell ref="T87:T88"/>
    <mergeCell ref="AE85:AE86"/>
    <mergeCell ref="AF85:AF86"/>
    <mergeCell ref="AG85:AG86"/>
    <mergeCell ref="B87:B88"/>
    <mergeCell ref="C87:C88"/>
    <mergeCell ref="D87:F88"/>
    <mergeCell ref="G87:M88"/>
    <mergeCell ref="N87:N88"/>
    <mergeCell ref="O87:O88"/>
    <mergeCell ref="S87:S88"/>
    <mergeCell ref="S85:S86"/>
    <mergeCell ref="T85:T86"/>
    <mergeCell ref="U85:AA86"/>
    <mergeCell ref="AB85:AB86"/>
    <mergeCell ref="AC85:AC86"/>
    <mergeCell ref="AD85:AD86"/>
    <mergeCell ref="B85:B86"/>
    <mergeCell ref="C85:C86"/>
    <mergeCell ref="D85:F86"/>
    <mergeCell ref="G85:M86"/>
    <mergeCell ref="N85:N86"/>
    <mergeCell ref="O85:O86"/>
    <mergeCell ref="AF87:AF88"/>
    <mergeCell ref="U87:AA88"/>
    <mergeCell ref="AB87:AB88"/>
    <mergeCell ref="AC87:AC88"/>
    <mergeCell ref="AD87:AD88"/>
    <mergeCell ref="AE87:AE88"/>
    <mergeCell ref="AG89:AG90"/>
    <mergeCell ref="B92:E93"/>
    <mergeCell ref="F92:G93"/>
    <mergeCell ref="H92:I93"/>
    <mergeCell ref="J92:K93"/>
    <mergeCell ref="L92:M93"/>
    <mergeCell ref="N92:N93"/>
    <mergeCell ref="O92:O93"/>
    <mergeCell ref="P92:P93"/>
    <mergeCell ref="R92:U93"/>
    <mergeCell ref="U89:AA90"/>
    <mergeCell ref="AB89:AB90"/>
    <mergeCell ref="AC89:AC90"/>
    <mergeCell ref="AD89:AD90"/>
    <mergeCell ref="AE89:AE90"/>
    <mergeCell ref="AF89:AF90"/>
    <mergeCell ref="B89:B90"/>
    <mergeCell ref="C89:C90"/>
    <mergeCell ref="D89:F90"/>
    <mergeCell ref="G89:M90"/>
    <mergeCell ref="N89:N90"/>
    <mergeCell ref="O89:O90"/>
    <mergeCell ref="S89:S90"/>
    <mergeCell ref="T89:T90"/>
    <mergeCell ref="AD94:AD95"/>
    <mergeCell ref="H95:I95"/>
    <mergeCell ref="J95:K95"/>
    <mergeCell ref="L95:M95"/>
    <mergeCell ref="X95:Y95"/>
    <mergeCell ref="Z95:AA95"/>
    <mergeCell ref="B94:E95"/>
    <mergeCell ref="F94:G95"/>
    <mergeCell ref="N94:N95"/>
    <mergeCell ref="O94:O95"/>
    <mergeCell ref="P94:P95"/>
    <mergeCell ref="R94:U95"/>
    <mergeCell ref="V92:W93"/>
    <mergeCell ref="X92:Y93"/>
    <mergeCell ref="Z92:AA93"/>
    <mergeCell ref="AB92:AB93"/>
    <mergeCell ref="AC92:AC93"/>
    <mergeCell ref="AD92:AD93"/>
    <mergeCell ref="B96:E97"/>
    <mergeCell ref="H96:I97"/>
    <mergeCell ref="N96:N97"/>
    <mergeCell ref="O96:O97"/>
    <mergeCell ref="P96:P97"/>
    <mergeCell ref="R96:U97"/>
    <mergeCell ref="V94:W95"/>
    <mergeCell ref="AB94:AB95"/>
    <mergeCell ref="AC94:AC95"/>
    <mergeCell ref="X96:Y97"/>
    <mergeCell ref="AB96:AB97"/>
    <mergeCell ref="AC96:AC97"/>
    <mergeCell ref="AD96:AD97"/>
    <mergeCell ref="F97:G97"/>
    <mergeCell ref="J97:K97"/>
    <mergeCell ref="L97:M97"/>
    <mergeCell ref="V97:W97"/>
    <mergeCell ref="Z97:AA97"/>
    <mergeCell ref="AB98:AB99"/>
    <mergeCell ref="AC98:AC99"/>
    <mergeCell ref="AD98:AD99"/>
    <mergeCell ref="F99:G99"/>
    <mergeCell ref="H99:I99"/>
    <mergeCell ref="L99:M99"/>
    <mergeCell ref="V99:W99"/>
    <mergeCell ref="X99:Y99"/>
    <mergeCell ref="Z98:AA99"/>
    <mergeCell ref="B98:E99"/>
    <mergeCell ref="J98:K99"/>
    <mergeCell ref="N98:N99"/>
    <mergeCell ref="O98:O99"/>
    <mergeCell ref="P98:P99"/>
    <mergeCell ref="R98:U99"/>
    <mergeCell ref="B100:E101"/>
    <mergeCell ref="L100:M101"/>
    <mergeCell ref="N100:N101"/>
    <mergeCell ref="O100:O101"/>
    <mergeCell ref="P100:P101"/>
    <mergeCell ref="F101:G101"/>
    <mergeCell ref="H101:I101"/>
    <mergeCell ref="J101:K101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136"/>
  <sheetViews>
    <sheetView showGridLines="0" view="pageBreakPreview" zoomScale="130" zoomScaleNormal="104" zoomScaleSheetLayoutView="130" workbookViewId="0">
      <selection sqref="A1:AH1"/>
    </sheetView>
  </sheetViews>
  <sheetFormatPr defaultRowHeight="13.2"/>
  <cols>
    <col min="1" max="1" width="5.6640625" style="15" customWidth="1"/>
    <col min="2" max="2" width="1.6640625" customWidth="1"/>
    <col min="3" max="3" width="28.21875" style="15" customWidth="1"/>
    <col min="4" max="6" width="3.6640625" customWidth="1"/>
    <col min="7" max="7" width="1.109375" customWidth="1"/>
    <col min="8" max="8" width="3.6640625" customWidth="1"/>
    <col min="9" max="9" width="1" customWidth="1"/>
    <col min="10" max="10" width="3.6640625" customWidth="1"/>
    <col min="11" max="11" width="1" customWidth="1"/>
    <col min="12" max="12" width="3.6640625" customWidth="1"/>
    <col min="13" max="13" width="1.109375" customWidth="1"/>
    <col min="14" max="21" width="3.6640625" customWidth="1"/>
    <col min="22" max="22" width="1" customWidth="1"/>
    <col min="23" max="23" width="3.6640625" customWidth="1"/>
    <col min="24" max="24" width="1.109375" customWidth="1"/>
    <col min="25" max="25" width="3.6640625" customWidth="1"/>
    <col min="26" max="26" width="1.109375" customWidth="1"/>
    <col min="27" max="27" width="3.6640625" customWidth="1"/>
    <col min="28" max="28" width="1" customWidth="1"/>
    <col min="29" max="31" width="3.6640625" customWidth="1"/>
    <col min="32" max="32" width="28.21875" style="15" customWidth="1"/>
    <col min="33" max="33" width="1.6640625" customWidth="1"/>
    <col min="34" max="34" width="5.6640625" style="15" customWidth="1"/>
    <col min="256" max="256" width="7.109375" customWidth="1"/>
    <col min="257" max="257" width="2.6640625" customWidth="1"/>
    <col min="258" max="260" width="8.6640625" customWidth="1"/>
    <col min="261" max="261" width="4.6640625" customWidth="1"/>
    <col min="262" max="262" width="2.33203125" customWidth="1"/>
    <col min="263" max="263" width="4.6640625" customWidth="1"/>
    <col min="264" max="264" width="2.88671875" customWidth="1"/>
    <col min="265" max="265" width="3.33203125" customWidth="1"/>
    <col min="266" max="267" width="4.6640625" customWidth="1"/>
    <col min="268" max="268" width="1.88671875" customWidth="1"/>
    <col min="269" max="269" width="2.44140625" customWidth="1"/>
    <col min="270" max="270" width="3.109375" customWidth="1"/>
    <col min="271" max="271" width="2.33203125" customWidth="1"/>
    <col min="272" max="273" width="4.6640625" customWidth="1"/>
    <col min="274" max="274" width="2.33203125" customWidth="1"/>
    <col min="275" max="275" width="3.109375" customWidth="1"/>
    <col min="276" max="276" width="2.88671875" customWidth="1"/>
    <col min="277" max="277" width="2.109375" customWidth="1"/>
    <col min="278" max="279" width="4.6640625" customWidth="1"/>
    <col min="280" max="280" width="3.33203125" customWidth="1"/>
    <col min="281" max="281" width="2.88671875" customWidth="1"/>
    <col min="282" max="282" width="4.6640625" customWidth="1"/>
    <col min="283" max="283" width="2.88671875" customWidth="1"/>
    <col min="284" max="284" width="4.6640625" customWidth="1"/>
    <col min="285" max="287" width="8.6640625" customWidth="1"/>
    <col min="288" max="288" width="2.6640625" customWidth="1"/>
    <col min="289" max="289" width="7.88671875" customWidth="1"/>
    <col min="512" max="512" width="7.109375" customWidth="1"/>
    <col min="513" max="513" width="2.6640625" customWidth="1"/>
    <col min="514" max="516" width="8.6640625" customWidth="1"/>
    <col min="517" max="517" width="4.6640625" customWidth="1"/>
    <col min="518" max="518" width="2.33203125" customWidth="1"/>
    <col min="519" max="519" width="4.6640625" customWidth="1"/>
    <col min="520" max="520" width="2.88671875" customWidth="1"/>
    <col min="521" max="521" width="3.33203125" customWidth="1"/>
    <col min="522" max="523" width="4.6640625" customWidth="1"/>
    <col min="524" max="524" width="1.88671875" customWidth="1"/>
    <col min="525" max="525" width="2.44140625" customWidth="1"/>
    <col min="526" max="526" width="3.109375" customWidth="1"/>
    <col min="527" max="527" width="2.33203125" customWidth="1"/>
    <col min="528" max="529" width="4.6640625" customWidth="1"/>
    <col min="530" max="530" width="2.33203125" customWidth="1"/>
    <col min="531" max="531" width="3.109375" customWidth="1"/>
    <col min="532" max="532" width="2.88671875" customWidth="1"/>
    <col min="533" max="533" width="2.109375" customWidth="1"/>
    <col min="534" max="535" width="4.6640625" customWidth="1"/>
    <col min="536" max="536" width="3.33203125" customWidth="1"/>
    <col min="537" max="537" width="2.88671875" customWidth="1"/>
    <col min="538" max="538" width="4.6640625" customWidth="1"/>
    <col min="539" max="539" width="2.88671875" customWidth="1"/>
    <col min="540" max="540" width="4.6640625" customWidth="1"/>
    <col min="541" max="543" width="8.6640625" customWidth="1"/>
    <col min="544" max="544" width="2.6640625" customWidth="1"/>
    <col min="545" max="545" width="7.88671875" customWidth="1"/>
    <col min="768" max="768" width="7.109375" customWidth="1"/>
    <col min="769" max="769" width="2.6640625" customWidth="1"/>
    <col min="770" max="772" width="8.6640625" customWidth="1"/>
    <col min="773" max="773" width="4.6640625" customWidth="1"/>
    <col min="774" max="774" width="2.33203125" customWidth="1"/>
    <col min="775" max="775" width="4.6640625" customWidth="1"/>
    <col min="776" max="776" width="2.88671875" customWidth="1"/>
    <col min="777" max="777" width="3.33203125" customWidth="1"/>
    <col min="778" max="779" width="4.6640625" customWidth="1"/>
    <col min="780" max="780" width="1.88671875" customWidth="1"/>
    <col min="781" max="781" width="2.44140625" customWidth="1"/>
    <col min="782" max="782" width="3.109375" customWidth="1"/>
    <col min="783" max="783" width="2.33203125" customWidth="1"/>
    <col min="784" max="785" width="4.6640625" customWidth="1"/>
    <col min="786" max="786" width="2.33203125" customWidth="1"/>
    <col min="787" max="787" width="3.109375" customWidth="1"/>
    <col min="788" max="788" width="2.88671875" customWidth="1"/>
    <col min="789" max="789" width="2.109375" customWidth="1"/>
    <col min="790" max="791" width="4.6640625" customWidth="1"/>
    <col min="792" max="792" width="3.33203125" customWidth="1"/>
    <col min="793" max="793" width="2.88671875" customWidth="1"/>
    <col min="794" max="794" width="4.6640625" customWidth="1"/>
    <col min="795" max="795" width="2.88671875" customWidth="1"/>
    <col min="796" max="796" width="4.6640625" customWidth="1"/>
    <col min="797" max="799" width="8.6640625" customWidth="1"/>
    <col min="800" max="800" width="2.6640625" customWidth="1"/>
    <col min="801" max="801" width="7.88671875" customWidth="1"/>
    <col min="1024" max="1024" width="7.109375" customWidth="1"/>
    <col min="1025" max="1025" width="2.6640625" customWidth="1"/>
    <col min="1026" max="1028" width="8.6640625" customWidth="1"/>
    <col min="1029" max="1029" width="4.6640625" customWidth="1"/>
    <col min="1030" max="1030" width="2.33203125" customWidth="1"/>
    <col min="1031" max="1031" width="4.6640625" customWidth="1"/>
    <col min="1032" max="1032" width="2.88671875" customWidth="1"/>
    <col min="1033" max="1033" width="3.33203125" customWidth="1"/>
    <col min="1034" max="1035" width="4.6640625" customWidth="1"/>
    <col min="1036" max="1036" width="1.88671875" customWidth="1"/>
    <col min="1037" max="1037" width="2.44140625" customWidth="1"/>
    <col min="1038" max="1038" width="3.109375" customWidth="1"/>
    <col min="1039" max="1039" width="2.33203125" customWidth="1"/>
    <col min="1040" max="1041" width="4.6640625" customWidth="1"/>
    <col min="1042" max="1042" width="2.33203125" customWidth="1"/>
    <col min="1043" max="1043" width="3.109375" customWidth="1"/>
    <col min="1044" max="1044" width="2.88671875" customWidth="1"/>
    <col min="1045" max="1045" width="2.109375" customWidth="1"/>
    <col min="1046" max="1047" width="4.6640625" customWidth="1"/>
    <col min="1048" max="1048" width="3.33203125" customWidth="1"/>
    <col min="1049" max="1049" width="2.88671875" customWidth="1"/>
    <col min="1050" max="1050" width="4.6640625" customWidth="1"/>
    <col min="1051" max="1051" width="2.88671875" customWidth="1"/>
    <col min="1052" max="1052" width="4.6640625" customWidth="1"/>
    <col min="1053" max="1055" width="8.6640625" customWidth="1"/>
    <col min="1056" max="1056" width="2.6640625" customWidth="1"/>
    <col min="1057" max="1057" width="7.88671875" customWidth="1"/>
    <col min="1280" max="1280" width="7.109375" customWidth="1"/>
    <col min="1281" max="1281" width="2.6640625" customWidth="1"/>
    <col min="1282" max="1284" width="8.6640625" customWidth="1"/>
    <col min="1285" max="1285" width="4.6640625" customWidth="1"/>
    <col min="1286" max="1286" width="2.33203125" customWidth="1"/>
    <col min="1287" max="1287" width="4.6640625" customWidth="1"/>
    <col min="1288" max="1288" width="2.88671875" customWidth="1"/>
    <col min="1289" max="1289" width="3.33203125" customWidth="1"/>
    <col min="1290" max="1291" width="4.6640625" customWidth="1"/>
    <col min="1292" max="1292" width="1.88671875" customWidth="1"/>
    <col min="1293" max="1293" width="2.44140625" customWidth="1"/>
    <col min="1294" max="1294" width="3.109375" customWidth="1"/>
    <col min="1295" max="1295" width="2.33203125" customWidth="1"/>
    <col min="1296" max="1297" width="4.6640625" customWidth="1"/>
    <col min="1298" max="1298" width="2.33203125" customWidth="1"/>
    <col min="1299" max="1299" width="3.109375" customWidth="1"/>
    <col min="1300" max="1300" width="2.88671875" customWidth="1"/>
    <col min="1301" max="1301" width="2.109375" customWidth="1"/>
    <col min="1302" max="1303" width="4.6640625" customWidth="1"/>
    <col min="1304" max="1304" width="3.33203125" customWidth="1"/>
    <col min="1305" max="1305" width="2.88671875" customWidth="1"/>
    <col min="1306" max="1306" width="4.6640625" customWidth="1"/>
    <col min="1307" max="1307" width="2.88671875" customWidth="1"/>
    <col min="1308" max="1308" width="4.6640625" customWidth="1"/>
    <col min="1309" max="1311" width="8.6640625" customWidth="1"/>
    <col min="1312" max="1312" width="2.6640625" customWidth="1"/>
    <col min="1313" max="1313" width="7.88671875" customWidth="1"/>
    <col min="1536" max="1536" width="7.109375" customWidth="1"/>
    <col min="1537" max="1537" width="2.6640625" customWidth="1"/>
    <col min="1538" max="1540" width="8.6640625" customWidth="1"/>
    <col min="1541" max="1541" width="4.6640625" customWidth="1"/>
    <col min="1542" max="1542" width="2.33203125" customWidth="1"/>
    <col min="1543" max="1543" width="4.6640625" customWidth="1"/>
    <col min="1544" max="1544" width="2.88671875" customWidth="1"/>
    <col min="1545" max="1545" width="3.33203125" customWidth="1"/>
    <col min="1546" max="1547" width="4.6640625" customWidth="1"/>
    <col min="1548" max="1548" width="1.88671875" customWidth="1"/>
    <col min="1549" max="1549" width="2.44140625" customWidth="1"/>
    <col min="1550" max="1550" width="3.109375" customWidth="1"/>
    <col min="1551" max="1551" width="2.33203125" customWidth="1"/>
    <col min="1552" max="1553" width="4.6640625" customWidth="1"/>
    <col min="1554" max="1554" width="2.33203125" customWidth="1"/>
    <col min="1555" max="1555" width="3.109375" customWidth="1"/>
    <col min="1556" max="1556" width="2.88671875" customWidth="1"/>
    <col min="1557" max="1557" width="2.109375" customWidth="1"/>
    <col min="1558" max="1559" width="4.6640625" customWidth="1"/>
    <col min="1560" max="1560" width="3.33203125" customWidth="1"/>
    <col min="1561" max="1561" width="2.88671875" customWidth="1"/>
    <col min="1562" max="1562" width="4.6640625" customWidth="1"/>
    <col min="1563" max="1563" width="2.88671875" customWidth="1"/>
    <col min="1564" max="1564" width="4.6640625" customWidth="1"/>
    <col min="1565" max="1567" width="8.6640625" customWidth="1"/>
    <col min="1568" max="1568" width="2.6640625" customWidth="1"/>
    <col min="1569" max="1569" width="7.88671875" customWidth="1"/>
    <col min="1792" max="1792" width="7.109375" customWidth="1"/>
    <col min="1793" max="1793" width="2.6640625" customWidth="1"/>
    <col min="1794" max="1796" width="8.6640625" customWidth="1"/>
    <col min="1797" max="1797" width="4.6640625" customWidth="1"/>
    <col min="1798" max="1798" width="2.33203125" customWidth="1"/>
    <col min="1799" max="1799" width="4.6640625" customWidth="1"/>
    <col min="1800" max="1800" width="2.88671875" customWidth="1"/>
    <col min="1801" max="1801" width="3.33203125" customWidth="1"/>
    <col min="1802" max="1803" width="4.6640625" customWidth="1"/>
    <col min="1804" max="1804" width="1.88671875" customWidth="1"/>
    <col min="1805" max="1805" width="2.44140625" customWidth="1"/>
    <col min="1806" max="1806" width="3.109375" customWidth="1"/>
    <col min="1807" max="1807" width="2.33203125" customWidth="1"/>
    <col min="1808" max="1809" width="4.6640625" customWidth="1"/>
    <col min="1810" max="1810" width="2.33203125" customWidth="1"/>
    <col min="1811" max="1811" width="3.109375" customWidth="1"/>
    <col min="1812" max="1812" width="2.88671875" customWidth="1"/>
    <col min="1813" max="1813" width="2.109375" customWidth="1"/>
    <col min="1814" max="1815" width="4.6640625" customWidth="1"/>
    <col min="1816" max="1816" width="3.33203125" customWidth="1"/>
    <col min="1817" max="1817" width="2.88671875" customWidth="1"/>
    <col min="1818" max="1818" width="4.6640625" customWidth="1"/>
    <col min="1819" max="1819" width="2.88671875" customWidth="1"/>
    <col min="1820" max="1820" width="4.6640625" customWidth="1"/>
    <col min="1821" max="1823" width="8.6640625" customWidth="1"/>
    <col min="1824" max="1824" width="2.6640625" customWidth="1"/>
    <col min="1825" max="1825" width="7.88671875" customWidth="1"/>
    <col min="2048" max="2048" width="7.109375" customWidth="1"/>
    <col min="2049" max="2049" width="2.6640625" customWidth="1"/>
    <col min="2050" max="2052" width="8.6640625" customWidth="1"/>
    <col min="2053" max="2053" width="4.6640625" customWidth="1"/>
    <col min="2054" max="2054" width="2.33203125" customWidth="1"/>
    <col min="2055" max="2055" width="4.6640625" customWidth="1"/>
    <col min="2056" max="2056" width="2.88671875" customWidth="1"/>
    <col min="2057" max="2057" width="3.33203125" customWidth="1"/>
    <col min="2058" max="2059" width="4.6640625" customWidth="1"/>
    <col min="2060" max="2060" width="1.88671875" customWidth="1"/>
    <col min="2061" max="2061" width="2.44140625" customWidth="1"/>
    <col min="2062" max="2062" width="3.109375" customWidth="1"/>
    <col min="2063" max="2063" width="2.33203125" customWidth="1"/>
    <col min="2064" max="2065" width="4.6640625" customWidth="1"/>
    <col min="2066" max="2066" width="2.33203125" customWidth="1"/>
    <col min="2067" max="2067" width="3.109375" customWidth="1"/>
    <col min="2068" max="2068" width="2.88671875" customWidth="1"/>
    <col min="2069" max="2069" width="2.109375" customWidth="1"/>
    <col min="2070" max="2071" width="4.6640625" customWidth="1"/>
    <col min="2072" max="2072" width="3.33203125" customWidth="1"/>
    <col min="2073" max="2073" width="2.88671875" customWidth="1"/>
    <col min="2074" max="2074" width="4.6640625" customWidth="1"/>
    <col min="2075" max="2075" width="2.88671875" customWidth="1"/>
    <col min="2076" max="2076" width="4.6640625" customWidth="1"/>
    <col min="2077" max="2079" width="8.6640625" customWidth="1"/>
    <col min="2080" max="2080" width="2.6640625" customWidth="1"/>
    <col min="2081" max="2081" width="7.88671875" customWidth="1"/>
    <col min="2304" max="2304" width="7.109375" customWidth="1"/>
    <col min="2305" max="2305" width="2.6640625" customWidth="1"/>
    <col min="2306" max="2308" width="8.6640625" customWidth="1"/>
    <col min="2309" max="2309" width="4.6640625" customWidth="1"/>
    <col min="2310" max="2310" width="2.33203125" customWidth="1"/>
    <col min="2311" max="2311" width="4.6640625" customWidth="1"/>
    <col min="2312" max="2312" width="2.88671875" customWidth="1"/>
    <col min="2313" max="2313" width="3.33203125" customWidth="1"/>
    <col min="2314" max="2315" width="4.6640625" customWidth="1"/>
    <col min="2316" max="2316" width="1.88671875" customWidth="1"/>
    <col min="2317" max="2317" width="2.44140625" customWidth="1"/>
    <col min="2318" max="2318" width="3.109375" customWidth="1"/>
    <col min="2319" max="2319" width="2.33203125" customWidth="1"/>
    <col min="2320" max="2321" width="4.6640625" customWidth="1"/>
    <col min="2322" max="2322" width="2.33203125" customWidth="1"/>
    <col min="2323" max="2323" width="3.109375" customWidth="1"/>
    <col min="2324" max="2324" width="2.88671875" customWidth="1"/>
    <col min="2325" max="2325" width="2.109375" customWidth="1"/>
    <col min="2326" max="2327" width="4.6640625" customWidth="1"/>
    <col min="2328" max="2328" width="3.33203125" customWidth="1"/>
    <col min="2329" max="2329" width="2.88671875" customWidth="1"/>
    <col min="2330" max="2330" width="4.6640625" customWidth="1"/>
    <col min="2331" max="2331" width="2.88671875" customWidth="1"/>
    <col min="2332" max="2332" width="4.6640625" customWidth="1"/>
    <col min="2333" max="2335" width="8.6640625" customWidth="1"/>
    <col min="2336" max="2336" width="2.6640625" customWidth="1"/>
    <col min="2337" max="2337" width="7.88671875" customWidth="1"/>
    <col min="2560" max="2560" width="7.109375" customWidth="1"/>
    <col min="2561" max="2561" width="2.6640625" customWidth="1"/>
    <col min="2562" max="2564" width="8.6640625" customWidth="1"/>
    <col min="2565" max="2565" width="4.6640625" customWidth="1"/>
    <col min="2566" max="2566" width="2.33203125" customWidth="1"/>
    <col min="2567" max="2567" width="4.6640625" customWidth="1"/>
    <col min="2568" max="2568" width="2.88671875" customWidth="1"/>
    <col min="2569" max="2569" width="3.33203125" customWidth="1"/>
    <col min="2570" max="2571" width="4.6640625" customWidth="1"/>
    <col min="2572" max="2572" width="1.88671875" customWidth="1"/>
    <col min="2573" max="2573" width="2.44140625" customWidth="1"/>
    <col min="2574" max="2574" width="3.109375" customWidth="1"/>
    <col min="2575" max="2575" width="2.33203125" customWidth="1"/>
    <col min="2576" max="2577" width="4.6640625" customWidth="1"/>
    <col min="2578" max="2578" width="2.33203125" customWidth="1"/>
    <col min="2579" max="2579" width="3.109375" customWidth="1"/>
    <col min="2580" max="2580" width="2.88671875" customWidth="1"/>
    <col min="2581" max="2581" width="2.109375" customWidth="1"/>
    <col min="2582" max="2583" width="4.6640625" customWidth="1"/>
    <col min="2584" max="2584" width="3.33203125" customWidth="1"/>
    <col min="2585" max="2585" width="2.88671875" customWidth="1"/>
    <col min="2586" max="2586" width="4.6640625" customWidth="1"/>
    <col min="2587" max="2587" width="2.88671875" customWidth="1"/>
    <col min="2588" max="2588" width="4.6640625" customWidth="1"/>
    <col min="2589" max="2591" width="8.6640625" customWidth="1"/>
    <col min="2592" max="2592" width="2.6640625" customWidth="1"/>
    <col min="2593" max="2593" width="7.88671875" customWidth="1"/>
    <col min="2816" max="2816" width="7.109375" customWidth="1"/>
    <col min="2817" max="2817" width="2.6640625" customWidth="1"/>
    <col min="2818" max="2820" width="8.6640625" customWidth="1"/>
    <col min="2821" max="2821" width="4.6640625" customWidth="1"/>
    <col min="2822" max="2822" width="2.33203125" customWidth="1"/>
    <col min="2823" max="2823" width="4.6640625" customWidth="1"/>
    <col min="2824" max="2824" width="2.88671875" customWidth="1"/>
    <col min="2825" max="2825" width="3.33203125" customWidth="1"/>
    <col min="2826" max="2827" width="4.6640625" customWidth="1"/>
    <col min="2828" max="2828" width="1.88671875" customWidth="1"/>
    <col min="2829" max="2829" width="2.44140625" customWidth="1"/>
    <col min="2830" max="2830" width="3.109375" customWidth="1"/>
    <col min="2831" max="2831" width="2.33203125" customWidth="1"/>
    <col min="2832" max="2833" width="4.6640625" customWidth="1"/>
    <col min="2834" max="2834" width="2.33203125" customWidth="1"/>
    <col min="2835" max="2835" width="3.109375" customWidth="1"/>
    <col min="2836" max="2836" width="2.88671875" customWidth="1"/>
    <col min="2837" max="2837" width="2.109375" customWidth="1"/>
    <col min="2838" max="2839" width="4.6640625" customWidth="1"/>
    <col min="2840" max="2840" width="3.33203125" customWidth="1"/>
    <col min="2841" max="2841" width="2.88671875" customWidth="1"/>
    <col min="2842" max="2842" width="4.6640625" customWidth="1"/>
    <col min="2843" max="2843" width="2.88671875" customWidth="1"/>
    <col min="2844" max="2844" width="4.6640625" customWidth="1"/>
    <col min="2845" max="2847" width="8.6640625" customWidth="1"/>
    <col min="2848" max="2848" width="2.6640625" customWidth="1"/>
    <col min="2849" max="2849" width="7.88671875" customWidth="1"/>
    <col min="3072" max="3072" width="7.109375" customWidth="1"/>
    <col min="3073" max="3073" width="2.6640625" customWidth="1"/>
    <col min="3074" max="3076" width="8.6640625" customWidth="1"/>
    <col min="3077" max="3077" width="4.6640625" customWidth="1"/>
    <col min="3078" max="3078" width="2.33203125" customWidth="1"/>
    <col min="3079" max="3079" width="4.6640625" customWidth="1"/>
    <col min="3080" max="3080" width="2.88671875" customWidth="1"/>
    <col min="3081" max="3081" width="3.33203125" customWidth="1"/>
    <col min="3082" max="3083" width="4.6640625" customWidth="1"/>
    <col min="3084" max="3084" width="1.88671875" customWidth="1"/>
    <col min="3085" max="3085" width="2.44140625" customWidth="1"/>
    <col min="3086" max="3086" width="3.109375" customWidth="1"/>
    <col min="3087" max="3087" width="2.33203125" customWidth="1"/>
    <col min="3088" max="3089" width="4.6640625" customWidth="1"/>
    <col min="3090" max="3090" width="2.33203125" customWidth="1"/>
    <col min="3091" max="3091" width="3.109375" customWidth="1"/>
    <col min="3092" max="3092" width="2.88671875" customWidth="1"/>
    <col min="3093" max="3093" width="2.109375" customWidth="1"/>
    <col min="3094" max="3095" width="4.6640625" customWidth="1"/>
    <col min="3096" max="3096" width="3.33203125" customWidth="1"/>
    <col min="3097" max="3097" width="2.88671875" customWidth="1"/>
    <col min="3098" max="3098" width="4.6640625" customWidth="1"/>
    <col min="3099" max="3099" width="2.88671875" customWidth="1"/>
    <col min="3100" max="3100" width="4.6640625" customWidth="1"/>
    <col min="3101" max="3103" width="8.6640625" customWidth="1"/>
    <col min="3104" max="3104" width="2.6640625" customWidth="1"/>
    <col min="3105" max="3105" width="7.88671875" customWidth="1"/>
    <col min="3328" max="3328" width="7.109375" customWidth="1"/>
    <col min="3329" max="3329" width="2.6640625" customWidth="1"/>
    <col min="3330" max="3332" width="8.6640625" customWidth="1"/>
    <col min="3333" max="3333" width="4.6640625" customWidth="1"/>
    <col min="3334" max="3334" width="2.33203125" customWidth="1"/>
    <col min="3335" max="3335" width="4.6640625" customWidth="1"/>
    <col min="3336" max="3336" width="2.88671875" customWidth="1"/>
    <col min="3337" max="3337" width="3.33203125" customWidth="1"/>
    <col min="3338" max="3339" width="4.6640625" customWidth="1"/>
    <col min="3340" max="3340" width="1.88671875" customWidth="1"/>
    <col min="3341" max="3341" width="2.44140625" customWidth="1"/>
    <col min="3342" max="3342" width="3.109375" customWidth="1"/>
    <col min="3343" max="3343" width="2.33203125" customWidth="1"/>
    <col min="3344" max="3345" width="4.6640625" customWidth="1"/>
    <col min="3346" max="3346" width="2.33203125" customWidth="1"/>
    <col min="3347" max="3347" width="3.109375" customWidth="1"/>
    <col min="3348" max="3348" width="2.88671875" customWidth="1"/>
    <col min="3349" max="3349" width="2.109375" customWidth="1"/>
    <col min="3350" max="3351" width="4.6640625" customWidth="1"/>
    <col min="3352" max="3352" width="3.33203125" customWidth="1"/>
    <col min="3353" max="3353" width="2.88671875" customWidth="1"/>
    <col min="3354" max="3354" width="4.6640625" customWidth="1"/>
    <col min="3355" max="3355" width="2.88671875" customWidth="1"/>
    <col min="3356" max="3356" width="4.6640625" customWidth="1"/>
    <col min="3357" max="3359" width="8.6640625" customWidth="1"/>
    <col min="3360" max="3360" width="2.6640625" customWidth="1"/>
    <col min="3361" max="3361" width="7.88671875" customWidth="1"/>
    <col min="3584" max="3584" width="7.109375" customWidth="1"/>
    <col min="3585" max="3585" width="2.6640625" customWidth="1"/>
    <col min="3586" max="3588" width="8.6640625" customWidth="1"/>
    <col min="3589" max="3589" width="4.6640625" customWidth="1"/>
    <col min="3590" max="3590" width="2.33203125" customWidth="1"/>
    <col min="3591" max="3591" width="4.6640625" customWidth="1"/>
    <col min="3592" max="3592" width="2.88671875" customWidth="1"/>
    <col min="3593" max="3593" width="3.33203125" customWidth="1"/>
    <col min="3594" max="3595" width="4.6640625" customWidth="1"/>
    <col min="3596" max="3596" width="1.88671875" customWidth="1"/>
    <col min="3597" max="3597" width="2.44140625" customWidth="1"/>
    <col min="3598" max="3598" width="3.109375" customWidth="1"/>
    <col min="3599" max="3599" width="2.33203125" customWidth="1"/>
    <col min="3600" max="3601" width="4.6640625" customWidth="1"/>
    <col min="3602" max="3602" width="2.33203125" customWidth="1"/>
    <col min="3603" max="3603" width="3.109375" customWidth="1"/>
    <col min="3604" max="3604" width="2.88671875" customWidth="1"/>
    <col min="3605" max="3605" width="2.109375" customWidth="1"/>
    <col min="3606" max="3607" width="4.6640625" customWidth="1"/>
    <col min="3608" max="3608" width="3.33203125" customWidth="1"/>
    <col min="3609" max="3609" width="2.88671875" customWidth="1"/>
    <col min="3610" max="3610" width="4.6640625" customWidth="1"/>
    <col min="3611" max="3611" width="2.88671875" customWidth="1"/>
    <col min="3612" max="3612" width="4.6640625" customWidth="1"/>
    <col min="3613" max="3615" width="8.6640625" customWidth="1"/>
    <col min="3616" max="3616" width="2.6640625" customWidth="1"/>
    <col min="3617" max="3617" width="7.88671875" customWidth="1"/>
    <col min="3840" max="3840" width="7.109375" customWidth="1"/>
    <col min="3841" max="3841" width="2.6640625" customWidth="1"/>
    <col min="3842" max="3844" width="8.6640625" customWidth="1"/>
    <col min="3845" max="3845" width="4.6640625" customWidth="1"/>
    <col min="3846" max="3846" width="2.33203125" customWidth="1"/>
    <col min="3847" max="3847" width="4.6640625" customWidth="1"/>
    <col min="3848" max="3848" width="2.88671875" customWidth="1"/>
    <col min="3849" max="3849" width="3.33203125" customWidth="1"/>
    <col min="3850" max="3851" width="4.6640625" customWidth="1"/>
    <col min="3852" max="3852" width="1.88671875" customWidth="1"/>
    <col min="3853" max="3853" width="2.44140625" customWidth="1"/>
    <col min="3854" max="3854" width="3.109375" customWidth="1"/>
    <col min="3855" max="3855" width="2.33203125" customWidth="1"/>
    <col min="3856" max="3857" width="4.6640625" customWidth="1"/>
    <col min="3858" max="3858" width="2.33203125" customWidth="1"/>
    <col min="3859" max="3859" width="3.109375" customWidth="1"/>
    <col min="3860" max="3860" width="2.88671875" customWidth="1"/>
    <col min="3861" max="3861" width="2.109375" customWidth="1"/>
    <col min="3862" max="3863" width="4.6640625" customWidth="1"/>
    <col min="3864" max="3864" width="3.33203125" customWidth="1"/>
    <col min="3865" max="3865" width="2.88671875" customWidth="1"/>
    <col min="3866" max="3866" width="4.6640625" customWidth="1"/>
    <col min="3867" max="3867" width="2.88671875" customWidth="1"/>
    <col min="3868" max="3868" width="4.6640625" customWidth="1"/>
    <col min="3869" max="3871" width="8.6640625" customWidth="1"/>
    <col min="3872" max="3872" width="2.6640625" customWidth="1"/>
    <col min="3873" max="3873" width="7.88671875" customWidth="1"/>
    <col min="4096" max="4096" width="7.109375" customWidth="1"/>
    <col min="4097" max="4097" width="2.6640625" customWidth="1"/>
    <col min="4098" max="4100" width="8.6640625" customWidth="1"/>
    <col min="4101" max="4101" width="4.6640625" customWidth="1"/>
    <col min="4102" max="4102" width="2.33203125" customWidth="1"/>
    <col min="4103" max="4103" width="4.6640625" customWidth="1"/>
    <col min="4104" max="4104" width="2.88671875" customWidth="1"/>
    <col min="4105" max="4105" width="3.33203125" customWidth="1"/>
    <col min="4106" max="4107" width="4.6640625" customWidth="1"/>
    <col min="4108" max="4108" width="1.88671875" customWidth="1"/>
    <col min="4109" max="4109" width="2.44140625" customWidth="1"/>
    <col min="4110" max="4110" width="3.109375" customWidth="1"/>
    <col min="4111" max="4111" width="2.33203125" customWidth="1"/>
    <col min="4112" max="4113" width="4.6640625" customWidth="1"/>
    <col min="4114" max="4114" width="2.33203125" customWidth="1"/>
    <col min="4115" max="4115" width="3.109375" customWidth="1"/>
    <col min="4116" max="4116" width="2.88671875" customWidth="1"/>
    <col min="4117" max="4117" width="2.109375" customWidth="1"/>
    <col min="4118" max="4119" width="4.6640625" customWidth="1"/>
    <col min="4120" max="4120" width="3.33203125" customWidth="1"/>
    <col min="4121" max="4121" width="2.88671875" customWidth="1"/>
    <col min="4122" max="4122" width="4.6640625" customWidth="1"/>
    <col min="4123" max="4123" width="2.88671875" customWidth="1"/>
    <col min="4124" max="4124" width="4.6640625" customWidth="1"/>
    <col min="4125" max="4127" width="8.6640625" customWidth="1"/>
    <col min="4128" max="4128" width="2.6640625" customWidth="1"/>
    <col min="4129" max="4129" width="7.88671875" customWidth="1"/>
    <col min="4352" max="4352" width="7.109375" customWidth="1"/>
    <col min="4353" max="4353" width="2.6640625" customWidth="1"/>
    <col min="4354" max="4356" width="8.6640625" customWidth="1"/>
    <col min="4357" max="4357" width="4.6640625" customWidth="1"/>
    <col min="4358" max="4358" width="2.33203125" customWidth="1"/>
    <col min="4359" max="4359" width="4.6640625" customWidth="1"/>
    <col min="4360" max="4360" width="2.88671875" customWidth="1"/>
    <col min="4361" max="4361" width="3.33203125" customWidth="1"/>
    <col min="4362" max="4363" width="4.6640625" customWidth="1"/>
    <col min="4364" max="4364" width="1.88671875" customWidth="1"/>
    <col min="4365" max="4365" width="2.44140625" customWidth="1"/>
    <col min="4366" max="4366" width="3.109375" customWidth="1"/>
    <col min="4367" max="4367" width="2.33203125" customWidth="1"/>
    <col min="4368" max="4369" width="4.6640625" customWidth="1"/>
    <col min="4370" max="4370" width="2.33203125" customWidth="1"/>
    <col min="4371" max="4371" width="3.109375" customWidth="1"/>
    <col min="4372" max="4372" width="2.88671875" customWidth="1"/>
    <col min="4373" max="4373" width="2.109375" customWidth="1"/>
    <col min="4374" max="4375" width="4.6640625" customWidth="1"/>
    <col min="4376" max="4376" width="3.33203125" customWidth="1"/>
    <col min="4377" max="4377" width="2.88671875" customWidth="1"/>
    <col min="4378" max="4378" width="4.6640625" customWidth="1"/>
    <col min="4379" max="4379" width="2.88671875" customWidth="1"/>
    <col min="4380" max="4380" width="4.6640625" customWidth="1"/>
    <col min="4381" max="4383" width="8.6640625" customWidth="1"/>
    <col min="4384" max="4384" width="2.6640625" customWidth="1"/>
    <col min="4385" max="4385" width="7.88671875" customWidth="1"/>
    <col min="4608" max="4608" width="7.109375" customWidth="1"/>
    <col min="4609" max="4609" width="2.6640625" customWidth="1"/>
    <col min="4610" max="4612" width="8.6640625" customWidth="1"/>
    <col min="4613" max="4613" width="4.6640625" customWidth="1"/>
    <col min="4614" max="4614" width="2.33203125" customWidth="1"/>
    <col min="4615" max="4615" width="4.6640625" customWidth="1"/>
    <col min="4616" max="4616" width="2.88671875" customWidth="1"/>
    <col min="4617" max="4617" width="3.33203125" customWidth="1"/>
    <col min="4618" max="4619" width="4.6640625" customWidth="1"/>
    <col min="4620" max="4620" width="1.88671875" customWidth="1"/>
    <col min="4621" max="4621" width="2.44140625" customWidth="1"/>
    <col min="4622" max="4622" width="3.109375" customWidth="1"/>
    <col min="4623" max="4623" width="2.33203125" customWidth="1"/>
    <col min="4624" max="4625" width="4.6640625" customWidth="1"/>
    <col min="4626" max="4626" width="2.33203125" customWidth="1"/>
    <col min="4627" max="4627" width="3.109375" customWidth="1"/>
    <col min="4628" max="4628" width="2.88671875" customWidth="1"/>
    <col min="4629" max="4629" width="2.109375" customWidth="1"/>
    <col min="4630" max="4631" width="4.6640625" customWidth="1"/>
    <col min="4632" max="4632" width="3.33203125" customWidth="1"/>
    <col min="4633" max="4633" width="2.88671875" customWidth="1"/>
    <col min="4634" max="4634" width="4.6640625" customWidth="1"/>
    <col min="4635" max="4635" width="2.88671875" customWidth="1"/>
    <col min="4636" max="4636" width="4.6640625" customWidth="1"/>
    <col min="4637" max="4639" width="8.6640625" customWidth="1"/>
    <col min="4640" max="4640" width="2.6640625" customWidth="1"/>
    <col min="4641" max="4641" width="7.88671875" customWidth="1"/>
    <col min="4864" max="4864" width="7.109375" customWidth="1"/>
    <col min="4865" max="4865" width="2.6640625" customWidth="1"/>
    <col min="4866" max="4868" width="8.6640625" customWidth="1"/>
    <col min="4869" max="4869" width="4.6640625" customWidth="1"/>
    <col min="4870" max="4870" width="2.33203125" customWidth="1"/>
    <col min="4871" max="4871" width="4.6640625" customWidth="1"/>
    <col min="4872" max="4872" width="2.88671875" customWidth="1"/>
    <col min="4873" max="4873" width="3.33203125" customWidth="1"/>
    <col min="4874" max="4875" width="4.6640625" customWidth="1"/>
    <col min="4876" max="4876" width="1.88671875" customWidth="1"/>
    <col min="4877" max="4877" width="2.44140625" customWidth="1"/>
    <col min="4878" max="4878" width="3.109375" customWidth="1"/>
    <col min="4879" max="4879" width="2.33203125" customWidth="1"/>
    <col min="4880" max="4881" width="4.6640625" customWidth="1"/>
    <col min="4882" max="4882" width="2.33203125" customWidth="1"/>
    <col min="4883" max="4883" width="3.109375" customWidth="1"/>
    <col min="4884" max="4884" width="2.88671875" customWidth="1"/>
    <col min="4885" max="4885" width="2.109375" customWidth="1"/>
    <col min="4886" max="4887" width="4.6640625" customWidth="1"/>
    <col min="4888" max="4888" width="3.33203125" customWidth="1"/>
    <col min="4889" max="4889" width="2.88671875" customWidth="1"/>
    <col min="4890" max="4890" width="4.6640625" customWidth="1"/>
    <col min="4891" max="4891" width="2.88671875" customWidth="1"/>
    <col min="4892" max="4892" width="4.6640625" customWidth="1"/>
    <col min="4893" max="4895" width="8.6640625" customWidth="1"/>
    <col min="4896" max="4896" width="2.6640625" customWidth="1"/>
    <col min="4897" max="4897" width="7.88671875" customWidth="1"/>
    <col min="5120" max="5120" width="7.109375" customWidth="1"/>
    <col min="5121" max="5121" width="2.6640625" customWidth="1"/>
    <col min="5122" max="5124" width="8.6640625" customWidth="1"/>
    <col min="5125" max="5125" width="4.6640625" customWidth="1"/>
    <col min="5126" max="5126" width="2.33203125" customWidth="1"/>
    <col min="5127" max="5127" width="4.6640625" customWidth="1"/>
    <col min="5128" max="5128" width="2.88671875" customWidth="1"/>
    <col min="5129" max="5129" width="3.33203125" customWidth="1"/>
    <col min="5130" max="5131" width="4.6640625" customWidth="1"/>
    <col min="5132" max="5132" width="1.88671875" customWidth="1"/>
    <col min="5133" max="5133" width="2.44140625" customWidth="1"/>
    <col min="5134" max="5134" width="3.109375" customWidth="1"/>
    <col min="5135" max="5135" width="2.33203125" customWidth="1"/>
    <col min="5136" max="5137" width="4.6640625" customWidth="1"/>
    <col min="5138" max="5138" width="2.33203125" customWidth="1"/>
    <col min="5139" max="5139" width="3.109375" customWidth="1"/>
    <col min="5140" max="5140" width="2.88671875" customWidth="1"/>
    <col min="5141" max="5141" width="2.109375" customWidth="1"/>
    <col min="5142" max="5143" width="4.6640625" customWidth="1"/>
    <col min="5144" max="5144" width="3.33203125" customWidth="1"/>
    <col min="5145" max="5145" width="2.88671875" customWidth="1"/>
    <col min="5146" max="5146" width="4.6640625" customWidth="1"/>
    <col min="5147" max="5147" width="2.88671875" customWidth="1"/>
    <col min="5148" max="5148" width="4.6640625" customWidth="1"/>
    <col min="5149" max="5151" width="8.6640625" customWidth="1"/>
    <col min="5152" max="5152" width="2.6640625" customWidth="1"/>
    <col min="5153" max="5153" width="7.88671875" customWidth="1"/>
    <col min="5376" max="5376" width="7.109375" customWidth="1"/>
    <col min="5377" max="5377" width="2.6640625" customWidth="1"/>
    <col min="5378" max="5380" width="8.6640625" customWidth="1"/>
    <col min="5381" max="5381" width="4.6640625" customWidth="1"/>
    <col min="5382" max="5382" width="2.33203125" customWidth="1"/>
    <col min="5383" max="5383" width="4.6640625" customWidth="1"/>
    <col min="5384" max="5384" width="2.88671875" customWidth="1"/>
    <col min="5385" max="5385" width="3.33203125" customWidth="1"/>
    <col min="5386" max="5387" width="4.6640625" customWidth="1"/>
    <col min="5388" max="5388" width="1.88671875" customWidth="1"/>
    <col min="5389" max="5389" width="2.44140625" customWidth="1"/>
    <col min="5390" max="5390" width="3.109375" customWidth="1"/>
    <col min="5391" max="5391" width="2.33203125" customWidth="1"/>
    <col min="5392" max="5393" width="4.6640625" customWidth="1"/>
    <col min="5394" max="5394" width="2.33203125" customWidth="1"/>
    <col min="5395" max="5395" width="3.109375" customWidth="1"/>
    <col min="5396" max="5396" width="2.88671875" customWidth="1"/>
    <col min="5397" max="5397" width="2.109375" customWidth="1"/>
    <col min="5398" max="5399" width="4.6640625" customWidth="1"/>
    <col min="5400" max="5400" width="3.33203125" customWidth="1"/>
    <col min="5401" max="5401" width="2.88671875" customWidth="1"/>
    <col min="5402" max="5402" width="4.6640625" customWidth="1"/>
    <col min="5403" max="5403" width="2.88671875" customWidth="1"/>
    <col min="5404" max="5404" width="4.6640625" customWidth="1"/>
    <col min="5405" max="5407" width="8.6640625" customWidth="1"/>
    <col min="5408" max="5408" width="2.6640625" customWidth="1"/>
    <col min="5409" max="5409" width="7.88671875" customWidth="1"/>
    <col min="5632" max="5632" width="7.109375" customWidth="1"/>
    <col min="5633" max="5633" width="2.6640625" customWidth="1"/>
    <col min="5634" max="5636" width="8.6640625" customWidth="1"/>
    <col min="5637" max="5637" width="4.6640625" customWidth="1"/>
    <col min="5638" max="5638" width="2.33203125" customWidth="1"/>
    <col min="5639" max="5639" width="4.6640625" customWidth="1"/>
    <col min="5640" max="5640" width="2.88671875" customWidth="1"/>
    <col min="5641" max="5641" width="3.33203125" customWidth="1"/>
    <col min="5642" max="5643" width="4.6640625" customWidth="1"/>
    <col min="5644" max="5644" width="1.88671875" customWidth="1"/>
    <col min="5645" max="5645" width="2.44140625" customWidth="1"/>
    <col min="5646" max="5646" width="3.109375" customWidth="1"/>
    <col min="5647" max="5647" width="2.33203125" customWidth="1"/>
    <col min="5648" max="5649" width="4.6640625" customWidth="1"/>
    <col min="5650" max="5650" width="2.33203125" customWidth="1"/>
    <col min="5651" max="5651" width="3.109375" customWidth="1"/>
    <col min="5652" max="5652" width="2.88671875" customWidth="1"/>
    <col min="5653" max="5653" width="2.109375" customWidth="1"/>
    <col min="5654" max="5655" width="4.6640625" customWidth="1"/>
    <col min="5656" max="5656" width="3.33203125" customWidth="1"/>
    <col min="5657" max="5657" width="2.88671875" customWidth="1"/>
    <col min="5658" max="5658" width="4.6640625" customWidth="1"/>
    <col min="5659" max="5659" width="2.88671875" customWidth="1"/>
    <col min="5660" max="5660" width="4.6640625" customWidth="1"/>
    <col min="5661" max="5663" width="8.6640625" customWidth="1"/>
    <col min="5664" max="5664" width="2.6640625" customWidth="1"/>
    <col min="5665" max="5665" width="7.88671875" customWidth="1"/>
    <col min="5888" max="5888" width="7.109375" customWidth="1"/>
    <col min="5889" max="5889" width="2.6640625" customWidth="1"/>
    <col min="5890" max="5892" width="8.6640625" customWidth="1"/>
    <col min="5893" max="5893" width="4.6640625" customWidth="1"/>
    <col min="5894" max="5894" width="2.33203125" customWidth="1"/>
    <col min="5895" max="5895" width="4.6640625" customWidth="1"/>
    <col min="5896" max="5896" width="2.88671875" customWidth="1"/>
    <col min="5897" max="5897" width="3.33203125" customWidth="1"/>
    <col min="5898" max="5899" width="4.6640625" customWidth="1"/>
    <col min="5900" max="5900" width="1.88671875" customWidth="1"/>
    <col min="5901" max="5901" width="2.44140625" customWidth="1"/>
    <col min="5902" max="5902" width="3.109375" customWidth="1"/>
    <col min="5903" max="5903" width="2.33203125" customWidth="1"/>
    <col min="5904" max="5905" width="4.6640625" customWidth="1"/>
    <col min="5906" max="5906" width="2.33203125" customWidth="1"/>
    <col min="5907" max="5907" width="3.109375" customWidth="1"/>
    <col min="5908" max="5908" width="2.88671875" customWidth="1"/>
    <col min="5909" max="5909" width="2.109375" customWidth="1"/>
    <col min="5910" max="5911" width="4.6640625" customWidth="1"/>
    <col min="5912" max="5912" width="3.33203125" customWidth="1"/>
    <col min="5913" max="5913" width="2.88671875" customWidth="1"/>
    <col min="5914" max="5914" width="4.6640625" customWidth="1"/>
    <col min="5915" max="5915" width="2.88671875" customWidth="1"/>
    <col min="5916" max="5916" width="4.6640625" customWidth="1"/>
    <col min="5917" max="5919" width="8.6640625" customWidth="1"/>
    <col min="5920" max="5920" width="2.6640625" customWidth="1"/>
    <col min="5921" max="5921" width="7.88671875" customWidth="1"/>
    <col min="6144" max="6144" width="7.109375" customWidth="1"/>
    <col min="6145" max="6145" width="2.6640625" customWidth="1"/>
    <col min="6146" max="6148" width="8.6640625" customWidth="1"/>
    <col min="6149" max="6149" width="4.6640625" customWidth="1"/>
    <col min="6150" max="6150" width="2.33203125" customWidth="1"/>
    <col min="6151" max="6151" width="4.6640625" customWidth="1"/>
    <col min="6152" max="6152" width="2.88671875" customWidth="1"/>
    <col min="6153" max="6153" width="3.33203125" customWidth="1"/>
    <col min="6154" max="6155" width="4.6640625" customWidth="1"/>
    <col min="6156" max="6156" width="1.88671875" customWidth="1"/>
    <col min="6157" max="6157" width="2.44140625" customWidth="1"/>
    <col min="6158" max="6158" width="3.109375" customWidth="1"/>
    <col min="6159" max="6159" width="2.33203125" customWidth="1"/>
    <col min="6160" max="6161" width="4.6640625" customWidth="1"/>
    <col min="6162" max="6162" width="2.33203125" customWidth="1"/>
    <col min="6163" max="6163" width="3.109375" customWidth="1"/>
    <col min="6164" max="6164" width="2.88671875" customWidth="1"/>
    <col min="6165" max="6165" width="2.109375" customWidth="1"/>
    <col min="6166" max="6167" width="4.6640625" customWidth="1"/>
    <col min="6168" max="6168" width="3.33203125" customWidth="1"/>
    <col min="6169" max="6169" width="2.88671875" customWidth="1"/>
    <col min="6170" max="6170" width="4.6640625" customWidth="1"/>
    <col min="6171" max="6171" width="2.88671875" customWidth="1"/>
    <col min="6172" max="6172" width="4.6640625" customWidth="1"/>
    <col min="6173" max="6175" width="8.6640625" customWidth="1"/>
    <col min="6176" max="6176" width="2.6640625" customWidth="1"/>
    <col min="6177" max="6177" width="7.88671875" customWidth="1"/>
    <col min="6400" max="6400" width="7.109375" customWidth="1"/>
    <col min="6401" max="6401" width="2.6640625" customWidth="1"/>
    <col min="6402" max="6404" width="8.6640625" customWidth="1"/>
    <col min="6405" max="6405" width="4.6640625" customWidth="1"/>
    <col min="6406" max="6406" width="2.33203125" customWidth="1"/>
    <col min="6407" max="6407" width="4.6640625" customWidth="1"/>
    <col min="6408" max="6408" width="2.88671875" customWidth="1"/>
    <col min="6409" max="6409" width="3.33203125" customWidth="1"/>
    <col min="6410" max="6411" width="4.6640625" customWidth="1"/>
    <col min="6412" max="6412" width="1.88671875" customWidth="1"/>
    <col min="6413" max="6413" width="2.44140625" customWidth="1"/>
    <col min="6414" max="6414" width="3.109375" customWidth="1"/>
    <col min="6415" max="6415" width="2.33203125" customWidth="1"/>
    <col min="6416" max="6417" width="4.6640625" customWidth="1"/>
    <col min="6418" max="6418" width="2.33203125" customWidth="1"/>
    <col min="6419" max="6419" width="3.109375" customWidth="1"/>
    <col min="6420" max="6420" width="2.88671875" customWidth="1"/>
    <col min="6421" max="6421" width="2.109375" customWidth="1"/>
    <col min="6422" max="6423" width="4.6640625" customWidth="1"/>
    <col min="6424" max="6424" width="3.33203125" customWidth="1"/>
    <col min="6425" max="6425" width="2.88671875" customWidth="1"/>
    <col min="6426" max="6426" width="4.6640625" customWidth="1"/>
    <col min="6427" max="6427" width="2.88671875" customWidth="1"/>
    <col min="6428" max="6428" width="4.6640625" customWidth="1"/>
    <col min="6429" max="6431" width="8.6640625" customWidth="1"/>
    <col min="6432" max="6432" width="2.6640625" customWidth="1"/>
    <col min="6433" max="6433" width="7.88671875" customWidth="1"/>
    <col min="6656" max="6656" width="7.109375" customWidth="1"/>
    <col min="6657" max="6657" width="2.6640625" customWidth="1"/>
    <col min="6658" max="6660" width="8.6640625" customWidth="1"/>
    <col min="6661" max="6661" width="4.6640625" customWidth="1"/>
    <col min="6662" max="6662" width="2.33203125" customWidth="1"/>
    <col min="6663" max="6663" width="4.6640625" customWidth="1"/>
    <col min="6664" max="6664" width="2.88671875" customWidth="1"/>
    <col min="6665" max="6665" width="3.33203125" customWidth="1"/>
    <col min="6666" max="6667" width="4.6640625" customWidth="1"/>
    <col min="6668" max="6668" width="1.88671875" customWidth="1"/>
    <col min="6669" max="6669" width="2.44140625" customWidth="1"/>
    <col min="6670" max="6670" width="3.109375" customWidth="1"/>
    <col min="6671" max="6671" width="2.33203125" customWidth="1"/>
    <col min="6672" max="6673" width="4.6640625" customWidth="1"/>
    <col min="6674" max="6674" width="2.33203125" customWidth="1"/>
    <col min="6675" max="6675" width="3.109375" customWidth="1"/>
    <col min="6676" max="6676" width="2.88671875" customWidth="1"/>
    <col min="6677" max="6677" width="2.109375" customWidth="1"/>
    <col min="6678" max="6679" width="4.6640625" customWidth="1"/>
    <col min="6680" max="6680" width="3.33203125" customWidth="1"/>
    <col min="6681" max="6681" width="2.88671875" customWidth="1"/>
    <col min="6682" max="6682" width="4.6640625" customWidth="1"/>
    <col min="6683" max="6683" width="2.88671875" customWidth="1"/>
    <col min="6684" max="6684" width="4.6640625" customWidth="1"/>
    <col min="6685" max="6687" width="8.6640625" customWidth="1"/>
    <col min="6688" max="6688" width="2.6640625" customWidth="1"/>
    <col min="6689" max="6689" width="7.88671875" customWidth="1"/>
    <col min="6912" max="6912" width="7.109375" customWidth="1"/>
    <col min="6913" max="6913" width="2.6640625" customWidth="1"/>
    <col min="6914" max="6916" width="8.6640625" customWidth="1"/>
    <col min="6917" max="6917" width="4.6640625" customWidth="1"/>
    <col min="6918" max="6918" width="2.33203125" customWidth="1"/>
    <col min="6919" max="6919" width="4.6640625" customWidth="1"/>
    <col min="6920" max="6920" width="2.88671875" customWidth="1"/>
    <col min="6921" max="6921" width="3.33203125" customWidth="1"/>
    <col min="6922" max="6923" width="4.6640625" customWidth="1"/>
    <col min="6924" max="6924" width="1.88671875" customWidth="1"/>
    <col min="6925" max="6925" width="2.44140625" customWidth="1"/>
    <col min="6926" max="6926" width="3.109375" customWidth="1"/>
    <col min="6927" max="6927" width="2.33203125" customWidth="1"/>
    <col min="6928" max="6929" width="4.6640625" customWidth="1"/>
    <col min="6930" max="6930" width="2.33203125" customWidth="1"/>
    <col min="6931" max="6931" width="3.109375" customWidth="1"/>
    <col min="6932" max="6932" width="2.88671875" customWidth="1"/>
    <col min="6933" max="6933" width="2.109375" customWidth="1"/>
    <col min="6934" max="6935" width="4.6640625" customWidth="1"/>
    <col min="6936" max="6936" width="3.33203125" customWidth="1"/>
    <col min="6937" max="6937" width="2.88671875" customWidth="1"/>
    <col min="6938" max="6938" width="4.6640625" customWidth="1"/>
    <col min="6939" max="6939" width="2.88671875" customWidth="1"/>
    <col min="6940" max="6940" width="4.6640625" customWidth="1"/>
    <col min="6941" max="6943" width="8.6640625" customWidth="1"/>
    <col min="6944" max="6944" width="2.6640625" customWidth="1"/>
    <col min="6945" max="6945" width="7.88671875" customWidth="1"/>
    <col min="7168" max="7168" width="7.109375" customWidth="1"/>
    <col min="7169" max="7169" width="2.6640625" customWidth="1"/>
    <col min="7170" max="7172" width="8.6640625" customWidth="1"/>
    <col min="7173" max="7173" width="4.6640625" customWidth="1"/>
    <col min="7174" max="7174" width="2.33203125" customWidth="1"/>
    <col min="7175" max="7175" width="4.6640625" customWidth="1"/>
    <col min="7176" max="7176" width="2.88671875" customWidth="1"/>
    <col min="7177" max="7177" width="3.33203125" customWidth="1"/>
    <col min="7178" max="7179" width="4.6640625" customWidth="1"/>
    <col min="7180" max="7180" width="1.88671875" customWidth="1"/>
    <col min="7181" max="7181" width="2.44140625" customWidth="1"/>
    <col min="7182" max="7182" width="3.109375" customWidth="1"/>
    <col min="7183" max="7183" width="2.33203125" customWidth="1"/>
    <col min="7184" max="7185" width="4.6640625" customWidth="1"/>
    <col min="7186" max="7186" width="2.33203125" customWidth="1"/>
    <col min="7187" max="7187" width="3.109375" customWidth="1"/>
    <col min="7188" max="7188" width="2.88671875" customWidth="1"/>
    <col min="7189" max="7189" width="2.109375" customWidth="1"/>
    <col min="7190" max="7191" width="4.6640625" customWidth="1"/>
    <col min="7192" max="7192" width="3.33203125" customWidth="1"/>
    <col min="7193" max="7193" width="2.88671875" customWidth="1"/>
    <col min="7194" max="7194" width="4.6640625" customWidth="1"/>
    <col min="7195" max="7195" width="2.88671875" customWidth="1"/>
    <col min="7196" max="7196" width="4.6640625" customWidth="1"/>
    <col min="7197" max="7199" width="8.6640625" customWidth="1"/>
    <col min="7200" max="7200" width="2.6640625" customWidth="1"/>
    <col min="7201" max="7201" width="7.88671875" customWidth="1"/>
    <col min="7424" max="7424" width="7.109375" customWidth="1"/>
    <col min="7425" max="7425" width="2.6640625" customWidth="1"/>
    <col min="7426" max="7428" width="8.6640625" customWidth="1"/>
    <col min="7429" max="7429" width="4.6640625" customWidth="1"/>
    <col min="7430" max="7430" width="2.33203125" customWidth="1"/>
    <col min="7431" max="7431" width="4.6640625" customWidth="1"/>
    <col min="7432" max="7432" width="2.88671875" customWidth="1"/>
    <col min="7433" max="7433" width="3.33203125" customWidth="1"/>
    <col min="7434" max="7435" width="4.6640625" customWidth="1"/>
    <col min="7436" max="7436" width="1.88671875" customWidth="1"/>
    <col min="7437" max="7437" width="2.44140625" customWidth="1"/>
    <col min="7438" max="7438" width="3.109375" customWidth="1"/>
    <col min="7439" max="7439" width="2.33203125" customWidth="1"/>
    <col min="7440" max="7441" width="4.6640625" customWidth="1"/>
    <col min="7442" max="7442" width="2.33203125" customWidth="1"/>
    <col min="7443" max="7443" width="3.109375" customWidth="1"/>
    <col min="7444" max="7444" width="2.88671875" customWidth="1"/>
    <col min="7445" max="7445" width="2.109375" customWidth="1"/>
    <col min="7446" max="7447" width="4.6640625" customWidth="1"/>
    <col min="7448" max="7448" width="3.33203125" customWidth="1"/>
    <col min="7449" max="7449" width="2.88671875" customWidth="1"/>
    <col min="7450" max="7450" width="4.6640625" customWidth="1"/>
    <col min="7451" max="7451" width="2.88671875" customWidth="1"/>
    <col min="7452" max="7452" width="4.6640625" customWidth="1"/>
    <col min="7453" max="7455" width="8.6640625" customWidth="1"/>
    <col min="7456" max="7456" width="2.6640625" customWidth="1"/>
    <col min="7457" max="7457" width="7.88671875" customWidth="1"/>
    <col min="7680" max="7680" width="7.109375" customWidth="1"/>
    <col min="7681" max="7681" width="2.6640625" customWidth="1"/>
    <col min="7682" max="7684" width="8.6640625" customWidth="1"/>
    <col min="7685" max="7685" width="4.6640625" customWidth="1"/>
    <col min="7686" max="7686" width="2.33203125" customWidth="1"/>
    <col min="7687" max="7687" width="4.6640625" customWidth="1"/>
    <col min="7688" max="7688" width="2.88671875" customWidth="1"/>
    <col min="7689" max="7689" width="3.33203125" customWidth="1"/>
    <col min="7690" max="7691" width="4.6640625" customWidth="1"/>
    <col min="7692" max="7692" width="1.88671875" customWidth="1"/>
    <col min="7693" max="7693" width="2.44140625" customWidth="1"/>
    <col min="7694" max="7694" width="3.109375" customWidth="1"/>
    <col min="7695" max="7695" width="2.33203125" customWidth="1"/>
    <col min="7696" max="7697" width="4.6640625" customWidth="1"/>
    <col min="7698" max="7698" width="2.33203125" customWidth="1"/>
    <col min="7699" max="7699" width="3.109375" customWidth="1"/>
    <col min="7700" max="7700" width="2.88671875" customWidth="1"/>
    <col min="7701" max="7701" width="2.109375" customWidth="1"/>
    <col min="7702" max="7703" width="4.6640625" customWidth="1"/>
    <col min="7704" max="7704" width="3.33203125" customWidth="1"/>
    <col min="7705" max="7705" width="2.88671875" customWidth="1"/>
    <col min="7706" max="7706" width="4.6640625" customWidth="1"/>
    <col min="7707" max="7707" width="2.88671875" customWidth="1"/>
    <col min="7708" max="7708" width="4.6640625" customWidth="1"/>
    <col min="7709" max="7711" width="8.6640625" customWidth="1"/>
    <col min="7712" max="7712" width="2.6640625" customWidth="1"/>
    <col min="7713" max="7713" width="7.88671875" customWidth="1"/>
    <col min="7936" max="7936" width="7.109375" customWidth="1"/>
    <col min="7937" max="7937" width="2.6640625" customWidth="1"/>
    <col min="7938" max="7940" width="8.6640625" customWidth="1"/>
    <col min="7941" max="7941" width="4.6640625" customWidth="1"/>
    <col min="7942" max="7942" width="2.33203125" customWidth="1"/>
    <col min="7943" max="7943" width="4.6640625" customWidth="1"/>
    <col min="7944" max="7944" width="2.88671875" customWidth="1"/>
    <col min="7945" max="7945" width="3.33203125" customWidth="1"/>
    <col min="7946" max="7947" width="4.6640625" customWidth="1"/>
    <col min="7948" max="7948" width="1.88671875" customWidth="1"/>
    <col min="7949" max="7949" width="2.44140625" customWidth="1"/>
    <col min="7950" max="7950" width="3.109375" customWidth="1"/>
    <col min="7951" max="7951" width="2.33203125" customWidth="1"/>
    <col min="7952" max="7953" width="4.6640625" customWidth="1"/>
    <col min="7954" max="7954" width="2.33203125" customWidth="1"/>
    <col min="7955" max="7955" width="3.109375" customWidth="1"/>
    <col min="7956" max="7956" width="2.88671875" customWidth="1"/>
    <col min="7957" max="7957" width="2.109375" customWidth="1"/>
    <col min="7958" max="7959" width="4.6640625" customWidth="1"/>
    <col min="7960" max="7960" width="3.33203125" customWidth="1"/>
    <col min="7961" max="7961" width="2.88671875" customWidth="1"/>
    <col min="7962" max="7962" width="4.6640625" customWidth="1"/>
    <col min="7963" max="7963" width="2.88671875" customWidth="1"/>
    <col min="7964" max="7964" width="4.6640625" customWidth="1"/>
    <col min="7965" max="7967" width="8.6640625" customWidth="1"/>
    <col min="7968" max="7968" width="2.6640625" customWidth="1"/>
    <col min="7969" max="7969" width="7.88671875" customWidth="1"/>
    <col min="8192" max="8192" width="7.109375" customWidth="1"/>
    <col min="8193" max="8193" width="2.6640625" customWidth="1"/>
    <col min="8194" max="8196" width="8.6640625" customWidth="1"/>
    <col min="8197" max="8197" width="4.6640625" customWidth="1"/>
    <col min="8198" max="8198" width="2.33203125" customWidth="1"/>
    <col min="8199" max="8199" width="4.6640625" customWidth="1"/>
    <col min="8200" max="8200" width="2.88671875" customWidth="1"/>
    <col min="8201" max="8201" width="3.33203125" customWidth="1"/>
    <col min="8202" max="8203" width="4.6640625" customWidth="1"/>
    <col min="8204" max="8204" width="1.88671875" customWidth="1"/>
    <col min="8205" max="8205" width="2.44140625" customWidth="1"/>
    <col min="8206" max="8206" width="3.109375" customWidth="1"/>
    <col min="8207" max="8207" width="2.33203125" customWidth="1"/>
    <col min="8208" max="8209" width="4.6640625" customWidth="1"/>
    <col min="8210" max="8210" width="2.33203125" customWidth="1"/>
    <col min="8211" max="8211" width="3.109375" customWidth="1"/>
    <col min="8212" max="8212" width="2.88671875" customWidth="1"/>
    <col min="8213" max="8213" width="2.109375" customWidth="1"/>
    <col min="8214" max="8215" width="4.6640625" customWidth="1"/>
    <col min="8216" max="8216" width="3.33203125" customWidth="1"/>
    <col min="8217" max="8217" width="2.88671875" customWidth="1"/>
    <col min="8218" max="8218" width="4.6640625" customWidth="1"/>
    <col min="8219" max="8219" width="2.88671875" customWidth="1"/>
    <col min="8220" max="8220" width="4.6640625" customWidth="1"/>
    <col min="8221" max="8223" width="8.6640625" customWidth="1"/>
    <col min="8224" max="8224" width="2.6640625" customWidth="1"/>
    <col min="8225" max="8225" width="7.88671875" customWidth="1"/>
    <col min="8448" max="8448" width="7.109375" customWidth="1"/>
    <col min="8449" max="8449" width="2.6640625" customWidth="1"/>
    <col min="8450" max="8452" width="8.6640625" customWidth="1"/>
    <col min="8453" max="8453" width="4.6640625" customWidth="1"/>
    <col min="8454" max="8454" width="2.33203125" customWidth="1"/>
    <col min="8455" max="8455" width="4.6640625" customWidth="1"/>
    <col min="8456" max="8456" width="2.88671875" customWidth="1"/>
    <col min="8457" max="8457" width="3.33203125" customWidth="1"/>
    <col min="8458" max="8459" width="4.6640625" customWidth="1"/>
    <col min="8460" max="8460" width="1.88671875" customWidth="1"/>
    <col min="8461" max="8461" width="2.44140625" customWidth="1"/>
    <col min="8462" max="8462" width="3.109375" customWidth="1"/>
    <col min="8463" max="8463" width="2.33203125" customWidth="1"/>
    <col min="8464" max="8465" width="4.6640625" customWidth="1"/>
    <col min="8466" max="8466" width="2.33203125" customWidth="1"/>
    <col min="8467" max="8467" width="3.109375" customWidth="1"/>
    <col min="8468" max="8468" width="2.88671875" customWidth="1"/>
    <col min="8469" max="8469" width="2.109375" customWidth="1"/>
    <col min="8470" max="8471" width="4.6640625" customWidth="1"/>
    <col min="8472" max="8472" width="3.33203125" customWidth="1"/>
    <col min="8473" max="8473" width="2.88671875" customWidth="1"/>
    <col min="8474" max="8474" width="4.6640625" customWidth="1"/>
    <col min="8475" max="8475" width="2.88671875" customWidth="1"/>
    <col min="8476" max="8476" width="4.6640625" customWidth="1"/>
    <col min="8477" max="8479" width="8.6640625" customWidth="1"/>
    <col min="8480" max="8480" width="2.6640625" customWidth="1"/>
    <col min="8481" max="8481" width="7.88671875" customWidth="1"/>
    <col min="8704" max="8704" width="7.109375" customWidth="1"/>
    <col min="8705" max="8705" width="2.6640625" customWidth="1"/>
    <col min="8706" max="8708" width="8.6640625" customWidth="1"/>
    <col min="8709" max="8709" width="4.6640625" customWidth="1"/>
    <col min="8710" max="8710" width="2.33203125" customWidth="1"/>
    <col min="8711" max="8711" width="4.6640625" customWidth="1"/>
    <col min="8712" max="8712" width="2.88671875" customWidth="1"/>
    <col min="8713" max="8713" width="3.33203125" customWidth="1"/>
    <col min="8714" max="8715" width="4.6640625" customWidth="1"/>
    <col min="8716" max="8716" width="1.88671875" customWidth="1"/>
    <col min="8717" max="8717" width="2.44140625" customWidth="1"/>
    <col min="8718" max="8718" width="3.109375" customWidth="1"/>
    <col min="8719" max="8719" width="2.33203125" customWidth="1"/>
    <col min="8720" max="8721" width="4.6640625" customWidth="1"/>
    <col min="8722" max="8722" width="2.33203125" customWidth="1"/>
    <col min="8723" max="8723" width="3.109375" customWidth="1"/>
    <col min="8724" max="8724" width="2.88671875" customWidth="1"/>
    <col min="8725" max="8725" width="2.109375" customWidth="1"/>
    <col min="8726" max="8727" width="4.6640625" customWidth="1"/>
    <col min="8728" max="8728" width="3.33203125" customWidth="1"/>
    <col min="8729" max="8729" width="2.88671875" customWidth="1"/>
    <col min="8730" max="8730" width="4.6640625" customWidth="1"/>
    <col min="8731" max="8731" width="2.88671875" customWidth="1"/>
    <col min="8732" max="8732" width="4.6640625" customWidth="1"/>
    <col min="8733" max="8735" width="8.6640625" customWidth="1"/>
    <col min="8736" max="8736" width="2.6640625" customWidth="1"/>
    <col min="8737" max="8737" width="7.88671875" customWidth="1"/>
    <col min="8960" max="8960" width="7.109375" customWidth="1"/>
    <col min="8961" max="8961" width="2.6640625" customWidth="1"/>
    <col min="8962" max="8964" width="8.6640625" customWidth="1"/>
    <col min="8965" max="8965" width="4.6640625" customWidth="1"/>
    <col min="8966" max="8966" width="2.33203125" customWidth="1"/>
    <col min="8967" max="8967" width="4.6640625" customWidth="1"/>
    <col min="8968" max="8968" width="2.88671875" customWidth="1"/>
    <col min="8969" max="8969" width="3.33203125" customWidth="1"/>
    <col min="8970" max="8971" width="4.6640625" customWidth="1"/>
    <col min="8972" max="8972" width="1.88671875" customWidth="1"/>
    <col min="8973" max="8973" width="2.44140625" customWidth="1"/>
    <col min="8974" max="8974" width="3.109375" customWidth="1"/>
    <col min="8975" max="8975" width="2.33203125" customWidth="1"/>
    <col min="8976" max="8977" width="4.6640625" customWidth="1"/>
    <col min="8978" max="8978" width="2.33203125" customWidth="1"/>
    <col min="8979" max="8979" width="3.109375" customWidth="1"/>
    <col min="8980" max="8980" width="2.88671875" customWidth="1"/>
    <col min="8981" max="8981" width="2.109375" customWidth="1"/>
    <col min="8982" max="8983" width="4.6640625" customWidth="1"/>
    <col min="8984" max="8984" width="3.33203125" customWidth="1"/>
    <col min="8985" max="8985" width="2.88671875" customWidth="1"/>
    <col min="8986" max="8986" width="4.6640625" customWidth="1"/>
    <col min="8987" max="8987" width="2.88671875" customWidth="1"/>
    <col min="8988" max="8988" width="4.6640625" customWidth="1"/>
    <col min="8989" max="8991" width="8.6640625" customWidth="1"/>
    <col min="8992" max="8992" width="2.6640625" customWidth="1"/>
    <col min="8993" max="8993" width="7.88671875" customWidth="1"/>
    <col min="9216" max="9216" width="7.109375" customWidth="1"/>
    <col min="9217" max="9217" width="2.6640625" customWidth="1"/>
    <col min="9218" max="9220" width="8.6640625" customWidth="1"/>
    <col min="9221" max="9221" width="4.6640625" customWidth="1"/>
    <col min="9222" max="9222" width="2.33203125" customWidth="1"/>
    <col min="9223" max="9223" width="4.6640625" customWidth="1"/>
    <col min="9224" max="9224" width="2.88671875" customWidth="1"/>
    <col min="9225" max="9225" width="3.33203125" customWidth="1"/>
    <col min="9226" max="9227" width="4.6640625" customWidth="1"/>
    <col min="9228" max="9228" width="1.88671875" customWidth="1"/>
    <col min="9229" max="9229" width="2.44140625" customWidth="1"/>
    <col min="9230" max="9230" width="3.109375" customWidth="1"/>
    <col min="9231" max="9231" width="2.33203125" customWidth="1"/>
    <col min="9232" max="9233" width="4.6640625" customWidth="1"/>
    <col min="9234" max="9234" width="2.33203125" customWidth="1"/>
    <col min="9235" max="9235" width="3.109375" customWidth="1"/>
    <col min="9236" max="9236" width="2.88671875" customWidth="1"/>
    <col min="9237" max="9237" width="2.109375" customWidth="1"/>
    <col min="9238" max="9239" width="4.6640625" customWidth="1"/>
    <col min="9240" max="9240" width="3.33203125" customWidth="1"/>
    <col min="9241" max="9241" width="2.88671875" customWidth="1"/>
    <col min="9242" max="9242" width="4.6640625" customWidth="1"/>
    <col min="9243" max="9243" width="2.88671875" customWidth="1"/>
    <col min="9244" max="9244" width="4.6640625" customWidth="1"/>
    <col min="9245" max="9247" width="8.6640625" customWidth="1"/>
    <col min="9248" max="9248" width="2.6640625" customWidth="1"/>
    <col min="9249" max="9249" width="7.88671875" customWidth="1"/>
    <col min="9472" max="9472" width="7.109375" customWidth="1"/>
    <col min="9473" max="9473" width="2.6640625" customWidth="1"/>
    <col min="9474" max="9476" width="8.6640625" customWidth="1"/>
    <col min="9477" max="9477" width="4.6640625" customWidth="1"/>
    <col min="9478" max="9478" width="2.33203125" customWidth="1"/>
    <col min="9479" max="9479" width="4.6640625" customWidth="1"/>
    <col min="9480" max="9480" width="2.88671875" customWidth="1"/>
    <col min="9481" max="9481" width="3.33203125" customWidth="1"/>
    <col min="9482" max="9483" width="4.6640625" customWidth="1"/>
    <col min="9484" max="9484" width="1.88671875" customWidth="1"/>
    <col min="9485" max="9485" width="2.44140625" customWidth="1"/>
    <col min="9486" max="9486" width="3.109375" customWidth="1"/>
    <col min="9487" max="9487" width="2.33203125" customWidth="1"/>
    <col min="9488" max="9489" width="4.6640625" customWidth="1"/>
    <col min="9490" max="9490" width="2.33203125" customWidth="1"/>
    <col min="9491" max="9491" width="3.109375" customWidth="1"/>
    <col min="9492" max="9492" width="2.88671875" customWidth="1"/>
    <col min="9493" max="9493" width="2.109375" customWidth="1"/>
    <col min="9494" max="9495" width="4.6640625" customWidth="1"/>
    <col min="9496" max="9496" width="3.33203125" customWidth="1"/>
    <col min="9497" max="9497" width="2.88671875" customWidth="1"/>
    <col min="9498" max="9498" width="4.6640625" customWidth="1"/>
    <col min="9499" max="9499" width="2.88671875" customWidth="1"/>
    <col min="9500" max="9500" width="4.6640625" customWidth="1"/>
    <col min="9501" max="9503" width="8.6640625" customWidth="1"/>
    <col min="9504" max="9504" width="2.6640625" customWidth="1"/>
    <col min="9505" max="9505" width="7.88671875" customWidth="1"/>
    <col min="9728" max="9728" width="7.109375" customWidth="1"/>
    <col min="9729" max="9729" width="2.6640625" customWidth="1"/>
    <col min="9730" max="9732" width="8.6640625" customWidth="1"/>
    <col min="9733" max="9733" width="4.6640625" customWidth="1"/>
    <col min="9734" max="9734" width="2.33203125" customWidth="1"/>
    <col min="9735" max="9735" width="4.6640625" customWidth="1"/>
    <col min="9736" max="9736" width="2.88671875" customWidth="1"/>
    <col min="9737" max="9737" width="3.33203125" customWidth="1"/>
    <col min="9738" max="9739" width="4.6640625" customWidth="1"/>
    <col min="9740" max="9740" width="1.88671875" customWidth="1"/>
    <col min="9741" max="9741" width="2.44140625" customWidth="1"/>
    <col min="9742" max="9742" width="3.109375" customWidth="1"/>
    <col min="9743" max="9743" width="2.33203125" customWidth="1"/>
    <col min="9744" max="9745" width="4.6640625" customWidth="1"/>
    <col min="9746" max="9746" width="2.33203125" customWidth="1"/>
    <col min="9747" max="9747" width="3.109375" customWidth="1"/>
    <col min="9748" max="9748" width="2.88671875" customWidth="1"/>
    <col min="9749" max="9749" width="2.109375" customWidth="1"/>
    <col min="9750" max="9751" width="4.6640625" customWidth="1"/>
    <col min="9752" max="9752" width="3.33203125" customWidth="1"/>
    <col min="9753" max="9753" width="2.88671875" customWidth="1"/>
    <col min="9754" max="9754" width="4.6640625" customWidth="1"/>
    <col min="9755" max="9755" width="2.88671875" customWidth="1"/>
    <col min="9756" max="9756" width="4.6640625" customWidth="1"/>
    <col min="9757" max="9759" width="8.6640625" customWidth="1"/>
    <col min="9760" max="9760" width="2.6640625" customWidth="1"/>
    <col min="9761" max="9761" width="7.88671875" customWidth="1"/>
    <col min="9984" max="9984" width="7.109375" customWidth="1"/>
    <col min="9985" max="9985" width="2.6640625" customWidth="1"/>
    <col min="9986" max="9988" width="8.6640625" customWidth="1"/>
    <col min="9989" max="9989" width="4.6640625" customWidth="1"/>
    <col min="9990" max="9990" width="2.33203125" customWidth="1"/>
    <col min="9991" max="9991" width="4.6640625" customWidth="1"/>
    <col min="9992" max="9992" width="2.88671875" customWidth="1"/>
    <col min="9993" max="9993" width="3.33203125" customWidth="1"/>
    <col min="9994" max="9995" width="4.6640625" customWidth="1"/>
    <col min="9996" max="9996" width="1.88671875" customWidth="1"/>
    <col min="9997" max="9997" width="2.44140625" customWidth="1"/>
    <col min="9998" max="9998" width="3.109375" customWidth="1"/>
    <col min="9999" max="9999" width="2.33203125" customWidth="1"/>
    <col min="10000" max="10001" width="4.6640625" customWidth="1"/>
    <col min="10002" max="10002" width="2.33203125" customWidth="1"/>
    <col min="10003" max="10003" width="3.109375" customWidth="1"/>
    <col min="10004" max="10004" width="2.88671875" customWidth="1"/>
    <col min="10005" max="10005" width="2.109375" customWidth="1"/>
    <col min="10006" max="10007" width="4.6640625" customWidth="1"/>
    <col min="10008" max="10008" width="3.33203125" customWidth="1"/>
    <col min="10009" max="10009" width="2.88671875" customWidth="1"/>
    <col min="10010" max="10010" width="4.6640625" customWidth="1"/>
    <col min="10011" max="10011" width="2.88671875" customWidth="1"/>
    <col min="10012" max="10012" width="4.6640625" customWidth="1"/>
    <col min="10013" max="10015" width="8.6640625" customWidth="1"/>
    <col min="10016" max="10016" width="2.6640625" customWidth="1"/>
    <col min="10017" max="10017" width="7.88671875" customWidth="1"/>
    <col min="10240" max="10240" width="7.109375" customWidth="1"/>
    <col min="10241" max="10241" width="2.6640625" customWidth="1"/>
    <col min="10242" max="10244" width="8.6640625" customWidth="1"/>
    <col min="10245" max="10245" width="4.6640625" customWidth="1"/>
    <col min="10246" max="10246" width="2.33203125" customWidth="1"/>
    <col min="10247" max="10247" width="4.6640625" customWidth="1"/>
    <col min="10248" max="10248" width="2.88671875" customWidth="1"/>
    <col min="10249" max="10249" width="3.33203125" customWidth="1"/>
    <col min="10250" max="10251" width="4.6640625" customWidth="1"/>
    <col min="10252" max="10252" width="1.88671875" customWidth="1"/>
    <col min="10253" max="10253" width="2.44140625" customWidth="1"/>
    <col min="10254" max="10254" width="3.109375" customWidth="1"/>
    <col min="10255" max="10255" width="2.33203125" customWidth="1"/>
    <col min="10256" max="10257" width="4.6640625" customWidth="1"/>
    <col min="10258" max="10258" width="2.33203125" customWidth="1"/>
    <col min="10259" max="10259" width="3.109375" customWidth="1"/>
    <col min="10260" max="10260" width="2.88671875" customWidth="1"/>
    <col min="10261" max="10261" width="2.109375" customWidth="1"/>
    <col min="10262" max="10263" width="4.6640625" customWidth="1"/>
    <col min="10264" max="10264" width="3.33203125" customWidth="1"/>
    <col min="10265" max="10265" width="2.88671875" customWidth="1"/>
    <col min="10266" max="10266" width="4.6640625" customWidth="1"/>
    <col min="10267" max="10267" width="2.88671875" customWidth="1"/>
    <col min="10268" max="10268" width="4.6640625" customWidth="1"/>
    <col min="10269" max="10271" width="8.6640625" customWidth="1"/>
    <col min="10272" max="10272" width="2.6640625" customWidth="1"/>
    <col min="10273" max="10273" width="7.88671875" customWidth="1"/>
    <col min="10496" max="10496" width="7.109375" customWidth="1"/>
    <col min="10497" max="10497" width="2.6640625" customWidth="1"/>
    <col min="10498" max="10500" width="8.6640625" customWidth="1"/>
    <col min="10501" max="10501" width="4.6640625" customWidth="1"/>
    <col min="10502" max="10502" width="2.33203125" customWidth="1"/>
    <col min="10503" max="10503" width="4.6640625" customWidth="1"/>
    <col min="10504" max="10504" width="2.88671875" customWidth="1"/>
    <col min="10505" max="10505" width="3.33203125" customWidth="1"/>
    <col min="10506" max="10507" width="4.6640625" customWidth="1"/>
    <col min="10508" max="10508" width="1.88671875" customWidth="1"/>
    <col min="10509" max="10509" width="2.44140625" customWidth="1"/>
    <col min="10510" max="10510" width="3.109375" customWidth="1"/>
    <col min="10511" max="10511" width="2.33203125" customWidth="1"/>
    <col min="10512" max="10513" width="4.6640625" customWidth="1"/>
    <col min="10514" max="10514" width="2.33203125" customWidth="1"/>
    <col min="10515" max="10515" width="3.109375" customWidth="1"/>
    <col min="10516" max="10516" width="2.88671875" customWidth="1"/>
    <col min="10517" max="10517" width="2.109375" customWidth="1"/>
    <col min="10518" max="10519" width="4.6640625" customWidth="1"/>
    <col min="10520" max="10520" width="3.33203125" customWidth="1"/>
    <col min="10521" max="10521" width="2.88671875" customWidth="1"/>
    <col min="10522" max="10522" width="4.6640625" customWidth="1"/>
    <col min="10523" max="10523" width="2.88671875" customWidth="1"/>
    <col min="10524" max="10524" width="4.6640625" customWidth="1"/>
    <col min="10525" max="10527" width="8.6640625" customWidth="1"/>
    <col min="10528" max="10528" width="2.6640625" customWidth="1"/>
    <col min="10529" max="10529" width="7.88671875" customWidth="1"/>
    <col min="10752" max="10752" width="7.109375" customWidth="1"/>
    <col min="10753" max="10753" width="2.6640625" customWidth="1"/>
    <col min="10754" max="10756" width="8.6640625" customWidth="1"/>
    <col min="10757" max="10757" width="4.6640625" customWidth="1"/>
    <col min="10758" max="10758" width="2.33203125" customWidth="1"/>
    <col min="10759" max="10759" width="4.6640625" customWidth="1"/>
    <col min="10760" max="10760" width="2.88671875" customWidth="1"/>
    <col min="10761" max="10761" width="3.33203125" customWidth="1"/>
    <col min="10762" max="10763" width="4.6640625" customWidth="1"/>
    <col min="10764" max="10764" width="1.88671875" customWidth="1"/>
    <col min="10765" max="10765" width="2.44140625" customWidth="1"/>
    <col min="10766" max="10766" width="3.109375" customWidth="1"/>
    <col min="10767" max="10767" width="2.33203125" customWidth="1"/>
    <col min="10768" max="10769" width="4.6640625" customWidth="1"/>
    <col min="10770" max="10770" width="2.33203125" customWidth="1"/>
    <col min="10771" max="10771" width="3.109375" customWidth="1"/>
    <col min="10772" max="10772" width="2.88671875" customWidth="1"/>
    <col min="10773" max="10773" width="2.109375" customWidth="1"/>
    <col min="10774" max="10775" width="4.6640625" customWidth="1"/>
    <col min="10776" max="10776" width="3.33203125" customWidth="1"/>
    <col min="10777" max="10777" width="2.88671875" customWidth="1"/>
    <col min="10778" max="10778" width="4.6640625" customWidth="1"/>
    <col min="10779" max="10779" width="2.88671875" customWidth="1"/>
    <col min="10780" max="10780" width="4.6640625" customWidth="1"/>
    <col min="10781" max="10783" width="8.6640625" customWidth="1"/>
    <col min="10784" max="10784" width="2.6640625" customWidth="1"/>
    <col min="10785" max="10785" width="7.88671875" customWidth="1"/>
    <col min="11008" max="11008" width="7.109375" customWidth="1"/>
    <col min="11009" max="11009" width="2.6640625" customWidth="1"/>
    <col min="11010" max="11012" width="8.6640625" customWidth="1"/>
    <col min="11013" max="11013" width="4.6640625" customWidth="1"/>
    <col min="11014" max="11014" width="2.33203125" customWidth="1"/>
    <col min="11015" max="11015" width="4.6640625" customWidth="1"/>
    <col min="11016" max="11016" width="2.88671875" customWidth="1"/>
    <col min="11017" max="11017" width="3.33203125" customWidth="1"/>
    <col min="11018" max="11019" width="4.6640625" customWidth="1"/>
    <col min="11020" max="11020" width="1.88671875" customWidth="1"/>
    <col min="11021" max="11021" width="2.44140625" customWidth="1"/>
    <col min="11022" max="11022" width="3.109375" customWidth="1"/>
    <col min="11023" max="11023" width="2.33203125" customWidth="1"/>
    <col min="11024" max="11025" width="4.6640625" customWidth="1"/>
    <col min="11026" max="11026" width="2.33203125" customWidth="1"/>
    <col min="11027" max="11027" width="3.109375" customWidth="1"/>
    <col min="11028" max="11028" width="2.88671875" customWidth="1"/>
    <col min="11029" max="11029" width="2.109375" customWidth="1"/>
    <col min="11030" max="11031" width="4.6640625" customWidth="1"/>
    <col min="11032" max="11032" width="3.33203125" customWidth="1"/>
    <col min="11033" max="11033" width="2.88671875" customWidth="1"/>
    <col min="11034" max="11034" width="4.6640625" customWidth="1"/>
    <col min="11035" max="11035" width="2.88671875" customWidth="1"/>
    <col min="11036" max="11036" width="4.6640625" customWidth="1"/>
    <col min="11037" max="11039" width="8.6640625" customWidth="1"/>
    <col min="11040" max="11040" width="2.6640625" customWidth="1"/>
    <col min="11041" max="11041" width="7.88671875" customWidth="1"/>
    <col min="11264" max="11264" width="7.109375" customWidth="1"/>
    <col min="11265" max="11265" width="2.6640625" customWidth="1"/>
    <col min="11266" max="11268" width="8.6640625" customWidth="1"/>
    <col min="11269" max="11269" width="4.6640625" customWidth="1"/>
    <col min="11270" max="11270" width="2.33203125" customWidth="1"/>
    <col min="11271" max="11271" width="4.6640625" customWidth="1"/>
    <col min="11272" max="11272" width="2.88671875" customWidth="1"/>
    <col min="11273" max="11273" width="3.33203125" customWidth="1"/>
    <col min="11274" max="11275" width="4.6640625" customWidth="1"/>
    <col min="11276" max="11276" width="1.88671875" customWidth="1"/>
    <col min="11277" max="11277" width="2.44140625" customWidth="1"/>
    <col min="11278" max="11278" width="3.109375" customWidth="1"/>
    <col min="11279" max="11279" width="2.33203125" customWidth="1"/>
    <col min="11280" max="11281" width="4.6640625" customWidth="1"/>
    <col min="11282" max="11282" width="2.33203125" customWidth="1"/>
    <col min="11283" max="11283" width="3.109375" customWidth="1"/>
    <col min="11284" max="11284" width="2.88671875" customWidth="1"/>
    <col min="11285" max="11285" width="2.109375" customWidth="1"/>
    <col min="11286" max="11287" width="4.6640625" customWidth="1"/>
    <col min="11288" max="11288" width="3.33203125" customWidth="1"/>
    <col min="11289" max="11289" width="2.88671875" customWidth="1"/>
    <col min="11290" max="11290" width="4.6640625" customWidth="1"/>
    <col min="11291" max="11291" width="2.88671875" customWidth="1"/>
    <col min="11292" max="11292" width="4.6640625" customWidth="1"/>
    <col min="11293" max="11295" width="8.6640625" customWidth="1"/>
    <col min="11296" max="11296" width="2.6640625" customWidth="1"/>
    <col min="11297" max="11297" width="7.88671875" customWidth="1"/>
    <col min="11520" max="11520" width="7.109375" customWidth="1"/>
    <col min="11521" max="11521" width="2.6640625" customWidth="1"/>
    <col min="11522" max="11524" width="8.6640625" customWidth="1"/>
    <col min="11525" max="11525" width="4.6640625" customWidth="1"/>
    <col min="11526" max="11526" width="2.33203125" customWidth="1"/>
    <col min="11527" max="11527" width="4.6640625" customWidth="1"/>
    <col min="11528" max="11528" width="2.88671875" customWidth="1"/>
    <col min="11529" max="11529" width="3.33203125" customWidth="1"/>
    <col min="11530" max="11531" width="4.6640625" customWidth="1"/>
    <col min="11532" max="11532" width="1.88671875" customWidth="1"/>
    <col min="11533" max="11533" width="2.44140625" customWidth="1"/>
    <col min="11534" max="11534" width="3.109375" customWidth="1"/>
    <col min="11535" max="11535" width="2.33203125" customWidth="1"/>
    <col min="11536" max="11537" width="4.6640625" customWidth="1"/>
    <col min="11538" max="11538" width="2.33203125" customWidth="1"/>
    <col min="11539" max="11539" width="3.109375" customWidth="1"/>
    <col min="11540" max="11540" width="2.88671875" customWidth="1"/>
    <col min="11541" max="11541" width="2.109375" customWidth="1"/>
    <col min="11542" max="11543" width="4.6640625" customWidth="1"/>
    <col min="11544" max="11544" width="3.33203125" customWidth="1"/>
    <col min="11545" max="11545" width="2.88671875" customWidth="1"/>
    <col min="11546" max="11546" width="4.6640625" customWidth="1"/>
    <col min="11547" max="11547" width="2.88671875" customWidth="1"/>
    <col min="11548" max="11548" width="4.6640625" customWidth="1"/>
    <col min="11549" max="11551" width="8.6640625" customWidth="1"/>
    <col min="11552" max="11552" width="2.6640625" customWidth="1"/>
    <col min="11553" max="11553" width="7.88671875" customWidth="1"/>
    <col min="11776" max="11776" width="7.109375" customWidth="1"/>
    <col min="11777" max="11777" width="2.6640625" customWidth="1"/>
    <col min="11778" max="11780" width="8.6640625" customWidth="1"/>
    <col min="11781" max="11781" width="4.6640625" customWidth="1"/>
    <col min="11782" max="11782" width="2.33203125" customWidth="1"/>
    <col min="11783" max="11783" width="4.6640625" customWidth="1"/>
    <col min="11784" max="11784" width="2.88671875" customWidth="1"/>
    <col min="11785" max="11785" width="3.33203125" customWidth="1"/>
    <col min="11786" max="11787" width="4.6640625" customWidth="1"/>
    <col min="11788" max="11788" width="1.88671875" customWidth="1"/>
    <col min="11789" max="11789" width="2.44140625" customWidth="1"/>
    <col min="11790" max="11790" width="3.109375" customWidth="1"/>
    <col min="11791" max="11791" width="2.33203125" customWidth="1"/>
    <col min="11792" max="11793" width="4.6640625" customWidth="1"/>
    <col min="11794" max="11794" width="2.33203125" customWidth="1"/>
    <col min="11795" max="11795" width="3.109375" customWidth="1"/>
    <col min="11796" max="11796" width="2.88671875" customWidth="1"/>
    <col min="11797" max="11797" width="2.109375" customWidth="1"/>
    <col min="11798" max="11799" width="4.6640625" customWidth="1"/>
    <col min="11800" max="11800" width="3.33203125" customWidth="1"/>
    <col min="11801" max="11801" width="2.88671875" customWidth="1"/>
    <col min="11802" max="11802" width="4.6640625" customWidth="1"/>
    <col min="11803" max="11803" width="2.88671875" customWidth="1"/>
    <col min="11804" max="11804" width="4.6640625" customWidth="1"/>
    <col min="11805" max="11807" width="8.6640625" customWidth="1"/>
    <col min="11808" max="11808" width="2.6640625" customWidth="1"/>
    <col min="11809" max="11809" width="7.88671875" customWidth="1"/>
    <col min="12032" max="12032" width="7.109375" customWidth="1"/>
    <col min="12033" max="12033" width="2.6640625" customWidth="1"/>
    <col min="12034" max="12036" width="8.6640625" customWidth="1"/>
    <col min="12037" max="12037" width="4.6640625" customWidth="1"/>
    <col min="12038" max="12038" width="2.33203125" customWidth="1"/>
    <col min="12039" max="12039" width="4.6640625" customWidth="1"/>
    <col min="12040" max="12040" width="2.88671875" customWidth="1"/>
    <col min="12041" max="12041" width="3.33203125" customWidth="1"/>
    <col min="12042" max="12043" width="4.6640625" customWidth="1"/>
    <col min="12044" max="12044" width="1.88671875" customWidth="1"/>
    <col min="12045" max="12045" width="2.44140625" customWidth="1"/>
    <col min="12046" max="12046" width="3.109375" customWidth="1"/>
    <col min="12047" max="12047" width="2.33203125" customWidth="1"/>
    <col min="12048" max="12049" width="4.6640625" customWidth="1"/>
    <col min="12050" max="12050" width="2.33203125" customWidth="1"/>
    <col min="12051" max="12051" width="3.109375" customWidth="1"/>
    <col min="12052" max="12052" width="2.88671875" customWidth="1"/>
    <col min="12053" max="12053" width="2.109375" customWidth="1"/>
    <col min="12054" max="12055" width="4.6640625" customWidth="1"/>
    <col min="12056" max="12056" width="3.33203125" customWidth="1"/>
    <col min="12057" max="12057" width="2.88671875" customWidth="1"/>
    <col min="12058" max="12058" width="4.6640625" customWidth="1"/>
    <col min="12059" max="12059" width="2.88671875" customWidth="1"/>
    <col min="12060" max="12060" width="4.6640625" customWidth="1"/>
    <col min="12061" max="12063" width="8.6640625" customWidth="1"/>
    <col min="12064" max="12064" width="2.6640625" customWidth="1"/>
    <col min="12065" max="12065" width="7.88671875" customWidth="1"/>
    <col min="12288" max="12288" width="7.109375" customWidth="1"/>
    <col min="12289" max="12289" width="2.6640625" customWidth="1"/>
    <col min="12290" max="12292" width="8.6640625" customWidth="1"/>
    <col min="12293" max="12293" width="4.6640625" customWidth="1"/>
    <col min="12294" max="12294" width="2.33203125" customWidth="1"/>
    <col min="12295" max="12295" width="4.6640625" customWidth="1"/>
    <col min="12296" max="12296" width="2.88671875" customWidth="1"/>
    <col min="12297" max="12297" width="3.33203125" customWidth="1"/>
    <col min="12298" max="12299" width="4.6640625" customWidth="1"/>
    <col min="12300" max="12300" width="1.88671875" customWidth="1"/>
    <col min="12301" max="12301" width="2.44140625" customWidth="1"/>
    <col min="12302" max="12302" width="3.109375" customWidth="1"/>
    <col min="12303" max="12303" width="2.33203125" customWidth="1"/>
    <col min="12304" max="12305" width="4.6640625" customWidth="1"/>
    <col min="12306" max="12306" width="2.33203125" customWidth="1"/>
    <col min="12307" max="12307" width="3.109375" customWidth="1"/>
    <col min="12308" max="12308" width="2.88671875" customWidth="1"/>
    <col min="12309" max="12309" width="2.109375" customWidth="1"/>
    <col min="12310" max="12311" width="4.6640625" customWidth="1"/>
    <col min="12312" max="12312" width="3.33203125" customWidth="1"/>
    <col min="12313" max="12313" width="2.88671875" customWidth="1"/>
    <col min="12314" max="12314" width="4.6640625" customWidth="1"/>
    <col min="12315" max="12315" width="2.88671875" customWidth="1"/>
    <col min="12316" max="12316" width="4.6640625" customWidth="1"/>
    <col min="12317" max="12319" width="8.6640625" customWidth="1"/>
    <col min="12320" max="12320" width="2.6640625" customWidth="1"/>
    <col min="12321" max="12321" width="7.88671875" customWidth="1"/>
    <col min="12544" max="12544" width="7.109375" customWidth="1"/>
    <col min="12545" max="12545" width="2.6640625" customWidth="1"/>
    <col min="12546" max="12548" width="8.6640625" customWidth="1"/>
    <col min="12549" max="12549" width="4.6640625" customWidth="1"/>
    <col min="12550" max="12550" width="2.33203125" customWidth="1"/>
    <col min="12551" max="12551" width="4.6640625" customWidth="1"/>
    <col min="12552" max="12552" width="2.88671875" customWidth="1"/>
    <col min="12553" max="12553" width="3.33203125" customWidth="1"/>
    <col min="12554" max="12555" width="4.6640625" customWidth="1"/>
    <col min="12556" max="12556" width="1.88671875" customWidth="1"/>
    <col min="12557" max="12557" width="2.44140625" customWidth="1"/>
    <col min="12558" max="12558" width="3.109375" customWidth="1"/>
    <col min="12559" max="12559" width="2.33203125" customWidth="1"/>
    <col min="12560" max="12561" width="4.6640625" customWidth="1"/>
    <col min="12562" max="12562" width="2.33203125" customWidth="1"/>
    <col min="12563" max="12563" width="3.109375" customWidth="1"/>
    <col min="12564" max="12564" width="2.88671875" customWidth="1"/>
    <col min="12565" max="12565" width="2.109375" customWidth="1"/>
    <col min="12566" max="12567" width="4.6640625" customWidth="1"/>
    <col min="12568" max="12568" width="3.33203125" customWidth="1"/>
    <col min="12569" max="12569" width="2.88671875" customWidth="1"/>
    <col min="12570" max="12570" width="4.6640625" customWidth="1"/>
    <col min="12571" max="12571" width="2.88671875" customWidth="1"/>
    <col min="12572" max="12572" width="4.6640625" customWidth="1"/>
    <col min="12573" max="12575" width="8.6640625" customWidth="1"/>
    <col min="12576" max="12576" width="2.6640625" customWidth="1"/>
    <col min="12577" max="12577" width="7.88671875" customWidth="1"/>
    <col min="12800" max="12800" width="7.109375" customWidth="1"/>
    <col min="12801" max="12801" width="2.6640625" customWidth="1"/>
    <col min="12802" max="12804" width="8.6640625" customWidth="1"/>
    <col min="12805" max="12805" width="4.6640625" customWidth="1"/>
    <col min="12806" max="12806" width="2.33203125" customWidth="1"/>
    <col min="12807" max="12807" width="4.6640625" customWidth="1"/>
    <col min="12808" max="12808" width="2.88671875" customWidth="1"/>
    <col min="12809" max="12809" width="3.33203125" customWidth="1"/>
    <col min="12810" max="12811" width="4.6640625" customWidth="1"/>
    <col min="12812" max="12812" width="1.88671875" customWidth="1"/>
    <col min="12813" max="12813" width="2.44140625" customWidth="1"/>
    <col min="12814" max="12814" width="3.109375" customWidth="1"/>
    <col min="12815" max="12815" width="2.33203125" customWidth="1"/>
    <col min="12816" max="12817" width="4.6640625" customWidth="1"/>
    <col min="12818" max="12818" width="2.33203125" customWidth="1"/>
    <col min="12819" max="12819" width="3.109375" customWidth="1"/>
    <col min="12820" max="12820" width="2.88671875" customWidth="1"/>
    <col min="12821" max="12821" width="2.109375" customWidth="1"/>
    <col min="12822" max="12823" width="4.6640625" customWidth="1"/>
    <col min="12824" max="12824" width="3.33203125" customWidth="1"/>
    <col min="12825" max="12825" width="2.88671875" customWidth="1"/>
    <col min="12826" max="12826" width="4.6640625" customWidth="1"/>
    <col min="12827" max="12827" width="2.88671875" customWidth="1"/>
    <col min="12828" max="12828" width="4.6640625" customWidth="1"/>
    <col min="12829" max="12831" width="8.6640625" customWidth="1"/>
    <col min="12832" max="12832" width="2.6640625" customWidth="1"/>
    <col min="12833" max="12833" width="7.88671875" customWidth="1"/>
    <col min="13056" max="13056" width="7.109375" customWidth="1"/>
    <col min="13057" max="13057" width="2.6640625" customWidth="1"/>
    <col min="13058" max="13060" width="8.6640625" customWidth="1"/>
    <col min="13061" max="13061" width="4.6640625" customWidth="1"/>
    <col min="13062" max="13062" width="2.33203125" customWidth="1"/>
    <col min="13063" max="13063" width="4.6640625" customWidth="1"/>
    <col min="13064" max="13064" width="2.88671875" customWidth="1"/>
    <col min="13065" max="13065" width="3.33203125" customWidth="1"/>
    <col min="13066" max="13067" width="4.6640625" customWidth="1"/>
    <col min="13068" max="13068" width="1.88671875" customWidth="1"/>
    <col min="13069" max="13069" width="2.44140625" customWidth="1"/>
    <col min="13070" max="13070" width="3.109375" customWidth="1"/>
    <col min="13071" max="13071" width="2.33203125" customWidth="1"/>
    <col min="13072" max="13073" width="4.6640625" customWidth="1"/>
    <col min="13074" max="13074" width="2.33203125" customWidth="1"/>
    <col min="13075" max="13075" width="3.109375" customWidth="1"/>
    <col min="13076" max="13076" width="2.88671875" customWidth="1"/>
    <col min="13077" max="13077" width="2.109375" customWidth="1"/>
    <col min="13078" max="13079" width="4.6640625" customWidth="1"/>
    <col min="13080" max="13080" width="3.33203125" customWidth="1"/>
    <col min="13081" max="13081" width="2.88671875" customWidth="1"/>
    <col min="13082" max="13082" width="4.6640625" customWidth="1"/>
    <col min="13083" max="13083" width="2.88671875" customWidth="1"/>
    <col min="13084" max="13084" width="4.6640625" customWidth="1"/>
    <col min="13085" max="13087" width="8.6640625" customWidth="1"/>
    <col min="13088" max="13088" width="2.6640625" customWidth="1"/>
    <col min="13089" max="13089" width="7.88671875" customWidth="1"/>
    <col min="13312" max="13312" width="7.109375" customWidth="1"/>
    <col min="13313" max="13313" width="2.6640625" customWidth="1"/>
    <col min="13314" max="13316" width="8.6640625" customWidth="1"/>
    <col min="13317" max="13317" width="4.6640625" customWidth="1"/>
    <col min="13318" max="13318" width="2.33203125" customWidth="1"/>
    <col min="13319" max="13319" width="4.6640625" customWidth="1"/>
    <col min="13320" max="13320" width="2.88671875" customWidth="1"/>
    <col min="13321" max="13321" width="3.33203125" customWidth="1"/>
    <col min="13322" max="13323" width="4.6640625" customWidth="1"/>
    <col min="13324" max="13324" width="1.88671875" customWidth="1"/>
    <col min="13325" max="13325" width="2.44140625" customWidth="1"/>
    <col min="13326" max="13326" width="3.109375" customWidth="1"/>
    <col min="13327" max="13327" width="2.33203125" customWidth="1"/>
    <col min="13328" max="13329" width="4.6640625" customWidth="1"/>
    <col min="13330" max="13330" width="2.33203125" customWidth="1"/>
    <col min="13331" max="13331" width="3.109375" customWidth="1"/>
    <col min="13332" max="13332" width="2.88671875" customWidth="1"/>
    <col min="13333" max="13333" width="2.109375" customWidth="1"/>
    <col min="13334" max="13335" width="4.6640625" customWidth="1"/>
    <col min="13336" max="13336" width="3.33203125" customWidth="1"/>
    <col min="13337" max="13337" width="2.88671875" customWidth="1"/>
    <col min="13338" max="13338" width="4.6640625" customWidth="1"/>
    <col min="13339" max="13339" width="2.88671875" customWidth="1"/>
    <col min="13340" max="13340" width="4.6640625" customWidth="1"/>
    <col min="13341" max="13343" width="8.6640625" customWidth="1"/>
    <col min="13344" max="13344" width="2.6640625" customWidth="1"/>
    <col min="13345" max="13345" width="7.88671875" customWidth="1"/>
    <col min="13568" max="13568" width="7.109375" customWidth="1"/>
    <col min="13569" max="13569" width="2.6640625" customWidth="1"/>
    <col min="13570" max="13572" width="8.6640625" customWidth="1"/>
    <col min="13573" max="13573" width="4.6640625" customWidth="1"/>
    <col min="13574" max="13574" width="2.33203125" customWidth="1"/>
    <col min="13575" max="13575" width="4.6640625" customWidth="1"/>
    <col min="13576" max="13576" width="2.88671875" customWidth="1"/>
    <col min="13577" max="13577" width="3.33203125" customWidth="1"/>
    <col min="13578" max="13579" width="4.6640625" customWidth="1"/>
    <col min="13580" max="13580" width="1.88671875" customWidth="1"/>
    <col min="13581" max="13581" width="2.44140625" customWidth="1"/>
    <col min="13582" max="13582" width="3.109375" customWidth="1"/>
    <col min="13583" max="13583" width="2.33203125" customWidth="1"/>
    <col min="13584" max="13585" width="4.6640625" customWidth="1"/>
    <col min="13586" max="13586" width="2.33203125" customWidth="1"/>
    <col min="13587" max="13587" width="3.109375" customWidth="1"/>
    <col min="13588" max="13588" width="2.88671875" customWidth="1"/>
    <col min="13589" max="13589" width="2.109375" customWidth="1"/>
    <col min="13590" max="13591" width="4.6640625" customWidth="1"/>
    <col min="13592" max="13592" width="3.33203125" customWidth="1"/>
    <col min="13593" max="13593" width="2.88671875" customWidth="1"/>
    <col min="13594" max="13594" width="4.6640625" customWidth="1"/>
    <col min="13595" max="13595" width="2.88671875" customWidth="1"/>
    <col min="13596" max="13596" width="4.6640625" customWidth="1"/>
    <col min="13597" max="13599" width="8.6640625" customWidth="1"/>
    <col min="13600" max="13600" width="2.6640625" customWidth="1"/>
    <col min="13601" max="13601" width="7.88671875" customWidth="1"/>
    <col min="13824" max="13824" width="7.109375" customWidth="1"/>
    <col min="13825" max="13825" width="2.6640625" customWidth="1"/>
    <col min="13826" max="13828" width="8.6640625" customWidth="1"/>
    <col min="13829" max="13829" width="4.6640625" customWidth="1"/>
    <col min="13830" max="13830" width="2.33203125" customWidth="1"/>
    <col min="13831" max="13831" width="4.6640625" customWidth="1"/>
    <col min="13832" max="13832" width="2.88671875" customWidth="1"/>
    <col min="13833" max="13833" width="3.33203125" customWidth="1"/>
    <col min="13834" max="13835" width="4.6640625" customWidth="1"/>
    <col min="13836" max="13836" width="1.88671875" customWidth="1"/>
    <col min="13837" max="13837" width="2.44140625" customWidth="1"/>
    <col min="13838" max="13838" width="3.109375" customWidth="1"/>
    <col min="13839" max="13839" width="2.33203125" customWidth="1"/>
    <col min="13840" max="13841" width="4.6640625" customWidth="1"/>
    <col min="13842" max="13842" width="2.33203125" customWidth="1"/>
    <col min="13843" max="13843" width="3.109375" customWidth="1"/>
    <col min="13844" max="13844" width="2.88671875" customWidth="1"/>
    <col min="13845" max="13845" width="2.109375" customWidth="1"/>
    <col min="13846" max="13847" width="4.6640625" customWidth="1"/>
    <col min="13848" max="13848" width="3.33203125" customWidth="1"/>
    <col min="13849" max="13849" width="2.88671875" customWidth="1"/>
    <col min="13850" max="13850" width="4.6640625" customWidth="1"/>
    <col min="13851" max="13851" width="2.88671875" customWidth="1"/>
    <col min="13852" max="13852" width="4.6640625" customWidth="1"/>
    <col min="13853" max="13855" width="8.6640625" customWidth="1"/>
    <col min="13856" max="13856" width="2.6640625" customWidth="1"/>
    <col min="13857" max="13857" width="7.88671875" customWidth="1"/>
    <col min="14080" max="14080" width="7.109375" customWidth="1"/>
    <col min="14081" max="14081" width="2.6640625" customWidth="1"/>
    <col min="14082" max="14084" width="8.6640625" customWidth="1"/>
    <col min="14085" max="14085" width="4.6640625" customWidth="1"/>
    <col min="14086" max="14086" width="2.33203125" customWidth="1"/>
    <col min="14087" max="14087" width="4.6640625" customWidth="1"/>
    <col min="14088" max="14088" width="2.88671875" customWidth="1"/>
    <col min="14089" max="14089" width="3.33203125" customWidth="1"/>
    <col min="14090" max="14091" width="4.6640625" customWidth="1"/>
    <col min="14092" max="14092" width="1.88671875" customWidth="1"/>
    <col min="14093" max="14093" width="2.44140625" customWidth="1"/>
    <col min="14094" max="14094" width="3.109375" customWidth="1"/>
    <col min="14095" max="14095" width="2.33203125" customWidth="1"/>
    <col min="14096" max="14097" width="4.6640625" customWidth="1"/>
    <col min="14098" max="14098" width="2.33203125" customWidth="1"/>
    <col min="14099" max="14099" width="3.109375" customWidth="1"/>
    <col min="14100" max="14100" width="2.88671875" customWidth="1"/>
    <col min="14101" max="14101" width="2.109375" customWidth="1"/>
    <col min="14102" max="14103" width="4.6640625" customWidth="1"/>
    <col min="14104" max="14104" width="3.33203125" customWidth="1"/>
    <col min="14105" max="14105" width="2.88671875" customWidth="1"/>
    <col min="14106" max="14106" width="4.6640625" customWidth="1"/>
    <col min="14107" max="14107" width="2.88671875" customWidth="1"/>
    <col min="14108" max="14108" width="4.6640625" customWidth="1"/>
    <col min="14109" max="14111" width="8.6640625" customWidth="1"/>
    <col min="14112" max="14112" width="2.6640625" customWidth="1"/>
    <col min="14113" max="14113" width="7.88671875" customWidth="1"/>
    <col min="14336" max="14336" width="7.109375" customWidth="1"/>
    <col min="14337" max="14337" width="2.6640625" customWidth="1"/>
    <col min="14338" max="14340" width="8.6640625" customWidth="1"/>
    <col min="14341" max="14341" width="4.6640625" customWidth="1"/>
    <col min="14342" max="14342" width="2.33203125" customWidth="1"/>
    <col min="14343" max="14343" width="4.6640625" customWidth="1"/>
    <col min="14344" max="14344" width="2.88671875" customWidth="1"/>
    <col min="14345" max="14345" width="3.33203125" customWidth="1"/>
    <col min="14346" max="14347" width="4.6640625" customWidth="1"/>
    <col min="14348" max="14348" width="1.88671875" customWidth="1"/>
    <col min="14349" max="14349" width="2.44140625" customWidth="1"/>
    <col min="14350" max="14350" width="3.109375" customWidth="1"/>
    <col min="14351" max="14351" width="2.33203125" customWidth="1"/>
    <col min="14352" max="14353" width="4.6640625" customWidth="1"/>
    <col min="14354" max="14354" width="2.33203125" customWidth="1"/>
    <col min="14355" max="14355" width="3.109375" customWidth="1"/>
    <col min="14356" max="14356" width="2.88671875" customWidth="1"/>
    <col min="14357" max="14357" width="2.109375" customWidth="1"/>
    <col min="14358" max="14359" width="4.6640625" customWidth="1"/>
    <col min="14360" max="14360" width="3.33203125" customWidth="1"/>
    <col min="14361" max="14361" width="2.88671875" customWidth="1"/>
    <col min="14362" max="14362" width="4.6640625" customWidth="1"/>
    <col min="14363" max="14363" width="2.88671875" customWidth="1"/>
    <col min="14364" max="14364" width="4.6640625" customWidth="1"/>
    <col min="14365" max="14367" width="8.6640625" customWidth="1"/>
    <col min="14368" max="14368" width="2.6640625" customWidth="1"/>
    <col min="14369" max="14369" width="7.88671875" customWidth="1"/>
    <col min="14592" max="14592" width="7.109375" customWidth="1"/>
    <col min="14593" max="14593" width="2.6640625" customWidth="1"/>
    <col min="14594" max="14596" width="8.6640625" customWidth="1"/>
    <col min="14597" max="14597" width="4.6640625" customWidth="1"/>
    <col min="14598" max="14598" width="2.33203125" customWidth="1"/>
    <col min="14599" max="14599" width="4.6640625" customWidth="1"/>
    <col min="14600" max="14600" width="2.88671875" customWidth="1"/>
    <col min="14601" max="14601" width="3.33203125" customWidth="1"/>
    <col min="14602" max="14603" width="4.6640625" customWidth="1"/>
    <col min="14604" max="14604" width="1.88671875" customWidth="1"/>
    <col min="14605" max="14605" width="2.44140625" customWidth="1"/>
    <col min="14606" max="14606" width="3.109375" customWidth="1"/>
    <col min="14607" max="14607" width="2.33203125" customWidth="1"/>
    <col min="14608" max="14609" width="4.6640625" customWidth="1"/>
    <col min="14610" max="14610" width="2.33203125" customWidth="1"/>
    <col min="14611" max="14611" width="3.109375" customWidth="1"/>
    <col min="14612" max="14612" width="2.88671875" customWidth="1"/>
    <col min="14613" max="14613" width="2.109375" customWidth="1"/>
    <col min="14614" max="14615" width="4.6640625" customWidth="1"/>
    <col min="14616" max="14616" width="3.33203125" customWidth="1"/>
    <col min="14617" max="14617" width="2.88671875" customWidth="1"/>
    <col min="14618" max="14618" width="4.6640625" customWidth="1"/>
    <col min="14619" max="14619" width="2.88671875" customWidth="1"/>
    <col min="14620" max="14620" width="4.6640625" customWidth="1"/>
    <col min="14621" max="14623" width="8.6640625" customWidth="1"/>
    <col min="14624" max="14624" width="2.6640625" customWidth="1"/>
    <col min="14625" max="14625" width="7.88671875" customWidth="1"/>
    <col min="14848" max="14848" width="7.109375" customWidth="1"/>
    <col min="14849" max="14849" width="2.6640625" customWidth="1"/>
    <col min="14850" max="14852" width="8.6640625" customWidth="1"/>
    <col min="14853" max="14853" width="4.6640625" customWidth="1"/>
    <col min="14854" max="14854" width="2.33203125" customWidth="1"/>
    <col min="14855" max="14855" width="4.6640625" customWidth="1"/>
    <col min="14856" max="14856" width="2.88671875" customWidth="1"/>
    <col min="14857" max="14857" width="3.33203125" customWidth="1"/>
    <col min="14858" max="14859" width="4.6640625" customWidth="1"/>
    <col min="14860" max="14860" width="1.88671875" customWidth="1"/>
    <col min="14861" max="14861" width="2.44140625" customWidth="1"/>
    <col min="14862" max="14862" width="3.109375" customWidth="1"/>
    <col min="14863" max="14863" width="2.33203125" customWidth="1"/>
    <col min="14864" max="14865" width="4.6640625" customWidth="1"/>
    <col min="14866" max="14866" width="2.33203125" customWidth="1"/>
    <col min="14867" max="14867" width="3.109375" customWidth="1"/>
    <col min="14868" max="14868" width="2.88671875" customWidth="1"/>
    <col min="14869" max="14869" width="2.109375" customWidth="1"/>
    <col min="14870" max="14871" width="4.6640625" customWidth="1"/>
    <col min="14872" max="14872" width="3.33203125" customWidth="1"/>
    <col min="14873" max="14873" width="2.88671875" customWidth="1"/>
    <col min="14874" max="14874" width="4.6640625" customWidth="1"/>
    <col min="14875" max="14875" width="2.88671875" customWidth="1"/>
    <col min="14876" max="14876" width="4.6640625" customWidth="1"/>
    <col min="14877" max="14879" width="8.6640625" customWidth="1"/>
    <col min="14880" max="14880" width="2.6640625" customWidth="1"/>
    <col min="14881" max="14881" width="7.88671875" customWidth="1"/>
    <col min="15104" max="15104" width="7.109375" customWidth="1"/>
    <col min="15105" max="15105" width="2.6640625" customWidth="1"/>
    <col min="15106" max="15108" width="8.6640625" customWidth="1"/>
    <col min="15109" max="15109" width="4.6640625" customWidth="1"/>
    <col min="15110" max="15110" width="2.33203125" customWidth="1"/>
    <col min="15111" max="15111" width="4.6640625" customWidth="1"/>
    <col min="15112" max="15112" width="2.88671875" customWidth="1"/>
    <col min="15113" max="15113" width="3.33203125" customWidth="1"/>
    <col min="15114" max="15115" width="4.6640625" customWidth="1"/>
    <col min="15116" max="15116" width="1.88671875" customWidth="1"/>
    <col min="15117" max="15117" width="2.44140625" customWidth="1"/>
    <col min="15118" max="15118" width="3.109375" customWidth="1"/>
    <col min="15119" max="15119" width="2.33203125" customWidth="1"/>
    <col min="15120" max="15121" width="4.6640625" customWidth="1"/>
    <col min="15122" max="15122" width="2.33203125" customWidth="1"/>
    <col min="15123" max="15123" width="3.109375" customWidth="1"/>
    <col min="15124" max="15124" width="2.88671875" customWidth="1"/>
    <col min="15125" max="15125" width="2.109375" customWidth="1"/>
    <col min="15126" max="15127" width="4.6640625" customWidth="1"/>
    <col min="15128" max="15128" width="3.33203125" customWidth="1"/>
    <col min="15129" max="15129" width="2.88671875" customWidth="1"/>
    <col min="15130" max="15130" width="4.6640625" customWidth="1"/>
    <col min="15131" max="15131" width="2.88671875" customWidth="1"/>
    <col min="15132" max="15132" width="4.6640625" customWidth="1"/>
    <col min="15133" max="15135" width="8.6640625" customWidth="1"/>
    <col min="15136" max="15136" width="2.6640625" customWidth="1"/>
    <col min="15137" max="15137" width="7.88671875" customWidth="1"/>
    <col min="15360" max="15360" width="7.109375" customWidth="1"/>
    <col min="15361" max="15361" width="2.6640625" customWidth="1"/>
    <col min="15362" max="15364" width="8.6640625" customWidth="1"/>
    <col min="15365" max="15365" width="4.6640625" customWidth="1"/>
    <col min="15366" max="15366" width="2.33203125" customWidth="1"/>
    <col min="15367" max="15367" width="4.6640625" customWidth="1"/>
    <col min="15368" max="15368" width="2.88671875" customWidth="1"/>
    <col min="15369" max="15369" width="3.33203125" customWidth="1"/>
    <col min="15370" max="15371" width="4.6640625" customWidth="1"/>
    <col min="15372" max="15372" width="1.88671875" customWidth="1"/>
    <col min="15373" max="15373" width="2.44140625" customWidth="1"/>
    <col min="15374" max="15374" width="3.109375" customWidth="1"/>
    <col min="15375" max="15375" width="2.33203125" customWidth="1"/>
    <col min="15376" max="15377" width="4.6640625" customWidth="1"/>
    <col min="15378" max="15378" width="2.33203125" customWidth="1"/>
    <col min="15379" max="15379" width="3.109375" customWidth="1"/>
    <col min="15380" max="15380" width="2.88671875" customWidth="1"/>
    <col min="15381" max="15381" width="2.109375" customWidth="1"/>
    <col min="15382" max="15383" width="4.6640625" customWidth="1"/>
    <col min="15384" max="15384" width="3.33203125" customWidth="1"/>
    <col min="15385" max="15385" width="2.88671875" customWidth="1"/>
    <col min="15386" max="15386" width="4.6640625" customWidth="1"/>
    <col min="15387" max="15387" width="2.88671875" customWidth="1"/>
    <col min="15388" max="15388" width="4.6640625" customWidth="1"/>
    <col min="15389" max="15391" width="8.6640625" customWidth="1"/>
    <col min="15392" max="15392" width="2.6640625" customWidth="1"/>
    <col min="15393" max="15393" width="7.88671875" customWidth="1"/>
    <col min="15616" max="15616" width="7.109375" customWidth="1"/>
    <col min="15617" max="15617" width="2.6640625" customWidth="1"/>
    <col min="15618" max="15620" width="8.6640625" customWidth="1"/>
    <col min="15621" max="15621" width="4.6640625" customWidth="1"/>
    <col min="15622" max="15622" width="2.33203125" customWidth="1"/>
    <col min="15623" max="15623" width="4.6640625" customWidth="1"/>
    <col min="15624" max="15624" width="2.88671875" customWidth="1"/>
    <col min="15625" max="15625" width="3.33203125" customWidth="1"/>
    <col min="15626" max="15627" width="4.6640625" customWidth="1"/>
    <col min="15628" max="15628" width="1.88671875" customWidth="1"/>
    <col min="15629" max="15629" width="2.44140625" customWidth="1"/>
    <col min="15630" max="15630" width="3.109375" customWidth="1"/>
    <col min="15631" max="15631" width="2.33203125" customWidth="1"/>
    <col min="15632" max="15633" width="4.6640625" customWidth="1"/>
    <col min="15634" max="15634" width="2.33203125" customWidth="1"/>
    <col min="15635" max="15635" width="3.109375" customWidth="1"/>
    <col min="15636" max="15636" width="2.88671875" customWidth="1"/>
    <col min="15637" max="15637" width="2.109375" customWidth="1"/>
    <col min="15638" max="15639" width="4.6640625" customWidth="1"/>
    <col min="15640" max="15640" width="3.33203125" customWidth="1"/>
    <col min="15641" max="15641" width="2.88671875" customWidth="1"/>
    <col min="15642" max="15642" width="4.6640625" customWidth="1"/>
    <col min="15643" max="15643" width="2.88671875" customWidth="1"/>
    <col min="15644" max="15644" width="4.6640625" customWidth="1"/>
    <col min="15645" max="15647" width="8.6640625" customWidth="1"/>
    <col min="15648" max="15648" width="2.6640625" customWidth="1"/>
    <col min="15649" max="15649" width="7.88671875" customWidth="1"/>
    <col min="15872" max="15872" width="7.109375" customWidth="1"/>
    <col min="15873" max="15873" width="2.6640625" customWidth="1"/>
    <col min="15874" max="15876" width="8.6640625" customWidth="1"/>
    <col min="15877" max="15877" width="4.6640625" customWidth="1"/>
    <col min="15878" max="15878" width="2.33203125" customWidth="1"/>
    <col min="15879" max="15879" width="4.6640625" customWidth="1"/>
    <col min="15880" max="15880" width="2.88671875" customWidth="1"/>
    <col min="15881" max="15881" width="3.33203125" customWidth="1"/>
    <col min="15882" max="15883" width="4.6640625" customWidth="1"/>
    <col min="15884" max="15884" width="1.88671875" customWidth="1"/>
    <col min="15885" max="15885" width="2.44140625" customWidth="1"/>
    <col min="15886" max="15886" width="3.109375" customWidth="1"/>
    <col min="15887" max="15887" width="2.33203125" customWidth="1"/>
    <col min="15888" max="15889" width="4.6640625" customWidth="1"/>
    <col min="15890" max="15890" width="2.33203125" customWidth="1"/>
    <col min="15891" max="15891" width="3.109375" customWidth="1"/>
    <col min="15892" max="15892" width="2.88671875" customWidth="1"/>
    <col min="15893" max="15893" width="2.109375" customWidth="1"/>
    <col min="15894" max="15895" width="4.6640625" customWidth="1"/>
    <col min="15896" max="15896" width="3.33203125" customWidth="1"/>
    <col min="15897" max="15897" width="2.88671875" customWidth="1"/>
    <col min="15898" max="15898" width="4.6640625" customWidth="1"/>
    <col min="15899" max="15899" width="2.88671875" customWidth="1"/>
    <col min="15900" max="15900" width="4.6640625" customWidth="1"/>
    <col min="15901" max="15903" width="8.6640625" customWidth="1"/>
    <col min="15904" max="15904" width="2.6640625" customWidth="1"/>
    <col min="15905" max="15905" width="7.88671875" customWidth="1"/>
    <col min="16128" max="16128" width="7.109375" customWidth="1"/>
    <col min="16129" max="16129" width="2.6640625" customWidth="1"/>
    <col min="16130" max="16132" width="8.6640625" customWidth="1"/>
    <col min="16133" max="16133" width="4.6640625" customWidth="1"/>
    <col min="16134" max="16134" width="2.33203125" customWidth="1"/>
    <col min="16135" max="16135" width="4.6640625" customWidth="1"/>
    <col min="16136" max="16136" width="2.88671875" customWidth="1"/>
    <col min="16137" max="16137" width="3.33203125" customWidth="1"/>
    <col min="16138" max="16139" width="4.6640625" customWidth="1"/>
    <col min="16140" max="16140" width="1.88671875" customWidth="1"/>
    <col min="16141" max="16141" width="2.44140625" customWidth="1"/>
    <col min="16142" max="16142" width="3.109375" customWidth="1"/>
    <col min="16143" max="16143" width="2.33203125" customWidth="1"/>
    <col min="16144" max="16145" width="4.6640625" customWidth="1"/>
    <col min="16146" max="16146" width="2.33203125" customWidth="1"/>
    <col min="16147" max="16147" width="3.109375" customWidth="1"/>
    <col min="16148" max="16148" width="2.88671875" customWidth="1"/>
    <col min="16149" max="16149" width="2.109375" customWidth="1"/>
    <col min="16150" max="16151" width="4.6640625" customWidth="1"/>
    <col min="16152" max="16152" width="3.33203125" customWidth="1"/>
    <col min="16153" max="16153" width="2.88671875" customWidth="1"/>
    <col min="16154" max="16154" width="4.6640625" customWidth="1"/>
    <col min="16155" max="16155" width="2.88671875" customWidth="1"/>
    <col min="16156" max="16156" width="4.6640625" customWidth="1"/>
    <col min="16157" max="16159" width="8.6640625" customWidth="1"/>
    <col min="16160" max="16160" width="2.6640625" customWidth="1"/>
    <col min="16161" max="16161" width="7.88671875" customWidth="1"/>
  </cols>
  <sheetData>
    <row r="1" spans="1:34" ht="26.25" customHeight="1">
      <c r="A1" s="359" t="s">
        <v>168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</row>
    <row r="2" spans="1:34">
      <c r="D2" s="360" t="s">
        <v>173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</row>
    <row r="3" spans="1:34" ht="18.75" customHeight="1">
      <c r="F3" s="84"/>
      <c r="H3" s="84" t="s">
        <v>169</v>
      </c>
      <c r="I3" s="84"/>
      <c r="J3" s="84"/>
      <c r="L3" s="84"/>
      <c r="M3" s="84"/>
      <c r="N3" s="84"/>
      <c r="O3" s="84"/>
      <c r="P3" s="84"/>
      <c r="Q3" s="84" t="s">
        <v>250</v>
      </c>
      <c r="S3" s="84"/>
      <c r="T3" s="84"/>
      <c r="U3" s="85"/>
      <c r="V3" s="85"/>
      <c r="W3" s="85"/>
      <c r="X3" s="85"/>
      <c r="Y3" s="85"/>
      <c r="Z3" s="85"/>
      <c r="AA3" s="85"/>
      <c r="AB3" s="85"/>
      <c r="AD3" s="85"/>
      <c r="AE3" s="85"/>
    </row>
    <row r="4" spans="1:34" ht="19.5" customHeight="1">
      <c r="D4" s="84"/>
      <c r="E4" s="84"/>
      <c r="F4" s="84"/>
      <c r="G4" s="84"/>
      <c r="H4" s="84" t="s">
        <v>170</v>
      </c>
      <c r="I4" s="84"/>
      <c r="J4" s="84"/>
      <c r="L4" s="84"/>
      <c r="M4" s="84"/>
      <c r="N4" s="84"/>
      <c r="O4" s="84"/>
      <c r="P4" s="86"/>
      <c r="Q4" s="84" t="s">
        <v>231</v>
      </c>
      <c r="S4" s="84"/>
      <c r="T4" s="84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</row>
    <row r="5" spans="1:34" ht="19.5" customHeight="1">
      <c r="D5" s="84"/>
      <c r="E5" s="84"/>
      <c r="F5" s="84"/>
      <c r="G5" s="84"/>
      <c r="H5" s="84" t="s">
        <v>88</v>
      </c>
      <c r="I5" s="84"/>
      <c r="J5" s="84"/>
      <c r="L5" s="84"/>
      <c r="M5" s="84"/>
      <c r="N5" s="84"/>
      <c r="O5" s="84"/>
      <c r="P5" s="86"/>
      <c r="Q5" s="86" t="s">
        <v>145</v>
      </c>
      <c r="R5" s="84"/>
      <c r="S5" s="84"/>
      <c r="T5" s="84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</row>
    <row r="6" spans="1:34" ht="19.5" customHeight="1">
      <c r="C6" s="148"/>
      <c r="D6" s="51"/>
      <c r="E6" s="51"/>
      <c r="M6" s="361"/>
      <c r="N6" s="362"/>
      <c r="O6" s="362"/>
      <c r="P6" s="361"/>
      <c r="Q6" s="362"/>
      <c r="R6" s="362"/>
      <c r="S6" s="362"/>
      <c r="T6" s="363"/>
      <c r="U6" s="363"/>
      <c r="V6" s="363"/>
    </row>
    <row r="7" spans="1:34" ht="18.75" customHeight="1" thickBot="1">
      <c r="A7" s="366">
        <v>44848</v>
      </c>
      <c r="B7" s="366"/>
      <c r="C7" s="366"/>
      <c r="D7" s="366"/>
      <c r="E7" s="366"/>
      <c r="F7" s="366"/>
      <c r="H7" s="338">
        <v>45214</v>
      </c>
      <c r="I7" s="339"/>
      <c r="J7" s="339"/>
      <c r="K7" s="340"/>
      <c r="L7" s="338">
        <v>44856</v>
      </c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40"/>
      <c r="X7" s="338">
        <f>H7</f>
        <v>45214</v>
      </c>
      <c r="Y7" s="339"/>
      <c r="Z7" s="339"/>
      <c r="AA7" s="340"/>
      <c r="AB7" s="104"/>
      <c r="AC7" s="366">
        <f>A7</f>
        <v>44848</v>
      </c>
      <c r="AD7" s="366"/>
      <c r="AE7" s="366"/>
      <c r="AF7" s="366"/>
      <c r="AG7" s="366"/>
      <c r="AH7" s="366"/>
    </row>
    <row r="8" spans="1:34" ht="10.050000000000001" customHeight="1" thickTop="1">
      <c r="A8" s="350" t="str">
        <f>IFERROR(VLOOKUP($E$8&amp;D16,抽選結果!B:F,5,FALSE),"")</f>
        <v>芳賀町上の原緑地公園サッカー場</v>
      </c>
      <c r="B8" s="88"/>
      <c r="C8" s="326" t="str">
        <f>IFERROR(VLOOKUP($E$8&amp;D8,抽選結果!B:F,3,FALSE),"")</f>
        <v>宝木キッカーズＭＯＲＡＬＥ１０</v>
      </c>
      <c r="D8" s="327">
        <v>1</v>
      </c>
      <c r="E8" s="328" t="s">
        <v>159</v>
      </c>
      <c r="F8" s="20"/>
      <c r="G8" s="20"/>
      <c r="H8" s="39"/>
      <c r="I8" s="1"/>
      <c r="J8" s="1"/>
      <c r="K8" s="40"/>
      <c r="L8" s="39"/>
      <c r="M8" s="1"/>
      <c r="N8" s="1"/>
      <c r="O8" s="1"/>
      <c r="P8" s="1"/>
      <c r="Q8" s="1"/>
      <c r="R8" s="1"/>
      <c r="S8" s="1"/>
      <c r="T8" s="1"/>
      <c r="U8" s="1"/>
      <c r="V8" s="1"/>
      <c r="W8" s="40"/>
      <c r="X8" s="39"/>
      <c r="Y8" s="1"/>
      <c r="Z8" s="1"/>
      <c r="AA8" s="120"/>
      <c r="AB8" s="105"/>
      <c r="AC8" s="20"/>
      <c r="AD8" s="91"/>
      <c r="AE8" s="91"/>
      <c r="AF8" s="196"/>
      <c r="AG8" s="87"/>
      <c r="AH8" s="350" t="str">
        <f>IFERROR(VLOOKUP($AD$17&amp;AE11,抽選結果!B:F,5,FALSE),"")</f>
        <v>真岡ハイトラ運動公園運動広場1B</v>
      </c>
    </row>
    <row r="9" spans="1:34" ht="10.050000000000001" customHeight="1" thickBot="1">
      <c r="A9" s="351"/>
      <c r="B9" s="88"/>
      <c r="C9" s="326"/>
      <c r="D9" s="327"/>
      <c r="E9" s="328"/>
      <c r="F9" s="111"/>
      <c r="G9" s="20"/>
      <c r="H9" s="39"/>
      <c r="I9" s="1"/>
      <c r="J9" s="1"/>
      <c r="K9" s="40"/>
      <c r="L9" s="39"/>
      <c r="M9" s="1"/>
      <c r="N9" s="1"/>
      <c r="O9" s="1"/>
      <c r="P9" s="1"/>
      <c r="Q9" s="1"/>
      <c r="R9" s="1"/>
      <c r="S9" s="1"/>
      <c r="T9" s="1"/>
      <c r="U9" s="1"/>
      <c r="V9" s="1"/>
      <c r="W9" s="40"/>
      <c r="X9" s="39"/>
      <c r="Y9" s="1"/>
      <c r="Z9" s="1"/>
      <c r="AA9" s="120"/>
      <c r="AB9" s="105"/>
      <c r="AC9" s="284"/>
      <c r="AD9" s="334" t="s">
        <v>149</v>
      </c>
      <c r="AE9" s="333">
        <v>6</v>
      </c>
      <c r="AF9" s="329" t="str">
        <f>IFERROR(VLOOKUP($AD$17&amp;AE9,抽選結果!B:F,3,FALSE),"")</f>
        <v>栃木ＳＣ　Ｕ－１２</v>
      </c>
      <c r="AG9" s="87"/>
      <c r="AH9" s="351"/>
    </row>
    <row r="10" spans="1:34" ht="10.050000000000001" customHeight="1" thickTop="1">
      <c r="A10" s="351"/>
      <c r="B10" s="88"/>
      <c r="C10" s="326" t="str">
        <f>IFERROR(VLOOKUP($E$8&amp;D10,抽選結果!B:F,3,FALSE),"")</f>
        <v>野原グランディオスＦＣ</v>
      </c>
      <c r="D10" s="327">
        <v>2</v>
      </c>
      <c r="E10" s="328"/>
      <c r="F10" s="112"/>
      <c r="G10" s="20"/>
      <c r="H10" s="39"/>
      <c r="I10" s="1"/>
      <c r="J10" s="1"/>
      <c r="K10" s="40"/>
      <c r="L10" s="39"/>
      <c r="M10" s="1"/>
      <c r="N10" s="1"/>
      <c r="O10" s="1"/>
      <c r="P10" s="1"/>
      <c r="Q10" s="1"/>
      <c r="R10" s="1"/>
      <c r="S10" s="1"/>
      <c r="T10" s="1"/>
      <c r="U10" s="1"/>
      <c r="V10" s="1"/>
      <c r="W10" s="40"/>
      <c r="X10" s="39"/>
      <c r="Y10" s="1"/>
      <c r="Z10" s="1"/>
      <c r="AA10" s="120"/>
      <c r="AB10" s="282"/>
      <c r="AC10" s="27"/>
      <c r="AD10" s="335"/>
      <c r="AE10" s="333"/>
      <c r="AF10" s="329"/>
      <c r="AG10" s="87"/>
      <c r="AH10" s="351"/>
    </row>
    <row r="11" spans="1:34" ht="10.050000000000001" customHeight="1" thickBot="1">
      <c r="A11" s="351"/>
      <c r="B11" s="88"/>
      <c r="C11" s="326"/>
      <c r="D11" s="327"/>
      <c r="E11" s="328"/>
      <c r="F11" s="113"/>
      <c r="G11" s="20"/>
      <c r="H11" s="39"/>
      <c r="I11" s="1"/>
      <c r="J11" s="1"/>
      <c r="K11" s="40"/>
      <c r="L11" s="39"/>
      <c r="M11" s="1"/>
      <c r="N11" s="1"/>
      <c r="O11" s="1"/>
      <c r="P11" s="1"/>
      <c r="Q11" s="1"/>
      <c r="R11" s="1"/>
      <c r="S11" s="1"/>
      <c r="T11" s="1"/>
      <c r="U11" s="1"/>
      <c r="V11" s="1"/>
      <c r="W11" s="40"/>
      <c r="X11" s="39"/>
      <c r="Y11" s="1"/>
      <c r="Z11" s="1"/>
      <c r="AA11" s="318"/>
      <c r="AB11" s="283"/>
      <c r="AC11" s="27"/>
      <c r="AD11" s="335"/>
      <c r="AE11" s="333">
        <v>5</v>
      </c>
      <c r="AF11" s="329" t="str">
        <f>IFERROR(VLOOKUP($AD$17&amp;AE11,抽選結果!B:F,3,FALSE),"")</f>
        <v>Ｊ－ＳＰＯＲＴＳＦＯＯＴＢＡＬＬＣＬＵＢ</v>
      </c>
      <c r="AG11" s="87"/>
      <c r="AH11" s="351"/>
    </row>
    <row r="12" spans="1:34" ht="10.050000000000001" customHeight="1" thickTop="1" thickBot="1">
      <c r="A12" s="351"/>
      <c r="B12" s="88"/>
      <c r="C12" s="329" t="str">
        <f>IFERROR(VLOOKUP($E$8&amp;D12,抽選結果!B:F,3,FALSE),"")</f>
        <v>ＦＣ　ＳＨＵＪＡＫＵ</v>
      </c>
      <c r="D12" s="330">
        <v>3</v>
      </c>
      <c r="E12" s="328"/>
      <c r="F12" s="660"/>
      <c r="G12" s="235"/>
      <c r="H12" s="62"/>
      <c r="I12" s="1"/>
      <c r="J12" s="1"/>
      <c r="K12" s="40"/>
      <c r="L12" s="39"/>
      <c r="M12" s="1"/>
      <c r="N12" s="1"/>
      <c r="O12" s="1"/>
      <c r="P12" s="1"/>
      <c r="Q12" s="1"/>
      <c r="R12" s="1"/>
      <c r="S12" s="1"/>
      <c r="T12" s="1"/>
      <c r="U12" s="1"/>
      <c r="V12" s="1"/>
      <c r="W12" s="40"/>
      <c r="X12" s="39"/>
      <c r="Y12" s="1"/>
      <c r="Z12" s="1"/>
      <c r="AA12" s="122"/>
      <c r="AB12" s="242"/>
      <c r="AC12" s="111"/>
      <c r="AD12" s="335"/>
      <c r="AE12" s="333"/>
      <c r="AF12" s="329"/>
      <c r="AG12" s="87"/>
      <c r="AH12" s="351"/>
    </row>
    <row r="13" spans="1:34" ht="10.050000000000001" customHeight="1" thickTop="1">
      <c r="A13" s="351"/>
      <c r="B13" s="88"/>
      <c r="C13" s="329"/>
      <c r="D13" s="330"/>
      <c r="E13" s="328"/>
      <c r="F13" s="272"/>
      <c r="G13" s="234"/>
      <c r="H13" s="63"/>
      <c r="I13" s="1"/>
      <c r="J13" s="1"/>
      <c r="K13" s="40"/>
      <c r="L13" s="39"/>
      <c r="M13" s="1"/>
      <c r="N13" s="1"/>
      <c r="O13" s="1"/>
      <c r="P13" s="1"/>
      <c r="Q13" s="1"/>
      <c r="R13" s="1"/>
      <c r="S13" s="1"/>
      <c r="T13" s="1"/>
      <c r="U13" s="1"/>
      <c r="V13" s="1"/>
      <c r="W13" s="40"/>
      <c r="X13" s="39"/>
      <c r="Y13" s="1"/>
      <c r="Z13" s="1"/>
      <c r="AA13" s="122"/>
      <c r="AB13" s="241"/>
      <c r="AC13" s="112"/>
      <c r="AD13" s="335"/>
      <c r="AE13" s="333">
        <v>4</v>
      </c>
      <c r="AF13" s="329" t="str">
        <f>IFERROR(VLOOKUP($AD$17&amp;AE13,抽選結果!B:F,3,FALSE),"")</f>
        <v>小山三小　ＦＣ</v>
      </c>
      <c r="AG13" s="87"/>
      <c r="AH13" s="351"/>
    </row>
    <row r="14" spans="1:34" ht="10.050000000000001" customHeight="1">
      <c r="A14" s="351"/>
      <c r="B14" s="88"/>
      <c r="C14" s="326" t="str">
        <f>IFERROR(VLOOKUP($E$8&amp;D14,抽選結果!B:F,3,FALSE),"")</f>
        <v>ＦＣ　ＶＡＬＯＮセカンド</v>
      </c>
      <c r="D14" s="327">
        <v>4</v>
      </c>
      <c r="E14" s="328"/>
      <c r="F14" s="112"/>
      <c r="G14" s="234"/>
      <c r="H14" s="63"/>
      <c r="I14" s="1"/>
      <c r="J14" s="1"/>
      <c r="K14" s="40"/>
      <c r="L14" s="39"/>
      <c r="M14" s="1"/>
      <c r="N14" s="1"/>
      <c r="O14" s="1"/>
      <c r="P14" s="1"/>
      <c r="Q14" s="1"/>
      <c r="R14" s="1"/>
      <c r="S14" s="1"/>
      <c r="T14" s="1"/>
      <c r="U14" s="1"/>
      <c r="V14" s="1"/>
      <c r="W14" s="40"/>
      <c r="X14" s="39"/>
      <c r="Y14" s="1"/>
      <c r="Z14" s="1"/>
      <c r="AA14" s="122"/>
      <c r="AB14" s="241"/>
      <c r="AC14" s="20"/>
      <c r="AD14" s="336"/>
      <c r="AE14" s="333"/>
      <c r="AF14" s="329"/>
      <c r="AG14" s="87"/>
      <c r="AH14" s="351"/>
    </row>
    <row r="15" spans="1:34" ht="10.050000000000001" customHeight="1">
      <c r="A15" s="351"/>
      <c r="B15" s="88"/>
      <c r="C15" s="326"/>
      <c r="D15" s="327"/>
      <c r="E15" s="328"/>
      <c r="F15" s="30"/>
      <c r="G15" s="234"/>
      <c r="H15" s="63"/>
      <c r="I15" s="1"/>
      <c r="J15" s="1"/>
      <c r="K15" s="40"/>
      <c r="L15" s="39"/>
      <c r="M15" s="1"/>
      <c r="N15" s="1"/>
      <c r="O15" s="1"/>
      <c r="P15" s="1"/>
      <c r="Q15" s="1"/>
      <c r="R15" s="1"/>
      <c r="S15" s="1"/>
      <c r="T15" s="1"/>
      <c r="U15" s="1"/>
      <c r="V15" s="1"/>
      <c r="W15" s="40"/>
      <c r="X15" s="39"/>
      <c r="Y15" s="1"/>
      <c r="Z15" s="1"/>
      <c r="AA15" s="122"/>
      <c r="AB15" s="241"/>
      <c r="AC15" s="20"/>
      <c r="AD15" s="91"/>
      <c r="AE15" s="316"/>
      <c r="AF15" s="317"/>
      <c r="AG15" s="87"/>
      <c r="AH15" s="351"/>
    </row>
    <row r="16" spans="1:34" ht="10.050000000000001" customHeight="1" thickBot="1">
      <c r="A16" s="351"/>
      <c r="B16" s="88"/>
      <c r="C16" s="329" t="str">
        <f>IFERROR(VLOOKUP($E$8&amp;D16,抽選結果!B:F,3,FALSE),"")</f>
        <v>ＪＦＣアミスタ市貝</v>
      </c>
      <c r="D16" s="330">
        <v>5</v>
      </c>
      <c r="E16" s="328" t="s">
        <v>146</v>
      </c>
      <c r="F16" s="30"/>
      <c r="G16" s="234"/>
      <c r="H16" s="63"/>
      <c r="I16" s="1"/>
      <c r="J16" s="1"/>
      <c r="K16" s="40"/>
      <c r="L16" s="39"/>
      <c r="M16" s="1"/>
      <c r="N16" s="1"/>
      <c r="O16" s="1"/>
      <c r="P16" s="1"/>
      <c r="Q16" s="1"/>
      <c r="R16" s="1"/>
      <c r="S16" s="1"/>
      <c r="T16" s="1"/>
      <c r="U16" s="1"/>
      <c r="V16" s="1"/>
      <c r="W16" s="40"/>
      <c r="X16" s="39"/>
      <c r="Y16" s="1"/>
      <c r="Z16" s="1"/>
      <c r="AA16" s="122"/>
      <c r="AB16" s="241"/>
      <c r="AC16" s="20"/>
      <c r="AD16" s="91"/>
      <c r="AE16" s="316"/>
      <c r="AF16" s="317"/>
      <c r="AG16" s="87"/>
      <c r="AH16" s="351"/>
    </row>
    <row r="17" spans="1:34" ht="10.050000000000001" customHeight="1" thickTop="1" thickBot="1">
      <c r="A17" s="351"/>
      <c r="B17" s="88"/>
      <c r="C17" s="329"/>
      <c r="D17" s="330"/>
      <c r="E17" s="328"/>
      <c r="F17" s="274"/>
      <c r="G17" s="234"/>
      <c r="H17" s="63"/>
      <c r="I17" s="1"/>
      <c r="J17" s="1"/>
      <c r="K17" s="40"/>
      <c r="L17" s="39"/>
      <c r="M17" s="1"/>
      <c r="N17" s="1"/>
      <c r="O17" s="1"/>
      <c r="P17" s="1"/>
      <c r="Q17" s="1"/>
      <c r="R17" s="1"/>
      <c r="S17" s="1"/>
      <c r="T17" s="1"/>
      <c r="U17" s="1"/>
      <c r="V17" s="1"/>
      <c r="W17" s="40"/>
      <c r="X17" s="39"/>
      <c r="Y17" s="1"/>
      <c r="Z17" s="1"/>
      <c r="AA17" s="122"/>
      <c r="AB17" s="241"/>
      <c r="AC17" s="20"/>
      <c r="AD17" s="334" t="s">
        <v>163</v>
      </c>
      <c r="AE17" s="333">
        <v>3</v>
      </c>
      <c r="AF17" s="329" t="str">
        <f>IFERROR(VLOOKUP($AD$17&amp;AE17,抽選結果!B:F,3,FALSE),"")</f>
        <v>那須野ヶ原ＦＣボンジボーラ</v>
      </c>
      <c r="AG17" s="87"/>
      <c r="AH17" s="351"/>
    </row>
    <row r="18" spans="1:34" ht="10.050000000000001" customHeight="1" thickTop="1">
      <c r="A18" s="351"/>
      <c r="B18" s="88"/>
      <c r="C18" s="326" t="str">
        <f>IFERROR(VLOOKUP($E$8&amp;D18,抽選結果!B:F,3,FALSE),"")</f>
        <v>ＩＳＯＳＯＣＣＥＲＣＬＵＢ</v>
      </c>
      <c r="D18" s="327">
        <v>6</v>
      </c>
      <c r="E18" s="328"/>
      <c r="F18" s="25"/>
      <c r="G18" s="273"/>
      <c r="H18" s="63"/>
      <c r="I18" s="1"/>
      <c r="J18" s="1"/>
      <c r="K18" s="40"/>
      <c r="L18" s="39"/>
      <c r="M18" s="1"/>
      <c r="N18" s="1"/>
      <c r="O18" s="1"/>
      <c r="P18" s="1"/>
      <c r="Q18" s="1"/>
      <c r="R18" s="1"/>
      <c r="S18" s="1"/>
      <c r="T18" s="1"/>
      <c r="U18" s="1"/>
      <c r="V18" s="1"/>
      <c r="W18" s="40"/>
      <c r="X18" s="39"/>
      <c r="Y18" s="1"/>
      <c r="Z18" s="1"/>
      <c r="AA18" s="122"/>
      <c r="AB18" s="282"/>
      <c r="AC18" s="674"/>
      <c r="AD18" s="335"/>
      <c r="AE18" s="333"/>
      <c r="AF18" s="329"/>
      <c r="AG18" s="87"/>
      <c r="AH18" s="351"/>
    </row>
    <row r="19" spans="1:34" ht="10.050000000000001" customHeight="1" thickBot="1">
      <c r="A19" s="351"/>
      <c r="B19" s="88"/>
      <c r="C19" s="326"/>
      <c r="D19" s="327"/>
      <c r="E19" s="328"/>
      <c r="F19" s="30"/>
      <c r="G19" s="275"/>
      <c r="H19" s="238"/>
      <c r="I19" s="1"/>
      <c r="J19" s="1"/>
      <c r="K19" s="40"/>
      <c r="L19" s="39"/>
      <c r="M19" s="1"/>
      <c r="N19" s="1"/>
      <c r="O19" s="1"/>
      <c r="P19" s="1"/>
      <c r="Q19" s="1"/>
      <c r="R19" s="1"/>
      <c r="S19" s="1"/>
      <c r="T19" s="1"/>
      <c r="U19" s="1"/>
      <c r="V19" s="1"/>
      <c r="W19" s="40"/>
      <c r="X19" s="39"/>
      <c r="Y19" s="1"/>
      <c r="Z19" s="1"/>
      <c r="AA19" s="122"/>
      <c r="AB19" s="283"/>
      <c r="AC19" s="22"/>
      <c r="AD19" s="335"/>
      <c r="AE19" s="333">
        <v>2</v>
      </c>
      <c r="AF19" s="349" t="str">
        <f>IFERROR(VLOOKUP($AD$17&amp;AE19,抽選結果!B:F,3,FALSE),"")</f>
        <v>カテット白沢サッカースクール</v>
      </c>
      <c r="AG19" s="87"/>
      <c r="AH19" s="351"/>
    </row>
    <row r="20" spans="1:34" ht="10.050000000000001" customHeight="1" thickTop="1">
      <c r="A20" s="351"/>
      <c r="B20" s="88"/>
      <c r="C20" s="326" t="str">
        <f>IFERROR(VLOOKUP($E$8&amp;D20,抽選結果!B:F,3,FALSE),"")</f>
        <v>高根沢西フットボールクラブ</v>
      </c>
      <c r="D20" s="327">
        <v>7</v>
      </c>
      <c r="E20" s="328"/>
      <c r="F20" s="113"/>
      <c r="G20" s="235"/>
      <c r="H20" s="314"/>
      <c r="I20" s="1"/>
      <c r="J20" s="1"/>
      <c r="K20" s="40"/>
      <c r="L20" s="39"/>
      <c r="M20" s="1"/>
      <c r="N20" s="1"/>
      <c r="O20" s="1"/>
      <c r="P20" s="1"/>
      <c r="Q20" s="1"/>
      <c r="R20" s="1"/>
      <c r="S20" s="1"/>
      <c r="T20" s="1"/>
      <c r="U20" s="1"/>
      <c r="V20" s="1"/>
      <c r="W20" s="40"/>
      <c r="X20" s="39"/>
      <c r="Y20" s="1"/>
      <c r="Z20" s="1"/>
      <c r="AA20" s="121"/>
      <c r="AB20" s="242"/>
      <c r="AC20" s="113"/>
      <c r="AD20" s="335"/>
      <c r="AE20" s="333"/>
      <c r="AF20" s="329"/>
      <c r="AG20" s="87"/>
      <c r="AH20" s="351"/>
    </row>
    <row r="21" spans="1:34" ht="10.050000000000001" customHeight="1">
      <c r="A21" s="351"/>
      <c r="B21" s="88"/>
      <c r="C21" s="326"/>
      <c r="D21" s="327"/>
      <c r="E21" s="328"/>
      <c r="F21" s="111"/>
      <c r="G21" s="234"/>
      <c r="H21" s="313"/>
      <c r="I21" s="1"/>
      <c r="J21" s="365" t="s">
        <v>87</v>
      </c>
      <c r="K21" s="40"/>
      <c r="L21" s="39"/>
      <c r="M21" s="1"/>
      <c r="N21" s="1"/>
      <c r="O21" s="1"/>
      <c r="P21" s="1"/>
      <c r="Q21" s="1"/>
      <c r="R21" s="1"/>
      <c r="S21" s="1"/>
      <c r="T21" s="1"/>
      <c r="U21" s="1"/>
      <c r="V21" s="1"/>
      <c r="W21" s="40"/>
      <c r="X21" s="39"/>
      <c r="Y21" s="345" t="s">
        <v>227</v>
      </c>
      <c r="Z21" s="1"/>
      <c r="AA21" s="122"/>
      <c r="AB21" s="241"/>
      <c r="AC21" s="112"/>
      <c r="AD21" s="335"/>
      <c r="AE21" s="333">
        <v>1</v>
      </c>
      <c r="AF21" s="329" t="str">
        <f>IFERROR(VLOOKUP($AD$17&amp;AE21,抽選結果!B:F,3,FALSE),"")</f>
        <v>Ｋ－ＷＥＳＴ．ＦＣ２００１</v>
      </c>
      <c r="AG21" s="87"/>
      <c r="AH21" s="351"/>
    </row>
    <row r="22" spans="1:34" ht="10.050000000000001" customHeight="1">
      <c r="A22" s="351"/>
      <c r="B22" s="88"/>
      <c r="C22" s="326" t="str">
        <f>IFERROR(VLOOKUP($E$8&amp;D22,抽選結果!B:F,3,FALSE),"")</f>
        <v>北押原ＦＣ</v>
      </c>
      <c r="D22" s="327">
        <v>8</v>
      </c>
      <c r="E22" s="328"/>
      <c r="F22" s="112"/>
      <c r="G22" s="234"/>
      <c r="H22" s="313"/>
      <c r="I22" s="1"/>
      <c r="J22" s="365"/>
      <c r="K22" s="40"/>
      <c r="L22" s="39"/>
      <c r="M22" s="1"/>
      <c r="N22" s="1"/>
      <c r="O22" s="1"/>
      <c r="P22" s="1"/>
      <c r="Q22" s="1"/>
      <c r="R22" s="1"/>
      <c r="S22" s="1"/>
      <c r="T22" s="1"/>
      <c r="U22" s="1"/>
      <c r="V22" s="1"/>
      <c r="W22" s="40"/>
      <c r="X22" s="39"/>
      <c r="Y22" s="345"/>
      <c r="Z22" s="1"/>
      <c r="AA22" s="122"/>
      <c r="AB22" s="241"/>
      <c r="AC22" s="20"/>
      <c r="AD22" s="336"/>
      <c r="AE22" s="333"/>
      <c r="AF22" s="329"/>
      <c r="AG22" s="87"/>
      <c r="AH22" s="351"/>
    </row>
    <row r="23" spans="1:34" ht="10.050000000000001" customHeight="1" thickBot="1">
      <c r="A23" s="352"/>
      <c r="B23" s="88"/>
      <c r="C23" s="326"/>
      <c r="D23" s="327"/>
      <c r="E23" s="328"/>
      <c r="F23" s="20"/>
      <c r="G23" s="234"/>
      <c r="H23" s="313"/>
      <c r="I23" s="1"/>
      <c r="J23" s="285"/>
      <c r="K23" s="40"/>
      <c r="L23" s="287"/>
      <c r="M23" s="1"/>
      <c r="N23" s="1"/>
      <c r="O23" s="1"/>
      <c r="P23" s="1"/>
      <c r="Q23" s="1"/>
      <c r="R23" s="1"/>
      <c r="S23" s="1"/>
      <c r="T23" s="1"/>
      <c r="U23" s="1"/>
      <c r="V23" s="1"/>
      <c r="W23" s="40"/>
      <c r="X23" s="287"/>
      <c r="Y23" s="285"/>
      <c r="Z23" s="288"/>
      <c r="AA23" s="122"/>
      <c r="AB23" s="241"/>
      <c r="AC23" s="20"/>
      <c r="AD23" s="91"/>
      <c r="AE23" s="316"/>
      <c r="AF23" s="317"/>
      <c r="AG23" s="87"/>
      <c r="AH23" s="352"/>
    </row>
    <row r="24" spans="1:34" ht="10.050000000000001" customHeight="1" thickTop="1">
      <c r="A24" s="350" t="str">
        <f>IFERROR(VLOOKUP($E$24&amp;D32,抽選結果!B:F,5,FALSE),"")</f>
        <v>真岡鬼怒自然クレーA</v>
      </c>
      <c r="B24" s="88"/>
      <c r="C24" s="326" t="str">
        <f>IFERROR(VLOOKUP($E$24&amp;D24,抽選結果!B:F,3,FALSE),"")</f>
        <v>大谷東フットボールクラブ</v>
      </c>
      <c r="D24" s="327">
        <v>1</v>
      </c>
      <c r="E24" s="328" t="s">
        <v>207</v>
      </c>
      <c r="F24" s="20"/>
      <c r="G24" s="234"/>
      <c r="H24" s="63"/>
      <c r="I24" s="261"/>
      <c r="J24" s="229"/>
      <c r="K24" s="286"/>
      <c r="L24" s="314"/>
      <c r="M24" s="1"/>
      <c r="N24" s="1"/>
      <c r="O24" s="1"/>
      <c r="P24" s="1"/>
      <c r="Q24" s="1"/>
      <c r="R24" s="1"/>
      <c r="S24" s="1"/>
      <c r="T24" s="1"/>
      <c r="U24" s="1"/>
      <c r="V24" s="1"/>
      <c r="W24" s="684"/>
      <c r="X24" s="39"/>
      <c r="Y24" s="229"/>
      <c r="Z24" s="229"/>
      <c r="AA24" s="322"/>
      <c r="AB24" s="241"/>
      <c r="AC24" s="20"/>
      <c r="AD24" s="91"/>
      <c r="AE24" s="316"/>
      <c r="AF24" s="317"/>
      <c r="AG24" s="87"/>
      <c r="AH24" s="350" t="str">
        <f>IFERROR(VLOOKUP($AD$33&amp;AE27,抽選結果!B:F,5,FALSE),"")</f>
        <v>真岡ハイトラ運動公園陸上競技場B</v>
      </c>
    </row>
    <row r="25" spans="1:34" ht="10.050000000000001" customHeight="1" thickBot="1">
      <c r="A25" s="351"/>
      <c r="B25" s="88"/>
      <c r="C25" s="326"/>
      <c r="D25" s="327"/>
      <c r="E25" s="328"/>
      <c r="F25" s="111"/>
      <c r="G25" s="234"/>
      <c r="H25" s="63"/>
      <c r="I25" s="1"/>
      <c r="J25" s="1"/>
      <c r="K25" s="40"/>
      <c r="L25" s="313"/>
      <c r="M25" s="1"/>
      <c r="N25" s="1"/>
      <c r="O25" s="1"/>
      <c r="P25" s="1"/>
      <c r="Q25" s="1"/>
      <c r="R25" s="1"/>
      <c r="S25" s="1"/>
      <c r="T25" s="1"/>
      <c r="U25" s="1"/>
      <c r="V25" s="1"/>
      <c r="W25" s="685"/>
      <c r="X25" s="39"/>
      <c r="Y25" s="1"/>
      <c r="Z25" s="1"/>
      <c r="AA25" s="322"/>
      <c r="AB25" s="241"/>
      <c r="AC25" s="20"/>
      <c r="AD25" s="334" t="s">
        <v>150</v>
      </c>
      <c r="AE25" s="333">
        <v>6</v>
      </c>
      <c r="AF25" s="329" t="str">
        <f>IFERROR(VLOOKUP($AD$33&amp;AE25,抽選結果!B:F,3,FALSE),"")</f>
        <v>都賀クラブジュニア</v>
      </c>
      <c r="AG25" s="87"/>
      <c r="AH25" s="351"/>
    </row>
    <row r="26" spans="1:34" ht="10.050000000000001" customHeight="1" thickTop="1">
      <c r="A26" s="351"/>
      <c r="B26" s="88"/>
      <c r="C26" s="326" t="str">
        <f>IFERROR(VLOOKUP($E$24&amp;D26,抽選結果!B:F,3,FALSE),"")</f>
        <v>高林・青木フットボールクラブ</v>
      </c>
      <c r="D26" s="327">
        <v>2</v>
      </c>
      <c r="E26" s="328"/>
      <c r="F26" s="112"/>
      <c r="G26" s="234"/>
      <c r="H26" s="63"/>
      <c r="I26" s="1"/>
      <c r="J26" s="1"/>
      <c r="K26" s="40"/>
      <c r="L26" s="313"/>
      <c r="M26" s="1"/>
      <c r="N26" s="1"/>
      <c r="O26" s="1"/>
      <c r="P26" s="1"/>
      <c r="Q26" s="1"/>
      <c r="R26" s="1"/>
      <c r="S26" s="1"/>
      <c r="T26" s="1"/>
      <c r="U26" s="1"/>
      <c r="V26" s="1"/>
      <c r="W26" s="685"/>
      <c r="X26" s="39"/>
      <c r="Y26" s="1"/>
      <c r="Z26" s="1"/>
      <c r="AA26" s="322"/>
      <c r="AB26" s="282"/>
      <c r="AC26" s="674"/>
      <c r="AD26" s="335"/>
      <c r="AE26" s="333"/>
      <c r="AF26" s="329"/>
      <c r="AG26" s="87"/>
      <c r="AH26" s="351"/>
    </row>
    <row r="27" spans="1:34" ht="10.050000000000001" customHeight="1" thickBot="1">
      <c r="A27" s="351"/>
      <c r="B27" s="88"/>
      <c r="C27" s="326"/>
      <c r="D27" s="327"/>
      <c r="E27" s="328"/>
      <c r="F27" s="113"/>
      <c r="G27" s="237"/>
      <c r="H27" s="115"/>
      <c r="I27" s="1"/>
      <c r="J27" s="1"/>
      <c r="K27" s="65"/>
      <c r="L27" s="665"/>
      <c r="M27" s="7"/>
      <c r="N27" s="7"/>
      <c r="O27" s="7"/>
      <c r="P27" s="106"/>
      <c r="Q27" s="106"/>
      <c r="R27" s="106"/>
      <c r="S27" s="106"/>
      <c r="T27" s="7"/>
      <c r="U27" s="7"/>
      <c r="V27" s="7"/>
      <c r="W27" s="686"/>
      <c r="X27" s="42"/>
      <c r="Y27" s="7"/>
      <c r="Z27" s="7"/>
      <c r="AA27" s="324"/>
      <c r="AB27" s="675"/>
      <c r="AC27" s="27"/>
      <c r="AD27" s="335"/>
      <c r="AE27" s="332">
        <v>5</v>
      </c>
      <c r="AF27" s="326" t="str">
        <f>IFERROR(VLOOKUP($AD$33&amp;AE27,抽選結果!B:F,3,FALSE),"")</f>
        <v>ＦＣ真岡２１ファンタジー</v>
      </c>
      <c r="AG27" s="87"/>
      <c r="AH27" s="351"/>
    </row>
    <row r="28" spans="1:34" ht="10.050000000000001" customHeight="1" thickTop="1" thickBot="1">
      <c r="A28" s="351"/>
      <c r="B28" s="88"/>
      <c r="C28" s="329" t="str">
        <f>IFERROR(VLOOKUP($E$24&amp;D28,抽選結果!B:F,3,FALSE),"")</f>
        <v>ｕｎｉｏｎｓｐｏｒｔｓｃｌｕｂ</v>
      </c>
      <c r="D28" s="330">
        <v>3</v>
      </c>
      <c r="E28" s="328"/>
      <c r="F28" s="660"/>
      <c r="G28" s="235"/>
      <c r="H28" s="63"/>
      <c r="I28" s="1"/>
      <c r="J28" s="1"/>
      <c r="K28" s="43"/>
      <c r="L28" s="665"/>
      <c r="M28" s="7"/>
      <c r="N28" s="7"/>
      <c r="O28" s="7"/>
      <c r="P28" s="7"/>
      <c r="Q28" s="7"/>
      <c r="R28" s="7"/>
      <c r="S28" s="7"/>
      <c r="T28" s="7"/>
      <c r="U28" s="7"/>
      <c r="V28" s="7"/>
      <c r="W28" s="686"/>
      <c r="X28" s="42"/>
      <c r="Y28" s="7"/>
      <c r="Z28" s="7"/>
      <c r="AA28" s="322"/>
      <c r="AB28" s="235"/>
      <c r="AC28" s="111"/>
      <c r="AD28" s="335"/>
      <c r="AE28" s="332"/>
      <c r="AF28" s="326"/>
      <c r="AG28" s="87"/>
      <c r="AH28" s="351"/>
    </row>
    <row r="29" spans="1:34" ht="10.050000000000001" customHeight="1" thickTop="1">
      <c r="A29" s="351"/>
      <c r="B29" s="88"/>
      <c r="C29" s="329"/>
      <c r="D29" s="330"/>
      <c r="E29" s="328"/>
      <c r="F29" s="272"/>
      <c r="G29" s="234"/>
      <c r="H29" s="63"/>
      <c r="I29" s="1"/>
      <c r="J29" s="1"/>
      <c r="K29" s="43"/>
      <c r="L29" s="665"/>
      <c r="M29" s="7"/>
      <c r="N29" s="7"/>
      <c r="O29" s="7"/>
      <c r="P29" s="7"/>
      <c r="Q29" s="7"/>
      <c r="R29" s="7"/>
      <c r="S29" s="7"/>
      <c r="T29" s="7"/>
      <c r="U29" s="7"/>
      <c r="V29" s="7"/>
      <c r="W29" s="686"/>
      <c r="X29" s="42"/>
      <c r="Y29" s="7"/>
      <c r="Z29" s="7"/>
      <c r="AA29" s="322"/>
      <c r="AB29" s="234"/>
      <c r="AC29" s="112"/>
      <c r="AD29" s="335"/>
      <c r="AE29" s="332">
        <v>4</v>
      </c>
      <c r="AF29" s="326" t="str">
        <f>IFERROR(VLOOKUP($AD$33&amp;AE29,抽選結果!B:F,3,FALSE),"")</f>
        <v>藤原ＦＣ</v>
      </c>
      <c r="AG29" s="87"/>
      <c r="AH29" s="351"/>
    </row>
    <row r="30" spans="1:34" ht="10.050000000000001" customHeight="1">
      <c r="A30" s="351"/>
      <c r="B30" s="88"/>
      <c r="C30" s="326" t="str">
        <f>IFERROR(VLOOKUP($E$24&amp;D30,抽選結果!B:F,3,FALSE),"")</f>
        <v>ＮＩＫＫＯ　ＳＰＯＲＴＳ　ＣＬＵＢ　セントラル</v>
      </c>
      <c r="D30" s="327">
        <v>4</v>
      </c>
      <c r="E30" s="328"/>
      <c r="F30" s="112"/>
      <c r="G30" s="234"/>
      <c r="H30" s="63"/>
      <c r="I30" s="1"/>
      <c r="J30" s="1"/>
      <c r="K30" s="43"/>
      <c r="L30" s="665"/>
      <c r="M30" s="7"/>
      <c r="N30" s="7"/>
      <c r="O30" s="7"/>
      <c r="P30" s="7"/>
      <c r="Q30" s="7"/>
      <c r="R30" s="7"/>
      <c r="S30" s="7"/>
      <c r="T30" s="7"/>
      <c r="U30" s="7"/>
      <c r="V30" s="7"/>
      <c r="W30" s="686"/>
      <c r="X30" s="42"/>
      <c r="Y30" s="7"/>
      <c r="Z30" s="7"/>
      <c r="AA30" s="322"/>
      <c r="AB30" s="234"/>
      <c r="AC30" s="20"/>
      <c r="AD30" s="336"/>
      <c r="AE30" s="332"/>
      <c r="AF30" s="326"/>
      <c r="AG30" s="87"/>
      <c r="AH30" s="351"/>
    </row>
    <row r="31" spans="1:34" ht="10.050000000000001" customHeight="1">
      <c r="A31" s="351"/>
      <c r="B31" s="88"/>
      <c r="C31" s="326"/>
      <c r="D31" s="327"/>
      <c r="E31" s="328"/>
      <c r="F31" s="30"/>
      <c r="G31" s="239"/>
      <c r="H31" s="116"/>
      <c r="I31" s="94"/>
      <c r="J31" s="94"/>
      <c r="K31" s="43"/>
      <c r="L31" s="665"/>
      <c r="M31" s="7"/>
      <c r="N31" s="7"/>
      <c r="O31" s="7"/>
      <c r="P31" s="7"/>
      <c r="Q31" s="7"/>
      <c r="R31" s="7"/>
      <c r="S31" s="7"/>
      <c r="T31" s="7"/>
      <c r="U31" s="7"/>
      <c r="V31" s="7"/>
      <c r="W31" s="686"/>
      <c r="X31" s="42"/>
      <c r="Y31" s="7"/>
      <c r="Z31" s="7"/>
      <c r="AA31" s="322"/>
      <c r="AB31" s="239"/>
      <c r="AC31" s="20"/>
      <c r="AD31" s="91"/>
      <c r="AE31" s="91"/>
      <c r="AF31" s="196"/>
      <c r="AG31" s="87"/>
      <c r="AH31" s="351"/>
    </row>
    <row r="32" spans="1:34" ht="10.050000000000001" customHeight="1">
      <c r="A32" s="351"/>
      <c r="B32" s="88"/>
      <c r="C32" s="326" t="str">
        <f>IFERROR(VLOOKUP($E$24&amp;D32,抽選結果!B:F,3,FALSE),"")</f>
        <v>ＦＣ中村</v>
      </c>
      <c r="D32" s="327">
        <v>5</v>
      </c>
      <c r="E32" s="328" t="s">
        <v>105</v>
      </c>
      <c r="F32" s="30"/>
      <c r="G32" s="239"/>
      <c r="H32" s="116"/>
      <c r="I32" s="94"/>
      <c r="J32" s="94"/>
      <c r="K32" s="43"/>
      <c r="L32" s="665"/>
      <c r="M32" s="7"/>
      <c r="N32" s="7"/>
      <c r="O32" s="7"/>
      <c r="P32" s="7"/>
      <c r="Q32" s="7"/>
      <c r="R32" s="7"/>
      <c r="S32" s="7"/>
      <c r="T32" s="7"/>
      <c r="U32" s="7"/>
      <c r="V32" s="7"/>
      <c r="W32" s="686"/>
      <c r="X32" s="42"/>
      <c r="Y32" s="7"/>
      <c r="Z32" s="7"/>
      <c r="AA32" s="322"/>
      <c r="AB32" s="239"/>
      <c r="AC32" s="20"/>
      <c r="AD32" s="91"/>
      <c r="AE32" s="91"/>
      <c r="AF32" s="196"/>
      <c r="AG32" s="87"/>
      <c r="AH32" s="351"/>
    </row>
    <row r="33" spans="1:34" ht="10.050000000000001" customHeight="1">
      <c r="A33" s="351"/>
      <c r="B33" s="88"/>
      <c r="C33" s="326"/>
      <c r="D33" s="327"/>
      <c r="E33" s="328"/>
      <c r="F33" s="111"/>
      <c r="G33" s="239"/>
      <c r="H33" s="116"/>
      <c r="I33" s="94"/>
      <c r="J33" s="94"/>
      <c r="K33" s="43"/>
      <c r="L33" s="665"/>
      <c r="M33" s="7"/>
      <c r="N33" s="7"/>
      <c r="O33" s="7"/>
      <c r="P33" s="7"/>
      <c r="Q33" s="7"/>
      <c r="R33" s="7"/>
      <c r="S33" s="7"/>
      <c r="T33" s="7"/>
      <c r="U33" s="7"/>
      <c r="V33" s="7"/>
      <c r="W33" s="686"/>
      <c r="X33" s="42"/>
      <c r="Y33" s="7"/>
      <c r="Z33" s="7"/>
      <c r="AA33" s="322"/>
      <c r="AB33" s="239"/>
      <c r="AC33" s="20"/>
      <c r="AD33" s="334" t="s">
        <v>151</v>
      </c>
      <c r="AE33" s="332">
        <v>3</v>
      </c>
      <c r="AF33" s="326" t="str">
        <f>IFERROR(VLOOKUP($AD$33&amp;AE33,抽選結果!B:F,3,FALSE),"")</f>
        <v>フットボールクラブ氏家</v>
      </c>
      <c r="AG33" s="87"/>
      <c r="AH33" s="351"/>
    </row>
    <row r="34" spans="1:34" ht="10.050000000000001" customHeight="1" thickBot="1">
      <c r="A34" s="351"/>
      <c r="B34" s="88"/>
      <c r="C34" s="329" t="str">
        <f>IFERROR(VLOOKUP($E$24&amp;D34,抽選結果!B:F,3,FALSE),"")</f>
        <v>ＧＲＳ足利Ｊｒ．</v>
      </c>
      <c r="D34" s="330">
        <v>6</v>
      </c>
      <c r="E34" s="328"/>
      <c r="F34" s="113"/>
      <c r="G34" s="239"/>
      <c r="H34" s="116"/>
      <c r="I34" s="94"/>
      <c r="J34" s="94"/>
      <c r="K34" s="43"/>
      <c r="L34" s="665"/>
      <c r="M34" s="7"/>
      <c r="N34" s="7"/>
      <c r="O34" s="7"/>
      <c r="P34" s="7"/>
      <c r="Q34" s="7"/>
      <c r="R34" s="7"/>
      <c r="S34" s="7"/>
      <c r="T34" s="7"/>
      <c r="U34" s="7"/>
      <c r="V34" s="7"/>
      <c r="W34" s="686"/>
      <c r="X34" s="42"/>
      <c r="Y34" s="7"/>
      <c r="Z34" s="7"/>
      <c r="AA34" s="322"/>
      <c r="AB34" s="239"/>
      <c r="AC34" s="111"/>
      <c r="AD34" s="335"/>
      <c r="AE34" s="332"/>
      <c r="AF34" s="326"/>
      <c r="AG34" s="87"/>
      <c r="AH34" s="351"/>
    </row>
    <row r="35" spans="1:34" ht="10.050000000000001" customHeight="1" thickTop="1" thickBot="1">
      <c r="A35" s="351"/>
      <c r="B35" s="88"/>
      <c r="C35" s="329"/>
      <c r="D35" s="330"/>
      <c r="E35" s="328"/>
      <c r="F35" s="276"/>
      <c r="G35" s="275"/>
      <c r="H35" s="63"/>
      <c r="I35" s="1"/>
      <c r="J35" s="1"/>
      <c r="K35" s="43"/>
      <c r="L35" s="665"/>
      <c r="M35" s="7"/>
      <c r="N35" s="7"/>
      <c r="O35" s="7"/>
      <c r="P35" s="7"/>
      <c r="Q35" s="7"/>
      <c r="R35" s="7"/>
      <c r="S35" s="7"/>
      <c r="T35" s="7"/>
      <c r="U35" s="7"/>
      <c r="V35" s="7"/>
      <c r="W35" s="686"/>
      <c r="X35" s="42"/>
      <c r="Y35" s="7"/>
      <c r="Z35" s="7"/>
      <c r="AA35" s="323"/>
      <c r="AB35" s="237"/>
      <c r="AC35" s="277"/>
      <c r="AD35" s="335"/>
      <c r="AE35" s="337">
        <v>2</v>
      </c>
      <c r="AF35" s="331" t="str">
        <f>IFERROR(VLOOKUP($AD$33&amp;AE35,抽選結果!B:F,3,FALSE),"")</f>
        <v>ともぞうサッカークラブ　Ｕ１０</v>
      </c>
      <c r="AG35" s="87"/>
      <c r="AH35" s="351"/>
    </row>
    <row r="36" spans="1:34" ht="10.050000000000001" customHeight="1" thickTop="1">
      <c r="A36" s="351"/>
      <c r="B36" s="88"/>
      <c r="C36" s="326" t="str">
        <f>IFERROR(VLOOKUP($E$24&amp;D36,抽選結果!B:F,3,FALSE),"")</f>
        <v>ＦＣ　ＳＦｉＤＡ</v>
      </c>
      <c r="D36" s="327">
        <v>7</v>
      </c>
      <c r="E36" s="328"/>
      <c r="F36" s="113"/>
      <c r="G36" s="20"/>
      <c r="H36" s="67"/>
      <c r="I36" s="1"/>
      <c r="J36" s="1"/>
      <c r="K36" s="43"/>
      <c r="L36" s="665"/>
      <c r="M36" s="7"/>
      <c r="N36" s="7"/>
      <c r="O36" s="7"/>
      <c r="P36" s="7"/>
      <c r="Q36" s="7"/>
      <c r="R36" s="7"/>
      <c r="S36" s="7"/>
      <c r="T36" s="7"/>
      <c r="U36" s="7"/>
      <c r="V36" s="7"/>
      <c r="W36" s="686"/>
      <c r="X36" s="42"/>
      <c r="Y36" s="7"/>
      <c r="Z36" s="7"/>
      <c r="AA36" s="43"/>
      <c r="AB36" s="20"/>
      <c r="AC36" s="113"/>
      <c r="AD36" s="335"/>
      <c r="AE36" s="337"/>
      <c r="AF36" s="331"/>
      <c r="AG36" s="87"/>
      <c r="AH36" s="351"/>
    </row>
    <row r="37" spans="1:34" ht="10.050000000000001" customHeight="1">
      <c r="A37" s="351"/>
      <c r="B37" s="88"/>
      <c r="C37" s="326"/>
      <c r="D37" s="327"/>
      <c r="E37" s="328"/>
      <c r="F37" s="111"/>
      <c r="G37" s="20"/>
      <c r="H37" s="39"/>
      <c r="I37" s="1"/>
      <c r="J37" s="1"/>
      <c r="K37" s="43"/>
      <c r="L37" s="665"/>
      <c r="M37" s="7"/>
      <c r="N37" s="7"/>
      <c r="O37" s="7"/>
      <c r="P37" s="7"/>
      <c r="Q37" s="7"/>
      <c r="R37" s="7"/>
      <c r="S37" s="7"/>
      <c r="T37" s="7"/>
      <c r="U37" s="7"/>
      <c r="V37" s="7"/>
      <c r="W37" s="686"/>
      <c r="X37" s="42"/>
      <c r="Y37" s="7"/>
      <c r="Z37" s="7"/>
      <c r="AA37" s="43"/>
      <c r="AB37" s="20"/>
      <c r="AC37" s="112"/>
      <c r="AD37" s="335"/>
      <c r="AE37" s="332">
        <v>1</v>
      </c>
      <c r="AF37" s="326" t="str">
        <f>IFERROR(VLOOKUP($AD$33&amp;AE37,抽選結果!B:F,3,FALSE),"")</f>
        <v>ＦＣカンピオーネ</v>
      </c>
      <c r="AG37" s="87"/>
      <c r="AH37" s="351"/>
    </row>
    <row r="38" spans="1:34" ht="10.050000000000001" customHeight="1">
      <c r="A38" s="351"/>
      <c r="B38" s="88"/>
      <c r="C38" s="326" t="str">
        <f>IFERROR(VLOOKUP($E$24&amp;D38,抽選結果!B:F,3,FALSE),"")</f>
        <v>富士見サッカースポーツ少年団ブルー</v>
      </c>
      <c r="D38" s="327">
        <v>8</v>
      </c>
      <c r="E38" s="328"/>
      <c r="F38" s="112"/>
      <c r="G38" s="20"/>
      <c r="H38" s="39"/>
      <c r="I38" s="1"/>
      <c r="J38" s="1"/>
      <c r="K38" s="43"/>
      <c r="L38" s="665"/>
      <c r="M38" s="7"/>
      <c r="N38" s="7"/>
      <c r="O38" s="7"/>
      <c r="P38" s="7"/>
      <c r="Q38" s="7"/>
      <c r="R38" s="7"/>
      <c r="S38" s="7"/>
      <c r="T38" s="7"/>
      <c r="U38" s="7"/>
      <c r="V38" s="7"/>
      <c r="W38" s="686"/>
      <c r="X38" s="42"/>
      <c r="Y38" s="7"/>
      <c r="Z38" s="7"/>
      <c r="AA38" s="43"/>
      <c r="AB38" s="20"/>
      <c r="AC38" s="20"/>
      <c r="AD38" s="336"/>
      <c r="AE38" s="332"/>
      <c r="AF38" s="326"/>
      <c r="AG38" s="87"/>
      <c r="AH38" s="351"/>
    </row>
    <row r="39" spans="1:34" ht="10.050000000000001" customHeight="1" thickBot="1">
      <c r="A39" s="352"/>
      <c r="B39" s="88"/>
      <c r="C39" s="326"/>
      <c r="D39" s="327"/>
      <c r="E39" s="328"/>
      <c r="F39" s="20"/>
      <c r="G39" s="20"/>
      <c r="H39" s="69"/>
      <c r="I39" s="107"/>
      <c r="J39" s="107"/>
      <c r="K39" s="43"/>
      <c r="L39" s="665"/>
      <c r="M39" s="667"/>
      <c r="N39" s="668"/>
      <c r="O39" s="7"/>
      <c r="P39" s="7"/>
      <c r="Q39" s="7"/>
      <c r="R39" s="7"/>
      <c r="S39" s="7"/>
      <c r="T39" s="7"/>
      <c r="U39" s="7"/>
      <c r="V39" s="7"/>
      <c r="W39" s="686"/>
      <c r="X39" s="42"/>
      <c r="Z39" s="108"/>
      <c r="AA39" s="43"/>
      <c r="AB39" s="20"/>
      <c r="AC39" s="20"/>
      <c r="AD39" s="91"/>
      <c r="AE39" s="91"/>
      <c r="AF39" s="196"/>
      <c r="AG39" s="87"/>
      <c r="AH39" s="352"/>
    </row>
    <row r="40" spans="1:34" ht="10.050000000000001" customHeight="1" thickTop="1">
      <c r="A40" s="350" t="str">
        <f>IFERROR(VLOOKUP($E$40&amp;D48,抽選結果!B:F,5,FALSE),"")</f>
        <v>芳賀町けやき台サッカー場</v>
      </c>
      <c r="B40" s="88"/>
      <c r="C40" s="326" t="str">
        <f>IFERROR(VLOOKUP($E$40&amp;D40,抽選結果!B:F,3,FALSE),"")</f>
        <v>富士見サッカースポーツ少年団レッド</v>
      </c>
      <c r="D40" s="327">
        <v>1</v>
      </c>
      <c r="E40" s="328" t="s">
        <v>235</v>
      </c>
      <c r="F40" s="20"/>
      <c r="G40" s="20"/>
      <c r="H40" s="69"/>
      <c r="I40" s="107"/>
      <c r="J40" s="107"/>
      <c r="K40" s="40"/>
      <c r="L40" s="44"/>
      <c r="M40" s="666"/>
      <c r="N40" s="682"/>
      <c r="O40" s="7"/>
      <c r="P40" s="7"/>
      <c r="Q40" s="20"/>
      <c r="R40" s="20"/>
      <c r="S40" s="7"/>
      <c r="T40" s="7"/>
      <c r="U40" s="687"/>
      <c r="V40" s="688"/>
      <c r="W40" s="45"/>
      <c r="X40" s="39"/>
      <c r="Z40" s="108"/>
      <c r="AA40" s="120"/>
      <c r="AB40" s="105"/>
      <c r="AC40" s="20"/>
      <c r="AD40" s="91"/>
      <c r="AE40" s="91"/>
      <c r="AF40" s="196"/>
      <c r="AG40" s="87"/>
      <c r="AH40" s="350" t="str">
        <f>IFERROR(VLOOKUP($AD$49&amp;AE43,抽選結果!B:F,5,FALSE),"")</f>
        <v>鬼怒グリーンパーク白沢B</v>
      </c>
    </row>
    <row r="41" spans="1:34" ht="10.050000000000001" customHeight="1" thickBot="1">
      <c r="A41" s="351"/>
      <c r="B41" s="88"/>
      <c r="C41" s="326"/>
      <c r="D41" s="327"/>
      <c r="E41" s="328"/>
      <c r="F41" s="111"/>
      <c r="G41" s="20"/>
      <c r="H41" s="39"/>
      <c r="I41" s="1"/>
      <c r="J41" s="1"/>
      <c r="K41" s="40"/>
      <c r="L41" s="44"/>
      <c r="M41" s="7"/>
      <c r="N41" s="319"/>
      <c r="O41" s="7"/>
      <c r="P41" s="7"/>
      <c r="Q41" s="20"/>
      <c r="R41" s="20"/>
      <c r="S41" s="7"/>
      <c r="T41" s="7"/>
      <c r="U41" s="689"/>
      <c r="V41" s="666"/>
      <c r="W41" s="45"/>
      <c r="X41" s="39"/>
      <c r="Y41" s="1"/>
      <c r="Z41" s="1"/>
      <c r="AA41" s="120"/>
      <c r="AB41" s="105"/>
      <c r="AC41" s="20"/>
      <c r="AD41" s="334" t="s">
        <v>143</v>
      </c>
      <c r="AE41" s="333">
        <v>6</v>
      </c>
      <c r="AF41" s="329" t="str">
        <f>IFERROR(VLOOKUP($AD$49&amp;AE41,抽選結果!B:F,3,FALSE),"")</f>
        <v>ＭＯＲＡＮＧＯ栃木フットボールクラブＵ１０</v>
      </c>
      <c r="AG41" s="87"/>
      <c r="AH41" s="351"/>
    </row>
    <row r="42" spans="1:34" ht="10.050000000000001" customHeight="1" thickTop="1" thickBot="1">
      <c r="A42" s="351"/>
      <c r="B42" s="88"/>
      <c r="C42" s="329" t="str">
        <f>IFERROR(VLOOKUP($E$40&amp;D42,抽選結果!B:F,3,FALSE),"")</f>
        <v>野木ＳＳＳ</v>
      </c>
      <c r="D42" s="330">
        <v>2</v>
      </c>
      <c r="E42" s="328"/>
      <c r="F42" s="113"/>
      <c r="G42" s="20"/>
      <c r="H42" s="39"/>
      <c r="I42" s="1"/>
      <c r="J42" s="1"/>
      <c r="K42" s="40"/>
      <c r="L42" s="44"/>
      <c r="M42" s="7"/>
      <c r="N42" s="319"/>
      <c r="O42" s="7"/>
      <c r="P42" s="7"/>
      <c r="Q42" s="20"/>
      <c r="R42" s="20"/>
      <c r="S42" s="7"/>
      <c r="T42" s="7"/>
      <c r="U42" s="689"/>
      <c r="V42" s="666"/>
      <c r="W42" s="45"/>
      <c r="X42" s="39"/>
      <c r="Y42" s="1"/>
      <c r="Z42" s="1"/>
      <c r="AA42" s="120"/>
      <c r="AB42" s="282"/>
      <c r="AC42" s="279"/>
      <c r="AD42" s="335"/>
      <c r="AE42" s="333"/>
      <c r="AF42" s="329"/>
      <c r="AG42" s="87"/>
      <c r="AH42" s="351"/>
    </row>
    <row r="43" spans="1:34" ht="10.050000000000001" customHeight="1" thickTop="1" thickBot="1">
      <c r="A43" s="351"/>
      <c r="B43" s="88"/>
      <c r="C43" s="329"/>
      <c r="D43" s="330"/>
      <c r="E43" s="328"/>
      <c r="F43" s="274"/>
      <c r="G43" s="20"/>
      <c r="H43" s="315"/>
      <c r="I43" s="1"/>
      <c r="J43" s="1"/>
      <c r="K43" s="40"/>
      <c r="L43" s="44"/>
      <c r="M43" s="7"/>
      <c r="N43" s="683"/>
      <c r="O43" s="7"/>
      <c r="P43" s="7"/>
      <c r="Q43" s="20"/>
      <c r="R43" s="20"/>
      <c r="S43" s="7"/>
      <c r="T43" s="7"/>
      <c r="U43" s="690"/>
      <c r="V43" s="691"/>
      <c r="W43" s="45"/>
      <c r="X43" s="39"/>
      <c r="Y43" s="1"/>
      <c r="Z43" s="1"/>
      <c r="AA43" s="318"/>
      <c r="AB43" s="283"/>
      <c r="AC43" s="27"/>
      <c r="AD43" s="335"/>
      <c r="AE43" s="333">
        <v>5</v>
      </c>
      <c r="AF43" s="329" t="str">
        <f>IFERROR(VLOOKUP($AD$49&amp;AE43,抽選結果!B:F,3,FALSE),"")</f>
        <v>ブラッドレスサッカークラブ</v>
      </c>
      <c r="AG43" s="87"/>
      <c r="AH43" s="351"/>
    </row>
    <row r="44" spans="1:34" ht="10.050000000000001" customHeight="1" thickTop="1">
      <c r="A44" s="351"/>
      <c r="B44" s="88"/>
      <c r="C44" s="326" t="str">
        <f>IFERROR(VLOOKUP($E$40&amp;D44,抽選結果!B:F,3,FALSE),"")</f>
        <v>喜連川ＦＣＪｒ</v>
      </c>
      <c r="D44" s="327">
        <v>3</v>
      </c>
      <c r="E44" s="328"/>
      <c r="F44" s="113"/>
      <c r="G44" s="235"/>
      <c r="H44" s="63"/>
      <c r="I44" s="1"/>
      <c r="J44" s="1"/>
      <c r="K44" s="40"/>
      <c r="L44" s="44"/>
      <c r="M44" s="7"/>
      <c r="N44" s="683"/>
      <c r="O44" s="7"/>
      <c r="P44" s="7"/>
      <c r="Q44" s="20"/>
      <c r="R44" s="20"/>
      <c r="S44" s="7"/>
      <c r="T44" s="7"/>
      <c r="U44" s="690"/>
      <c r="V44" s="691"/>
      <c r="W44" s="45"/>
      <c r="X44" s="39"/>
      <c r="Y44" s="1"/>
      <c r="Z44" s="1"/>
      <c r="AA44" s="122"/>
      <c r="AB44" s="242"/>
      <c r="AC44" s="111"/>
      <c r="AD44" s="335"/>
      <c r="AE44" s="333"/>
      <c r="AF44" s="329"/>
      <c r="AG44" s="87"/>
      <c r="AH44" s="351"/>
    </row>
    <row r="45" spans="1:34" ht="10.050000000000001" customHeight="1">
      <c r="A45" s="351"/>
      <c r="B45" s="88"/>
      <c r="C45" s="326"/>
      <c r="D45" s="327"/>
      <c r="E45" s="328"/>
      <c r="F45" s="111"/>
      <c r="G45" s="234"/>
      <c r="H45" s="63"/>
      <c r="I45" s="1"/>
      <c r="J45" s="1"/>
      <c r="K45" s="40"/>
      <c r="L45" s="44"/>
      <c r="M45" s="7"/>
      <c r="N45" s="683"/>
      <c r="O45" s="7"/>
      <c r="P45" s="7"/>
      <c r="Q45" s="20"/>
      <c r="R45" s="20"/>
      <c r="S45" s="7"/>
      <c r="T45" s="7"/>
      <c r="U45" s="690"/>
      <c r="V45" s="691"/>
      <c r="W45" s="45"/>
      <c r="X45" s="39"/>
      <c r="Y45" s="1"/>
      <c r="Z45" s="1"/>
      <c r="AA45" s="122"/>
      <c r="AB45" s="241"/>
      <c r="AC45" s="112"/>
      <c r="AD45" s="335"/>
      <c r="AE45" s="333">
        <v>4</v>
      </c>
      <c r="AF45" s="329" t="str">
        <f>IFERROR(VLOOKUP($AD$49&amp;AE45,抽選結果!B:F,3,FALSE),"")</f>
        <v>ＪＦＣ　足利ラトゥール</v>
      </c>
      <c r="AG45" s="87"/>
      <c r="AH45" s="351"/>
    </row>
    <row r="46" spans="1:34" ht="10.050000000000001" customHeight="1">
      <c r="A46" s="351"/>
      <c r="B46" s="88"/>
      <c r="C46" s="326" t="str">
        <f>IFERROR(VLOOKUP($E$40&amp;D46,抽選結果!B:F,3,FALSE),"")</f>
        <v>今市ジュニオール</v>
      </c>
      <c r="D46" s="327">
        <v>4</v>
      </c>
      <c r="E46" s="328"/>
      <c r="F46" s="112"/>
      <c r="G46" s="234"/>
      <c r="H46" s="63"/>
      <c r="I46" s="1"/>
      <c r="J46" s="1"/>
      <c r="K46" s="40"/>
      <c r="L46" s="44"/>
      <c r="M46" s="7"/>
      <c r="N46" s="683"/>
      <c r="O46" s="7"/>
      <c r="P46" s="7"/>
      <c r="Q46" s="20"/>
      <c r="R46" s="20"/>
      <c r="S46" s="7"/>
      <c r="T46" s="7"/>
      <c r="U46" s="690"/>
      <c r="V46" s="691"/>
      <c r="W46" s="45"/>
      <c r="X46" s="39"/>
      <c r="Y46" s="1"/>
      <c r="Z46" s="1"/>
      <c r="AA46" s="122"/>
      <c r="AB46" s="241"/>
      <c r="AC46" s="20"/>
      <c r="AD46" s="336"/>
      <c r="AE46" s="333"/>
      <c r="AF46" s="329"/>
      <c r="AG46" s="87"/>
      <c r="AH46" s="351"/>
    </row>
    <row r="47" spans="1:34" ht="10.050000000000001" customHeight="1">
      <c r="A47" s="351"/>
      <c r="B47" s="88"/>
      <c r="C47" s="326"/>
      <c r="D47" s="327"/>
      <c r="E47" s="328"/>
      <c r="F47" s="30"/>
      <c r="G47" s="234"/>
      <c r="H47" s="63"/>
      <c r="I47" s="1"/>
      <c r="J47" s="1"/>
      <c r="K47" s="40"/>
      <c r="L47" s="44"/>
      <c r="M47" s="7"/>
      <c r="N47" s="683"/>
      <c r="O47" s="7"/>
      <c r="P47" s="7"/>
      <c r="Q47" s="20"/>
      <c r="R47" s="20"/>
      <c r="S47" s="7"/>
      <c r="T47" s="7"/>
      <c r="U47" s="690"/>
      <c r="V47" s="691"/>
      <c r="W47" s="45"/>
      <c r="X47" s="39"/>
      <c r="Y47" s="1"/>
      <c r="Z47" s="1"/>
      <c r="AA47" s="122"/>
      <c r="AB47" s="241"/>
      <c r="AC47" s="20"/>
      <c r="AD47" s="91"/>
      <c r="AE47" s="316"/>
      <c r="AF47" s="317"/>
      <c r="AG47" s="87"/>
      <c r="AH47" s="351"/>
    </row>
    <row r="48" spans="1:34" ht="10.050000000000001" customHeight="1">
      <c r="A48" s="351"/>
      <c r="B48" s="88"/>
      <c r="C48" s="326" t="str">
        <f>IFERROR(VLOOKUP($E$40&amp;D48,抽選結果!B:F,3,FALSE),"")</f>
        <v>祖母井クラブ</v>
      </c>
      <c r="D48" s="327">
        <v>5</v>
      </c>
      <c r="E48" s="328" t="s">
        <v>240</v>
      </c>
      <c r="F48" s="30"/>
      <c r="G48" s="234"/>
      <c r="H48" s="63"/>
      <c r="I48" s="1"/>
      <c r="J48" s="1"/>
      <c r="K48" s="40"/>
      <c r="L48" s="44"/>
      <c r="M48" s="7"/>
      <c r="N48" s="683"/>
      <c r="O48" s="7"/>
      <c r="P48" s="7"/>
      <c r="Q48" s="7"/>
      <c r="R48" s="7"/>
      <c r="S48" s="7"/>
      <c r="T48" s="7"/>
      <c r="U48" s="690"/>
      <c r="V48" s="691"/>
      <c r="W48" s="45"/>
      <c r="X48" s="39"/>
      <c r="Y48" s="1"/>
      <c r="Z48" s="1"/>
      <c r="AA48" s="122"/>
      <c r="AB48" s="241"/>
      <c r="AC48" s="20"/>
      <c r="AD48" s="91"/>
      <c r="AE48" s="316"/>
      <c r="AF48" s="317"/>
      <c r="AG48" s="87"/>
      <c r="AH48" s="351"/>
    </row>
    <row r="49" spans="1:34" ht="10.050000000000001" customHeight="1">
      <c r="A49" s="351"/>
      <c r="B49" s="88"/>
      <c r="C49" s="326"/>
      <c r="D49" s="327"/>
      <c r="E49" s="328"/>
      <c r="F49" s="111"/>
      <c r="G49" s="234"/>
      <c r="H49" s="63"/>
      <c r="I49" s="1"/>
      <c r="J49" s="1"/>
      <c r="K49" s="40"/>
      <c r="L49" s="44"/>
      <c r="M49" s="7"/>
      <c r="N49" s="683"/>
      <c r="O49" s="7"/>
      <c r="P49" s="7"/>
      <c r="Q49" s="697" t="str">
        <f>AF35</f>
        <v>ともぞうサッカークラブ　Ｕ１０</v>
      </c>
      <c r="R49" s="698"/>
      <c r="S49" s="7"/>
      <c r="T49" s="7"/>
      <c r="U49" s="690"/>
      <c r="V49" s="691"/>
      <c r="W49" s="45"/>
      <c r="X49" s="39"/>
      <c r="Y49" s="1"/>
      <c r="Z49" s="1"/>
      <c r="AA49" s="122"/>
      <c r="AB49" s="241"/>
      <c r="AC49" s="20"/>
      <c r="AD49" s="334" t="s">
        <v>144</v>
      </c>
      <c r="AE49" s="333">
        <v>3</v>
      </c>
      <c r="AF49" s="329" t="str">
        <f>IFERROR(VLOOKUP($AD$49&amp;AE49,抽選結果!B:F,3,FALSE),"")</f>
        <v>ＦＣスポルト宇都宮クラウド</v>
      </c>
      <c r="AG49" s="87"/>
      <c r="AH49" s="351"/>
    </row>
    <row r="50" spans="1:34" ht="10.050000000000001" customHeight="1" thickBot="1">
      <c r="A50" s="351"/>
      <c r="B50" s="88"/>
      <c r="C50" s="329" t="str">
        <f>IFERROR(VLOOKUP($E$40&amp;D50,抽選結果!B:F,3,FALSE),"")</f>
        <v>石井フットボールクラブ</v>
      </c>
      <c r="D50" s="330">
        <v>6</v>
      </c>
      <c r="E50" s="328"/>
      <c r="F50" s="277"/>
      <c r="G50" s="234"/>
      <c r="H50" s="63"/>
      <c r="I50" s="1"/>
      <c r="J50" s="1"/>
      <c r="K50" s="40"/>
      <c r="L50" s="44"/>
      <c r="M50" s="7"/>
      <c r="N50" s="683"/>
      <c r="O50" s="7"/>
      <c r="P50" s="7"/>
      <c r="Q50" s="699"/>
      <c r="R50" s="700"/>
      <c r="S50" s="7"/>
      <c r="T50" s="7"/>
      <c r="U50" s="690"/>
      <c r="V50" s="691"/>
      <c r="W50" s="45"/>
      <c r="X50" s="39"/>
      <c r="Y50" s="1"/>
      <c r="Z50" s="1"/>
      <c r="AA50" s="122"/>
      <c r="AB50" s="241"/>
      <c r="AC50" s="111"/>
      <c r="AD50" s="335"/>
      <c r="AE50" s="333"/>
      <c r="AF50" s="329"/>
      <c r="AG50" s="87"/>
      <c r="AH50" s="351"/>
    </row>
    <row r="51" spans="1:34" ht="10.050000000000001" customHeight="1" thickTop="1" thickBot="1">
      <c r="A51" s="351"/>
      <c r="B51" s="88"/>
      <c r="C51" s="329"/>
      <c r="D51" s="330"/>
      <c r="E51" s="328"/>
      <c r="F51" s="30"/>
      <c r="G51" s="275"/>
      <c r="H51" s="63"/>
      <c r="I51" s="1"/>
      <c r="J51" s="1"/>
      <c r="K51" s="40"/>
      <c r="L51" s="44"/>
      <c r="M51" s="7"/>
      <c r="N51" s="683"/>
      <c r="O51" s="7"/>
      <c r="P51" s="7"/>
      <c r="Q51" s="699"/>
      <c r="R51" s="700"/>
      <c r="S51" s="7"/>
      <c r="T51" s="7"/>
      <c r="U51" s="690"/>
      <c r="V51" s="691"/>
      <c r="W51" s="45"/>
      <c r="X51" s="39"/>
      <c r="Y51" s="1"/>
      <c r="Z51" s="1"/>
      <c r="AA51" s="122"/>
      <c r="AB51" s="676"/>
      <c r="AC51" s="277"/>
      <c r="AD51" s="335"/>
      <c r="AE51" s="333">
        <v>2</v>
      </c>
      <c r="AF51" s="329" t="str">
        <f>IFERROR(VLOOKUP($AD$49&amp;AE51,抽選結果!B:F,3,FALSE),"")</f>
        <v>今市ＦＣプログレス</v>
      </c>
      <c r="AG51" s="87"/>
      <c r="AH51" s="351"/>
    </row>
    <row r="52" spans="1:34" ht="10.050000000000001" customHeight="1" thickTop="1">
      <c r="A52" s="351"/>
      <c r="B52" s="88"/>
      <c r="C52" s="326" t="str">
        <f>IFERROR(VLOOKUP($E$40&amp;D52,抽選結果!B:F,3,FALSE),"")</f>
        <v>ＦＣ黒羽</v>
      </c>
      <c r="D52" s="327">
        <v>7</v>
      </c>
      <c r="E52" s="328"/>
      <c r="F52" s="113"/>
      <c r="G52" s="235"/>
      <c r="H52" s="62"/>
      <c r="I52" s="1"/>
      <c r="J52" s="1"/>
      <c r="K52" s="40"/>
      <c r="L52" s="44"/>
      <c r="M52" s="7"/>
      <c r="N52" s="683"/>
      <c r="O52" s="7"/>
      <c r="P52" s="7"/>
      <c r="Q52" s="699"/>
      <c r="R52" s="700"/>
      <c r="S52" s="7"/>
      <c r="T52" s="7"/>
      <c r="U52" s="690"/>
      <c r="V52" s="691"/>
      <c r="W52" s="45"/>
      <c r="X52" s="39"/>
      <c r="Y52" s="1"/>
      <c r="Z52" s="1"/>
      <c r="AA52" s="121"/>
      <c r="AB52" s="242"/>
      <c r="AC52" s="113"/>
      <c r="AD52" s="335"/>
      <c r="AE52" s="333"/>
      <c r="AF52" s="329"/>
      <c r="AG52" s="87"/>
      <c r="AH52" s="351"/>
    </row>
    <row r="53" spans="1:34" ht="10.050000000000001" customHeight="1">
      <c r="A53" s="351"/>
      <c r="B53" s="88"/>
      <c r="C53" s="326"/>
      <c r="D53" s="327"/>
      <c r="E53" s="328"/>
      <c r="F53" s="111"/>
      <c r="G53" s="234"/>
      <c r="H53" s="63"/>
      <c r="I53" s="1"/>
      <c r="J53" s="341" t="s">
        <v>89</v>
      </c>
      <c r="K53" s="40"/>
      <c r="L53" s="44"/>
      <c r="M53" s="7"/>
      <c r="N53" s="683"/>
      <c r="O53" s="7"/>
      <c r="P53" s="7"/>
      <c r="Q53" s="699"/>
      <c r="R53" s="700"/>
      <c r="S53" s="7"/>
      <c r="T53" s="7"/>
      <c r="U53" s="690"/>
      <c r="V53" s="691"/>
      <c r="W53" s="45"/>
      <c r="X53" s="39"/>
      <c r="Y53" s="345" t="s">
        <v>228</v>
      </c>
      <c r="Z53" s="1"/>
      <c r="AA53" s="122"/>
      <c r="AB53" s="241"/>
      <c r="AC53" s="112"/>
      <c r="AD53" s="335"/>
      <c r="AE53" s="333">
        <v>1</v>
      </c>
      <c r="AF53" s="329" t="str">
        <f>IFERROR(VLOOKUP($AD$49&amp;AE53,抽選結果!B:F,3,FALSE),"")</f>
        <v>西原ＦＣ</v>
      </c>
      <c r="AG53" s="87"/>
      <c r="AH53" s="351"/>
    </row>
    <row r="54" spans="1:34" ht="10.050000000000001" customHeight="1">
      <c r="A54" s="351"/>
      <c r="B54" s="88"/>
      <c r="C54" s="326" t="str">
        <f>IFERROR(VLOOKUP($E$40&amp;D54,抽選結果!B:F,3,FALSE),"")</f>
        <v>ＣＡ．アトレチコ　佐野</v>
      </c>
      <c r="D54" s="327">
        <v>8</v>
      </c>
      <c r="E54" s="328"/>
      <c r="F54" s="112"/>
      <c r="G54" s="234"/>
      <c r="H54" s="63"/>
      <c r="I54" s="1"/>
      <c r="J54" s="341"/>
      <c r="K54" s="40"/>
      <c r="L54" s="44"/>
      <c r="M54" s="7"/>
      <c r="N54" s="683"/>
      <c r="O54" s="7"/>
      <c r="P54" s="7"/>
      <c r="Q54" s="699"/>
      <c r="R54" s="700"/>
      <c r="S54" s="7"/>
      <c r="T54" s="7"/>
      <c r="U54" s="690"/>
      <c r="V54" s="691"/>
      <c r="W54" s="45"/>
      <c r="X54" s="39"/>
      <c r="Y54" s="345"/>
      <c r="Z54" s="1"/>
      <c r="AA54" s="122"/>
      <c r="AB54" s="241"/>
      <c r="AC54" s="20"/>
      <c r="AD54" s="336"/>
      <c r="AE54" s="333"/>
      <c r="AF54" s="329"/>
      <c r="AG54" s="87"/>
      <c r="AH54" s="351"/>
    </row>
    <row r="55" spans="1:34" ht="10.050000000000001" customHeight="1" thickBot="1">
      <c r="A55" s="352"/>
      <c r="B55" s="88"/>
      <c r="C55" s="326"/>
      <c r="D55" s="327"/>
      <c r="E55" s="328"/>
      <c r="F55" s="20"/>
      <c r="G55" s="234"/>
      <c r="H55" s="63"/>
      <c r="I55" s="289"/>
      <c r="J55" s="285"/>
      <c r="K55" s="290"/>
      <c r="L55" s="291"/>
      <c r="M55" s="7"/>
      <c r="N55" s="683"/>
      <c r="O55" s="7"/>
      <c r="P55" s="7"/>
      <c r="Q55" s="699"/>
      <c r="R55" s="700"/>
      <c r="S55" s="7"/>
      <c r="T55" s="7"/>
      <c r="U55" s="690"/>
      <c r="V55" s="691"/>
      <c r="W55" s="240"/>
      <c r="X55" s="287"/>
      <c r="Y55" s="285"/>
      <c r="Z55" s="288"/>
      <c r="AA55" s="122"/>
      <c r="AB55" s="241"/>
      <c r="AC55" s="20"/>
      <c r="AD55" s="91"/>
      <c r="AE55" s="316"/>
      <c r="AF55" s="317"/>
      <c r="AG55" s="87"/>
      <c r="AH55" s="352"/>
    </row>
    <row r="56" spans="1:34" ht="10.050000000000001" customHeight="1" thickTop="1">
      <c r="A56" s="350" t="str">
        <f>IFERROR(VLOOKUP($E$56&amp;D64,抽選結果!B:F,5,FALSE),"")</f>
        <v>別所山公園サッカー場</v>
      </c>
      <c r="B56" s="88"/>
      <c r="C56" s="326" t="str">
        <f>IFERROR(VLOOKUP($E$56&amp;D56,抽選結果!B:F,3,FALSE),"")</f>
        <v>鹿沼西ＦＣ</v>
      </c>
      <c r="D56" s="327">
        <v>1</v>
      </c>
      <c r="E56" s="328" t="s">
        <v>106</v>
      </c>
      <c r="F56" s="20"/>
      <c r="G56" s="234"/>
      <c r="H56" s="313"/>
      <c r="I56" s="259"/>
      <c r="J56" s="1"/>
      <c r="K56" s="40"/>
      <c r="L56" s="42"/>
      <c r="M56" s="7"/>
      <c r="N56" s="683"/>
      <c r="O56" s="7"/>
      <c r="P56" s="7"/>
      <c r="Q56" s="699"/>
      <c r="R56" s="700"/>
      <c r="S56" s="7"/>
      <c r="T56" s="7"/>
      <c r="U56" s="690"/>
      <c r="V56" s="691"/>
      <c r="W56" s="43"/>
      <c r="X56" s="39"/>
      <c r="Y56" s="229"/>
      <c r="Z56" s="1"/>
      <c r="AA56" s="322"/>
      <c r="AB56" s="241"/>
      <c r="AC56" s="20"/>
      <c r="AD56" s="91"/>
      <c r="AE56" s="316"/>
      <c r="AF56" s="317"/>
      <c r="AG56" s="87"/>
      <c r="AH56" s="350" t="str">
        <f>IFERROR(VLOOKUP($AD$65&amp;AE59,抽選結果!B:F,5,FALSE),"")</f>
        <v>益子町民グランドA</v>
      </c>
    </row>
    <row r="57" spans="1:34" ht="10.050000000000001" customHeight="1" thickBot="1">
      <c r="A57" s="351"/>
      <c r="B57" s="88"/>
      <c r="C57" s="326"/>
      <c r="D57" s="327"/>
      <c r="E57" s="328"/>
      <c r="F57" s="111"/>
      <c r="G57" s="234"/>
      <c r="H57" s="313"/>
      <c r="I57" s="1"/>
      <c r="J57" s="1"/>
      <c r="K57" s="40"/>
      <c r="L57" s="42"/>
      <c r="M57" s="7"/>
      <c r="N57" s="683"/>
      <c r="O57" s="7"/>
      <c r="P57" s="7"/>
      <c r="Q57" s="699"/>
      <c r="R57" s="700"/>
      <c r="S57" s="7"/>
      <c r="T57" s="7"/>
      <c r="U57" s="690"/>
      <c r="V57" s="691"/>
      <c r="W57" s="43"/>
      <c r="X57" s="39"/>
      <c r="Y57" s="1"/>
      <c r="Z57" s="1"/>
      <c r="AA57" s="322"/>
      <c r="AB57" s="241"/>
      <c r="AC57" s="20"/>
      <c r="AD57" s="334" t="s">
        <v>135</v>
      </c>
      <c r="AE57" s="333">
        <v>6</v>
      </c>
      <c r="AF57" s="329" t="str">
        <f>IFERROR(VLOOKUP($AD$65&amp;AE57,抽選結果!B:F,3,FALSE),"")</f>
        <v>ＦＣバジェルボ那須烏山</v>
      </c>
      <c r="AG57" s="87"/>
      <c r="AH57" s="351"/>
    </row>
    <row r="58" spans="1:34" ht="10.050000000000001" customHeight="1" thickTop="1" thickBot="1">
      <c r="A58" s="351"/>
      <c r="B58" s="88"/>
      <c r="C58" s="329" t="str">
        <f>IFERROR(VLOOKUP($E$56&amp;D58,抽選結果!B:F,3,FALSE),"")</f>
        <v>御厨フットボールクラブ</v>
      </c>
      <c r="D58" s="330">
        <v>2</v>
      </c>
      <c r="E58" s="328"/>
      <c r="F58" s="113"/>
      <c r="G58" s="234"/>
      <c r="H58" s="313"/>
      <c r="I58" s="1"/>
      <c r="J58" s="342" t="s">
        <v>148</v>
      </c>
      <c r="K58" s="40"/>
      <c r="L58" s="42"/>
      <c r="M58" s="7"/>
      <c r="N58" s="683"/>
      <c r="O58" s="7"/>
      <c r="P58" s="7"/>
      <c r="Q58" s="699"/>
      <c r="R58" s="700"/>
      <c r="S58" s="7"/>
      <c r="T58" s="7"/>
      <c r="U58" s="690"/>
      <c r="V58" s="691"/>
      <c r="W58" s="43"/>
      <c r="X58" s="39"/>
      <c r="Y58" s="346" t="s">
        <v>172</v>
      </c>
      <c r="Z58" s="1"/>
      <c r="AA58" s="322"/>
      <c r="AB58" s="282"/>
      <c r="AC58" s="279"/>
      <c r="AD58" s="335"/>
      <c r="AE58" s="333"/>
      <c r="AF58" s="329"/>
      <c r="AG58" s="87"/>
      <c r="AH58" s="351"/>
    </row>
    <row r="59" spans="1:34" ht="10.050000000000001" customHeight="1" thickTop="1" thickBot="1">
      <c r="A59" s="351"/>
      <c r="B59" s="88"/>
      <c r="C59" s="329"/>
      <c r="D59" s="330"/>
      <c r="E59" s="328"/>
      <c r="F59" s="276"/>
      <c r="G59" s="275"/>
      <c r="H59" s="321"/>
      <c r="I59" s="664"/>
      <c r="J59" s="343"/>
      <c r="K59" s="65"/>
      <c r="L59" s="42"/>
      <c r="M59" s="7"/>
      <c r="N59" s="683"/>
      <c r="O59" s="7"/>
      <c r="P59" s="7"/>
      <c r="Q59" s="699"/>
      <c r="R59" s="700"/>
      <c r="S59" s="7"/>
      <c r="T59" s="7"/>
      <c r="U59" s="690"/>
      <c r="V59" s="691"/>
      <c r="W59" s="43"/>
      <c r="X59" s="42"/>
      <c r="Y59" s="347"/>
      <c r="Z59" s="7"/>
      <c r="AA59" s="324"/>
      <c r="AB59" s="675"/>
      <c r="AC59" s="27"/>
      <c r="AD59" s="335"/>
      <c r="AE59" s="332">
        <v>5</v>
      </c>
      <c r="AF59" s="326" t="str">
        <f>IFERROR(VLOOKUP($AD$65&amp;AE59,抽選結果!B:F,3,FALSE),"")</f>
        <v>益子ＳＣ</v>
      </c>
      <c r="AG59" s="87"/>
      <c r="AH59" s="351"/>
    </row>
    <row r="60" spans="1:34" ht="10.050000000000001" customHeight="1" thickTop="1">
      <c r="A60" s="351"/>
      <c r="B60" s="88"/>
      <c r="C60" s="326" t="str">
        <f>IFERROR(VLOOKUP($E$56&amp;D60,抽選結果!B:F,3,FALSE),"")</f>
        <v>昭和戸祭・細谷ＳＣ</v>
      </c>
      <c r="D60" s="327">
        <v>3</v>
      </c>
      <c r="E60" s="328"/>
      <c r="F60" s="113"/>
      <c r="G60" s="235"/>
      <c r="H60" s="236"/>
      <c r="I60" s="1"/>
      <c r="J60" s="343"/>
      <c r="K60" s="43"/>
      <c r="L60" s="42"/>
      <c r="M60" s="7"/>
      <c r="N60" s="683"/>
      <c r="O60" s="7"/>
      <c r="P60" s="7"/>
      <c r="Q60" s="699"/>
      <c r="R60" s="700"/>
      <c r="S60" s="7"/>
      <c r="T60" s="7"/>
      <c r="U60" s="690"/>
      <c r="V60" s="691"/>
      <c r="W60" s="43"/>
      <c r="X60" s="42"/>
      <c r="Y60" s="347"/>
      <c r="Z60" s="7"/>
      <c r="AA60" s="322"/>
      <c r="AB60" s="235"/>
      <c r="AC60" s="111"/>
      <c r="AD60" s="335"/>
      <c r="AE60" s="332"/>
      <c r="AF60" s="326"/>
      <c r="AG60" s="87"/>
      <c r="AH60" s="351"/>
    </row>
    <row r="61" spans="1:34" ht="10.050000000000001" customHeight="1">
      <c r="A61" s="351"/>
      <c r="B61" s="88"/>
      <c r="C61" s="326"/>
      <c r="D61" s="327"/>
      <c r="E61" s="328"/>
      <c r="F61" s="111"/>
      <c r="G61" s="234"/>
      <c r="H61" s="63"/>
      <c r="I61" s="1"/>
      <c r="J61" s="343"/>
      <c r="K61" s="43"/>
      <c r="L61" s="42"/>
      <c r="M61" s="7"/>
      <c r="N61" s="683"/>
      <c r="O61" s="7"/>
      <c r="P61" s="7"/>
      <c r="Q61" s="699"/>
      <c r="R61" s="700"/>
      <c r="S61" s="7"/>
      <c r="T61" s="7"/>
      <c r="U61" s="690"/>
      <c r="V61" s="691"/>
      <c r="W61" s="43"/>
      <c r="X61" s="42"/>
      <c r="Y61" s="347"/>
      <c r="Z61" s="7"/>
      <c r="AA61" s="322"/>
      <c r="AB61" s="234"/>
      <c r="AC61" s="112"/>
      <c r="AD61" s="335"/>
      <c r="AE61" s="332">
        <v>4</v>
      </c>
      <c r="AF61" s="326" t="str">
        <f>IFERROR(VLOOKUP($AD$65&amp;AE61,抽選結果!B:F,3,FALSE),"")</f>
        <v>ともぞうサッカークラブ　Ｕ９</v>
      </c>
      <c r="AG61" s="87"/>
      <c r="AH61" s="351"/>
    </row>
    <row r="62" spans="1:34" ht="10.050000000000001" customHeight="1">
      <c r="A62" s="351"/>
      <c r="B62" s="88"/>
      <c r="C62" s="326" t="str">
        <f>IFERROR(VLOOKUP($E$56&amp;D62,抽選結果!B:F,3,FALSE),"")</f>
        <v>ＳＡＫＵＲＡ　ＦＯＯＴＢＡＬＬ　ＣＬＵＢ　Ｊｒ</v>
      </c>
      <c r="D62" s="327">
        <v>4</v>
      </c>
      <c r="E62" s="328"/>
      <c r="F62" s="112"/>
      <c r="G62" s="234"/>
      <c r="H62" s="63"/>
      <c r="I62" s="1"/>
      <c r="J62" s="343"/>
      <c r="K62" s="43"/>
      <c r="L62" s="42"/>
      <c r="M62" s="7"/>
      <c r="N62" s="683"/>
      <c r="O62" s="7"/>
      <c r="P62" s="7"/>
      <c r="Q62" s="699"/>
      <c r="R62" s="700"/>
      <c r="S62" s="7"/>
      <c r="T62" s="7"/>
      <c r="U62" s="690"/>
      <c r="V62" s="691"/>
      <c r="W62" s="43"/>
      <c r="X62" s="42"/>
      <c r="Y62" s="347"/>
      <c r="Z62" s="7"/>
      <c r="AA62" s="322"/>
      <c r="AB62" s="234"/>
      <c r="AC62" s="20"/>
      <c r="AD62" s="336"/>
      <c r="AE62" s="332"/>
      <c r="AF62" s="326"/>
      <c r="AG62" s="87"/>
      <c r="AH62" s="351"/>
    </row>
    <row r="63" spans="1:34" ht="10.050000000000001" customHeight="1">
      <c r="A63" s="351"/>
      <c r="B63" s="88"/>
      <c r="C63" s="326"/>
      <c r="D63" s="327"/>
      <c r="E63" s="328"/>
      <c r="F63" s="30"/>
      <c r="G63" s="234"/>
      <c r="H63" s="116"/>
      <c r="I63" s="94"/>
      <c r="J63" s="343"/>
      <c r="K63" s="43"/>
      <c r="L63" s="42"/>
      <c r="M63" s="7"/>
      <c r="N63" s="319"/>
      <c r="O63" s="7"/>
      <c r="P63" s="7"/>
      <c r="Q63" s="699"/>
      <c r="R63" s="700"/>
      <c r="S63" s="7"/>
      <c r="T63" s="7"/>
      <c r="U63" s="692"/>
      <c r="V63" s="691"/>
      <c r="W63" s="43"/>
      <c r="X63" s="42"/>
      <c r="Y63" s="347"/>
      <c r="Z63" s="7"/>
      <c r="AA63" s="322"/>
      <c r="AB63" s="239"/>
      <c r="AC63" s="20"/>
      <c r="AD63" s="91"/>
      <c r="AE63" s="91"/>
      <c r="AF63" s="196"/>
      <c r="AG63" s="87"/>
      <c r="AH63" s="351"/>
    </row>
    <row r="64" spans="1:34" ht="10.050000000000001" customHeight="1">
      <c r="A64" s="351"/>
      <c r="B64" s="88"/>
      <c r="C64" s="326" t="str">
        <f>IFERROR(VLOOKUP($E$56&amp;D64,抽選結果!B:F,3,FALSE),"")</f>
        <v>南河内サッカースポーツ少年団</v>
      </c>
      <c r="D64" s="327">
        <v>5</v>
      </c>
      <c r="E64" s="328" t="s">
        <v>107</v>
      </c>
      <c r="F64" s="30"/>
      <c r="G64" s="234"/>
      <c r="H64" s="116"/>
      <c r="I64" s="94"/>
      <c r="J64" s="343"/>
      <c r="K64" s="43"/>
      <c r="L64" s="42"/>
      <c r="M64" s="7"/>
      <c r="N64" s="319"/>
      <c r="O64" s="7"/>
      <c r="P64" s="7"/>
      <c r="Q64" s="699"/>
      <c r="R64" s="700"/>
      <c r="S64" s="7"/>
      <c r="T64" s="7"/>
      <c r="U64" s="692"/>
      <c r="V64" s="691"/>
      <c r="W64" s="43"/>
      <c r="X64" s="42"/>
      <c r="Y64" s="347"/>
      <c r="Z64" s="7"/>
      <c r="AA64" s="322"/>
      <c r="AB64" s="239"/>
      <c r="AC64" s="20"/>
      <c r="AD64" s="91"/>
      <c r="AE64" s="91"/>
      <c r="AF64" s="196"/>
      <c r="AG64" s="87"/>
      <c r="AH64" s="351"/>
    </row>
    <row r="65" spans="1:34" ht="10.050000000000001" customHeight="1">
      <c r="A65" s="351"/>
      <c r="B65" s="88"/>
      <c r="C65" s="326"/>
      <c r="D65" s="327"/>
      <c r="E65" s="328"/>
      <c r="F65" s="111"/>
      <c r="G65" s="234"/>
      <c r="H65" s="116"/>
      <c r="J65" s="343"/>
      <c r="K65" s="43"/>
      <c r="L65" s="42"/>
      <c r="M65" s="7"/>
      <c r="N65" s="319"/>
      <c r="O65" s="7"/>
      <c r="P65" s="7"/>
      <c r="Q65" s="699"/>
      <c r="R65" s="700"/>
      <c r="S65" s="7"/>
      <c r="T65" s="7"/>
      <c r="U65" s="692"/>
      <c r="V65" s="691"/>
      <c r="W65" s="43"/>
      <c r="X65" s="42"/>
      <c r="Y65" s="347"/>
      <c r="Z65" s="119"/>
      <c r="AA65" s="322"/>
      <c r="AB65" s="239"/>
      <c r="AC65" s="20"/>
      <c r="AD65" s="334" t="s">
        <v>138</v>
      </c>
      <c r="AE65" s="332">
        <v>3</v>
      </c>
      <c r="AF65" s="326" t="str">
        <f>IFERROR(VLOOKUP($AD$65&amp;AE65,抽選結果!B:F,3,FALSE),"")</f>
        <v>ＦＣ　ＶＡＬＯＮ</v>
      </c>
      <c r="AG65" s="87"/>
      <c r="AH65" s="351"/>
    </row>
    <row r="66" spans="1:34" ht="10.050000000000001" customHeight="1">
      <c r="A66" s="351"/>
      <c r="B66" s="88"/>
      <c r="C66" s="326" t="str">
        <f>IFERROR(VLOOKUP($E$56&amp;D66,抽選結果!B:F,3,FALSE),"")</f>
        <v>ＢＬＵＥ　ＴＨＵＮＤＥＲ</v>
      </c>
      <c r="D66" s="327">
        <v>6</v>
      </c>
      <c r="E66" s="328"/>
      <c r="F66" s="112"/>
      <c r="G66" s="234"/>
      <c r="H66" s="116"/>
      <c r="J66" s="343"/>
      <c r="K66" s="43"/>
      <c r="L66" s="42"/>
      <c r="M66" s="7"/>
      <c r="N66" s="319"/>
      <c r="O66" s="7"/>
      <c r="P66" s="7"/>
      <c r="Q66" s="699"/>
      <c r="R66" s="700"/>
      <c r="S66" s="7"/>
      <c r="T66" s="7"/>
      <c r="U66" s="692"/>
      <c r="V66" s="691"/>
      <c r="W66" s="43"/>
      <c r="X66" s="42"/>
      <c r="Y66" s="347"/>
      <c r="Z66" s="119"/>
      <c r="AA66" s="322"/>
      <c r="AB66" s="239"/>
      <c r="AC66" s="111"/>
      <c r="AD66" s="335"/>
      <c r="AE66" s="332"/>
      <c r="AF66" s="326"/>
      <c r="AG66" s="87"/>
      <c r="AH66" s="351"/>
    </row>
    <row r="67" spans="1:34" ht="10.050000000000001" customHeight="1" thickBot="1">
      <c r="A67" s="351"/>
      <c r="B67" s="88"/>
      <c r="C67" s="326"/>
      <c r="D67" s="327"/>
      <c r="E67" s="328"/>
      <c r="F67" s="113"/>
      <c r="G67" s="237"/>
      <c r="H67" s="115"/>
      <c r="J67" s="343"/>
      <c r="K67" s="43"/>
      <c r="L67" s="42"/>
      <c r="M67" s="7"/>
      <c r="N67" s="319"/>
      <c r="O67" s="7"/>
      <c r="P67" s="7"/>
      <c r="Q67" s="699"/>
      <c r="R67" s="700"/>
      <c r="S67" s="7"/>
      <c r="T67" s="7"/>
      <c r="U67" s="692"/>
      <c r="V67" s="691"/>
      <c r="W67" s="43"/>
      <c r="X67" s="42"/>
      <c r="Y67" s="347"/>
      <c r="Z67" s="119"/>
      <c r="AA67" s="323"/>
      <c r="AB67" s="237"/>
      <c r="AC67" s="112"/>
      <c r="AD67" s="335"/>
      <c r="AE67" s="332">
        <v>2</v>
      </c>
      <c r="AF67" s="326" t="str">
        <f>IFERROR(VLOOKUP($AD$65&amp;AE67,抽選結果!B:F,3,FALSE),"")</f>
        <v>大田原城山サッカークラブ</v>
      </c>
      <c r="AG67" s="87"/>
      <c r="AH67" s="351"/>
    </row>
    <row r="68" spans="1:34" ht="10.050000000000001" customHeight="1" thickTop="1" thickBot="1">
      <c r="A68" s="351"/>
      <c r="B68" s="88"/>
      <c r="C68" s="329" t="str">
        <f>IFERROR(VLOOKUP($E$56&amp;D68,抽選結果!B:F,3,FALSE),"")</f>
        <v>ＫＯＨＡＲＵ　ＰＲＯＵＤ栃木フットボールクラブ</v>
      </c>
      <c r="D68" s="330">
        <v>7</v>
      </c>
      <c r="E68" s="328"/>
      <c r="F68" s="660"/>
      <c r="G68" s="234"/>
      <c r="H68" s="39"/>
      <c r="J68" s="343"/>
      <c r="K68" s="43"/>
      <c r="L68" s="42"/>
      <c r="M68" s="7"/>
      <c r="N68" s="319"/>
      <c r="O68" s="7"/>
      <c r="P68" s="7"/>
      <c r="Q68" s="699"/>
      <c r="R68" s="700"/>
      <c r="S68" s="7"/>
      <c r="T68" s="7"/>
      <c r="U68" s="692"/>
      <c r="V68" s="691"/>
      <c r="W68" s="43"/>
      <c r="X68" s="42"/>
      <c r="Y68" s="347"/>
      <c r="Z68" s="119"/>
      <c r="AA68" s="43"/>
      <c r="AB68" s="280"/>
      <c r="AC68" s="27"/>
      <c r="AD68" s="335"/>
      <c r="AE68" s="332"/>
      <c r="AF68" s="326"/>
      <c r="AG68" s="87"/>
      <c r="AH68" s="351"/>
    </row>
    <row r="69" spans="1:34" ht="10.050000000000001" customHeight="1" thickTop="1" thickBot="1">
      <c r="A69" s="351"/>
      <c r="B69" s="88"/>
      <c r="C69" s="329"/>
      <c r="D69" s="330"/>
      <c r="E69" s="328"/>
      <c r="F69" s="113"/>
      <c r="G69" s="20"/>
      <c r="H69" s="69"/>
      <c r="J69" s="343"/>
      <c r="K69" s="43"/>
      <c r="L69" s="42"/>
      <c r="M69" s="7"/>
      <c r="N69" s="319"/>
      <c r="O69" s="7"/>
      <c r="P69" s="7"/>
      <c r="Q69" s="699"/>
      <c r="R69" s="700"/>
      <c r="S69" s="7"/>
      <c r="T69" s="7"/>
      <c r="U69" s="692"/>
      <c r="V69" s="691"/>
      <c r="W69" s="43"/>
      <c r="X69" s="42"/>
      <c r="Y69" s="347"/>
      <c r="Z69" s="119"/>
      <c r="AA69" s="43"/>
      <c r="AB69" s="281"/>
      <c r="AC69" s="27"/>
      <c r="AD69" s="335"/>
      <c r="AE69" s="333">
        <v>1</v>
      </c>
      <c r="AF69" s="329" t="str">
        <f>IFERROR(VLOOKUP($AD$65&amp;AE69,抽選結果!B:F,3,FALSE),"")</f>
        <v>ＴＥＡＭ　リフレＳＣ</v>
      </c>
      <c r="AG69" s="87"/>
      <c r="AH69" s="351"/>
    </row>
    <row r="70" spans="1:34" ht="10.050000000000001" customHeight="1" thickTop="1">
      <c r="A70" s="351"/>
      <c r="B70" s="88"/>
      <c r="C70" s="326" t="str">
        <f>IFERROR(VLOOKUP($E$56&amp;D70,抽選結果!B:F,3,FALSE),"")</f>
        <v>ＪＦＣアミスタ市貝Ｂ</v>
      </c>
      <c r="D70" s="327">
        <v>8</v>
      </c>
      <c r="E70" s="328"/>
      <c r="F70" s="112"/>
      <c r="G70" s="20"/>
      <c r="H70" s="69"/>
      <c r="J70" s="343"/>
      <c r="K70" s="43"/>
      <c r="L70" s="42"/>
      <c r="M70" s="7"/>
      <c r="N70" s="319"/>
      <c r="O70" s="7"/>
      <c r="P70" s="7"/>
      <c r="Q70" s="701"/>
      <c r="R70" s="702"/>
      <c r="S70" s="7"/>
      <c r="T70" s="7"/>
      <c r="U70" s="692"/>
      <c r="V70" s="691"/>
      <c r="W70" s="43"/>
      <c r="X70" s="42"/>
      <c r="Y70" s="347"/>
      <c r="Z70" s="119"/>
      <c r="AA70" s="43"/>
      <c r="AB70" s="20"/>
      <c r="AC70" s="279"/>
      <c r="AD70" s="336"/>
      <c r="AE70" s="333"/>
      <c r="AF70" s="329"/>
      <c r="AG70" s="87"/>
      <c r="AH70" s="351"/>
    </row>
    <row r="71" spans="1:34" ht="10.050000000000001" customHeight="1" thickBot="1">
      <c r="A71" s="352"/>
      <c r="B71" s="88"/>
      <c r="C71" s="326"/>
      <c r="D71" s="327"/>
      <c r="E71" s="328"/>
      <c r="F71" s="20"/>
      <c r="G71" s="20"/>
      <c r="H71" s="69"/>
      <c r="J71" s="343"/>
      <c r="K71" s="43"/>
      <c r="L71" s="1"/>
      <c r="M71" s="1"/>
      <c r="N71" s="230"/>
      <c r="O71" s="1"/>
      <c r="P71" s="1"/>
      <c r="R71" s="641"/>
      <c r="S71" s="285"/>
      <c r="T71" s="311"/>
      <c r="U71" s="693"/>
      <c r="V71" s="694"/>
      <c r="W71" s="40"/>
      <c r="X71" s="42"/>
      <c r="Y71" s="347"/>
      <c r="Z71" s="119"/>
      <c r="AA71" s="43"/>
      <c r="AB71" s="20"/>
      <c r="AC71" s="20"/>
      <c r="AD71" s="91"/>
      <c r="AE71" s="91"/>
      <c r="AF71" s="196"/>
      <c r="AG71" s="87"/>
      <c r="AH71" s="352"/>
    </row>
    <row r="72" spans="1:34" ht="10.050000000000001" customHeight="1" thickTop="1" thickBot="1">
      <c r="A72" s="350" t="str">
        <f>IFERROR(VLOOKUP($E$73&amp;D83,抽選結果!B:F,5,FALSE),"")</f>
        <v>益子町民グランドB</v>
      </c>
      <c r="B72" s="88"/>
      <c r="C72" s="196"/>
      <c r="D72" s="89"/>
      <c r="E72" s="90"/>
      <c r="F72" s="20"/>
      <c r="G72" s="20"/>
      <c r="H72" s="69"/>
      <c r="J72" s="343"/>
      <c r="K72" s="40"/>
      <c r="N72" s="640"/>
      <c r="O72" s="83"/>
      <c r="P72" s="75"/>
      <c r="Q72" s="75"/>
      <c r="R72" s="640"/>
      <c r="S72" s="640"/>
      <c r="T72" s="72"/>
      <c r="U72" s="640"/>
      <c r="X72" s="39"/>
      <c r="Y72" s="347"/>
      <c r="Z72" s="119"/>
      <c r="AA72" s="120"/>
      <c r="AB72" s="105"/>
      <c r="AC72" s="20"/>
      <c r="AD72" s="91"/>
      <c r="AE72" s="91"/>
      <c r="AF72" s="196"/>
      <c r="AG72" s="87"/>
      <c r="AH72" s="350" t="str">
        <f>IFERROR(VLOOKUP($AD$81&amp;AE75,抽選結果!B:F,5,FALSE),"")</f>
        <v>真岡ハイトラ運動公園陸上競技場A</v>
      </c>
    </row>
    <row r="73" spans="1:34" ht="10.050000000000001" customHeight="1" thickTop="1" thickBot="1">
      <c r="A73" s="351"/>
      <c r="B73" s="88"/>
      <c r="C73" s="329" t="str">
        <f>IFERROR(VLOOKUP($E$73&amp;D73,抽選結果!B:F,3,FALSE),"")</f>
        <v>合戦場フットボールクラブ</v>
      </c>
      <c r="D73" s="330">
        <v>1</v>
      </c>
      <c r="E73" s="328" t="s">
        <v>109</v>
      </c>
      <c r="F73" s="20"/>
      <c r="G73" s="20"/>
      <c r="H73" s="39"/>
      <c r="J73" s="343"/>
      <c r="K73" s="40"/>
      <c r="N73" s="640"/>
      <c r="O73" s="60"/>
      <c r="P73" s="640"/>
      <c r="Q73" s="353" t="s">
        <v>171</v>
      </c>
      <c r="R73" s="354"/>
      <c r="S73" s="640"/>
      <c r="T73" s="72"/>
      <c r="U73" s="640"/>
      <c r="X73" s="39"/>
      <c r="Y73" s="347"/>
      <c r="Z73" s="119"/>
      <c r="AA73" s="120"/>
      <c r="AB73" s="105"/>
      <c r="AC73" s="284"/>
      <c r="AD73" s="334" t="s">
        <v>133</v>
      </c>
      <c r="AE73" s="333">
        <v>6</v>
      </c>
      <c r="AF73" s="329" t="str">
        <f>IFERROR(VLOOKUP($AD$81&amp;AE73,抽選結果!B:F,3,FALSE),"")</f>
        <v>東那須野ＦＣ　Ｕ－１０</v>
      </c>
      <c r="AG73" s="87"/>
      <c r="AH73" s="351"/>
    </row>
    <row r="74" spans="1:34" ht="10.050000000000001" customHeight="1" thickTop="1">
      <c r="A74" s="351"/>
      <c r="B74" s="88"/>
      <c r="C74" s="329"/>
      <c r="D74" s="330"/>
      <c r="E74" s="328"/>
      <c r="F74" s="111"/>
      <c r="G74" s="20"/>
      <c r="H74" s="39"/>
      <c r="J74" s="343"/>
      <c r="K74" s="40"/>
      <c r="N74" s="640"/>
      <c r="O74" s="60"/>
      <c r="P74" s="640"/>
      <c r="Q74" s="355"/>
      <c r="R74" s="356"/>
      <c r="S74" s="640"/>
      <c r="T74" s="72"/>
      <c r="U74" s="640"/>
      <c r="X74" s="39"/>
      <c r="Y74" s="347"/>
      <c r="Z74" s="119"/>
      <c r="AA74" s="120"/>
      <c r="AB74" s="282"/>
      <c r="AC74" s="27"/>
      <c r="AD74" s="335"/>
      <c r="AE74" s="333"/>
      <c r="AF74" s="329"/>
      <c r="AG74" s="87"/>
      <c r="AH74" s="351"/>
    </row>
    <row r="75" spans="1:34" ht="10.050000000000001" customHeight="1" thickBot="1">
      <c r="A75" s="351"/>
      <c r="B75" s="88"/>
      <c r="C75" s="329" t="str">
        <f>IFERROR(VLOOKUP($E$73&amp;D75,抽選結果!B:F,3,FALSE),"")</f>
        <v>ヴェルフェ矢板Ｕ－１２・ｂｌａｎｃ</v>
      </c>
      <c r="D75" s="330">
        <v>2</v>
      </c>
      <c r="E75" s="328"/>
      <c r="F75" s="113"/>
      <c r="G75" s="20"/>
      <c r="H75" s="39"/>
      <c r="J75" s="343"/>
      <c r="K75" s="40"/>
      <c r="N75" s="640"/>
      <c r="O75" s="60"/>
      <c r="P75" s="640"/>
      <c r="Q75" s="355"/>
      <c r="R75" s="356"/>
      <c r="S75" s="640"/>
      <c r="T75" s="72"/>
      <c r="U75" s="640"/>
      <c r="X75" s="39"/>
      <c r="Y75" s="347"/>
      <c r="Z75" s="119"/>
      <c r="AA75" s="318"/>
      <c r="AB75" s="283"/>
      <c r="AC75" s="27"/>
      <c r="AD75" s="335"/>
      <c r="AE75" s="333">
        <v>5</v>
      </c>
      <c r="AF75" s="329" t="str">
        <f>IFERROR(VLOOKUP($AD$81&amp;AE75,抽選結果!B:F,3,FALSE),"")</f>
        <v>真岡西サッカークラブブリッツ</v>
      </c>
      <c r="AG75" s="87"/>
      <c r="AH75" s="351"/>
    </row>
    <row r="76" spans="1:34" ht="10.050000000000001" customHeight="1" thickTop="1">
      <c r="A76" s="351"/>
      <c r="B76" s="88"/>
      <c r="C76" s="329"/>
      <c r="D76" s="330"/>
      <c r="E76" s="328"/>
      <c r="F76" s="661"/>
      <c r="G76" s="235"/>
      <c r="H76" s="62"/>
      <c r="J76" s="343"/>
      <c r="K76" s="40"/>
      <c r="N76" s="640"/>
      <c r="O76" s="60"/>
      <c r="P76" s="640"/>
      <c r="Q76" s="355"/>
      <c r="R76" s="356"/>
      <c r="S76" s="640"/>
      <c r="T76" s="72"/>
      <c r="U76" s="640"/>
      <c r="X76" s="39"/>
      <c r="Y76" s="347"/>
      <c r="Z76" s="119"/>
      <c r="AA76" s="122"/>
      <c r="AB76" s="242"/>
      <c r="AC76" s="111"/>
      <c r="AD76" s="335"/>
      <c r="AE76" s="333"/>
      <c r="AF76" s="329"/>
      <c r="AG76" s="87"/>
      <c r="AH76" s="351"/>
    </row>
    <row r="77" spans="1:34" ht="10.050000000000001" customHeight="1" thickBot="1">
      <c r="A77" s="351"/>
      <c r="B77" s="88"/>
      <c r="C77" s="329" t="str">
        <f>IFERROR(VLOOKUP($E$73&amp;D77,抽選結果!B:F,3,FALSE),"")</f>
        <v>ＦＣグランディール宇都宮</v>
      </c>
      <c r="D77" s="330">
        <v>3</v>
      </c>
      <c r="E77" s="328"/>
      <c r="F77" s="660"/>
      <c r="G77" s="234"/>
      <c r="H77" s="63"/>
      <c r="J77" s="343"/>
      <c r="K77" s="40"/>
      <c r="N77" s="640"/>
      <c r="O77" s="60"/>
      <c r="P77" s="640"/>
      <c r="Q77" s="355"/>
      <c r="R77" s="356"/>
      <c r="S77" s="640"/>
      <c r="T77" s="72"/>
      <c r="U77" s="640"/>
      <c r="X77" s="39"/>
      <c r="Y77" s="347"/>
      <c r="Z77" s="119"/>
      <c r="AA77" s="122"/>
      <c r="AB77" s="241"/>
      <c r="AC77" s="112"/>
      <c r="AD77" s="335"/>
      <c r="AE77" s="333">
        <v>4</v>
      </c>
      <c r="AF77" s="329" t="str">
        <f>IFERROR(VLOOKUP($AD$81&amp;AE77,抽選結果!B:F,3,FALSE),"")</f>
        <v>小山ウエストＪＦＣ</v>
      </c>
      <c r="AG77" s="87"/>
      <c r="AH77" s="351"/>
    </row>
    <row r="78" spans="1:34" ht="10.050000000000001" customHeight="1" thickTop="1">
      <c r="A78" s="351"/>
      <c r="B78" s="88"/>
      <c r="C78" s="329"/>
      <c r="D78" s="330"/>
      <c r="E78" s="328"/>
      <c r="F78" s="20"/>
      <c r="G78" s="234"/>
      <c r="H78" s="63"/>
      <c r="J78" s="343"/>
      <c r="K78" s="40"/>
      <c r="N78" s="640"/>
      <c r="O78" s="60"/>
      <c r="P78" s="640"/>
      <c r="Q78" s="355"/>
      <c r="R78" s="356"/>
      <c r="S78" s="640"/>
      <c r="T78" s="72"/>
      <c r="U78" s="640"/>
      <c r="X78" s="39"/>
      <c r="Y78" s="347"/>
      <c r="Z78" s="119"/>
      <c r="AA78" s="122"/>
      <c r="AB78" s="241"/>
      <c r="AC78" s="20"/>
      <c r="AD78" s="336"/>
      <c r="AE78" s="333"/>
      <c r="AF78" s="329"/>
      <c r="AG78" s="87"/>
      <c r="AH78" s="351"/>
    </row>
    <row r="79" spans="1:34" ht="10.050000000000001" customHeight="1">
      <c r="A79" s="351"/>
      <c r="B79" s="88"/>
      <c r="C79" s="317"/>
      <c r="D79" s="320"/>
      <c r="E79" s="90"/>
      <c r="F79" s="20"/>
      <c r="G79" s="234"/>
      <c r="H79" s="63"/>
      <c r="I79" s="1"/>
      <c r="J79" s="343"/>
      <c r="K79" s="40"/>
      <c r="N79" s="640"/>
      <c r="O79" s="60"/>
      <c r="P79" s="640"/>
      <c r="Q79" s="355"/>
      <c r="R79" s="356"/>
      <c r="S79" s="640"/>
      <c r="T79" s="72"/>
      <c r="U79" s="640"/>
      <c r="X79" s="39"/>
      <c r="Y79" s="347"/>
      <c r="Z79" s="1"/>
      <c r="AA79" s="122"/>
      <c r="AB79" s="241"/>
      <c r="AC79" s="20"/>
      <c r="AD79" s="91"/>
      <c r="AE79" s="316"/>
      <c r="AF79" s="317"/>
      <c r="AG79" s="87"/>
      <c r="AH79" s="351"/>
    </row>
    <row r="80" spans="1:34" ht="10.050000000000001" customHeight="1">
      <c r="A80" s="351"/>
      <c r="B80" s="88"/>
      <c r="C80" s="317"/>
      <c r="D80" s="320"/>
      <c r="E80" s="90"/>
      <c r="F80" s="20"/>
      <c r="G80" s="234"/>
      <c r="H80" s="63"/>
      <c r="I80" s="1"/>
      <c r="J80" s="343"/>
      <c r="K80" s="40"/>
      <c r="N80" s="640"/>
      <c r="O80" s="60"/>
      <c r="P80" s="640"/>
      <c r="Q80" s="355"/>
      <c r="R80" s="356"/>
      <c r="S80" s="640"/>
      <c r="T80" s="72"/>
      <c r="U80" s="640"/>
      <c r="X80" s="39"/>
      <c r="Y80" s="347"/>
      <c r="Z80" s="1"/>
      <c r="AA80" s="122"/>
      <c r="AB80" s="241"/>
      <c r="AC80" s="20"/>
      <c r="AD80" s="91"/>
      <c r="AE80" s="316"/>
      <c r="AF80" s="317"/>
      <c r="AG80" s="87"/>
      <c r="AH80" s="351"/>
    </row>
    <row r="81" spans="1:34" ht="10.050000000000001" customHeight="1">
      <c r="A81" s="351"/>
      <c r="B81" s="88"/>
      <c r="C81" s="329" t="str">
        <f>IFERROR(VLOOKUP($E$73&amp;D81,抽選結果!B:F,3,FALSE),"")</f>
        <v>ＦＣがむしゃら</v>
      </c>
      <c r="D81" s="330">
        <v>4</v>
      </c>
      <c r="E81" s="328" t="s">
        <v>114</v>
      </c>
      <c r="F81" s="20"/>
      <c r="G81" s="234"/>
      <c r="H81" s="63"/>
      <c r="I81" s="1"/>
      <c r="J81" s="343"/>
      <c r="K81" s="40"/>
      <c r="N81" s="640"/>
      <c r="O81" s="60"/>
      <c r="P81" s="640"/>
      <c r="Q81" s="355"/>
      <c r="R81" s="356"/>
      <c r="S81" s="640"/>
      <c r="T81" s="72"/>
      <c r="U81" s="640"/>
      <c r="X81" s="39"/>
      <c r="Y81" s="347"/>
      <c r="Z81" s="1"/>
      <c r="AA81" s="122"/>
      <c r="AB81" s="241"/>
      <c r="AC81" s="20"/>
      <c r="AD81" s="334" t="s">
        <v>134</v>
      </c>
      <c r="AE81" s="333">
        <v>3</v>
      </c>
      <c r="AF81" s="329" t="str">
        <f>IFERROR(VLOOKUP($AD$81&amp;AE81,抽選結果!B:F,3,FALSE),"")</f>
        <v>豊郷ＪＦＣ宇都宮</v>
      </c>
      <c r="AG81" s="87"/>
      <c r="AH81" s="351"/>
    </row>
    <row r="82" spans="1:34" ht="10.050000000000001" customHeight="1" thickBot="1">
      <c r="A82" s="351"/>
      <c r="B82" s="88"/>
      <c r="C82" s="329"/>
      <c r="D82" s="330"/>
      <c r="E82" s="328"/>
      <c r="F82" s="111"/>
      <c r="G82" s="234"/>
      <c r="H82" s="63"/>
      <c r="I82" s="1"/>
      <c r="J82" s="344"/>
      <c r="K82" s="40"/>
      <c r="N82" s="640"/>
      <c r="O82" s="60"/>
      <c r="P82" s="640"/>
      <c r="Q82" s="355"/>
      <c r="R82" s="356"/>
      <c r="S82" s="640"/>
      <c r="T82" s="72"/>
      <c r="U82" s="640"/>
      <c r="X82" s="39"/>
      <c r="Y82" s="348"/>
      <c r="Z82" s="1"/>
      <c r="AA82" s="122"/>
      <c r="AB82" s="241"/>
      <c r="AC82" s="111"/>
      <c r="AD82" s="335"/>
      <c r="AE82" s="333"/>
      <c r="AF82" s="329"/>
      <c r="AG82" s="87"/>
      <c r="AH82" s="351"/>
    </row>
    <row r="83" spans="1:34" ht="10.050000000000001" customHeight="1" thickTop="1" thickBot="1">
      <c r="A83" s="351"/>
      <c r="B83" s="88"/>
      <c r="C83" s="329" t="str">
        <f>IFERROR(VLOOKUP($E$73&amp;D83,抽選結果!B:F,3,FALSE),"")</f>
        <v>おおぞらＳＣ</v>
      </c>
      <c r="D83" s="330">
        <v>5</v>
      </c>
      <c r="E83" s="328"/>
      <c r="F83" s="113"/>
      <c r="G83" s="237"/>
      <c r="H83" s="115"/>
      <c r="I83" s="1"/>
      <c r="J83" s="1"/>
      <c r="K83" s="40"/>
      <c r="N83" s="640"/>
      <c r="O83" s="60"/>
      <c r="P83" s="640"/>
      <c r="Q83" s="355"/>
      <c r="R83" s="356"/>
      <c r="S83" s="640"/>
      <c r="T83" s="72"/>
      <c r="U83" s="640"/>
      <c r="X83" s="39"/>
      <c r="Y83" s="1"/>
      <c r="Z83" s="1"/>
      <c r="AA83" s="122"/>
      <c r="AB83" s="676"/>
      <c r="AC83" s="112"/>
      <c r="AD83" s="335"/>
      <c r="AE83" s="333">
        <v>2</v>
      </c>
      <c r="AF83" s="329" t="str">
        <f>IFERROR(VLOOKUP($AD$81&amp;AE83,抽選結果!B:F,3,FALSE),"")</f>
        <v>ＴＡＣ　ＫＵＺＵＵ　ＦＣ</v>
      </c>
      <c r="AG83" s="87"/>
      <c r="AH83" s="351"/>
    </row>
    <row r="84" spans="1:34" ht="10.050000000000001" customHeight="1" thickTop="1">
      <c r="A84" s="351"/>
      <c r="B84" s="88"/>
      <c r="C84" s="329"/>
      <c r="D84" s="330"/>
      <c r="E84" s="328"/>
      <c r="F84" s="272"/>
      <c r="G84" s="235"/>
      <c r="H84" s="63"/>
      <c r="I84" s="1"/>
      <c r="J84" s="1"/>
      <c r="K84" s="40"/>
      <c r="N84" s="640"/>
      <c r="O84" s="60"/>
      <c r="P84" s="640"/>
      <c r="Q84" s="355"/>
      <c r="R84" s="356"/>
      <c r="S84" s="640"/>
      <c r="T84" s="72"/>
      <c r="U84" s="640"/>
      <c r="X84" s="39"/>
      <c r="Y84" s="1"/>
      <c r="Z84" s="1"/>
      <c r="AA84" s="121"/>
      <c r="AB84" s="677"/>
      <c r="AC84" s="27"/>
      <c r="AD84" s="335"/>
      <c r="AE84" s="333"/>
      <c r="AF84" s="329"/>
      <c r="AG84" s="87"/>
      <c r="AH84" s="351"/>
    </row>
    <row r="85" spans="1:34" ht="10.050000000000001" customHeight="1" thickBot="1">
      <c r="A85" s="351"/>
      <c r="B85" s="88"/>
      <c r="C85" s="326" t="str">
        <f>IFERROR(VLOOKUP($E$73&amp;D85,抽選結果!B:F,3,FALSE),"")</f>
        <v>坂西ジュニオール</v>
      </c>
      <c r="D85" s="327">
        <v>6</v>
      </c>
      <c r="E85" s="328"/>
      <c r="F85" s="112"/>
      <c r="G85" s="234"/>
      <c r="H85" s="63"/>
      <c r="I85" s="1"/>
      <c r="J85" s="341" t="s">
        <v>215</v>
      </c>
      <c r="K85" s="40"/>
      <c r="N85" s="640"/>
      <c r="O85" s="60"/>
      <c r="P85" s="640"/>
      <c r="Q85" s="355"/>
      <c r="R85" s="356"/>
      <c r="S85" s="640"/>
      <c r="T85" s="72"/>
      <c r="U85" s="640"/>
      <c r="X85" s="39"/>
      <c r="Y85" s="345" t="s">
        <v>230</v>
      </c>
      <c r="Z85" s="1"/>
      <c r="AA85" s="122"/>
      <c r="AB85" s="282"/>
      <c r="AC85" s="27"/>
      <c r="AD85" s="335"/>
      <c r="AE85" s="333">
        <v>1</v>
      </c>
      <c r="AF85" s="329" t="str">
        <f>IFERROR(VLOOKUP($AD$81&amp;AE85,抽選結果!B:F,3,FALSE),"")</f>
        <v>大谷北ＦＣフォルテ</v>
      </c>
      <c r="AG85" s="87"/>
      <c r="AH85" s="351"/>
    </row>
    <row r="86" spans="1:34" ht="10.050000000000001" customHeight="1" thickTop="1">
      <c r="A86" s="351"/>
      <c r="B86" s="88"/>
      <c r="C86" s="326"/>
      <c r="D86" s="327"/>
      <c r="E86" s="328"/>
      <c r="F86" s="20"/>
      <c r="G86" s="234"/>
      <c r="H86" s="63"/>
      <c r="I86" s="1"/>
      <c r="J86" s="341"/>
      <c r="K86" s="40"/>
      <c r="N86" s="640"/>
      <c r="O86" s="60"/>
      <c r="P86" s="640"/>
      <c r="Q86" s="355"/>
      <c r="R86" s="356"/>
      <c r="S86" s="640"/>
      <c r="T86" s="72"/>
      <c r="U86" s="640"/>
      <c r="X86" s="39"/>
      <c r="Y86" s="345"/>
      <c r="Z86" s="1"/>
      <c r="AA86" s="122"/>
      <c r="AB86" s="241"/>
      <c r="AC86" s="279"/>
      <c r="AD86" s="336"/>
      <c r="AE86" s="333"/>
      <c r="AF86" s="329"/>
      <c r="AG86" s="87"/>
      <c r="AH86" s="351"/>
    </row>
    <row r="87" spans="1:34" ht="10.050000000000001" customHeight="1" thickBot="1">
      <c r="A87" s="352"/>
      <c r="B87" s="88"/>
      <c r="C87" s="196"/>
      <c r="D87" s="89"/>
      <c r="E87" s="90"/>
      <c r="F87" s="20"/>
      <c r="G87" s="234"/>
      <c r="H87" s="63"/>
      <c r="I87" s="289"/>
      <c r="J87" s="285"/>
      <c r="K87" s="290"/>
      <c r="L87" s="292"/>
      <c r="N87" s="640"/>
      <c r="O87" s="60"/>
      <c r="P87" s="640"/>
      <c r="Q87" s="355"/>
      <c r="R87" s="356"/>
      <c r="S87" s="640"/>
      <c r="T87" s="72"/>
      <c r="U87" s="640"/>
      <c r="W87" s="292"/>
      <c r="X87" s="287"/>
      <c r="Y87" s="285"/>
      <c r="Z87" s="288"/>
      <c r="AA87" s="122"/>
      <c r="AB87" s="241"/>
      <c r="AC87" s="20"/>
      <c r="AD87" s="91"/>
      <c r="AE87" s="316"/>
      <c r="AF87" s="317"/>
      <c r="AG87" s="87"/>
      <c r="AH87" s="352"/>
    </row>
    <row r="88" spans="1:34" ht="10.050000000000001" customHeight="1" thickTop="1">
      <c r="A88" s="350" t="str">
        <f>IFERROR(VLOOKUP($E$89&amp;D99,抽選結果!B:F,5,FALSE),"")</f>
        <v>真岡ハイトラ運動公園運動広場1A</v>
      </c>
      <c r="B88" s="88"/>
      <c r="C88" s="196"/>
      <c r="D88" s="89"/>
      <c r="E88" s="90"/>
      <c r="F88" s="20"/>
      <c r="G88" s="234"/>
      <c r="H88" s="313"/>
      <c r="I88" s="229"/>
      <c r="J88" s="229"/>
      <c r="K88" s="40"/>
      <c r="L88" s="669"/>
      <c r="N88" s="640"/>
      <c r="O88" s="60"/>
      <c r="P88" s="640"/>
      <c r="Q88" s="355"/>
      <c r="R88" s="356"/>
      <c r="S88" s="640"/>
      <c r="T88" s="72"/>
      <c r="U88" s="640"/>
      <c r="W88" s="78"/>
      <c r="X88" s="39"/>
      <c r="Y88" s="229"/>
      <c r="Z88" s="262"/>
      <c r="AA88" s="122"/>
      <c r="AB88" s="241"/>
      <c r="AC88" s="20"/>
      <c r="AD88" s="91"/>
      <c r="AE88" s="316"/>
      <c r="AF88" s="317"/>
      <c r="AG88" s="87"/>
      <c r="AH88" s="350" t="str">
        <f>IFERROR(VLOOKUP($AD$97&amp;AE91,抽選結果!B:F,5,FALSE),"")</f>
        <v>サンエコ自然の森サッカー場A</v>
      </c>
    </row>
    <row r="89" spans="1:34" ht="10.050000000000001" customHeight="1" thickBot="1">
      <c r="A89" s="351"/>
      <c r="B89" s="88"/>
      <c r="C89" s="329" t="str">
        <f>IFERROR(VLOOKUP($E$89&amp;D89,抽選結果!B:F,3,FALSE),"")</f>
        <v>ヴェルフェ矢板Ｕ－１２・ｖｅｒｔ</v>
      </c>
      <c r="D89" s="330">
        <v>1</v>
      </c>
      <c r="E89" s="328" t="s">
        <v>116</v>
      </c>
      <c r="F89" s="20"/>
      <c r="G89" s="234"/>
      <c r="H89" s="313"/>
      <c r="I89" s="1"/>
      <c r="J89" s="1"/>
      <c r="K89" s="40"/>
      <c r="L89" s="670"/>
      <c r="N89" s="640"/>
      <c r="O89" s="60"/>
      <c r="P89" s="640"/>
      <c r="Q89" s="355"/>
      <c r="R89" s="356"/>
      <c r="S89" s="640"/>
      <c r="T89" s="72"/>
      <c r="U89" s="640"/>
      <c r="W89" s="78"/>
      <c r="X89" s="39"/>
      <c r="Y89" s="1"/>
      <c r="Z89" s="230"/>
      <c r="AA89" s="122"/>
      <c r="AB89" s="241"/>
      <c r="AC89" s="20"/>
      <c r="AD89" s="334" t="s">
        <v>132</v>
      </c>
      <c r="AE89" s="333">
        <v>6</v>
      </c>
      <c r="AF89" s="329" t="str">
        <f>IFERROR(VLOOKUP($AD$97&amp;AE89,抽選結果!B:F,3,FALSE),"")</f>
        <v>ＪＦＣ　Ｗｉｎｇ</v>
      </c>
      <c r="AG89" s="87"/>
      <c r="AH89" s="351"/>
    </row>
    <row r="90" spans="1:34" ht="10.050000000000001" customHeight="1" thickTop="1">
      <c r="A90" s="351"/>
      <c r="B90" s="88"/>
      <c r="C90" s="329"/>
      <c r="D90" s="330"/>
      <c r="E90" s="328"/>
      <c r="F90" s="274"/>
      <c r="G90" s="234"/>
      <c r="H90" s="313"/>
      <c r="I90" s="1"/>
      <c r="J90" s="1"/>
      <c r="K90" s="40"/>
      <c r="L90" s="670"/>
      <c r="N90" s="640"/>
      <c r="O90" s="60"/>
      <c r="P90" s="640"/>
      <c r="Q90" s="355"/>
      <c r="R90" s="356"/>
      <c r="S90" s="640"/>
      <c r="T90" s="72"/>
      <c r="U90" s="640"/>
      <c r="W90" s="78"/>
      <c r="X90" s="39"/>
      <c r="Y90" s="1"/>
      <c r="Z90" s="230"/>
      <c r="AA90" s="122"/>
      <c r="AB90" s="241"/>
      <c r="AC90" s="111"/>
      <c r="AD90" s="335"/>
      <c r="AE90" s="333"/>
      <c r="AF90" s="329"/>
      <c r="AG90" s="87"/>
      <c r="AH90" s="351"/>
    </row>
    <row r="91" spans="1:34" ht="10.050000000000001" customHeight="1" thickBot="1">
      <c r="A91" s="351"/>
      <c r="B91" s="88"/>
      <c r="C91" s="326" t="str">
        <f>IFERROR(VLOOKUP($E$89&amp;D91,抽選結果!B:F,3,FALSE),"")</f>
        <v>クレアＦＣアルドーレ</v>
      </c>
      <c r="D91" s="327">
        <v>2</v>
      </c>
      <c r="E91" s="328"/>
      <c r="F91" s="278"/>
      <c r="G91" s="237"/>
      <c r="H91" s="321"/>
      <c r="I91" s="1"/>
      <c r="J91" s="1"/>
      <c r="K91" s="65"/>
      <c r="L91" s="670"/>
      <c r="N91" s="640"/>
      <c r="O91" s="60"/>
      <c r="P91" s="640"/>
      <c r="Q91" s="355"/>
      <c r="R91" s="356"/>
      <c r="S91" s="640"/>
      <c r="T91" s="72"/>
      <c r="U91" s="640"/>
      <c r="W91" s="78"/>
      <c r="X91" s="42"/>
      <c r="Y91" s="7"/>
      <c r="Z91" s="319"/>
      <c r="AA91" s="124"/>
      <c r="AB91" s="237"/>
      <c r="AC91" s="277"/>
      <c r="AD91" s="335"/>
      <c r="AE91" s="333">
        <v>5</v>
      </c>
      <c r="AF91" s="329" t="str">
        <f>IFERROR(VLOOKUP($AD$97&amp;AE91,抽選結果!B:F,3,FALSE),"")</f>
        <v>ＫＳＣ鹿沼</v>
      </c>
      <c r="AG91" s="87"/>
      <c r="AH91" s="351"/>
    </row>
    <row r="92" spans="1:34" ht="10.050000000000001" customHeight="1" thickTop="1">
      <c r="A92" s="351"/>
      <c r="B92" s="88"/>
      <c r="C92" s="326"/>
      <c r="D92" s="327"/>
      <c r="E92" s="328"/>
      <c r="F92" s="111"/>
      <c r="G92" s="235"/>
      <c r="H92" s="236"/>
      <c r="I92" s="1"/>
      <c r="J92" s="1"/>
      <c r="K92" s="43"/>
      <c r="L92" s="670"/>
      <c r="N92" s="640"/>
      <c r="O92" s="60"/>
      <c r="P92" s="640"/>
      <c r="Q92" s="355"/>
      <c r="R92" s="356"/>
      <c r="S92" s="640"/>
      <c r="T92" s="72"/>
      <c r="U92" s="640"/>
      <c r="W92" s="78"/>
      <c r="X92" s="42"/>
      <c r="Y92" s="7"/>
      <c r="Z92" s="319"/>
      <c r="AA92" s="679"/>
      <c r="AB92" s="235"/>
      <c r="AC92" s="113"/>
      <c r="AD92" s="335"/>
      <c r="AE92" s="333"/>
      <c r="AF92" s="329"/>
      <c r="AG92" s="87"/>
      <c r="AH92" s="351"/>
    </row>
    <row r="93" spans="1:34" ht="10.050000000000001" customHeight="1">
      <c r="A93" s="351"/>
      <c r="B93" s="88"/>
      <c r="C93" s="326" t="str">
        <f>IFERROR(VLOOKUP($E$89&amp;D93,抽選結果!B:F,3,FALSE),"")</f>
        <v>ＩＳＯＳＣＳＥＧＵＮＤＯ</v>
      </c>
      <c r="D93" s="327">
        <v>3</v>
      </c>
      <c r="E93" s="328"/>
      <c r="F93" s="112"/>
      <c r="G93" s="234"/>
      <c r="H93" s="63"/>
      <c r="I93" s="1"/>
      <c r="J93" s="1"/>
      <c r="K93" s="43"/>
      <c r="L93" s="670"/>
      <c r="N93" s="640"/>
      <c r="O93" s="60"/>
      <c r="P93" s="640"/>
      <c r="Q93" s="355"/>
      <c r="R93" s="356"/>
      <c r="S93" s="640"/>
      <c r="T93" s="72"/>
      <c r="U93" s="640"/>
      <c r="W93" s="78"/>
      <c r="X93" s="42"/>
      <c r="Y93" s="7"/>
      <c r="Z93" s="319"/>
      <c r="AA93" s="122"/>
      <c r="AB93" s="234"/>
      <c r="AC93" s="112"/>
      <c r="AD93" s="335"/>
      <c r="AE93" s="332">
        <v>4</v>
      </c>
      <c r="AF93" s="326" t="str">
        <f>IFERROR(VLOOKUP($AD$97&amp;AE93,抽選結果!B:F,3,FALSE),"")</f>
        <v>ＦＣみらい</v>
      </c>
      <c r="AG93" s="87"/>
      <c r="AH93" s="351"/>
    </row>
    <row r="94" spans="1:34" ht="10.050000000000001" customHeight="1">
      <c r="A94" s="351"/>
      <c r="B94" s="88"/>
      <c r="C94" s="326"/>
      <c r="D94" s="327"/>
      <c r="E94" s="328"/>
      <c r="F94" s="20"/>
      <c r="G94" s="234"/>
      <c r="H94" s="63"/>
      <c r="I94" s="1"/>
      <c r="J94" s="1"/>
      <c r="K94" s="43"/>
      <c r="L94" s="670"/>
      <c r="N94" s="640"/>
      <c r="O94" s="60"/>
      <c r="P94" s="640"/>
      <c r="Q94" s="355"/>
      <c r="R94" s="356"/>
      <c r="S94" s="640"/>
      <c r="T94" s="72"/>
      <c r="U94" s="640"/>
      <c r="W94" s="78"/>
      <c r="X94" s="42"/>
      <c r="Y94" s="7"/>
      <c r="Z94" s="319"/>
      <c r="AA94" s="122"/>
      <c r="AB94" s="234"/>
      <c r="AC94" s="20"/>
      <c r="AD94" s="336"/>
      <c r="AE94" s="332"/>
      <c r="AF94" s="326"/>
      <c r="AG94" s="87"/>
      <c r="AH94" s="351"/>
    </row>
    <row r="95" spans="1:34" ht="10.050000000000001" customHeight="1">
      <c r="A95" s="351"/>
      <c r="B95" s="88"/>
      <c r="C95" s="196"/>
      <c r="D95" s="89"/>
      <c r="E95" s="90"/>
      <c r="F95" s="20"/>
      <c r="G95" s="239"/>
      <c r="H95" s="116"/>
      <c r="I95" s="94"/>
      <c r="J95" s="94"/>
      <c r="K95" s="43"/>
      <c r="L95" s="670"/>
      <c r="N95" s="640"/>
      <c r="O95" s="60"/>
      <c r="P95" s="640"/>
      <c r="Q95" s="355"/>
      <c r="R95" s="356"/>
      <c r="S95" s="640"/>
      <c r="T95" s="72"/>
      <c r="U95" s="640"/>
      <c r="W95" s="78"/>
      <c r="X95" s="42"/>
      <c r="Y95" s="7"/>
      <c r="Z95" s="319"/>
      <c r="AA95" s="122"/>
      <c r="AB95" s="239"/>
      <c r="AC95" s="20"/>
      <c r="AD95" s="91"/>
      <c r="AE95" s="91"/>
      <c r="AF95" s="196"/>
      <c r="AG95" s="87"/>
      <c r="AH95" s="351"/>
    </row>
    <row r="96" spans="1:34" ht="10.050000000000001" customHeight="1">
      <c r="A96" s="351"/>
      <c r="B96" s="88"/>
      <c r="C96" s="196"/>
      <c r="D96" s="89"/>
      <c r="E96" s="90"/>
      <c r="F96" s="20"/>
      <c r="G96" s="239"/>
      <c r="H96" s="116"/>
      <c r="I96" s="94"/>
      <c r="J96" s="94"/>
      <c r="K96" s="43"/>
      <c r="L96" s="670"/>
      <c r="N96" s="640"/>
      <c r="O96" s="60"/>
      <c r="P96" s="640"/>
      <c r="Q96" s="355"/>
      <c r="R96" s="356"/>
      <c r="S96" s="640"/>
      <c r="T96" s="72"/>
      <c r="U96" s="640"/>
      <c r="W96" s="78"/>
      <c r="X96" s="42"/>
      <c r="Y96" s="7"/>
      <c r="Z96" s="319"/>
      <c r="AA96" s="122"/>
      <c r="AB96" s="239"/>
      <c r="AC96" s="20"/>
      <c r="AD96" s="91"/>
      <c r="AE96" s="91"/>
      <c r="AF96" s="196"/>
      <c r="AG96" s="87"/>
      <c r="AH96" s="351"/>
    </row>
    <row r="97" spans="1:34" ht="10.050000000000001" customHeight="1">
      <c r="A97" s="351"/>
      <c r="B97" s="88"/>
      <c r="C97" s="326" t="str">
        <f>IFERROR(VLOOKUP($E$89&amp;D97,抽選結果!B:F,3,FALSE),"")</f>
        <v>Ｓ４　スペランツァ</v>
      </c>
      <c r="D97" s="327">
        <v>4</v>
      </c>
      <c r="E97" s="328" t="s">
        <v>117</v>
      </c>
      <c r="F97" s="20"/>
      <c r="G97" s="239"/>
      <c r="H97" s="116"/>
      <c r="I97" s="94"/>
      <c r="J97" s="94"/>
      <c r="K97" s="43"/>
      <c r="L97" s="670"/>
      <c r="N97" s="640"/>
      <c r="O97" s="60"/>
      <c r="P97" s="640"/>
      <c r="Q97" s="355"/>
      <c r="R97" s="356"/>
      <c r="S97" s="640"/>
      <c r="T97" s="72"/>
      <c r="U97" s="640"/>
      <c r="W97" s="78"/>
      <c r="X97" s="42"/>
      <c r="Y97" s="7"/>
      <c r="Z97" s="319"/>
      <c r="AA97" s="122"/>
      <c r="AB97" s="239"/>
      <c r="AC97" s="20"/>
      <c r="AD97" s="334" t="s">
        <v>71</v>
      </c>
      <c r="AE97" s="332">
        <v>3</v>
      </c>
      <c r="AF97" s="326" t="str">
        <f>IFERROR(VLOOKUP($AD$97&amp;AE97,抽選結果!B:F,3,FALSE),"")</f>
        <v>上松山クラブ</v>
      </c>
      <c r="AG97" s="87"/>
      <c r="AH97" s="351"/>
    </row>
    <row r="98" spans="1:34" ht="10.050000000000001" customHeight="1">
      <c r="A98" s="351"/>
      <c r="B98" s="88"/>
      <c r="C98" s="326"/>
      <c r="D98" s="327"/>
      <c r="E98" s="328"/>
      <c r="F98" s="111"/>
      <c r="G98" s="239"/>
      <c r="H98" s="116"/>
      <c r="I98" s="94"/>
      <c r="J98" s="94"/>
      <c r="K98" s="43"/>
      <c r="L98" s="670"/>
      <c r="N98" s="640"/>
      <c r="O98" s="60"/>
      <c r="P98" s="640"/>
      <c r="Q98" s="355"/>
      <c r="R98" s="356"/>
      <c r="S98" s="640"/>
      <c r="T98" s="72"/>
      <c r="U98" s="640"/>
      <c r="W98" s="78"/>
      <c r="X98" s="42"/>
      <c r="Y98" s="7"/>
      <c r="Z98" s="319"/>
      <c r="AA98" s="122"/>
      <c r="AB98" s="239"/>
      <c r="AC98" s="111"/>
      <c r="AD98" s="335"/>
      <c r="AE98" s="332"/>
      <c r="AF98" s="326"/>
      <c r="AG98" s="87"/>
      <c r="AH98" s="351"/>
    </row>
    <row r="99" spans="1:34" ht="10.050000000000001" customHeight="1" thickBot="1">
      <c r="A99" s="351"/>
      <c r="B99" s="88"/>
      <c r="C99" s="326" t="str">
        <f>IFERROR(VLOOKUP($E$89&amp;D99,抽選結果!B:F,3,FALSE),"")</f>
        <v>エスペランサＭＯＫＡ</v>
      </c>
      <c r="D99" s="327">
        <v>5</v>
      </c>
      <c r="E99" s="328"/>
      <c r="F99" s="112"/>
      <c r="G99" s="237"/>
      <c r="H99" s="63"/>
      <c r="I99" s="1"/>
      <c r="J99" s="1"/>
      <c r="K99" s="43"/>
      <c r="L99" s="670"/>
      <c r="N99" s="640"/>
      <c r="O99" s="60"/>
      <c r="P99" s="640"/>
      <c r="Q99" s="357"/>
      <c r="R99" s="358"/>
      <c r="S99" s="640"/>
      <c r="T99" s="72"/>
      <c r="U99" s="640"/>
      <c r="W99" s="78"/>
      <c r="X99" s="42"/>
      <c r="Y99" s="7"/>
      <c r="Z99" s="319"/>
      <c r="AA99" s="243"/>
      <c r="AB99" s="237"/>
      <c r="AC99" s="113"/>
      <c r="AD99" s="335"/>
      <c r="AE99" s="333">
        <v>2</v>
      </c>
      <c r="AF99" s="329" t="str">
        <f>IFERROR(VLOOKUP($AD$97&amp;AE99,抽選結果!B:F,3,FALSE),"")</f>
        <v>ＦＣスポルト宇都宮</v>
      </c>
      <c r="AG99" s="87"/>
      <c r="AH99" s="351"/>
    </row>
    <row r="100" spans="1:34" ht="10.050000000000001" customHeight="1" thickTop="1">
      <c r="A100" s="351"/>
      <c r="B100" s="88"/>
      <c r="C100" s="326"/>
      <c r="D100" s="327"/>
      <c r="E100" s="328"/>
      <c r="F100" s="661"/>
      <c r="G100" s="20"/>
      <c r="H100" s="67"/>
      <c r="I100" s="1"/>
      <c r="J100" s="1"/>
      <c r="K100" s="43"/>
      <c r="L100" s="670"/>
      <c r="N100" s="640"/>
      <c r="O100" s="60"/>
      <c r="P100" s="640"/>
      <c r="Q100" s="640"/>
      <c r="R100" s="640"/>
      <c r="S100" s="640"/>
      <c r="T100" s="72"/>
      <c r="U100" s="640"/>
      <c r="W100" s="78"/>
      <c r="X100" s="42"/>
      <c r="Y100" s="7"/>
      <c r="Z100" s="7"/>
      <c r="AA100" s="43"/>
      <c r="AB100" s="24"/>
      <c r="AC100" s="272"/>
      <c r="AD100" s="335"/>
      <c r="AE100" s="333"/>
      <c r="AF100" s="329"/>
      <c r="AG100" s="87"/>
      <c r="AH100" s="351"/>
    </row>
    <row r="101" spans="1:34" ht="10.050000000000001" customHeight="1" thickBot="1">
      <c r="A101" s="351"/>
      <c r="B101" s="88"/>
      <c r="C101" s="329" t="str">
        <f>IFERROR(VLOOKUP($E$89&amp;D101,抽選結果!B:F,3,FALSE),"")</f>
        <v>ＦＣ　Ａｖａｎｃｅ</v>
      </c>
      <c r="D101" s="330">
        <v>6</v>
      </c>
      <c r="E101" s="328"/>
      <c r="F101" s="660"/>
      <c r="G101" s="20"/>
      <c r="H101" s="69"/>
      <c r="I101" s="1"/>
      <c r="J101" s="1"/>
      <c r="K101" s="43"/>
      <c r="L101" s="670"/>
      <c r="N101" s="640"/>
      <c r="O101" s="60"/>
      <c r="P101" s="640"/>
      <c r="Q101" s="640"/>
      <c r="R101" s="640"/>
      <c r="S101" s="640"/>
      <c r="T101" s="72"/>
      <c r="U101" s="640"/>
      <c r="W101" s="78"/>
      <c r="X101" s="42"/>
      <c r="Y101" s="7"/>
      <c r="Z101" s="7"/>
      <c r="AA101" s="43"/>
      <c r="AB101" s="20"/>
      <c r="AC101" s="112"/>
      <c r="AD101" s="335"/>
      <c r="AE101" s="332">
        <v>1</v>
      </c>
      <c r="AF101" s="326" t="str">
        <f>IFERROR(VLOOKUP($AD$97&amp;AE101,抽選結果!B:F,3,FALSE),"")</f>
        <v>ＦＣ西那須２１アストロ</v>
      </c>
      <c r="AG101" s="87"/>
      <c r="AH101" s="351"/>
    </row>
    <row r="102" spans="1:34" ht="10.050000000000001" customHeight="1" thickTop="1">
      <c r="A102" s="351"/>
      <c r="B102" s="88"/>
      <c r="C102" s="329"/>
      <c r="D102" s="330"/>
      <c r="E102" s="328"/>
      <c r="F102" s="276"/>
      <c r="G102" s="20"/>
      <c r="H102" s="69"/>
      <c r="I102" s="1"/>
      <c r="J102" s="1"/>
      <c r="K102" s="43"/>
      <c r="L102" s="670"/>
      <c r="N102" s="640"/>
      <c r="O102" s="60"/>
      <c r="P102" s="640"/>
      <c r="Q102" s="640"/>
      <c r="R102" s="640"/>
      <c r="S102" s="640"/>
      <c r="T102" s="72"/>
      <c r="U102" s="640"/>
      <c r="W102" s="78"/>
      <c r="X102" s="42"/>
      <c r="Y102" s="7"/>
      <c r="Z102" s="7"/>
      <c r="AA102" s="43"/>
      <c r="AB102" s="20"/>
      <c r="AC102" s="20"/>
      <c r="AD102" s="336"/>
      <c r="AE102" s="332"/>
      <c r="AF102" s="326"/>
      <c r="AG102" s="87"/>
      <c r="AH102" s="351"/>
    </row>
    <row r="103" spans="1:34" ht="10.050000000000001" customHeight="1" thickBot="1">
      <c r="A103" s="352"/>
      <c r="B103" s="88"/>
      <c r="C103" s="317"/>
      <c r="D103" s="320"/>
      <c r="E103" s="90"/>
      <c r="F103" s="20"/>
      <c r="G103" s="20"/>
      <c r="H103" s="69"/>
      <c r="I103" s="110"/>
      <c r="J103" s="110"/>
      <c r="K103" s="43"/>
      <c r="L103" s="670"/>
      <c r="M103" s="292"/>
      <c r="N103" s="292"/>
      <c r="O103" s="60"/>
      <c r="P103" s="640"/>
      <c r="Q103" s="640"/>
      <c r="R103" s="640"/>
      <c r="S103" s="640"/>
      <c r="T103" s="72"/>
      <c r="U103" s="292"/>
      <c r="V103" s="293"/>
      <c r="W103" s="78"/>
      <c r="X103" s="42"/>
      <c r="Z103" s="108"/>
      <c r="AA103" s="43"/>
      <c r="AB103" s="114"/>
      <c r="AC103" s="20"/>
      <c r="AD103" s="91"/>
      <c r="AE103" s="91"/>
      <c r="AF103" s="196"/>
      <c r="AG103" s="87"/>
      <c r="AH103" s="352"/>
    </row>
    <row r="104" spans="1:34" ht="10.050000000000001" customHeight="1" thickTop="1">
      <c r="A104" s="350" t="str">
        <f>IFERROR(VLOOKUP($E$105&amp;D115,抽選結果!B:F,5,FALSE),"")</f>
        <v>サンエコ自然の森サッカー場B</v>
      </c>
      <c r="B104" s="88"/>
      <c r="C104" s="317"/>
      <c r="D104" s="320"/>
      <c r="E104" s="90"/>
      <c r="F104" s="20"/>
      <c r="G104" s="20"/>
      <c r="H104" s="69"/>
      <c r="I104" s="110"/>
      <c r="J104" s="110"/>
      <c r="K104" s="40"/>
      <c r="L104" s="72"/>
      <c r="W104" s="671"/>
      <c r="X104" s="39"/>
      <c r="Z104" s="108"/>
      <c r="AA104" s="120"/>
      <c r="AB104" s="105"/>
      <c r="AC104" s="20"/>
      <c r="AD104" s="332" t="s">
        <v>130</v>
      </c>
      <c r="AE104" s="332">
        <v>8</v>
      </c>
      <c r="AF104" s="326" t="str">
        <f>IFERROR(VLOOKUP($AD$112&amp;AE104,抽選結果!B:F,3,FALSE),"")</f>
        <v>佐野ＳＳＳ</v>
      </c>
      <c r="AG104" s="87"/>
      <c r="AH104" s="350" t="str">
        <f>IFERROR(VLOOKUP($AD$112&amp;AE110,抽選結果!B:F,5,FALSE),"")</f>
        <v>下野市東部運動公園</v>
      </c>
    </row>
    <row r="105" spans="1:34" ht="10.050000000000001" customHeight="1" thickBot="1">
      <c r="A105" s="351"/>
      <c r="B105" s="88"/>
      <c r="C105" s="329" t="str">
        <f>IFERROR(VLOOKUP($E$105&amp;D105,抽選結果!B:F,3,FALSE),"")</f>
        <v>ＦＣＲｉｓｏ</v>
      </c>
      <c r="D105" s="330">
        <v>1</v>
      </c>
      <c r="E105" s="328" t="s">
        <v>119</v>
      </c>
      <c r="F105" s="662"/>
      <c r="G105" s="20"/>
      <c r="H105" s="39"/>
      <c r="I105" s="1"/>
      <c r="J105" s="1"/>
      <c r="K105" s="40"/>
      <c r="L105" s="72"/>
      <c r="W105" s="671"/>
      <c r="X105" s="39"/>
      <c r="Y105" s="1"/>
      <c r="Z105" s="1"/>
      <c r="AA105" s="120"/>
      <c r="AB105" s="105"/>
      <c r="AC105" s="111"/>
      <c r="AD105" s="332"/>
      <c r="AE105" s="332"/>
      <c r="AF105" s="326"/>
      <c r="AG105" s="87"/>
      <c r="AH105" s="351"/>
    </row>
    <row r="106" spans="1:34" ht="10.050000000000001" customHeight="1" thickTop="1">
      <c r="A106" s="351"/>
      <c r="B106" s="88"/>
      <c r="C106" s="329"/>
      <c r="D106" s="330"/>
      <c r="E106" s="328"/>
      <c r="F106" s="274"/>
      <c r="G106" s="20"/>
      <c r="H106" s="39"/>
      <c r="I106" s="1"/>
      <c r="J106" s="1"/>
      <c r="K106" s="40"/>
      <c r="L106" s="72"/>
      <c r="W106" s="671"/>
      <c r="X106" s="39"/>
      <c r="Y106" s="1"/>
      <c r="Z106" s="1"/>
      <c r="AA106" s="120"/>
      <c r="AB106" s="105"/>
      <c r="AC106" s="112"/>
      <c r="AD106" s="332"/>
      <c r="AE106" s="332">
        <v>7</v>
      </c>
      <c r="AF106" s="326" t="str">
        <f>IFERROR(VLOOKUP($AD$112&amp;AE106,抽選結果!B:F,3,FALSE),"")</f>
        <v>しおやＦＣヴィガウス</v>
      </c>
      <c r="AG106" s="87"/>
      <c r="AH106" s="351"/>
    </row>
    <row r="107" spans="1:34" ht="10.050000000000001" customHeight="1" thickBot="1">
      <c r="A107" s="351"/>
      <c r="B107" s="88"/>
      <c r="C107" s="329" t="str">
        <f>IFERROR(VLOOKUP($E$105&amp;D107,抽選結果!B:F,3,FALSE),"")</f>
        <v>茂木ＦＣ</v>
      </c>
      <c r="D107" s="330">
        <v>2</v>
      </c>
      <c r="E107" s="328"/>
      <c r="F107" s="278"/>
      <c r="G107" s="20"/>
      <c r="H107" s="315"/>
      <c r="I107" s="1"/>
      <c r="J107" s="1"/>
      <c r="K107" s="40"/>
      <c r="L107" s="72"/>
      <c r="W107" s="671"/>
      <c r="X107" s="39"/>
      <c r="Y107" s="1"/>
      <c r="Z107" s="1"/>
      <c r="AA107" s="318"/>
      <c r="AB107" s="105"/>
      <c r="AC107" s="113"/>
      <c r="AD107" s="332"/>
      <c r="AE107" s="332"/>
      <c r="AF107" s="326"/>
      <c r="AG107" s="87"/>
      <c r="AH107" s="351"/>
    </row>
    <row r="108" spans="1:34" ht="10.050000000000001" customHeight="1" thickTop="1">
      <c r="A108" s="351"/>
      <c r="B108" s="88"/>
      <c r="C108" s="329"/>
      <c r="D108" s="330"/>
      <c r="E108" s="328"/>
      <c r="F108" s="111"/>
      <c r="G108" s="235"/>
      <c r="H108" s="63"/>
      <c r="I108" s="1"/>
      <c r="J108" s="1"/>
      <c r="K108" s="40"/>
      <c r="L108" s="72"/>
      <c r="W108" s="671"/>
      <c r="X108" s="39"/>
      <c r="Y108" s="1"/>
      <c r="Z108" s="1"/>
      <c r="AA108" s="122"/>
      <c r="AB108" s="677"/>
      <c r="AC108" s="27"/>
      <c r="AD108" s="332"/>
      <c r="AE108" s="332">
        <v>6</v>
      </c>
      <c r="AF108" s="326" t="str">
        <f>IFERROR(VLOOKUP($AD$112&amp;AE108,抽選結果!B:F,3,FALSE),"")</f>
        <v>ＮＩＫＫＯ　ＳＰＯＲＴＳ　ＣＬＵＢ　セレソン</v>
      </c>
      <c r="AG108" s="87"/>
      <c r="AH108" s="351"/>
    </row>
    <row r="109" spans="1:34" ht="10.050000000000001" customHeight="1">
      <c r="A109" s="351"/>
      <c r="B109" s="88"/>
      <c r="C109" s="329" t="str">
        <f>IFERROR(VLOOKUP($E$105&amp;D109,抽選結果!B:F,3,FALSE),"")</f>
        <v>ＦＣプリメーロ</v>
      </c>
      <c r="D109" s="330">
        <v>3</v>
      </c>
      <c r="E109" s="328"/>
      <c r="F109" s="112"/>
      <c r="G109" s="234"/>
      <c r="H109" s="63"/>
      <c r="I109" s="1"/>
      <c r="J109" s="1"/>
      <c r="K109" s="40"/>
      <c r="L109" s="72"/>
      <c r="W109" s="671"/>
      <c r="X109" s="39"/>
      <c r="Y109" s="1"/>
      <c r="Z109" s="1"/>
      <c r="AA109" s="122"/>
      <c r="AB109" s="282"/>
      <c r="AC109" s="29"/>
      <c r="AD109" s="332"/>
      <c r="AE109" s="332"/>
      <c r="AF109" s="326"/>
      <c r="AG109" s="87"/>
      <c r="AH109" s="351"/>
    </row>
    <row r="110" spans="1:34" ht="10.050000000000001" customHeight="1" thickBot="1">
      <c r="A110" s="351"/>
      <c r="B110" s="88"/>
      <c r="C110" s="329"/>
      <c r="D110" s="330"/>
      <c r="E110" s="328"/>
      <c r="F110" s="20"/>
      <c r="G110" s="234"/>
      <c r="H110" s="63"/>
      <c r="I110" s="1"/>
      <c r="J110" s="1"/>
      <c r="K110" s="40"/>
      <c r="L110" s="72"/>
      <c r="W110" s="671"/>
      <c r="X110" s="39"/>
      <c r="Y110" s="1"/>
      <c r="Z110" s="1"/>
      <c r="AA110" s="122"/>
      <c r="AB110" s="282"/>
      <c r="AC110" s="27"/>
      <c r="AD110" s="332"/>
      <c r="AE110" s="333">
        <v>5</v>
      </c>
      <c r="AF110" s="329" t="str">
        <f>IFERROR(VLOOKUP($AD$112&amp;AE110,抽選結果!B:F,3,FALSE),"")</f>
        <v>石橋ＦＣ</v>
      </c>
      <c r="AG110" s="87"/>
      <c r="AH110" s="351"/>
    </row>
    <row r="111" spans="1:34" ht="10.050000000000001" customHeight="1" thickTop="1">
      <c r="A111" s="351"/>
      <c r="B111" s="88"/>
      <c r="C111" s="317"/>
      <c r="D111" s="320"/>
      <c r="E111" s="90"/>
      <c r="F111" s="20"/>
      <c r="G111" s="234"/>
      <c r="H111" s="63"/>
      <c r="I111" s="1"/>
      <c r="J111" s="1"/>
      <c r="K111" s="40"/>
      <c r="L111" s="72"/>
      <c r="W111" s="671"/>
      <c r="X111" s="39"/>
      <c r="Y111" s="1"/>
      <c r="Z111" s="1"/>
      <c r="AA111" s="122"/>
      <c r="AB111" s="241"/>
      <c r="AC111" s="279"/>
      <c r="AD111" s="332"/>
      <c r="AE111" s="333"/>
      <c r="AF111" s="329"/>
      <c r="AG111" s="87"/>
      <c r="AH111" s="351"/>
    </row>
    <row r="112" spans="1:34" ht="10.050000000000001" customHeight="1" thickBot="1">
      <c r="A112" s="351"/>
      <c r="B112" s="88"/>
      <c r="C112" s="317"/>
      <c r="D112" s="320"/>
      <c r="E112" s="90"/>
      <c r="F112" s="20"/>
      <c r="G112" s="234"/>
      <c r="H112" s="63"/>
      <c r="I112" s="1"/>
      <c r="J112" s="1"/>
      <c r="K112" s="40"/>
      <c r="L112" s="72"/>
      <c r="W112" s="671"/>
      <c r="X112" s="39"/>
      <c r="Y112" s="1"/>
      <c r="Z112" s="1"/>
      <c r="AA112" s="122"/>
      <c r="AB112" s="241"/>
      <c r="AC112" s="284"/>
      <c r="AD112" s="332" t="s">
        <v>131</v>
      </c>
      <c r="AE112" s="333">
        <v>4</v>
      </c>
      <c r="AF112" s="329" t="str">
        <f>IFERROR(VLOOKUP($AD$112&amp;AE112,抽選結果!B:F,3,FALSE),"")</f>
        <v>ＦＣアリーバＵ１０</v>
      </c>
      <c r="AG112" s="87"/>
      <c r="AH112" s="351"/>
    </row>
    <row r="113" spans="1:34" ht="10.050000000000001" customHeight="1" thickTop="1">
      <c r="A113" s="351"/>
      <c r="B113" s="88"/>
      <c r="C113" s="329" t="str">
        <f>IFERROR(VLOOKUP($E$105&amp;D113,抽選結果!B:F,3,FALSE),"")</f>
        <v>緑が丘ＹＦＣサッカー教室</v>
      </c>
      <c r="D113" s="330">
        <v>4</v>
      </c>
      <c r="E113" s="328" t="s">
        <v>124</v>
      </c>
      <c r="F113" s="20"/>
      <c r="G113" s="234"/>
      <c r="H113" s="63"/>
      <c r="I113" s="1"/>
      <c r="J113" s="1"/>
      <c r="K113" s="40"/>
      <c r="L113" s="72"/>
      <c r="W113" s="671"/>
      <c r="X113" s="39"/>
      <c r="Y113" s="1"/>
      <c r="Z113" s="1"/>
      <c r="AA113" s="122"/>
      <c r="AB113" s="282"/>
      <c r="AC113" s="27"/>
      <c r="AD113" s="332"/>
      <c r="AE113" s="333"/>
      <c r="AF113" s="329"/>
      <c r="AG113" s="87"/>
      <c r="AH113" s="351"/>
    </row>
    <row r="114" spans="1:34" ht="10.050000000000001" customHeight="1">
      <c r="A114" s="351"/>
      <c r="B114" s="88"/>
      <c r="C114" s="329"/>
      <c r="D114" s="330"/>
      <c r="E114" s="328"/>
      <c r="F114" s="111"/>
      <c r="G114" s="234"/>
      <c r="H114" s="63"/>
      <c r="I114" s="1"/>
      <c r="J114" s="1"/>
      <c r="K114" s="40"/>
      <c r="L114" s="72"/>
      <c r="W114" s="671"/>
      <c r="X114" s="39"/>
      <c r="Y114" s="1"/>
      <c r="Z114" s="1"/>
      <c r="AA114" s="122"/>
      <c r="AB114" s="282"/>
      <c r="AC114" s="22"/>
      <c r="AD114" s="332"/>
      <c r="AE114" s="332">
        <v>3</v>
      </c>
      <c r="AF114" s="326" t="str">
        <f>IFERROR(VLOOKUP($AD$112&amp;AE114,抽選結果!B:F,3,FALSE),"")</f>
        <v>ＪＦＣファイターズ</v>
      </c>
      <c r="AG114" s="87"/>
      <c r="AH114" s="351"/>
    </row>
    <row r="115" spans="1:34" ht="10.050000000000001" customHeight="1" thickBot="1">
      <c r="A115" s="351"/>
      <c r="B115" s="88"/>
      <c r="C115" s="329" t="str">
        <f>IFERROR(VLOOKUP($E$105&amp;D115,抽選結果!B:F,3,FALSE),"")</f>
        <v>ＦＣあわのレジェンド</v>
      </c>
      <c r="D115" s="330">
        <v>5</v>
      </c>
      <c r="E115" s="328"/>
      <c r="F115" s="112"/>
      <c r="G115" s="237"/>
      <c r="H115" s="63"/>
      <c r="I115" s="1"/>
      <c r="J115" s="1"/>
      <c r="K115" s="40"/>
      <c r="L115" s="72"/>
      <c r="W115" s="671"/>
      <c r="X115" s="39"/>
      <c r="Y115" s="1"/>
      <c r="Z115" s="1"/>
      <c r="AA115" s="243"/>
      <c r="AB115" s="283"/>
      <c r="AC115" s="27"/>
      <c r="AD115" s="332"/>
      <c r="AE115" s="332"/>
      <c r="AF115" s="326"/>
      <c r="AG115" s="87"/>
      <c r="AH115" s="351"/>
    </row>
    <row r="116" spans="1:34" ht="10.050000000000001" customHeight="1" thickTop="1">
      <c r="A116" s="351"/>
      <c r="B116" s="88"/>
      <c r="C116" s="329"/>
      <c r="D116" s="330"/>
      <c r="E116" s="328"/>
      <c r="F116" s="661"/>
      <c r="G116" s="235"/>
      <c r="H116" s="62"/>
      <c r="I116" s="1"/>
      <c r="J116" s="1"/>
      <c r="K116" s="40"/>
      <c r="L116" s="72"/>
      <c r="W116" s="671"/>
      <c r="X116" s="39"/>
      <c r="Y116" s="1"/>
      <c r="Z116" s="230"/>
      <c r="AA116" s="673"/>
      <c r="AB116" s="242"/>
      <c r="AC116" s="113"/>
      <c r="AD116" s="332"/>
      <c r="AE116" s="332">
        <v>2</v>
      </c>
      <c r="AF116" s="326" t="str">
        <f>IFERROR(VLOOKUP($AD$112&amp;AE116,抽選結果!B:F,3,FALSE),"")</f>
        <v>ＦＣ城東</v>
      </c>
      <c r="AG116" s="87"/>
      <c r="AH116" s="351"/>
    </row>
    <row r="117" spans="1:34" ht="10.050000000000001" customHeight="1" thickBot="1">
      <c r="A117" s="351"/>
      <c r="B117" s="88"/>
      <c r="C117" s="329" t="str">
        <f>IFERROR(VLOOKUP($E$105&amp;D117,抽選結果!B:F,3,FALSE),"")</f>
        <v>那須野ヶ原ＦＣボンジボーラ　セカンド</v>
      </c>
      <c r="D117" s="330">
        <v>6</v>
      </c>
      <c r="E117" s="328"/>
      <c r="F117" s="663"/>
      <c r="G117" s="234"/>
      <c r="H117" s="63"/>
      <c r="I117" s="1"/>
      <c r="J117" s="341" t="s">
        <v>216</v>
      </c>
      <c r="K117" s="40"/>
      <c r="L117" s="72"/>
      <c r="W117" s="671"/>
      <c r="X117" s="39"/>
      <c r="Y117" s="345" t="s">
        <v>229</v>
      </c>
      <c r="Z117" s="230"/>
      <c r="AA117" s="122"/>
      <c r="AB117" s="241"/>
      <c r="AC117" s="111"/>
      <c r="AD117" s="332"/>
      <c r="AE117" s="332"/>
      <c r="AF117" s="326"/>
      <c r="AG117" s="87"/>
      <c r="AH117" s="351"/>
    </row>
    <row r="118" spans="1:34" ht="10.050000000000001" customHeight="1" thickTop="1">
      <c r="A118" s="351"/>
      <c r="B118" s="88"/>
      <c r="C118" s="329"/>
      <c r="D118" s="330"/>
      <c r="E118" s="328"/>
      <c r="F118" s="276"/>
      <c r="G118" s="234"/>
      <c r="H118" s="63"/>
      <c r="I118" s="1"/>
      <c r="J118" s="341"/>
      <c r="K118" s="40"/>
      <c r="L118" s="72"/>
      <c r="W118" s="671"/>
      <c r="X118" s="39"/>
      <c r="Y118" s="345"/>
      <c r="Z118" s="230"/>
      <c r="AA118" s="122"/>
      <c r="AB118" s="241"/>
      <c r="AC118" s="112"/>
      <c r="AD118" s="332"/>
      <c r="AE118" s="332">
        <v>1</v>
      </c>
      <c r="AF118" s="326" t="str">
        <f>IFERROR(VLOOKUP($AD$112&amp;AE118,抽選結果!B:F,3,FALSE),"")</f>
        <v>大山フットボールクラブアミーゴ</v>
      </c>
      <c r="AG118" s="87"/>
      <c r="AH118" s="351"/>
    </row>
    <row r="119" spans="1:34" ht="10.050000000000001" customHeight="1" thickBot="1">
      <c r="A119" s="352"/>
      <c r="B119" s="88"/>
      <c r="C119" s="196"/>
      <c r="D119" s="89"/>
      <c r="E119" s="90"/>
      <c r="F119" s="20"/>
      <c r="G119" s="234"/>
      <c r="H119" s="63"/>
      <c r="I119" s="289"/>
      <c r="J119" s="285"/>
      <c r="K119" s="290"/>
      <c r="L119" s="293"/>
      <c r="W119" s="672"/>
      <c r="X119" s="287"/>
      <c r="Y119" s="285"/>
      <c r="Z119" s="311"/>
      <c r="AA119" s="122"/>
      <c r="AB119" s="241"/>
      <c r="AC119" s="27"/>
      <c r="AD119" s="332"/>
      <c r="AE119" s="332"/>
      <c r="AF119" s="326"/>
      <c r="AG119" s="87"/>
      <c r="AH119" s="352"/>
    </row>
    <row r="120" spans="1:34" ht="10.050000000000001" customHeight="1" thickTop="1">
      <c r="A120" s="350" t="str">
        <f>IFERROR(VLOOKUP($E$121&amp;D131,抽選結果!B:F,5,FALSE),"")</f>
        <v>鬼怒グリーンパーク白沢A</v>
      </c>
      <c r="B120" s="88"/>
      <c r="C120" s="196"/>
      <c r="D120" s="89"/>
      <c r="E120" s="90"/>
      <c r="F120" s="20"/>
      <c r="G120" s="234"/>
      <c r="H120" s="313"/>
      <c r="I120" s="1"/>
      <c r="J120" s="1"/>
      <c r="K120" s="40"/>
      <c r="X120" s="39"/>
      <c r="Y120" s="229"/>
      <c r="Z120" s="1"/>
      <c r="AA120" s="122"/>
      <c r="AB120" s="241"/>
      <c r="AC120" s="27"/>
      <c r="AD120" s="332" t="s">
        <v>128</v>
      </c>
      <c r="AE120" s="332">
        <v>8</v>
      </c>
      <c r="AF120" s="326" t="str">
        <f>IFERROR(VLOOKUP($AD$128&amp;AE120,抽選結果!B:F,3,FALSE),"")</f>
        <v>ＣＦＡ日光</v>
      </c>
      <c r="AG120" s="87"/>
      <c r="AH120" s="350" t="str">
        <f>IFERROR(VLOOKUP($AD$128&amp;AE126,抽選結果!B:F,5,FALSE),"")</f>
        <v>真岡鬼怒自然クレーB</v>
      </c>
    </row>
    <row r="121" spans="1:34" ht="10.050000000000001" customHeight="1">
      <c r="A121" s="351"/>
      <c r="B121" s="88"/>
      <c r="C121" s="326" t="str">
        <f>IFERROR(VLOOKUP($E$121&amp;D121,抽選結果!B:F,3,FALSE),"")</f>
        <v>阿久津サッカークラブ</v>
      </c>
      <c r="D121" s="327">
        <v>1</v>
      </c>
      <c r="E121" s="328" t="s">
        <v>126</v>
      </c>
      <c r="F121" s="20"/>
      <c r="G121" s="234"/>
      <c r="H121" s="313"/>
      <c r="I121" s="1"/>
      <c r="J121" s="1"/>
      <c r="K121" s="40"/>
      <c r="X121" s="39"/>
      <c r="Y121" s="1"/>
      <c r="Z121" s="1"/>
      <c r="AA121" s="122"/>
      <c r="AB121" s="241"/>
      <c r="AC121" s="111"/>
      <c r="AD121" s="332"/>
      <c r="AE121" s="332"/>
      <c r="AF121" s="326"/>
      <c r="AG121" s="87"/>
      <c r="AH121" s="351"/>
    </row>
    <row r="122" spans="1:34" ht="10.050000000000001" customHeight="1">
      <c r="A122" s="351"/>
      <c r="B122" s="88"/>
      <c r="C122" s="326"/>
      <c r="D122" s="327"/>
      <c r="E122" s="328"/>
      <c r="F122" s="111"/>
      <c r="G122" s="234"/>
      <c r="H122" s="313"/>
      <c r="I122" s="1"/>
      <c r="J122" s="1"/>
      <c r="K122" s="40"/>
      <c r="X122" s="39"/>
      <c r="Y122" s="1"/>
      <c r="Z122" s="1"/>
      <c r="AA122" s="122"/>
      <c r="AB122" s="241"/>
      <c r="AC122" s="112"/>
      <c r="AD122" s="332"/>
      <c r="AE122" s="332">
        <v>7</v>
      </c>
      <c r="AF122" s="326" t="str">
        <f>IFERROR(VLOOKUP($AD$128&amp;AE122,抽選結果!B:F,3,FALSE),"")</f>
        <v>清原陽東サッカースポーツ少年団</v>
      </c>
      <c r="AG122" s="87"/>
      <c r="AH122" s="351"/>
    </row>
    <row r="123" spans="1:34" ht="10.050000000000001" customHeight="1" thickBot="1">
      <c r="A123" s="351"/>
      <c r="B123" s="88"/>
      <c r="C123" s="329" t="str">
        <f>IFERROR(VLOOKUP($E$121&amp;D123,抽選結果!B:F,3,FALSE),"")</f>
        <v>足利サッカークラブジュニア</v>
      </c>
      <c r="D123" s="330">
        <v>2</v>
      </c>
      <c r="E123" s="328"/>
      <c r="F123" s="277"/>
      <c r="G123" s="237"/>
      <c r="H123" s="321"/>
      <c r="I123" s="1"/>
      <c r="J123" s="1"/>
      <c r="K123" s="65"/>
      <c r="X123" s="42"/>
      <c r="Y123" s="7"/>
      <c r="Z123" s="7"/>
      <c r="AA123" s="124"/>
      <c r="AB123" s="237"/>
      <c r="AC123" s="113"/>
      <c r="AD123" s="332"/>
      <c r="AE123" s="332"/>
      <c r="AF123" s="326"/>
      <c r="AG123" s="87"/>
      <c r="AH123" s="351"/>
    </row>
    <row r="124" spans="1:34" ht="10.050000000000001" customHeight="1" thickTop="1">
      <c r="A124" s="351"/>
      <c r="B124" s="88"/>
      <c r="C124" s="329"/>
      <c r="D124" s="330"/>
      <c r="E124" s="328"/>
      <c r="F124" s="113"/>
      <c r="G124" s="235"/>
      <c r="H124" s="236"/>
      <c r="I124" s="1"/>
      <c r="J124" s="1"/>
      <c r="K124" s="43"/>
      <c r="X124" s="42"/>
      <c r="Y124" s="7"/>
      <c r="Z124" s="7"/>
      <c r="AA124" s="126"/>
      <c r="AB124" s="280"/>
      <c r="AC124" s="27"/>
      <c r="AD124" s="332"/>
      <c r="AE124" s="332">
        <v>6</v>
      </c>
      <c r="AF124" s="326" t="str">
        <f>IFERROR(VLOOKUP($AD$128&amp;AE124,抽選結果!B:F,3,FALSE),"")</f>
        <v>ＦＣ毛野</v>
      </c>
      <c r="AG124" s="87"/>
      <c r="AH124" s="351"/>
    </row>
    <row r="125" spans="1:34" ht="10.050000000000001" customHeight="1">
      <c r="A125" s="351"/>
      <c r="B125" s="88"/>
      <c r="C125" s="326" t="str">
        <f>IFERROR(VLOOKUP($E$121&amp;D125,抽選結果!B:F,3,FALSE),"")</f>
        <v>宇都宮フットボールクラブジュニア</v>
      </c>
      <c r="D125" s="327">
        <v>3</v>
      </c>
      <c r="E125" s="328"/>
      <c r="F125" s="112"/>
      <c r="G125" s="234"/>
      <c r="H125" s="63"/>
      <c r="I125" s="1"/>
      <c r="J125" s="1"/>
      <c r="K125" s="43"/>
      <c r="X125" s="42"/>
      <c r="Y125" s="7"/>
      <c r="Z125" s="7"/>
      <c r="AA125" s="45"/>
      <c r="AB125" s="281"/>
      <c r="AC125" s="29"/>
      <c r="AD125" s="332"/>
      <c r="AE125" s="332"/>
      <c r="AF125" s="326"/>
      <c r="AG125" s="87"/>
      <c r="AH125" s="351"/>
    </row>
    <row r="126" spans="1:34" ht="10.050000000000001" customHeight="1" thickBot="1">
      <c r="A126" s="351"/>
      <c r="B126" s="88"/>
      <c r="C126" s="326"/>
      <c r="D126" s="327"/>
      <c r="E126" s="328"/>
      <c r="F126" s="20"/>
      <c r="G126" s="234"/>
      <c r="H126" s="63"/>
      <c r="I126" s="1"/>
      <c r="J126" s="1"/>
      <c r="K126" s="43"/>
      <c r="X126" s="42"/>
      <c r="Y126" s="7"/>
      <c r="Z126" s="7"/>
      <c r="AA126" s="45"/>
      <c r="AB126" s="281"/>
      <c r="AC126" s="27"/>
      <c r="AD126" s="332"/>
      <c r="AE126" s="333">
        <v>5</v>
      </c>
      <c r="AF126" s="329" t="str">
        <f>IFERROR(VLOOKUP($AD$128&amp;AE126,抽選結果!B:F,3,FALSE),"")</f>
        <v>亀山サッカークラブ</v>
      </c>
      <c r="AG126" s="87"/>
      <c r="AH126" s="351"/>
    </row>
    <row r="127" spans="1:34" ht="10.050000000000001" customHeight="1" thickTop="1">
      <c r="A127" s="351"/>
      <c r="B127" s="88"/>
      <c r="C127" s="196"/>
      <c r="D127" s="89"/>
      <c r="E127" s="90"/>
      <c r="F127" s="20"/>
      <c r="G127" s="239"/>
      <c r="H127" s="116"/>
      <c r="I127" s="94"/>
      <c r="J127" s="94"/>
      <c r="K127" s="43"/>
      <c r="X127" s="42"/>
      <c r="Y127" s="7"/>
      <c r="Z127" s="7"/>
      <c r="AA127" s="45"/>
      <c r="AB127" s="239"/>
      <c r="AC127" s="279"/>
      <c r="AD127" s="332"/>
      <c r="AE127" s="333"/>
      <c r="AF127" s="329"/>
      <c r="AG127" s="87"/>
      <c r="AH127" s="351"/>
    </row>
    <row r="128" spans="1:34" ht="10.050000000000001" customHeight="1" thickBot="1">
      <c r="A128" s="351"/>
      <c r="B128" s="88"/>
      <c r="C128" s="196"/>
      <c r="D128" s="89"/>
      <c r="E128" s="90"/>
      <c r="F128" s="20"/>
      <c r="G128" s="239"/>
      <c r="H128" s="116"/>
      <c r="I128" s="94"/>
      <c r="J128" s="94"/>
      <c r="K128" s="43"/>
      <c r="X128" s="42"/>
      <c r="Y128" s="7"/>
      <c r="Z128" s="7"/>
      <c r="AA128" s="45"/>
      <c r="AB128" s="239"/>
      <c r="AC128" s="27"/>
      <c r="AD128" s="332" t="s">
        <v>129</v>
      </c>
      <c r="AE128" s="333">
        <v>4</v>
      </c>
      <c r="AF128" s="329" t="str">
        <f>IFERROR(VLOOKUP($AD$128&amp;AE128,抽選結果!B:F,3,FALSE),"")</f>
        <v>さくらボン・ディ・ボーラ</v>
      </c>
      <c r="AG128" s="87"/>
      <c r="AH128" s="351"/>
    </row>
    <row r="129" spans="1:34" ht="10.050000000000001" customHeight="1" thickTop="1" thickBot="1">
      <c r="A129" s="351"/>
      <c r="B129" s="88"/>
      <c r="C129" s="329" t="str">
        <f>IFERROR(VLOOKUP($E$121&amp;D129,抽選結果!B:F,3,FALSE),"")</f>
        <v>Ｆ．Ｃ．栃木ジュニア</v>
      </c>
      <c r="D129" s="330">
        <v>4</v>
      </c>
      <c r="E129" s="328" t="s">
        <v>127</v>
      </c>
      <c r="F129" s="20"/>
      <c r="G129" s="239"/>
      <c r="H129" s="116"/>
      <c r="I129" s="94"/>
      <c r="J129" s="94"/>
      <c r="K129" s="43"/>
      <c r="X129" s="42"/>
      <c r="Y129" s="7"/>
      <c r="Z129" s="7"/>
      <c r="AA129" s="45"/>
      <c r="AB129" s="678"/>
      <c r="AC129" s="279"/>
      <c r="AD129" s="332"/>
      <c r="AE129" s="333"/>
      <c r="AF129" s="329"/>
      <c r="AG129" s="87"/>
      <c r="AH129" s="351"/>
    </row>
    <row r="130" spans="1:34" ht="10.050000000000001" customHeight="1" thickTop="1">
      <c r="A130" s="351"/>
      <c r="B130" s="88"/>
      <c r="C130" s="329"/>
      <c r="D130" s="330"/>
      <c r="E130" s="328"/>
      <c r="F130" s="274"/>
      <c r="G130" s="239"/>
      <c r="H130" s="116"/>
      <c r="I130" s="94"/>
      <c r="J130" s="94"/>
      <c r="K130" s="43"/>
      <c r="X130" s="42"/>
      <c r="Y130" s="7"/>
      <c r="Z130" s="7"/>
      <c r="AA130" s="45"/>
      <c r="AB130" s="678"/>
      <c r="AC130" s="22"/>
      <c r="AD130" s="332"/>
      <c r="AE130" s="332">
        <v>3</v>
      </c>
      <c r="AF130" s="326" t="str">
        <f>IFERROR(VLOOKUP($AD$128&amp;AE130,抽選結果!B:F,3,FALSE),"")</f>
        <v>紫塚ＦＣ</v>
      </c>
      <c r="AG130" s="87"/>
      <c r="AH130" s="351"/>
    </row>
    <row r="131" spans="1:34" ht="10.050000000000001" customHeight="1" thickBot="1">
      <c r="A131" s="351"/>
      <c r="B131" s="88"/>
      <c r="C131" s="329" t="str">
        <f>IFERROR(VLOOKUP($E$121&amp;D131,抽選結果!B:F,3,FALSE),"")</f>
        <v>国本ジュニアサッカークラブ</v>
      </c>
      <c r="D131" s="330">
        <v>5</v>
      </c>
      <c r="E131" s="328"/>
      <c r="F131" s="278"/>
      <c r="G131" s="237"/>
      <c r="H131" s="115"/>
      <c r="I131" s="1"/>
      <c r="J131" s="1"/>
      <c r="K131" s="43"/>
      <c r="X131" s="42"/>
      <c r="Y131" s="7"/>
      <c r="Z131" s="7"/>
      <c r="AA131" s="80"/>
      <c r="AB131" s="675"/>
      <c r="AC131" s="27"/>
      <c r="AD131" s="332"/>
      <c r="AE131" s="332"/>
      <c r="AF131" s="326"/>
      <c r="AG131" s="87"/>
      <c r="AH131" s="351"/>
    </row>
    <row r="132" spans="1:34" ht="10.050000000000001" customHeight="1" thickTop="1">
      <c r="A132" s="351"/>
      <c r="B132" s="88"/>
      <c r="C132" s="329"/>
      <c r="D132" s="330"/>
      <c r="E132" s="328"/>
      <c r="F132" s="113"/>
      <c r="G132" s="20"/>
      <c r="H132" s="39"/>
      <c r="I132" s="1"/>
      <c r="J132" s="1"/>
      <c r="K132" s="43"/>
      <c r="X132" s="42"/>
      <c r="Y132" s="7"/>
      <c r="Z132" s="7"/>
      <c r="AA132" s="43"/>
      <c r="AB132" s="20"/>
      <c r="AC132" s="113"/>
      <c r="AD132" s="332"/>
      <c r="AE132" s="332">
        <v>2</v>
      </c>
      <c r="AF132" s="326" t="str">
        <f>IFERROR(VLOOKUP($AD$128&amp;AE132,抽選結果!B:F,3,FALSE),"")</f>
        <v>ＳＵＧＡＯサッカークラブ</v>
      </c>
      <c r="AG132" s="87"/>
      <c r="AH132" s="351"/>
    </row>
    <row r="133" spans="1:34" ht="10.050000000000001" customHeight="1">
      <c r="A133" s="351"/>
      <c r="B133" s="88"/>
      <c r="C133" s="329" t="str">
        <f>IFERROR(VLOOKUP($E$121&amp;D133,抽選結果!B:F,3,FALSE),"")</f>
        <v>フットボールクラブガナドール大田原Ｕ１２</v>
      </c>
      <c r="D133" s="330">
        <v>6</v>
      </c>
      <c r="E133" s="328"/>
      <c r="F133" s="112"/>
      <c r="G133" s="20"/>
      <c r="H133" s="69"/>
      <c r="I133" s="1"/>
      <c r="J133" s="1"/>
      <c r="K133" s="43"/>
      <c r="X133" s="42"/>
      <c r="Y133" s="7"/>
      <c r="Z133" s="7"/>
      <c r="AA133" s="43"/>
      <c r="AB133" s="20"/>
      <c r="AC133" s="111"/>
      <c r="AD133" s="332"/>
      <c r="AE133" s="332"/>
      <c r="AF133" s="326"/>
      <c r="AG133" s="87"/>
      <c r="AH133" s="351"/>
    </row>
    <row r="134" spans="1:34" ht="10.050000000000001" customHeight="1">
      <c r="A134" s="351"/>
      <c r="B134" s="88"/>
      <c r="C134" s="329"/>
      <c r="D134" s="330"/>
      <c r="E134" s="328"/>
      <c r="F134" s="20"/>
      <c r="G134" s="20"/>
      <c r="H134" s="69"/>
      <c r="I134" s="1"/>
      <c r="J134" s="1"/>
      <c r="K134" s="43"/>
      <c r="X134" s="42"/>
      <c r="Y134" s="7"/>
      <c r="Z134" s="7"/>
      <c r="AA134" s="43"/>
      <c r="AB134" s="20"/>
      <c r="AC134" s="112"/>
      <c r="AD134" s="332"/>
      <c r="AE134" s="332">
        <v>1</v>
      </c>
      <c r="AF134" s="326" t="str">
        <f>IFERROR(VLOOKUP($AD$128&amp;AE134,抽選結果!B:F,3,FALSE),"")</f>
        <v>間東ＦＣミラクルズ</v>
      </c>
      <c r="AG134" s="87"/>
      <c r="AH134" s="351"/>
    </row>
    <row r="135" spans="1:34" ht="10.050000000000001" customHeight="1" thickBot="1">
      <c r="A135" s="352"/>
      <c r="B135" s="88"/>
      <c r="C135" s="196"/>
      <c r="D135" s="89"/>
      <c r="E135" s="90"/>
      <c r="H135" s="69"/>
      <c r="K135" s="70"/>
      <c r="X135" s="69"/>
      <c r="AA135" s="70"/>
      <c r="AC135" s="72"/>
      <c r="AD135" s="332"/>
      <c r="AE135" s="332"/>
      <c r="AF135" s="326"/>
      <c r="AG135" s="87"/>
      <c r="AH135" s="352"/>
    </row>
    <row r="136" spans="1:34" ht="13.8" thickTop="1"/>
  </sheetData>
  <mergeCells count="286">
    <mergeCell ref="J53:J54"/>
    <mergeCell ref="A56:A71"/>
    <mergeCell ref="E81:E86"/>
    <mergeCell ref="C83:C84"/>
    <mergeCell ref="D83:D84"/>
    <mergeCell ref="AF57:AF58"/>
    <mergeCell ref="AD49:AD54"/>
    <mergeCell ref="AD9:AD14"/>
    <mergeCell ref="A7:F7"/>
    <mergeCell ref="AC7:AH7"/>
    <mergeCell ref="D68:D69"/>
    <mergeCell ref="C70:C71"/>
    <mergeCell ref="D70:D71"/>
    <mergeCell ref="AF67:AF68"/>
    <mergeCell ref="AF69:AF70"/>
    <mergeCell ref="AH72:AH87"/>
    <mergeCell ref="AF17:AF18"/>
    <mergeCell ref="AF37:AF38"/>
    <mergeCell ref="AF35:AF36"/>
    <mergeCell ref="AF33:AF34"/>
    <mergeCell ref="AE27:AE28"/>
    <mergeCell ref="AE25:AE26"/>
    <mergeCell ref="AD25:AD30"/>
    <mergeCell ref="AD33:AD38"/>
    <mergeCell ref="AF97:AF98"/>
    <mergeCell ref="AE99:AE100"/>
    <mergeCell ref="AF99:AF100"/>
    <mergeCell ref="AE101:AE102"/>
    <mergeCell ref="AF101:AF102"/>
    <mergeCell ref="AF11:AF12"/>
    <mergeCell ref="AF13:AF14"/>
    <mergeCell ref="A8:A23"/>
    <mergeCell ref="AE13:AE14"/>
    <mergeCell ref="Y21:Y22"/>
    <mergeCell ref="C81:C82"/>
    <mergeCell ref="D81:D82"/>
    <mergeCell ref="A88:A103"/>
    <mergeCell ref="C97:C98"/>
    <mergeCell ref="D97:D98"/>
    <mergeCell ref="E97:E102"/>
    <mergeCell ref="C99:C100"/>
    <mergeCell ref="D99:D100"/>
    <mergeCell ref="A72:A87"/>
    <mergeCell ref="E89:E94"/>
    <mergeCell ref="C91:C92"/>
    <mergeCell ref="D91:D92"/>
    <mergeCell ref="C93:C94"/>
    <mergeCell ref="D93:D94"/>
    <mergeCell ref="A1:AH1"/>
    <mergeCell ref="L7:W7"/>
    <mergeCell ref="AF9:AF10"/>
    <mergeCell ref="AE11:AE12"/>
    <mergeCell ref="AE9:AE10"/>
    <mergeCell ref="AH24:AH39"/>
    <mergeCell ref="AH8:AH23"/>
    <mergeCell ref="A40:A55"/>
    <mergeCell ref="AH40:AH55"/>
    <mergeCell ref="A24:A39"/>
    <mergeCell ref="AF29:AF30"/>
    <mergeCell ref="AF27:AF28"/>
    <mergeCell ref="D2:AE2"/>
    <mergeCell ref="M6:O6"/>
    <mergeCell ref="P6:S6"/>
    <mergeCell ref="T6:V6"/>
    <mergeCell ref="Q49:R70"/>
    <mergeCell ref="J21:J22"/>
    <mergeCell ref="AH56:AH71"/>
    <mergeCell ref="D64:D65"/>
    <mergeCell ref="E64:E71"/>
    <mergeCell ref="C66:C67"/>
    <mergeCell ref="D66:D67"/>
    <mergeCell ref="C68:C69"/>
    <mergeCell ref="A120:A135"/>
    <mergeCell ref="C129:C130"/>
    <mergeCell ref="D129:D130"/>
    <mergeCell ref="E129:E134"/>
    <mergeCell ref="C131:C132"/>
    <mergeCell ref="D131:D132"/>
    <mergeCell ref="A104:A119"/>
    <mergeCell ref="C113:C114"/>
    <mergeCell ref="D113:D114"/>
    <mergeCell ref="E113:E118"/>
    <mergeCell ref="C115:C116"/>
    <mergeCell ref="D115:D116"/>
    <mergeCell ref="C105:C106"/>
    <mergeCell ref="D105:D106"/>
    <mergeCell ref="E105:E110"/>
    <mergeCell ref="C107:C108"/>
    <mergeCell ref="D117:D118"/>
    <mergeCell ref="C121:C122"/>
    <mergeCell ref="D121:D122"/>
    <mergeCell ref="E121:E126"/>
    <mergeCell ref="D109:D110"/>
    <mergeCell ref="C117:C118"/>
    <mergeCell ref="AF93:AF94"/>
    <mergeCell ref="D73:D74"/>
    <mergeCell ref="E73:E78"/>
    <mergeCell ref="C75:C76"/>
    <mergeCell ref="D75:D76"/>
    <mergeCell ref="C77:C78"/>
    <mergeCell ref="D77:D78"/>
    <mergeCell ref="AE83:AE84"/>
    <mergeCell ref="AF83:AF84"/>
    <mergeCell ref="AE85:AE86"/>
    <mergeCell ref="AF85:AF86"/>
    <mergeCell ref="AE81:AE82"/>
    <mergeCell ref="AF110:AF111"/>
    <mergeCell ref="AF126:AF127"/>
    <mergeCell ref="AF124:AF125"/>
    <mergeCell ref="AF122:AF123"/>
    <mergeCell ref="AF120:AF121"/>
    <mergeCell ref="AF104:AF105"/>
    <mergeCell ref="C85:C86"/>
    <mergeCell ref="D85:D86"/>
    <mergeCell ref="C89:C90"/>
    <mergeCell ref="D89:D90"/>
    <mergeCell ref="AE120:AE121"/>
    <mergeCell ref="AF112:AF113"/>
    <mergeCell ref="AF114:AF115"/>
    <mergeCell ref="AF116:AF117"/>
    <mergeCell ref="AF118:AF119"/>
    <mergeCell ref="AF106:AF107"/>
    <mergeCell ref="AF108:AF109"/>
    <mergeCell ref="Y85:Y86"/>
    <mergeCell ref="Q73:R99"/>
    <mergeCell ref="AF73:AF74"/>
    <mergeCell ref="AF75:AF76"/>
    <mergeCell ref="AE73:AE74"/>
    <mergeCell ref="Y117:Y118"/>
    <mergeCell ref="AF91:AF92"/>
    <mergeCell ref="AE49:AE50"/>
    <mergeCell ref="AF49:AF50"/>
    <mergeCell ref="AF19:AF20"/>
    <mergeCell ref="AH120:AH135"/>
    <mergeCell ref="AH104:AH119"/>
    <mergeCell ref="C101:C102"/>
    <mergeCell ref="D101:D102"/>
    <mergeCell ref="C123:C124"/>
    <mergeCell ref="D123:D124"/>
    <mergeCell ref="C125:C126"/>
    <mergeCell ref="D125:D126"/>
    <mergeCell ref="C133:C134"/>
    <mergeCell ref="D133:D134"/>
    <mergeCell ref="AH88:AH103"/>
    <mergeCell ref="AE89:AE90"/>
    <mergeCell ref="AF89:AF90"/>
    <mergeCell ref="AE91:AE92"/>
    <mergeCell ref="AF132:AF133"/>
    <mergeCell ref="AF130:AF131"/>
    <mergeCell ref="AF128:AF129"/>
    <mergeCell ref="AE134:AE135"/>
    <mergeCell ref="AE132:AE133"/>
    <mergeCell ref="D107:D108"/>
    <mergeCell ref="C109:C110"/>
    <mergeCell ref="AF59:AF60"/>
    <mergeCell ref="AF61:AF62"/>
    <mergeCell ref="AF65:AF66"/>
    <mergeCell ref="AE51:AE52"/>
    <mergeCell ref="AF51:AF52"/>
    <mergeCell ref="AE53:AE54"/>
    <mergeCell ref="C73:C74"/>
    <mergeCell ref="C64:C65"/>
    <mergeCell ref="AF53:AF54"/>
    <mergeCell ref="Y58:Y82"/>
    <mergeCell ref="AD81:AD86"/>
    <mergeCell ref="AD73:AD78"/>
    <mergeCell ref="AF77:AF78"/>
    <mergeCell ref="AD57:AD62"/>
    <mergeCell ref="AE57:AE58"/>
    <mergeCell ref="AE59:AE60"/>
    <mergeCell ref="AE61:AE62"/>
    <mergeCell ref="AD65:AD70"/>
    <mergeCell ref="AE65:AE66"/>
    <mergeCell ref="AE67:AE68"/>
    <mergeCell ref="AE69:AE70"/>
    <mergeCell ref="AE75:AE76"/>
    <mergeCell ref="AE77:AE78"/>
    <mergeCell ref="AF81:AF82"/>
    <mergeCell ref="AE29:AE30"/>
    <mergeCell ref="D30:D31"/>
    <mergeCell ref="E16:E23"/>
    <mergeCell ref="D34:D35"/>
    <mergeCell ref="D36:D37"/>
    <mergeCell ref="D38:D39"/>
    <mergeCell ref="AD41:AD46"/>
    <mergeCell ref="AE41:AE42"/>
    <mergeCell ref="AF25:AF26"/>
    <mergeCell ref="AD17:AD22"/>
    <mergeCell ref="AE21:AE22"/>
    <mergeCell ref="AE19:AE20"/>
    <mergeCell ref="AE17:AE18"/>
    <mergeCell ref="AF21:AF22"/>
    <mergeCell ref="AE37:AE38"/>
    <mergeCell ref="AE35:AE36"/>
    <mergeCell ref="AE33:AE34"/>
    <mergeCell ref="AF41:AF42"/>
    <mergeCell ref="AE43:AE44"/>
    <mergeCell ref="AF43:AF44"/>
    <mergeCell ref="AE45:AE46"/>
    <mergeCell ref="AF45:AF46"/>
    <mergeCell ref="C32:C33"/>
    <mergeCell ref="D32:D33"/>
    <mergeCell ref="E32:E39"/>
    <mergeCell ref="C34:C35"/>
    <mergeCell ref="E8:E15"/>
    <mergeCell ref="D22:D23"/>
    <mergeCell ref="D20:D21"/>
    <mergeCell ref="D18:D19"/>
    <mergeCell ref="D16:D17"/>
    <mergeCell ref="D14:D15"/>
    <mergeCell ref="D12:D13"/>
    <mergeCell ref="D10:D11"/>
    <mergeCell ref="D8:D9"/>
    <mergeCell ref="C36:C37"/>
    <mergeCell ref="C38:C39"/>
    <mergeCell ref="C22:C23"/>
    <mergeCell ref="C20:C21"/>
    <mergeCell ref="H7:K7"/>
    <mergeCell ref="X7:AA7"/>
    <mergeCell ref="J85:J86"/>
    <mergeCell ref="J117:J118"/>
    <mergeCell ref="J58:J82"/>
    <mergeCell ref="C18:C19"/>
    <mergeCell ref="C16:C17"/>
    <mergeCell ref="C14:C15"/>
    <mergeCell ref="C12:C13"/>
    <mergeCell ref="C10:C11"/>
    <mergeCell ref="C8:C9"/>
    <mergeCell ref="C24:C25"/>
    <mergeCell ref="D24:D25"/>
    <mergeCell ref="E24:E31"/>
    <mergeCell ref="C26:C27"/>
    <mergeCell ref="D26:D27"/>
    <mergeCell ref="C28:C29"/>
    <mergeCell ref="D28:D29"/>
    <mergeCell ref="C30:C31"/>
    <mergeCell ref="Y53:Y54"/>
    <mergeCell ref="C60:C61"/>
    <mergeCell ref="D60:D61"/>
    <mergeCell ref="C62:C63"/>
    <mergeCell ref="D62:D63"/>
    <mergeCell ref="AD128:AD135"/>
    <mergeCell ref="AD120:AD127"/>
    <mergeCell ref="AD104:AD111"/>
    <mergeCell ref="AE104:AE105"/>
    <mergeCell ref="AE106:AE107"/>
    <mergeCell ref="AE108:AE109"/>
    <mergeCell ref="AE110:AE111"/>
    <mergeCell ref="AD89:AD94"/>
    <mergeCell ref="AD97:AD102"/>
    <mergeCell ref="AE97:AE98"/>
    <mergeCell ref="AD112:AD119"/>
    <mergeCell ref="AE112:AE113"/>
    <mergeCell ref="AE114:AE115"/>
    <mergeCell ref="AE116:AE117"/>
    <mergeCell ref="AE118:AE119"/>
    <mergeCell ref="AE130:AE131"/>
    <mergeCell ref="AE128:AE129"/>
    <mergeCell ref="AE126:AE127"/>
    <mergeCell ref="AE124:AE125"/>
    <mergeCell ref="AE122:AE123"/>
    <mergeCell ref="AE93:AE94"/>
    <mergeCell ref="AF134:AF135"/>
    <mergeCell ref="C40:C41"/>
    <mergeCell ref="D40:D41"/>
    <mergeCell ref="E40:E47"/>
    <mergeCell ref="C42:C43"/>
    <mergeCell ref="D42:D43"/>
    <mergeCell ref="C44:C45"/>
    <mergeCell ref="D44:D45"/>
    <mergeCell ref="C46:C47"/>
    <mergeCell ref="D46:D47"/>
    <mergeCell ref="C48:C49"/>
    <mergeCell ref="D48:D49"/>
    <mergeCell ref="E48:E55"/>
    <mergeCell ref="C50:C51"/>
    <mergeCell ref="D50:D51"/>
    <mergeCell ref="C52:C53"/>
    <mergeCell ref="D52:D53"/>
    <mergeCell ref="C54:C55"/>
    <mergeCell ref="D54:D55"/>
    <mergeCell ref="C56:C57"/>
    <mergeCell ref="D56:D57"/>
    <mergeCell ref="E56:E63"/>
    <mergeCell ref="C58:C59"/>
    <mergeCell ref="D58:D59"/>
  </mergeCells>
  <phoneticPr fontId="3"/>
  <printOptions horizontalCentered="1"/>
  <pageMargins left="0.39370078740157483" right="0.39370078740157483" top="0.78740157480314965" bottom="0.39370078740157483" header="0" footer="0"/>
  <pageSetup paperSize="9" scale="57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136"/>
  <sheetViews>
    <sheetView showGridLines="0" view="pageBreakPreview" zoomScaleNormal="104" zoomScaleSheetLayoutView="100" workbookViewId="0">
      <selection sqref="A1:AH1"/>
    </sheetView>
  </sheetViews>
  <sheetFormatPr defaultRowHeight="13.2"/>
  <cols>
    <col min="1" max="1" width="5.6640625" customWidth="1"/>
    <col min="2" max="2" width="1.6640625" customWidth="1"/>
    <col min="3" max="3" width="28.21875" customWidth="1"/>
    <col min="4" max="6" width="3.6640625" customWidth="1"/>
    <col min="7" max="7" width="1.109375" customWidth="1"/>
    <col min="8" max="8" width="3.6640625" customWidth="1"/>
    <col min="9" max="9" width="1" customWidth="1"/>
    <col min="10" max="10" width="3.6640625" customWidth="1"/>
    <col min="11" max="11" width="1" customWidth="1"/>
    <col min="12" max="12" width="3.6640625" customWidth="1"/>
    <col min="13" max="13" width="1.109375" customWidth="1"/>
    <col min="14" max="21" width="3.6640625" customWidth="1"/>
    <col min="22" max="22" width="1" customWidth="1"/>
    <col min="23" max="23" width="3.6640625" customWidth="1"/>
    <col min="24" max="24" width="1.109375" customWidth="1"/>
    <col min="25" max="25" width="3.6640625" customWidth="1"/>
    <col min="26" max="26" width="1.109375" customWidth="1"/>
    <col min="27" max="27" width="3.6640625" customWidth="1"/>
    <col min="28" max="28" width="1" customWidth="1"/>
    <col min="29" max="31" width="3.6640625" customWidth="1"/>
    <col min="32" max="32" width="28.21875" customWidth="1"/>
    <col min="33" max="33" width="1.6640625" customWidth="1"/>
    <col min="34" max="34" width="5.6640625" customWidth="1"/>
    <col min="256" max="256" width="7.109375" customWidth="1"/>
    <col min="257" max="257" width="2.6640625" customWidth="1"/>
    <col min="258" max="260" width="8.6640625" customWidth="1"/>
    <col min="261" max="261" width="4.6640625" customWidth="1"/>
    <col min="262" max="262" width="2.33203125" customWidth="1"/>
    <col min="263" max="263" width="4.6640625" customWidth="1"/>
    <col min="264" max="264" width="2.88671875" customWidth="1"/>
    <col min="265" max="265" width="3.33203125" customWidth="1"/>
    <col min="266" max="267" width="4.6640625" customWidth="1"/>
    <col min="268" max="268" width="1.88671875" customWidth="1"/>
    <col min="269" max="269" width="2.44140625" customWidth="1"/>
    <col min="270" max="270" width="3.109375" customWidth="1"/>
    <col min="271" max="271" width="2.33203125" customWidth="1"/>
    <col min="272" max="273" width="4.6640625" customWidth="1"/>
    <col min="274" max="274" width="2.33203125" customWidth="1"/>
    <col min="275" max="275" width="3.109375" customWidth="1"/>
    <col min="276" max="276" width="2.88671875" customWidth="1"/>
    <col min="277" max="277" width="2.109375" customWidth="1"/>
    <col min="278" max="279" width="4.6640625" customWidth="1"/>
    <col min="280" max="280" width="3.33203125" customWidth="1"/>
    <col min="281" max="281" width="2.88671875" customWidth="1"/>
    <col min="282" max="282" width="4.6640625" customWidth="1"/>
    <col min="283" max="283" width="2.88671875" customWidth="1"/>
    <col min="284" max="284" width="4.6640625" customWidth="1"/>
    <col min="285" max="287" width="8.6640625" customWidth="1"/>
    <col min="288" max="288" width="2.6640625" customWidth="1"/>
    <col min="289" max="289" width="7.88671875" customWidth="1"/>
    <col min="512" max="512" width="7.109375" customWidth="1"/>
    <col min="513" max="513" width="2.6640625" customWidth="1"/>
    <col min="514" max="516" width="8.6640625" customWidth="1"/>
    <col min="517" max="517" width="4.6640625" customWidth="1"/>
    <col min="518" max="518" width="2.33203125" customWidth="1"/>
    <col min="519" max="519" width="4.6640625" customWidth="1"/>
    <col min="520" max="520" width="2.88671875" customWidth="1"/>
    <col min="521" max="521" width="3.33203125" customWidth="1"/>
    <col min="522" max="523" width="4.6640625" customWidth="1"/>
    <col min="524" max="524" width="1.88671875" customWidth="1"/>
    <col min="525" max="525" width="2.44140625" customWidth="1"/>
    <col min="526" max="526" width="3.109375" customWidth="1"/>
    <col min="527" max="527" width="2.33203125" customWidth="1"/>
    <col min="528" max="529" width="4.6640625" customWidth="1"/>
    <col min="530" max="530" width="2.33203125" customWidth="1"/>
    <col min="531" max="531" width="3.109375" customWidth="1"/>
    <col min="532" max="532" width="2.88671875" customWidth="1"/>
    <col min="533" max="533" width="2.109375" customWidth="1"/>
    <col min="534" max="535" width="4.6640625" customWidth="1"/>
    <col min="536" max="536" width="3.33203125" customWidth="1"/>
    <col min="537" max="537" width="2.88671875" customWidth="1"/>
    <col min="538" max="538" width="4.6640625" customWidth="1"/>
    <col min="539" max="539" width="2.88671875" customWidth="1"/>
    <col min="540" max="540" width="4.6640625" customWidth="1"/>
    <col min="541" max="543" width="8.6640625" customWidth="1"/>
    <col min="544" max="544" width="2.6640625" customWidth="1"/>
    <col min="545" max="545" width="7.88671875" customWidth="1"/>
    <col min="768" max="768" width="7.109375" customWidth="1"/>
    <col min="769" max="769" width="2.6640625" customWidth="1"/>
    <col min="770" max="772" width="8.6640625" customWidth="1"/>
    <col min="773" max="773" width="4.6640625" customWidth="1"/>
    <col min="774" max="774" width="2.33203125" customWidth="1"/>
    <col min="775" max="775" width="4.6640625" customWidth="1"/>
    <col min="776" max="776" width="2.88671875" customWidth="1"/>
    <col min="777" max="777" width="3.33203125" customWidth="1"/>
    <col min="778" max="779" width="4.6640625" customWidth="1"/>
    <col min="780" max="780" width="1.88671875" customWidth="1"/>
    <col min="781" max="781" width="2.44140625" customWidth="1"/>
    <col min="782" max="782" width="3.109375" customWidth="1"/>
    <col min="783" max="783" width="2.33203125" customWidth="1"/>
    <col min="784" max="785" width="4.6640625" customWidth="1"/>
    <col min="786" max="786" width="2.33203125" customWidth="1"/>
    <col min="787" max="787" width="3.109375" customWidth="1"/>
    <col min="788" max="788" width="2.88671875" customWidth="1"/>
    <col min="789" max="789" width="2.109375" customWidth="1"/>
    <col min="790" max="791" width="4.6640625" customWidth="1"/>
    <col min="792" max="792" width="3.33203125" customWidth="1"/>
    <col min="793" max="793" width="2.88671875" customWidth="1"/>
    <col min="794" max="794" width="4.6640625" customWidth="1"/>
    <col min="795" max="795" width="2.88671875" customWidth="1"/>
    <col min="796" max="796" width="4.6640625" customWidth="1"/>
    <col min="797" max="799" width="8.6640625" customWidth="1"/>
    <col min="800" max="800" width="2.6640625" customWidth="1"/>
    <col min="801" max="801" width="7.88671875" customWidth="1"/>
    <col min="1024" max="1024" width="7.109375" customWidth="1"/>
    <col min="1025" max="1025" width="2.6640625" customWidth="1"/>
    <col min="1026" max="1028" width="8.6640625" customWidth="1"/>
    <col min="1029" max="1029" width="4.6640625" customWidth="1"/>
    <col min="1030" max="1030" width="2.33203125" customWidth="1"/>
    <col min="1031" max="1031" width="4.6640625" customWidth="1"/>
    <col min="1032" max="1032" width="2.88671875" customWidth="1"/>
    <col min="1033" max="1033" width="3.33203125" customWidth="1"/>
    <col min="1034" max="1035" width="4.6640625" customWidth="1"/>
    <col min="1036" max="1036" width="1.88671875" customWidth="1"/>
    <col min="1037" max="1037" width="2.44140625" customWidth="1"/>
    <col min="1038" max="1038" width="3.109375" customWidth="1"/>
    <col min="1039" max="1039" width="2.33203125" customWidth="1"/>
    <col min="1040" max="1041" width="4.6640625" customWidth="1"/>
    <col min="1042" max="1042" width="2.33203125" customWidth="1"/>
    <col min="1043" max="1043" width="3.109375" customWidth="1"/>
    <col min="1044" max="1044" width="2.88671875" customWidth="1"/>
    <col min="1045" max="1045" width="2.109375" customWidth="1"/>
    <col min="1046" max="1047" width="4.6640625" customWidth="1"/>
    <col min="1048" max="1048" width="3.33203125" customWidth="1"/>
    <col min="1049" max="1049" width="2.88671875" customWidth="1"/>
    <col min="1050" max="1050" width="4.6640625" customWidth="1"/>
    <col min="1051" max="1051" width="2.88671875" customWidth="1"/>
    <col min="1052" max="1052" width="4.6640625" customWidth="1"/>
    <col min="1053" max="1055" width="8.6640625" customWidth="1"/>
    <col min="1056" max="1056" width="2.6640625" customWidth="1"/>
    <col min="1057" max="1057" width="7.88671875" customWidth="1"/>
    <col min="1280" max="1280" width="7.109375" customWidth="1"/>
    <col min="1281" max="1281" width="2.6640625" customWidth="1"/>
    <col min="1282" max="1284" width="8.6640625" customWidth="1"/>
    <col min="1285" max="1285" width="4.6640625" customWidth="1"/>
    <col min="1286" max="1286" width="2.33203125" customWidth="1"/>
    <col min="1287" max="1287" width="4.6640625" customWidth="1"/>
    <col min="1288" max="1288" width="2.88671875" customWidth="1"/>
    <col min="1289" max="1289" width="3.33203125" customWidth="1"/>
    <col min="1290" max="1291" width="4.6640625" customWidth="1"/>
    <col min="1292" max="1292" width="1.88671875" customWidth="1"/>
    <col min="1293" max="1293" width="2.44140625" customWidth="1"/>
    <col min="1294" max="1294" width="3.109375" customWidth="1"/>
    <col min="1295" max="1295" width="2.33203125" customWidth="1"/>
    <col min="1296" max="1297" width="4.6640625" customWidth="1"/>
    <col min="1298" max="1298" width="2.33203125" customWidth="1"/>
    <col min="1299" max="1299" width="3.109375" customWidth="1"/>
    <col min="1300" max="1300" width="2.88671875" customWidth="1"/>
    <col min="1301" max="1301" width="2.109375" customWidth="1"/>
    <col min="1302" max="1303" width="4.6640625" customWidth="1"/>
    <col min="1304" max="1304" width="3.33203125" customWidth="1"/>
    <col min="1305" max="1305" width="2.88671875" customWidth="1"/>
    <col min="1306" max="1306" width="4.6640625" customWidth="1"/>
    <col min="1307" max="1307" width="2.88671875" customWidth="1"/>
    <col min="1308" max="1308" width="4.6640625" customWidth="1"/>
    <col min="1309" max="1311" width="8.6640625" customWidth="1"/>
    <col min="1312" max="1312" width="2.6640625" customWidth="1"/>
    <col min="1313" max="1313" width="7.88671875" customWidth="1"/>
    <col min="1536" max="1536" width="7.109375" customWidth="1"/>
    <col min="1537" max="1537" width="2.6640625" customWidth="1"/>
    <col min="1538" max="1540" width="8.6640625" customWidth="1"/>
    <col min="1541" max="1541" width="4.6640625" customWidth="1"/>
    <col min="1542" max="1542" width="2.33203125" customWidth="1"/>
    <col min="1543" max="1543" width="4.6640625" customWidth="1"/>
    <col min="1544" max="1544" width="2.88671875" customWidth="1"/>
    <col min="1545" max="1545" width="3.33203125" customWidth="1"/>
    <col min="1546" max="1547" width="4.6640625" customWidth="1"/>
    <col min="1548" max="1548" width="1.88671875" customWidth="1"/>
    <col min="1549" max="1549" width="2.44140625" customWidth="1"/>
    <col min="1550" max="1550" width="3.109375" customWidth="1"/>
    <col min="1551" max="1551" width="2.33203125" customWidth="1"/>
    <col min="1552" max="1553" width="4.6640625" customWidth="1"/>
    <col min="1554" max="1554" width="2.33203125" customWidth="1"/>
    <col min="1555" max="1555" width="3.109375" customWidth="1"/>
    <col min="1556" max="1556" width="2.88671875" customWidth="1"/>
    <col min="1557" max="1557" width="2.109375" customWidth="1"/>
    <col min="1558" max="1559" width="4.6640625" customWidth="1"/>
    <col min="1560" max="1560" width="3.33203125" customWidth="1"/>
    <col min="1561" max="1561" width="2.88671875" customWidth="1"/>
    <col min="1562" max="1562" width="4.6640625" customWidth="1"/>
    <col min="1563" max="1563" width="2.88671875" customWidth="1"/>
    <col min="1564" max="1564" width="4.6640625" customWidth="1"/>
    <col min="1565" max="1567" width="8.6640625" customWidth="1"/>
    <col min="1568" max="1568" width="2.6640625" customWidth="1"/>
    <col min="1569" max="1569" width="7.88671875" customWidth="1"/>
    <col min="1792" max="1792" width="7.109375" customWidth="1"/>
    <col min="1793" max="1793" width="2.6640625" customWidth="1"/>
    <col min="1794" max="1796" width="8.6640625" customWidth="1"/>
    <col min="1797" max="1797" width="4.6640625" customWidth="1"/>
    <col min="1798" max="1798" width="2.33203125" customWidth="1"/>
    <col min="1799" max="1799" width="4.6640625" customWidth="1"/>
    <col min="1800" max="1800" width="2.88671875" customWidth="1"/>
    <col min="1801" max="1801" width="3.33203125" customWidth="1"/>
    <col min="1802" max="1803" width="4.6640625" customWidth="1"/>
    <col min="1804" max="1804" width="1.88671875" customWidth="1"/>
    <col min="1805" max="1805" width="2.44140625" customWidth="1"/>
    <col min="1806" max="1806" width="3.109375" customWidth="1"/>
    <col min="1807" max="1807" width="2.33203125" customWidth="1"/>
    <col min="1808" max="1809" width="4.6640625" customWidth="1"/>
    <col min="1810" max="1810" width="2.33203125" customWidth="1"/>
    <col min="1811" max="1811" width="3.109375" customWidth="1"/>
    <col min="1812" max="1812" width="2.88671875" customWidth="1"/>
    <col min="1813" max="1813" width="2.109375" customWidth="1"/>
    <col min="1814" max="1815" width="4.6640625" customWidth="1"/>
    <col min="1816" max="1816" width="3.33203125" customWidth="1"/>
    <col min="1817" max="1817" width="2.88671875" customWidth="1"/>
    <col min="1818" max="1818" width="4.6640625" customWidth="1"/>
    <col min="1819" max="1819" width="2.88671875" customWidth="1"/>
    <col min="1820" max="1820" width="4.6640625" customWidth="1"/>
    <col min="1821" max="1823" width="8.6640625" customWidth="1"/>
    <col min="1824" max="1824" width="2.6640625" customWidth="1"/>
    <col min="1825" max="1825" width="7.88671875" customWidth="1"/>
    <col min="2048" max="2048" width="7.109375" customWidth="1"/>
    <col min="2049" max="2049" width="2.6640625" customWidth="1"/>
    <col min="2050" max="2052" width="8.6640625" customWidth="1"/>
    <col min="2053" max="2053" width="4.6640625" customWidth="1"/>
    <col min="2054" max="2054" width="2.33203125" customWidth="1"/>
    <col min="2055" max="2055" width="4.6640625" customWidth="1"/>
    <col min="2056" max="2056" width="2.88671875" customWidth="1"/>
    <col min="2057" max="2057" width="3.33203125" customWidth="1"/>
    <col min="2058" max="2059" width="4.6640625" customWidth="1"/>
    <col min="2060" max="2060" width="1.88671875" customWidth="1"/>
    <col min="2061" max="2061" width="2.44140625" customWidth="1"/>
    <col min="2062" max="2062" width="3.109375" customWidth="1"/>
    <col min="2063" max="2063" width="2.33203125" customWidth="1"/>
    <col min="2064" max="2065" width="4.6640625" customWidth="1"/>
    <col min="2066" max="2066" width="2.33203125" customWidth="1"/>
    <col min="2067" max="2067" width="3.109375" customWidth="1"/>
    <col min="2068" max="2068" width="2.88671875" customWidth="1"/>
    <col min="2069" max="2069" width="2.109375" customWidth="1"/>
    <col min="2070" max="2071" width="4.6640625" customWidth="1"/>
    <col min="2072" max="2072" width="3.33203125" customWidth="1"/>
    <col min="2073" max="2073" width="2.88671875" customWidth="1"/>
    <col min="2074" max="2074" width="4.6640625" customWidth="1"/>
    <col min="2075" max="2075" width="2.88671875" customWidth="1"/>
    <col min="2076" max="2076" width="4.6640625" customWidth="1"/>
    <col min="2077" max="2079" width="8.6640625" customWidth="1"/>
    <col min="2080" max="2080" width="2.6640625" customWidth="1"/>
    <col min="2081" max="2081" width="7.88671875" customWidth="1"/>
    <col min="2304" max="2304" width="7.109375" customWidth="1"/>
    <col min="2305" max="2305" width="2.6640625" customWidth="1"/>
    <col min="2306" max="2308" width="8.6640625" customWidth="1"/>
    <col min="2309" max="2309" width="4.6640625" customWidth="1"/>
    <col min="2310" max="2310" width="2.33203125" customWidth="1"/>
    <col min="2311" max="2311" width="4.6640625" customWidth="1"/>
    <col min="2312" max="2312" width="2.88671875" customWidth="1"/>
    <col min="2313" max="2313" width="3.33203125" customWidth="1"/>
    <col min="2314" max="2315" width="4.6640625" customWidth="1"/>
    <col min="2316" max="2316" width="1.88671875" customWidth="1"/>
    <col min="2317" max="2317" width="2.44140625" customWidth="1"/>
    <col min="2318" max="2318" width="3.109375" customWidth="1"/>
    <col min="2319" max="2319" width="2.33203125" customWidth="1"/>
    <col min="2320" max="2321" width="4.6640625" customWidth="1"/>
    <col min="2322" max="2322" width="2.33203125" customWidth="1"/>
    <col min="2323" max="2323" width="3.109375" customWidth="1"/>
    <col min="2324" max="2324" width="2.88671875" customWidth="1"/>
    <col min="2325" max="2325" width="2.109375" customWidth="1"/>
    <col min="2326" max="2327" width="4.6640625" customWidth="1"/>
    <col min="2328" max="2328" width="3.33203125" customWidth="1"/>
    <col min="2329" max="2329" width="2.88671875" customWidth="1"/>
    <col min="2330" max="2330" width="4.6640625" customWidth="1"/>
    <col min="2331" max="2331" width="2.88671875" customWidth="1"/>
    <col min="2332" max="2332" width="4.6640625" customWidth="1"/>
    <col min="2333" max="2335" width="8.6640625" customWidth="1"/>
    <col min="2336" max="2336" width="2.6640625" customWidth="1"/>
    <col min="2337" max="2337" width="7.88671875" customWidth="1"/>
    <col min="2560" max="2560" width="7.109375" customWidth="1"/>
    <col min="2561" max="2561" width="2.6640625" customWidth="1"/>
    <col min="2562" max="2564" width="8.6640625" customWidth="1"/>
    <col min="2565" max="2565" width="4.6640625" customWidth="1"/>
    <col min="2566" max="2566" width="2.33203125" customWidth="1"/>
    <col min="2567" max="2567" width="4.6640625" customWidth="1"/>
    <col min="2568" max="2568" width="2.88671875" customWidth="1"/>
    <col min="2569" max="2569" width="3.33203125" customWidth="1"/>
    <col min="2570" max="2571" width="4.6640625" customWidth="1"/>
    <col min="2572" max="2572" width="1.88671875" customWidth="1"/>
    <col min="2573" max="2573" width="2.44140625" customWidth="1"/>
    <col min="2574" max="2574" width="3.109375" customWidth="1"/>
    <col min="2575" max="2575" width="2.33203125" customWidth="1"/>
    <col min="2576" max="2577" width="4.6640625" customWidth="1"/>
    <col min="2578" max="2578" width="2.33203125" customWidth="1"/>
    <col min="2579" max="2579" width="3.109375" customWidth="1"/>
    <col min="2580" max="2580" width="2.88671875" customWidth="1"/>
    <col min="2581" max="2581" width="2.109375" customWidth="1"/>
    <col min="2582" max="2583" width="4.6640625" customWidth="1"/>
    <col min="2584" max="2584" width="3.33203125" customWidth="1"/>
    <col min="2585" max="2585" width="2.88671875" customWidth="1"/>
    <col min="2586" max="2586" width="4.6640625" customWidth="1"/>
    <col min="2587" max="2587" width="2.88671875" customWidth="1"/>
    <col min="2588" max="2588" width="4.6640625" customWidth="1"/>
    <col min="2589" max="2591" width="8.6640625" customWidth="1"/>
    <col min="2592" max="2592" width="2.6640625" customWidth="1"/>
    <col min="2593" max="2593" width="7.88671875" customWidth="1"/>
    <col min="2816" max="2816" width="7.109375" customWidth="1"/>
    <col min="2817" max="2817" width="2.6640625" customWidth="1"/>
    <col min="2818" max="2820" width="8.6640625" customWidth="1"/>
    <col min="2821" max="2821" width="4.6640625" customWidth="1"/>
    <col min="2822" max="2822" width="2.33203125" customWidth="1"/>
    <col min="2823" max="2823" width="4.6640625" customWidth="1"/>
    <col min="2824" max="2824" width="2.88671875" customWidth="1"/>
    <col min="2825" max="2825" width="3.33203125" customWidth="1"/>
    <col min="2826" max="2827" width="4.6640625" customWidth="1"/>
    <col min="2828" max="2828" width="1.88671875" customWidth="1"/>
    <col min="2829" max="2829" width="2.44140625" customWidth="1"/>
    <col min="2830" max="2830" width="3.109375" customWidth="1"/>
    <col min="2831" max="2831" width="2.33203125" customWidth="1"/>
    <col min="2832" max="2833" width="4.6640625" customWidth="1"/>
    <col min="2834" max="2834" width="2.33203125" customWidth="1"/>
    <col min="2835" max="2835" width="3.109375" customWidth="1"/>
    <col min="2836" max="2836" width="2.88671875" customWidth="1"/>
    <col min="2837" max="2837" width="2.109375" customWidth="1"/>
    <col min="2838" max="2839" width="4.6640625" customWidth="1"/>
    <col min="2840" max="2840" width="3.33203125" customWidth="1"/>
    <col min="2841" max="2841" width="2.88671875" customWidth="1"/>
    <col min="2842" max="2842" width="4.6640625" customWidth="1"/>
    <col min="2843" max="2843" width="2.88671875" customWidth="1"/>
    <col min="2844" max="2844" width="4.6640625" customWidth="1"/>
    <col min="2845" max="2847" width="8.6640625" customWidth="1"/>
    <col min="2848" max="2848" width="2.6640625" customWidth="1"/>
    <col min="2849" max="2849" width="7.88671875" customWidth="1"/>
    <col min="3072" max="3072" width="7.109375" customWidth="1"/>
    <col min="3073" max="3073" width="2.6640625" customWidth="1"/>
    <col min="3074" max="3076" width="8.6640625" customWidth="1"/>
    <col min="3077" max="3077" width="4.6640625" customWidth="1"/>
    <col min="3078" max="3078" width="2.33203125" customWidth="1"/>
    <col min="3079" max="3079" width="4.6640625" customWidth="1"/>
    <col min="3080" max="3080" width="2.88671875" customWidth="1"/>
    <col min="3081" max="3081" width="3.33203125" customWidth="1"/>
    <col min="3082" max="3083" width="4.6640625" customWidth="1"/>
    <col min="3084" max="3084" width="1.88671875" customWidth="1"/>
    <col min="3085" max="3085" width="2.44140625" customWidth="1"/>
    <col min="3086" max="3086" width="3.109375" customWidth="1"/>
    <col min="3087" max="3087" width="2.33203125" customWidth="1"/>
    <col min="3088" max="3089" width="4.6640625" customWidth="1"/>
    <col min="3090" max="3090" width="2.33203125" customWidth="1"/>
    <col min="3091" max="3091" width="3.109375" customWidth="1"/>
    <col min="3092" max="3092" width="2.88671875" customWidth="1"/>
    <col min="3093" max="3093" width="2.109375" customWidth="1"/>
    <col min="3094" max="3095" width="4.6640625" customWidth="1"/>
    <col min="3096" max="3096" width="3.33203125" customWidth="1"/>
    <col min="3097" max="3097" width="2.88671875" customWidth="1"/>
    <col min="3098" max="3098" width="4.6640625" customWidth="1"/>
    <col min="3099" max="3099" width="2.88671875" customWidth="1"/>
    <col min="3100" max="3100" width="4.6640625" customWidth="1"/>
    <col min="3101" max="3103" width="8.6640625" customWidth="1"/>
    <col min="3104" max="3104" width="2.6640625" customWidth="1"/>
    <col min="3105" max="3105" width="7.88671875" customWidth="1"/>
    <col min="3328" max="3328" width="7.109375" customWidth="1"/>
    <col min="3329" max="3329" width="2.6640625" customWidth="1"/>
    <col min="3330" max="3332" width="8.6640625" customWidth="1"/>
    <col min="3333" max="3333" width="4.6640625" customWidth="1"/>
    <col min="3334" max="3334" width="2.33203125" customWidth="1"/>
    <col min="3335" max="3335" width="4.6640625" customWidth="1"/>
    <col min="3336" max="3336" width="2.88671875" customWidth="1"/>
    <col min="3337" max="3337" width="3.33203125" customWidth="1"/>
    <col min="3338" max="3339" width="4.6640625" customWidth="1"/>
    <col min="3340" max="3340" width="1.88671875" customWidth="1"/>
    <col min="3341" max="3341" width="2.44140625" customWidth="1"/>
    <col min="3342" max="3342" width="3.109375" customWidth="1"/>
    <col min="3343" max="3343" width="2.33203125" customWidth="1"/>
    <col min="3344" max="3345" width="4.6640625" customWidth="1"/>
    <col min="3346" max="3346" width="2.33203125" customWidth="1"/>
    <col min="3347" max="3347" width="3.109375" customWidth="1"/>
    <col min="3348" max="3348" width="2.88671875" customWidth="1"/>
    <col min="3349" max="3349" width="2.109375" customWidth="1"/>
    <col min="3350" max="3351" width="4.6640625" customWidth="1"/>
    <col min="3352" max="3352" width="3.33203125" customWidth="1"/>
    <col min="3353" max="3353" width="2.88671875" customWidth="1"/>
    <col min="3354" max="3354" width="4.6640625" customWidth="1"/>
    <col min="3355" max="3355" width="2.88671875" customWidth="1"/>
    <col min="3356" max="3356" width="4.6640625" customWidth="1"/>
    <col min="3357" max="3359" width="8.6640625" customWidth="1"/>
    <col min="3360" max="3360" width="2.6640625" customWidth="1"/>
    <col min="3361" max="3361" width="7.88671875" customWidth="1"/>
    <col min="3584" max="3584" width="7.109375" customWidth="1"/>
    <col min="3585" max="3585" width="2.6640625" customWidth="1"/>
    <col min="3586" max="3588" width="8.6640625" customWidth="1"/>
    <col min="3589" max="3589" width="4.6640625" customWidth="1"/>
    <col min="3590" max="3590" width="2.33203125" customWidth="1"/>
    <col min="3591" max="3591" width="4.6640625" customWidth="1"/>
    <col min="3592" max="3592" width="2.88671875" customWidth="1"/>
    <col min="3593" max="3593" width="3.33203125" customWidth="1"/>
    <col min="3594" max="3595" width="4.6640625" customWidth="1"/>
    <col min="3596" max="3596" width="1.88671875" customWidth="1"/>
    <col min="3597" max="3597" width="2.44140625" customWidth="1"/>
    <col min="3598" max="3598" width="3.109375" customWidth="1"/>
    <col min="3599" max="3599" width="2.33203125" customWidth="1"/>
    <col min="3600" max="3601" width="4.6640625" customWidth="1"/>
    <col min="3602" max="3602" width="2.33203125" customWidth="1"/>
    <col min="3603" max="3603" width="3.109375" customWidth="1"/>
    <col min="3604" max="3604" width="2.88671875" customWidth="1"/>
    <col min="3605" max="3605" width="2.109375" customWidth="1"/>
    <col min="3606" max="3607" width="4.6640625" customWidth="1"/>
    <col min="3608" max="3608" width="3.33203125" customWidth="1"/>
    <col min="3609" max="3609" width="2.88671875" customWidth="1"/>
    <col min="3610" max="3610" width="4.6640625" customWidth="1"/>
    <col min="3611" max="3611" width="2.88671875" customWidth="1"/>
    <col min="3612" max="3612" width="4.6640625" customWidth="1"/>
    <col min="3613" max="3615" width="8.6640625" customWidth="1"/>
    <col min="3616" max="3616" width="2.6640625" customWidth="1"/>
    <col min="3617" max="3617" width="7.88671875" customWidth="1"/>
    <col min="3840" max="3840" width="7.109375" customWidth="1"/>
    <col min="3841" max="3841" width="2.6640625" customWidth="1"/>
    <col min="3842" max="3844" width="8.6640625" customWidth="1"/>
    <col min="3845" max="3845" width="4.6640625" customWidth="1"/>
    <col min="3846" max="3846" width="2.33203125" customWidth="1"/>
    <col min="3847" max="3847" width="4.6640625" customWidth="1"/>
    <col min="3848" max="3848" width="2.88671875" customWidth="1"/>
    <col min="3849" max="3849" width="3.33203125" customWidth="1"/>
    <col min="3850" max="3851" width="4.6640625" customWidth="1"/>
    <col min="3852" max="3852" width="1.88671875" customWidth="1"/>
    <col min="3853" max="3853" width="2.44140625" customWidth="1"/>
    <col min="3854" max="3854" width="3.109375" customWidth="1"/>
    <col min="3855" max="3855" width="2.33203125" customWidth="1"/>
    <col min="3856" max="3857" width="4.6640625" customWidth="1"/>
    <col min="3858" max="3858" width="2.33203125" customWidth="1"/>
    <col min="3859" max="3859" width="3.109375" customWidth="1"/>
    <col min="3860" max="3860" width="2.88671875" customWidth="1"/>
    <col min="3861" max="3861" width="2.109375" customWidth="1"/>
    <col min="3862" max="3863" width="4.6640625" customWidth="1"/>
    <col min="3864" max="3864" width="3.33203125" customWidth="1"/>
    <col min="3865" max="3865" width="2.88671875" customWidth="1"/>
    <col min="3866" max="3866" width="4.6640625" customWidth="1"/>
    <col min="3867" max="3867" width="2.88671875" customWidth="1"/>
    <col min="3868" max="3868" width="4.6640625" customWidth="1"/>
    <col min="3869" max="3871" width="8.6640625" customWidth="1"/>
    <col min="3872" max="3872" width="2.6640625" customWidth="1"/>
    <col min="3873" max="3873" width="7.88671875" customWidth="1"/>
    <col min="4096" max="4096" width="7.109375" customWidth="1"/>
    <col min="4097" max="4097" width="2.6640625" customWidth="1"/>
    <col min="4098" max="4100" width="8.6640625" customWidth="1"/>
    <col min="4101" max="4101" width="4.6640625" customWidth="1"/>
    <col min="4102" max="4102" width="2.33203125" customWidth="1"/>
    <col min="4103" max="4103" width="4.6640625" customWidth="1"/>
    <col min="4104" max="4104" width="2.88671875" customWidth="1"/>
    <col min="4105" max="4105" width="3.33203125" customWidth="1"/>
    <col min="4106" max="4107" width="4.6640625" customWidth="1"/>
    <col min="4108" max="4108" width="1.88671875" customWidth="1"/>
    <col min="4109" max="4109" width="2.44140625" customWidth="1"/>
    <col min="4110" max="4110" width="3.109375" customWidth="1"/>
    <col min="4111" max="4111" width="2.33203125" customWidth="1"/>
    <col min="4112" max="4113" width="4.6640625" customWidth="1"/>
    <col min="4114" max="4114" width="2.33203125" customWidth="1"/>
    <col min="4115" max="4115" width="3.109375" customWidth="1"/>
    <col min="4116" max="4116" width="2.88671875" customWidth="1"/>
    <col min="4117" max="4117" width="2.109375" customWidth="1"/>
    <col min="4118" max="4119" width="4.6640625" customWidth="1"/>
    <col min="4120" max="4120" width="3.33203125" customWidth="1"/>
    <col min="4121" max="4121" width="2.88671875" customWidth="1"/>
    <col min="4122" max="4122" width="4.6640625" customWidth="1"/>
    <col min="4123" max="4123" width="2.88671875" customWidth="1"/>
    <col min="4124" max="4124" width="4.6640625" customWidth="1"/>
    <col min="4125" max="4127" width="8.6640625" customWidth="1"/>
    <col min="4128" max="4128" width="2.6640625" customWidth="1"/>
    <col min="4129" max="4129" width="7.88671875" customWidth="1"/>
    <col min="4352" max="4352" width="7.109375" customWidth="1"/>
    <col min="4353" max="4353" width="2.6640625" customWidth="1"/>
    <col min="4354" max="4356" width="8.6640625" customWidth="1"/>
    <col min="4357" max="4357" width="4.6640625" customWidth="1"/>
    <col min="4358" max="4358" width="2.33203125" customWidth="1"/>
    <col min="4359" max="4359" width="4.6640625" customWidth="1"/>
    <col min="4360" max="4360" width="2.88671875" customWidth="1"/>
    <col min="4361" max="4361" width="3.33203125" customWidth="1"/>
    <col min="4362" max="4363" width="4.6640625" customWidth="1"/>
    <col min="4364" max="4364" width="1.88671875" customWidth="1"/>
    <col min="4365" max="4365" width="2.44140625" customWidth="1"/>
    <col min="4366" max="4366" width="3.109375" customWidth="1"/>
    <col min="4367" max="4367" width="2.33203125" customWidth="1"/>
    <col min="4368" max="4369" width="4.6640625" customWidth="1"/>
    <col min="4370" max="4370" width="2.33203125" customWidth="1"/>
    <col min="4371" max="4371" width="3.109375" customWidth="1"/>
    <col min="4372" max="4372" width="2.88671875" customWidth="1"/>
    <col min="4373" max="4373" width="2.109375" customWidth="1"/>
    <col min="4374" max="4375" width="4.6640625" customWidth="1"/>
    <col min="4376" max="4376" width="3.33203125" customWidth="1"/>
    <col min="4377" max="4377" width="2.88671875" customWidth="1"/>
    <col min="4378" max="4378" width="4.6640625" customWidth="1"/>
    <col min="4379" max="4379" width="2.88671875" customWidth="1"/>
    <col min="4380" max="4380" width="4.6640625" customWidth="1"/>
    <col min="4381" max="4383" width="8.6640625" customWidth="1"/>
    <col min="4384" max="4384" width="2.6640625" customWidth="1"/>
    <col min="4385" max="4385" width="7.88671875" customWidth="1"/>
    <col min="4608" max="4608" width="7.109375" customWidth="1"/>
    <col min="4609" max="4609" width="2.6640625" customWidth="1"/>
    <col min="4610" max="4612" width="8.6640625" customWidth="1"/>
    <col min="4613" max="4613" width="4.6640625" customWidth="1"/>
    <col min="4614" max="4614" width="2.33203125" customWidth="1"/>
    <col min="4615" max="4615" width="4.6640625" customWidth="1"/>
    <col min="4616" max="4616" width="2.88671875" customWidth="1"/>
    <col min="4617" max="4617" width="3.33203125" customWidth="1"/>
    <col min="4618" max="4619" width="4.6640625" customWidth="1"/>
    <col min="4620" max="4620" width="1.88671875" customWidth="1"/>
    <col min="4621" max="4621" width="2.44140625" customWidth="1"/>
    <col min="4622" max="4622" width="3.109375" customWidth="1"/>
    <col min="4623" max="4623" width="2.33203125" customWidth="1"/>
    <col min="4624" max="4625" width="4.6640625" customWidth="1"/>
    <col min="4626" max="4626" width="2.33203125" customWidth="1"/>
    <col min="4627" max="4627" width="3.109375" customWidth="1"/>
    <col min="4628" max="4628" width="2.88671875" customWidth="1"/>
    <col min="4629" max="4629" width="2.109375" customWidth="1"/>
    <col min="4630" max="4631" width="4.6640625" customWidth="1"/>
    <col min="4632" max="4632" width="3.33203125" customWidth="1"/>
    <col min="4633" max="4633" width="2.88671875" customWidth="1"/>
    <col min="4634" max="4634" width="4.6640625" customWidth="1"/>
    <col min="4635" max="4635" width="2.88671875" customWidth="1"/>
    <col min="4636" max="4636" width="4.6640625" customWidth="1"/>
    <col min="4637" max="4639" width="8.6640625" customWidth="1"/>
    <col min="4640" max="4640" width="2.6640625" customWidth="1"/>
    <col min="4641" max="4641" width="7.88671875" customWidth="1"/>
    <col min="4864" max="4864" width="7.109375" customWidth="1"/>
    <col min="4865" max="4865" width="2.6640625" customWidth="1"/>
    <col min="4866" max="4868" width="8.6640625" customWidth="1"/>
    <col min="4869" max="4869" width="4.6640625" customWidth="1"/>
    <col min="4870" max="4870" width="2.33203125" customWidth="1"/>
    <col min="4871" max="4871" width="4.6640625" customWidth="1"/>
    <col min="4872" max="4872" width="2.88671875" customWidth="1"/>
    <col min="4873" max="4873" width="3.33203125" customWidth="1"/>
    <col min="4874" max="4875" width="4.6640625" customWidth="1"/>
    <col min="4876" max="4876" width="1.88671875" customWidth="1"/>
    <col min="4877" max="4877" width="2.44140625" customWidth="1"/>
    <col min="4878" max="4878" width="3.109375" customWidth="1"/>
    <col min="4879" max="4879" width="2.33203125" customWidth="1"/>
    <col min="4880" max="4881" width="4.6640625" customWidth="1"/>
    <col min="4882" max="4882" width="2.33203125" customWidth="1"/>
    <col min="4883" max="4883" width="3.109375" customWidth="1"/>
    <col min="4884" max="4884" width="2.88671875" customWidth="1"/>
    <col min="4885" max="4885" width="2.109375" customWidth="1"/>
    <col min="4886" max="4887" width="4.6640625" customWidth="1"/>
    <col min="4888" max="4888" width="3.33203125" customWidth="1"/>
    <col min="4889" max="4889" width="2.88671875" customWidth="1"/>
    <col min="4890" max="4890" width="4.6640625" customWidth="1"/>
    <col min="4891" max="4891" width="2.88671875" customWidth="1"/>
    <col min="4892" max="4892" width="4.6640625" customWidth="1"/>
    <col min="4893" max="4895" width="8.6640625" customWidth="1"/>
    <col min="4896" max="4896" width="2.6640625" customWidth="1"/>
    <col min="4897" max="4897" width="7.88671875" customWidth="1"/>
    <col min="5120" max="5120" width="7.109375" customWidth="1"/>
    <col min="5121" max="5121" width="2.6640625" customWidth="1"/>
    <col min="5122" max="5124" width="8.6640625" customWidth="1"/>
    <col min="5125" max="5125" width="4.6640625" customWidth="1"/>
    <col min="5126" max="5126" width="2.33203125" customWidth="1"/>
    <col min="5127" max="5127" width="4.6640625" customWidth="1"/>
    <col min="5128" max="5128" width="2.88671875" customWidth="1"/>
    <col min="5129" max="5129" width="3.33203125" customWidth="1"/>
    <col min="5130" max="5131" width="4.6640625" customWidth="1"/>
    <col min="5132" max="5132" width="1.88671875" customWidth="1"/>
    <col min="5133" max="5133" width="2.44140625" customWidth="1"/>
    <col min="5134" max="5134" width="3.109375" customWidth="1"/>
    <col min="5135" max="5135" width="2.33203125" customWidth="1"/>
    <col min="5136" max="5137" width="4.6640625" customWidth="1"/>
    <col min="5138" max="5138" width="2.33203125" customWidth="1"/>
    <col min="5139" max="5139" width="3.109375" customWidth="1"/>
    <col min="5140" max="5140" width="2.88671875" customWidth="1"/>
    <col min="5141" max="5141" width="2.109375" customWidth="1"/>
    <col min="5142" max="5143" width="4.6640625" customWidth="1"/>
    <col min="5144" max="5144" width="3.33203125" customWidth="1"/>
    <col min="5145" max="5145" width="2.88671875" customWidth="1"/>
    <col min="5146" max="5146" width="4.6640625" customWidth="1"/>
    <col min="5147" max="5147" width="2.88671875" customWidth="1"/>
    <col min="5148" max="5148" width="4.6640625" customWidth="1"/>
    <col min="5149" max="5151" width="8.6640625" customWidth="1"/>
    <col min="5152" max="5152" width="2.6640625" customWidth="1"/>
    <col min="5153" max="5153" width="7.88671875" customWidth="1"/>
    <col min="5376" max="5376" width="7.109375" customWidth="1"/>
    <col min="5377" max="5377" width="2.6640625" customWidth="1"/>
    <col min="5378" max="5380" width="8.6640625" customWidth="1"/>
    <col min="5381" max="5381" width="4.6640625" customWidth="1"/>
    <col min="5382" max="5382" width="2.33203125" customWidth="1"/>
    <col min="5383" max="5383" width="4.6640625" customWidth="1"/>
    <col min="5384" max="5384" width="2.88671875" customWidth="1"/>
    <col min="5385" max="5385" width="3.33203125" customWidth="1"/>
    <col min="5386" max="5387" width="4.6640625" customWidth="1"/>
    <col min="5388" max="5388" width="1.88671875" customWidth="1"/>
    <col min="5389" max="5389" width="2.44140625" customWidth="1"/>
    <col min="5390" max="5390" width="3.109375" customWidth="1"/>
    <col min="5391" max="5391" width="2.33203125" customWidth="1"/>
    <col min="5392" max="5393" width="4.6640625" customWidth="1"/>
    <col min="5394" max="5394" width="2.33203125" customWidth="1"/>
    <col min="5395" max="5395" width="3.109375" customWidth="1"/>
    <col min="5396" max="5396" width="2.88671875" customWidth="1"/>
    <col min="5397" max="5397" width="2.109375" customWidth="1"/>
    <col min="5398" max="5399" width="4.6640625" customWidth="1"/>
    <col min="5400" max="5400" width="3.33203125" customWidth="1"/>
    <col min="5401" max="5401" width="2.88671875" customWidth="1"/>
    <col min="5402" max="5402" width="4.6640625" customWidth="1"/>
    <col min="5403" max="5403" width="2.88671875" customWidth="1"/>
    <col min="5404" max="5404" width="4.6640625" customWidth="1"/>
    <col min="5405" max="5407" width="8.6640625" customWidth="1"/>
    <col min="5408" max="5408" width="2.6640625" customWidth="1"/>
    <col min="5409" max="5409" width="7.88671875" customWidth="1"/>
    <col min="5632" max="5632" width="7.109375" customWidth="1"/>
    <col min="5633" max="5633" width="2.6640625" customWidth="1"/>
    <col min="5634" max="5636" width="8.6640625" customWidth="1"/>
    <col min="5637" max="5637" width="4.6640625" customWidth="1"/>
    <col min="5638" max="5638" width="2.33203125" customWidth="1"/>
    <col min="5639" max="5639" width="4.6640625" customWidth="1"/>
    <col min="5640" max="5640" width="2.88671875" customWidth="1"/>
    <col min="5641" max="5641" width="3.33203125" customWidth="1"/>
    <col min="5642" max="5643" width="4.6640625" customWidth="1"/>
    <col min="5644" max="5644" width="1.88671875" customWidth="1"/>
    <col min="5645" max="5645" width="2.44140625" customWidth="1"/>
    <col min="5646" max="5646" width="3.109375" customWidth="1"/>
    <col min="5647" max="5647" width="2.33203125" customWidth="1"/>
    <col min="5648" max="5649" width="4.6640625" customWidth="1"/>
    <col min="5650" max="5650" width="2.33203125" customWidth="1"/>
    <col min="5651" max="5651" width="3.109375" customWidth="1"/>
    <col min="5652" max="5652" width="2.88671875" customWidth="1"/>
    <col min="5653" max="5653" width="2.109375" customWidth="1"/>
    <col min="5654" max="5655" width="4.6640625" customWidth="1"/>
    <col min="5656" max="5656" width="3.33203125" customWidth="1"/>
    <col min="5657" max="5657" width="2.88671875" customWidth="1"/>
    <col min="5658" max="5658" width="4.6640625" customWidth="1"/>
    <col min="5659" max="5659" width="2.88671875" customWidth="1"/>
    <col min="5660" max="5660" width="4.6640625" customWidth="1"/>
    <col min="5661" max="5663" width="8.6640625" customWidth="1"/>
    <col min="5664" max="5664" width="2.6640625" customWidth="1"/>
    <col min="5665" max="5665" width="7.88671875" customWidth="1"/>
    <col min="5888" max="5888" width="7.109375" customWidth="1"/>
    <col min="5889" max="5889" width="2.6640625" customWidth="1"/>
    <col min="5890" max="5892" width="8.6640625" customWidth="1"/>
    <col min="5893" max="5893" width="4.6640625" customWidth="1"/>
    <col min="5894" max="5894" width="2.33203125" customWidth="1"/>
    <col min="5895" max="5895" width="4.6640625" customWidth="1"/>
    <col min="5896" max="5896" width="2.88671875" customWidth="1"/>
    <col min="5897" max="5897" width="3.33203125" customWidth="1"/>
    <col min="5898" max="5899" width="4.6640625" customWidth="1"/>
    <col min="5900" max="5900" width="1.88671875" customWidth="1"/>
    <col min="5901" max="5901" width="2.44140625" customWidth="1"/>
    <col min="5902" max="5902" width="3.109375" customWidth="1"/>
    <col min="5903" max="5903" width="2.33203125" customWidth="1"/>
    <col min="5904" max="5905" width="4.6640625" customWidth="1"/>
    <col min="5906" max="5906" width="2.33203125" customWidth="1"/>
    <col min="5907" max="5907" width="3.109375" customWidth="1"/>
    <col min="5908" max="5908" width="2.88671875" customWidth="1"/>
    <col min="5909" max="5909" width="2.109375" customWidth="1"/>
    <col min="5910" max="5911" width="4.6640625" customWidth="1"/>
    <col min="5912" max="5912" width="3.33203125" customWidth="1"/>
    <col min="5913" max="5913" width="2.88671875" customWidth="1"/>
    <col min="5914" max="5914" width="4.6640625" customWidth="1"/>
    <col min="5915" max="5915" width="2.88671875" customWidth="1"/>
    <col min="5916" max="5916" width="4.6640625" customWidth="1"/>
    <col min="5917" max="5919" width="8.6640625" customWidth="1"/>
    <col min="5920" max="5920" width="2.6640625" customWidth="1"/>
    <col min="5921" max="5921" width="7.88671875" customWidth="1"/>
    <col min="6144" max="6144" width="7.109375" customWidth="1"/>
    <col min="6145" max="6145" width="2.6640625" customWidth="1"/>
    <col min="6146" max="6148" width="8.6640625" customWidth="1"/>
    <col min="6149" max="6149" width="4.6640625" customWidth="1"/>
    <col min="6150" max="6150" width="2.33203125" customWidth="1"/>
    <col min="6151" max="6151" width="4.6640625" customWidth="1"/>
    <col min="6152" max="6152" width="2.88671875" customWidth="1"/>
    <col min="6153" max="6153" width="3.33203125" customWidth="1"/>
    <col min="6154" max="6155" width="4.6640625" customWidth="1"/>
    <col min="6156" max="6156" width="1.88671875" customWidth="1"/>
    <col min="6157" max="6157" width="2.44140625" customWidth="1"/>
    <col min="6158" max="6158" width="3.109375" customWidth="1"/>
    <col min="6159" max="6159" width="2.33203125" customWidth="1"/>
    <col min="6160" max="6161" width="4.6640625" customWidth="1"/>
    <col min="6162" max="6162" width="2.33203125" customWidth="1"/>
    <col min="6163" max="6163" width="3.109375" customWidth="1"/>
    <col min="6164" max="6164" width="2.88671875" customWidth="1"/>
    <col min="6165" max="6165" width="2.109375" customWidth="1"/>
    <col min="6166" max="6167" width="4.6640625" customWidth="1"/>
    <col min="6168" max="6168" width="3.33203125" customWidth="1"/>
    <col min="6169" max="6169" width="2.88671875" customWidth="1"/>
    <col min="6170" max="6170" width="4.6640625" customWidth="1"/>
    <col min="6171" max="6171" width="2.88671875" customWidth="1"/>
    <col min="6172" max="6172" width="4.6640625" customWidth="1"/>
    <col min="6173" max="6175" width="8.6640625" customWidth="1"/>
    <col min="6176" max="6176" width="2.6640625" customWidth="1"/>
    <col min="6177" max="6177" width="7.88671875" customWidth="1"/>
    <col min="6400" max="6400" width="7.109375" customWidth="1"/>
    <col min="6401" max="6401" width="2.6640625" customWidth="1"/>
    <col min="6402" max="6404" width="8.6640625" customWidth="1"/>
    <col min="6405" max="6405" width="4.6640625" customWidth="1"/>
    <col min="6406" max="6406" width="2.33203125" customWidth="1"/>
    <col min="6407" max="6407" width="4.6640625" customWidth="1"/>
    <col min="6408" max="6408" width="2.88671875" customWidth="1"/>
    <col min="6409" max="6409" width="3.33203125" customWidth="1"/>
    <col min="6410" max="6411" width="4.6640625" customWidth="1"/>
    <col min="6412" max="6412" width="1.88671875" customWidth="1"/>
    <col min="6413" max="6413" width="2.44140625" customWidth="1"/>
    <col min="6414" max="6414" width="3.109375" customWidth="1"/>
    <col min="6415" max="6415" width="2.33203125" customWidth="1"/>
    <col min="6416" max="6417" width="4.6640625" customWidth="1"/>
    <col min="6418" max="6418" width="2.33203125" customWidth="1"/>
    <col min="6419" max="6419" width="3.109375" customWidth="1"/>
    <col min="6420" max="6420" width="2.88671875" customWidth="1"/>
    <col min="6421" max="6421" width="2.109375" customWidth="1"/>
    <col min="6422" max="6423" width="4.6640625" customWidth="1"/>
    <col min="6424" max="6424" width="3.33203125" customWidth="1"/>
    <col min="6425" max="6425" width="2.88671875" customWidth="1"/>
    <col min="6426" max="6426" width="4.6640625" customWidth="1"/>
    <col min="6427" max="6427" width="2.88671875" customWidth="1"/>
    <col min="6428" max="6428" width="4.6640625" customWidth="1"/>
    <col min="6429" max="6431" width="8.6640625" customWidth="1"/>
    <col min="6432" max="6432" width="2.6640625" customWidth="1"/>
    <col min="6433" max="6433" width="7.88671875" customWidth="1"/>
    <col min="6656" max="6656" width="7.109375" customWidth="1"/>
    <col min="6657" max="6657" width="2.6640625" customWidth="1"/>
    <col min="6658" max="6660" width="8.6640625" customWidth="1"/>
    <col min="6661" max="6661" width="4.6640625" customWidth="1"/>
    <col min="6662" max="6662" width="2.33203125" customWidth="1"/>
    <col min="6663" max="6663" width="4.6640625" customWidth="1"/>
    <col min="6664" max="6664" width="2.88671875" customWidth="1"/>
    <col min="6665" max="6665" width="3.33203125" customWidth="1"/>
    <col min="6666" max="6667" width="4.6640625" customWidth="1"/>
    <col min="6668" max="6668" width="1.88671875" customWidth="1"/>
    <col min="6669" max="6669" width="2.44140625" customWidth="1"/>
    <col min="6670" max="6670" width="3.109375" customWidth="1"/>
    <col min="6671" max="6671" width="2.33203125" customWidth="1"/>
    <col min="6672" max="6673" width="4.6640625" customWidth="1"/>
    <col min="6674" max="6674" width="2.33203125" customWidth="1"/>
    <col min="6675" max="6675" width="3.109375" customWidth="1"/>
    <col min="6676" max="6676" width="2.88671875" customWidth="1"/>
    <col min="6677" max="6677" width="2.109375" customWidth="1"/>
    <col min="6678" max="6679" width="4.6640625" customWidth="1"/>
    <col min="6680" max="6680" width="3.33203125" customWidth="1"/>
    <col min="6681" max="6681" width="2.88671875" customWidth="1"/>
    <col min="6682" max="6682" width="4.6640625" customWidth="1"/>
    <col min="6683" max="6683" width="2.88671875" customWidth="1"/>
    <col min="6684" max="6684" width="4.6640625" customWidth="1"/>
    <col min="6685" max="6687" width="8.6640625" customWidth="1"/>
    <col min="6688" max="6688" width="2.6640625" customWidth="1"/>
    <col min="6689" max="6689" width="7.88671875" customWidth="1"/>
    <col min="6912" max="6912" width="7.109375" customWidth="1"/>
    <col min="6913" max="6913" width="2.6640625" customWidth="1"/>
    <col min="6914" max="6916" width="8.6640625" customWidth="1"/>
    <col min="6917" max="6917" width="4.6640625" customWidth="1"/>
    <col min="6918" max="6918" width="2.33203125" customWidth="1"/>
    <col min="6919" max="6919" width="4.6640625" customWidth="1"/>
    <col min="6920" max="6920" width="2.88671875" customWidth="1"/>
    <col min="6921" max="6921" width="3.33203125" customWidth="1"/>
    <col min="6922" max="6923" width="4.6640625" customWidth="1"/>
    <col min="6924" max="6924" width="1.88671875" customWidth="1"/>
    <col min="6925" max="6925" width="2.44140625" customWidth="1"/>
    <col min="6926" max="6926" width="3.109375" customWidth="1"/>
    <col min="6927" max="6927" width="2.33203125" customWidth="1"/>
    <col min="6928" max="6929" width="4.6640625" customWidth="1"/>
    <col min="6930" max="6930" width="2.33203125" customWidth="1"/>
    <col min="6931" max="6931" width="3.109375" customWidth="1"/>
    <col min="6932" max="6932" width="2.88671875" customWidth="1"/>
    <col min="6933" max="6933" width="2.109375" customWidth="1"/>
    <col min="6934" max="6935" width="4.6640625" customWidth="1"/>
    <col min="6936" max="6936" width="3.33203125" customWidth="1"/>
    <col min="6937" max="6937" width="2.88671875" customWidth="1"/>
    <col min="6938" max="6938" width="4.6640625" customWidth="1"/>
    <col min="6939" max="6939" width="2.88671875" customWidth="1"/>
    <col min="6940" max="6940" width="4.6640625" customWidth="1"/>
    <col min="6941" max="6943" width="8.6640625" customWidth="1"/>
    <col min="6944" max="6944" width="2.6640625" customWidth="1"/>
    <col min="6945" max="6945" width="7.88671875" customWidth="1"/>
    <col min="7168" max="7168" width="7.109375" customWidth="1"/>
    <col min="7169" max="7169" width="2.6640625" customWidth="1"/>
    <col min="7170" max="7172" width="8.6640625" customWidth="1"/>
    <col min="7173" max="7173" width="4.6640625" customWidth="1"/>
    <col min="7174" max="7174" width="2.33203125" customWidth="1"/>
    <col min="7175" max="7175" width="4.6640625" customWidth="1"/>
    <col min="7176" max="7176" width="2.88671875" customWidth="1"/>
    <col min="7177" max="7177" width="3.33203125" customWidth="1"/>
    <col min="7178" max="7179" width="4.6640625" customWidth="1"/>
    <col min="7180" max="7180" width="1.88671875" customWidth="1"/>
    <col min="7181" max="7181" width="2.44140625" customWidth="1"/>
    <col min="7182" max="7182" width="3.109375" customWidth="1"/>
    <col min="7183" max="7183" width="2.33203125" customWidth="1"/>
    <col min="7184" max="7185" width="4.6640625" customWidth="1"/>
    <col min="7186" max="7186" width="2.33203125" customWidth="1"/>
    <col min="7187" max="7187" width="3.109375" customWidth="1"/>
    <col min="7188" max="7188" width="2.88671875" customWidth="1"/>
    <col min="7189" max="7189" width="2.109375" customWidth="1"/>
    <col min="7190" max="7191" width="4.6640625" customWidth="1"/>
    <col min="7192" max="7192" width="3.33203125" customWidth="1"/>
    <col min="7193" max="7193" width="2.88671875" customWidth="1"/>
    <col min="7194" max="7194" width="4.6640625" customWidth="1"/>
    <col min="7195" max="7195" width="2.88671875" customWidth="1"/>
    <col min="7196" max="7196" width="4.6640625" customWidth="1"/>
    <col min="7197" max="7199" width="8.6640625" customWidth="1"/>
    <col min="7200" max="7200" width="2.6640625" customWidth="1"/>
    <col min="7201" max="7201" width="7.88671875" customWidth="1"/>
    <col min="7424" max="7424" width="7.109375" customWidth="1"/>
    <col min="7425" max="7425" width="2.6640625" customWidth="1"/>
    <col min="7426" max="7428" width="8.6640625" customWidth="1"/>
    <col min="7429" max="7429" width="4.6640625" customWidth="1"/>
    <col min="7430" max="7430" width="2.33203125" customWidth="1"/>
    <col min="7431" max="7431" width="4.6640625" customWidth="1"/>
    <col min="7432" max="7432" width="2.88671875" customWidth="1"/>
    <col min="7433" max="7433" width="3.33203125" customWidth="1"/>
    <col min="7434" max="7435" width="4.6640625" customWidth="1"/>
    <col min="7436" max="7436" width="1.88671875" customWidth="1"/>
    <col min="7437" max="7437" width="2.44140625" customWidth="1"/>
    <col min="7438" max="7438" width="3.109375" customWidth="1"/>
    <col min="7439" max="7439" width="2.33203125" customWidth="1"/>
    <col min="7440" max="7441" width="4.6640625" customWidth="1"/>
    <col min="7442" max="7442" width="2.33203125" customWidth="1"/>
    <col min="7443" max="7443" width="3.109375" customWidth="1"/>
    <col min="7444" max="7444" width="2.88671875" customWidth="1"/>
    <col min="7445" max="7445" width="2.109375" customWidth="1"/>
    <col min="7446" max="7447" width="4.6640625" customWidth="1"/>
    <col min="7448" max="7448" width="3.33203125" customWidth="1"/>
    <col min="7449" max="7449" width="2.88671875" customWidth="1"/>
    <col min="7450" max="7450" width="4.6640625" customWidth="1"/>
    <col min="7451" max="7451" width="2.88671875" customWidth="1"/>
    <col min="7452" max="7452" width="4.6640625" customWidth="1"/>
    <col min="7453" max="7455" width="8.6640625" customWidth="1"/>
    <col min="7456" max="7456" width="2.6640625" customWidth="1"/>
    <col min="7457" max="7457" width="7.88671875" customWidth="1"/>
    <col min="7680" max="7680" width="7.109375" customWidth="1"/>
    <col min="7681" max="7681" width="2.6640625" customWidth="1"/>
    <col min="7682" max="7684" width="8.6640625" customWidth="1"/>
    <col min="7685" max="7685" width="4.6640625" customWidth="1"/>
    <col min="7686" max="7686" width="2.33203125" customWidth="1"/>
    <col min="7687" max="7687" width="4.6640625" customWidth="1"/>
    <col min="7688" max="7688" width="2.88671875" customWidth="1"/>
    <col min="7689" max="7689" width="3.33203125" customWidth="1"/>
    <col min="7690" max="7691" width="4.6640625" customWidth="1"/>
    <col min="7692" max="7692" width="1.88671875" customWidth="1"/>
    <col min="7693" max="7693" width="2.44140625" customWidth="1"/>
    <col min="7694" max="7694" width="3.109375" customWidth="1"/>
    <col min="7695" max="7695" width="2.33203125" customWidth="1"/>
    <col min="7696" max="7697" width="4.6640625" customWidth="1"/>
    <col min="7698" max="7698" width="2.33203125" customWidth="1"/>
    <col min="7699" max="7699" width="3.109375" customWidth="1"/>
    <col min="7700" max="7700" width="2.88671875" customWidth="1"/>
    <col min="7701" max="7701" width="2.109375" customWidth="1"/>
    <col min="7702" max="7703" width="4.6640625" customWidth="1"/>
    <col min="7704" max="7704" width="3.33203125" customWidth="1"/>
    <col min="7705" max="7705" width="2.88671875" customWidth="1"/>
    <col min="7706" max="7706" width="4.6640625" customWidth="1"/>
    <col min="7707" max="7707" width="2.88671875" customWidth="1"/>
    <col min="7708" max="7708" width="4.6640625" customWidth="1"/>
    <col min="7709" max="7711" width="8.6640625" customWidth="1"/>
    <col min="7712" max="7712" width="2.6640625" customWidth="1"/>
    <col min="7713" max="7713" width="7.88671875" customWidth="1"/>
    <col min="7936" max="7936" width="7.109375" customWidth="1"/>
    <col min="7937" max="7937" width="2.6640625" customWidth="1"/>
    <col min="7938" max="7940" width="8.6640625" customWidth="1"/>
    <col min="7941" max="7941" width="4.6640625" customWidth="1"/>
    <col min="7942" max="7942" width="2.33203125" customWidth="1"/>
    <col min="7943" max="7943" width="4.6640625" customWidth="1"/>
    <col min="7944" max="7944" width="2.88671875" customWidth="1"/>
    <col min="7945" max="7945" width="3.33203125" customWidth="1"/>
    <col min="7946" max="7947" width="4.6640625" customWidth="1"/>
    <col min="7948" max="7948" width="1.88671875" customWidth="1"/>
    <col min="7949" max="7949" width="2.44140625" customWidth="1"/>
    <col min="7950" max="7950" width="3.109375" customWidth="1"/>
    <col min="7951" max="7951" width="2.33203125" customWidth="1"/>
    <col min="7952" max="7953" width="4.6640625" customWidth="1"/>
    <col min="7954" max="7954" width="2.33203125" customWidth="1"/>
    <col min="7955" max="7955" width="3.109375" customWidth="1"/>
    <col min="7956" max="7956" width="2.88671875" customWidth="1"/>
    <col min="7957" max="7957" width="2.109375" customWidth="1"/>
    <col min="7958" max="7959" width="4.6640625" customWidth="1"/>
    <col min="7960" max="7960" width="3.33203125" customWidth="1"/>
    <col min="7961" max="7961" width="2.88671875" customWidth="1"/>
    <col min="7962" max="7962" width="4.6640625" customWidth="1"/>
    <col min="7963" max="7963" width="2.88671875" customWidth="1"/>
    <col min="7964" max="7964" width="4.6640625" customWidth="1"/>
    <col min="7965" max="7967" width="8.6640625" customWidth="1"/>
    <col min="7968" max="7968" width="2.6640625" customWidth="1"/>
    <col min="7969" max="7969" width="7.88671875" customWidth="1"/>
    <col min="8192" max="8192" width="7.109375" customWidth="1"/>
    <col min="8193" max="8193" width="2.6640625" customWidth="1"/>
    <col min="8194" max="8196" width="8.6640625" customWidth="1"/>
    <col min="8197" max="8197" width="4.6640625" customWidth="1"/>
    <col min="8198" max="8198" width="2.33203125" customWidth="1"/>
    <col min="8199" max="8199" width="4.6640625" customWidth="1"/>
    <col min="8200" max="8200" width="2.88671875" customWidth="1"/>
    <col min="8201" max="8201" width="3.33203125" customWidth="1"/>
    <col min="8202" max="8203" width="4.6640625" customWidth="1"/>
    <col min="8204" max="8204" width="1.88671875" customWidth="1"/>
    <col min="8205" max="8205" width="2.44140625" customWidth="1"/>
    <col min="8206" max="8206" width="3.109375" customWidth="1"/>
    <col min="8207" max="8207" width="2.33203125" customWidth="1"/>
    <col min="8208" max="8209" width="4.6640625" customWidth="1"/>
    <col min="8210" max="8210" width="2.33203125" customWidth="1"/>
    <col min="8211" max="8211" width="3.109375" customWidth="1"/>
    <col min="8212" max="8212" width="2.88671875" customWidth="1"/>
    <col min="8213" max="8213" width="2.109375" customWidth="1"/>
    <col min="8214" max="8215" width="4.6640625" customWidth="1"/>
    <col min="8216" max="8216" width="3.33203125" customWidth="1"/>
    <col min="8217" max="8217" width="2.88671875" customWidth="1"/>
    <col min="8218" max="8218" width="4.6640625" customWidth="1"/>
    <col min="8219" max="8219" width="2.88671875" customWidth="1"/>
    <col min="8220" max="8220" width="4.6640625" customWidth="1"/>
    <col min="8221" max="8223" width="8.6640625" customWidth="1"/>
    <col min="8224" max="8224" width="2.6640625" customWidth="1"/>
    <col min="8225" max="8225" width="7.88671875" customWidth="1"/>
    <col min="8448" max="8448" width="7.109375" customWidth="1"/>
    <col min="8449" max="8449" width="2.6640625" customWidth="1"/>
    <col min="8450" max="8452" width="8.6640625" customWidth="1"/>
    <col min="8453" max="8453" width="4.6640625" customWidth="1"/>
    <col min="8454" max="8454" width="2.33203125" customWidth="1"/>
    <col min="8455" max="8455" width="4.6640625" customWidth="1"/>
    <col min="8456" max="8456" width="2.88671875" customWidth="1"/>
    <col min="8457" max="8457" width="3.33203125" customWidth="1"/>
    <col min="8458" max="8459" width="4.6640625" customWidth="1"/>
    <col min="8460" max="8460" width="1.88671875" customWidth="1"/>
    <col min="8461" max="8461" width="2.44140625" customWidth="1"/>
    <col min="8462" max="8462" width="3.109375" customWidth="1"/>
    <col min="8463" max="8463" width="2.33203125" customWidth="1"/>
    <col min="8464" max="8465" width="4.6640625" customWidth="1"/>
    <col min="8466" max="8466" width="2.33203125" customWidth="1"/>
    <col min="8467" max="8467" width="3.109375" customWidth="1"/>
    <col min="8468" max="8468" width="2.88671875" customWidth="1"/>
    <col min="8469" max="8469" width="2.109375" customWidth="1"/>
    <col min="8470" max="8471" width="4.6640625" customWidth="1"/>
    <col min="8472" max="8472" width="3.33203125" customWidth="1"/>
    <col min="8473" max="8473" width="2.88671875" customWidth="1"/>
    <col min="8474" max="8474" width="4.6640625" customWidth="1"/>
    <col min="8475" max="8475" width="2.88671875" customWidth="1"/>
    <col min="8476" max="8476" width="4.6640625" customWidth="1"/>
    <col min="8477" max="8479" width="8.6640625" customWidth="1"/>
    <col min="8480" max="8480" width="2.6640625" customWidth="1"/>
    <col min="8481" max="8481" width="7.88671875" customWidth="1"/>
    <col min="8704" max="8704" width="7.109375" customWidth="1"/>
    <col min="8705" max="8705" width="2.6640625" customWidth="1"/>
    <col min="8706" max="8708" width="8.6640625" customWidth="1"/>
    <col min="8709" max="8709" width="4.6640625" customWidth="1"/>
    <col min="8710" max="8710" width="2.33203125" customWidth="1"/>
    <col min="8711" max="8711" width="4.6640625" customWidth="1"/>
    <col min="8712" max="8712" width="2.88671875" customWidth="1"/>
    <col min="8713" max="8713" width="3.33203125" customWidth="1"/>
    <col min="8714" max="8715" width="4.6640625" customWidth="1"/>
    <col min="8716" max="8716" width="1.88671875" customWidth="1"/>
    <col min="8717" max="8717" width="2.44140625" customWidth="1"/>
    <col min="8718" max="8718" width="3.109375" customWidth="1"/>
    <col min="8719" max="8719" width="2.33203125" customWidth="1"/>
    <col min="8720" max="8721" width="4.6640625" customWidth="1"/>
    <col min="8722" max="8722" width="2.33203125" customWidth="1"/>
    <col min="8723" max="8723" width="3.109375" customWidth="1"/>
    <col min="8724" max="8724" width="2.88671875" customWidth="1"/>
    <col min="8725" max="8725" width="2.109375" customWidth="1"/>
    <col min="8726" max="8727" width="4.6640625" customWidth="1"/>
    <col min="8728" max="8728" width="3.33203125" customWidth="1"/>
    <col min="8729" max="8729" width="2.88671875" customWidth="1"/>
    <col min="8730" max="8730" width="4.6640625" customWidth="1"/>
    <col min="8731" max="8731" width="2.88671875" customWidth="1"/>
    <col min="8732" max="8732" width="4.6640625" customWidth="1"/>
    <col min="8733" max="8735" width="8.6640625" customWidth="1"/>
    <col min="8736" max="8736" width="2.6640625" customWidth="1"/>
    <col min="8737" max="8737" width="7.88671875" customWidth="1"/>
    <col min="8960" max="8960" width="7.109375" customWidth="1"/>
    <col min="8961" max="8961" width="2.6640625" customWidth="1"/>
    <col min="8962" max="8964" width="8.6640625" customWidth="1"/>
    <col min="8965" max="8965" width="4.6640625" customWidth="1"/>
    <col min="8966" max="8966" width="2.33203125" customWidth="1"/>
    <col min="8967" max="8967" width="4.6640625" customWidth="1"/>
    <col min="8968" max="8968" width="2.88671875" customWidth="1"/>
    <col min="8969" max="8969" width="3.33203125" customWidth="1"/>
    <col min="8970" max="8971" width="4.6640625" customWidth="1"/>
    <col min="8972" max="8972" width="1.88671875" customWidth="1"/>
    <col min="8973" max="8973" width="2.44140625" customWidth="1"/>
    <col min="8974" max="8974" width="3.109375" customWidth="1"/>
    <col min="8975" max="8975" width="2.33203125" customWidth="1"/>
    <col min="8976" max="8977" width="4.6640625" customWidth="1"/>
    <col min="8978" max="8978" width="2.33203125" customWidth="1"/>
    <col min="8979" max="8979" width="3.109375" customWidth="1"/>
    <col min="8980" max="8980" width="2.88671875" customWidth="1"/>
    <col min="8981" max="8981" width="2.109375" customWidth="1"/>
    <col min="8982" max="8983" width="4.6640625" customWidth="1"/>
    <col min="8984" max="8984" width="3.33203125" customWidth="1"/>
    <col min="8985" max="8985" width="2.88671875" customWidth="1"/>
    <col min="8986" max="8986" width="4.6640625" customWidth="1"/>
    <col min="8987" max="8987" width="2.88671875" customWidth="1"/>
    <col min="8988" max="8988" width="4.6640625" customWidth="1"/>
    <col min="8989" max="8991" width="8.6640625" customWidth="1"/>
    <col min="8992" max="8992" width="2.6640625" customWidth="1"/>
    <col min="8993" max="8993" width="7.88671875" customWidth="1"/>
    <col min="9216" max="9216" width="7.109375" customWidth="1"/>
    <col min="9217" max="9217" width="2.6640625" customWidth="1"/>
    <col min="9218" max="9220" width="8.6640625" customWidth="1"/>
    <col min="9221" max="9221" width="4.6640625" customWidth="1"/>
    <col min="9222" max="9222" width="2.33203125" customWidth="1"/>
    <col min="9223" max="9223" width="4.6640625" customWidth="1"/>
    <col min="9224" max="9224" width="2.88671875" customWidth="1"/>
    <col min="9225" max="9225" width="3.33203125" customWidth="1"/>
    <col min="9226" max="9227" width="4.6640625" customWidth="1"/>
    <col min="9228" max="9228" width="1.88671875" customWidth="1"/>
    <col min="9229" max="9229" width="2.44140625" customWidth="1"/>
    <col min="9230" max="9230" width="3.109375" customWidth="1"/>
    <col min="9231" max="9231" width="2.33203125" customWidth="1"/>
    <col min="9232" max="9233" width="4.6640625" customWidth="1"/>
    <col min="9234" max="9234" width="2.33203125" customWidth="1"/>
    <col min="9235" max="9235" width="3.109375" customWidth="1"/>
    <col min="9236" max="9236" width="2.88671875" customWidth="1"/>
    <col min="9237" max="9237" width="2.109375" customWidth="1"/>
    <col min="9238" max="9239" width="4.6640625" customWidth="1"/>
    <col min="9240" max="9240" width="3.33203125" customWidth="1"/>
    <col min="9241" max="9241" width="2.88671875" customWidth="1"/>
    <col min="9242" max="9242" width="4.6640625" customWidth="1"/>
    <col min="9243" max="9243" width="2.88671875" customWidth="1"/>
    <col min="9244" max="9244" width="4.6640625" customWidth="1"/>
    <col min="9245" max="9247" width="8.6640625" customWidth="1"/>
    <col min="9248" max="9248" width="2.6640625" customWidth="1"/>
    <col min="9249" max="9249" width="7.88671875" customWidth="1"/>
    <col min="9472" max="9472" width="7.109375" customWidth="1"/>
    <col min="9473" max="9473" width="2.6640625" customWidth="1"/>
    <col min="9474" max="9476" width="8.6640625" customWidth="1"/>
    <col min="9477" max="9477" width="4.6640625" customWidth="1"/>
    <col min="9478" max="9478" width="2.33203125" customWidth="1"/>
    <col min="9479" max="9479" width="4.6640625" customWidth="1"/>
    <col min="9480" max="9480" width="2.88671875" customWidth="1"/>
    <col min="9481" max="9481" width="3.33203125" customWidth="1"/>
    <col min="9482" max="9483" width="4.6640625" customWidth="1"/>
    <col min="9484" max="9484" width="1.88671875" customWidth="1"/>
    <col min="9485" max="9485" width="2.44140625" customWidth="1"/>
    <col min="9486" max="9486" width="3.109375" customWidth="1"/>
    <col min="9487" max="9487" width="2.33203125" customWidth="1"/>
    <col min="9488" max="9489" width="4.6640625" customWidth="1"/>
    <col min="9490" max="9490" width="2.33203125" customWidth="1"/>
    <col min="9491" max="9491" width="3.109375" customWidth="1"/>
    <col min="9492" max="9492" width="2.88671875" customWidth="1"/>
    <col min="9493" max="9493" width="2.109375" customWidth="1"/>
    <col min="9494" max="9495" width="4.6640625" customWidth="1"/>
    <col min="9496" max="9496" width="3.33203125" customWidth="1"/>
    <col min="9497" max="9497" width="2.88671875" customWidth="1"/>
    <col min="9498" max="9498" width="4.6640625" customWidth="1"/>
    <col min="9499" max="9499" width="2.88671875" customWidth="1"/>
    <col min="9500" max="9500" width="4.6640625" customWidth="1"/>
    <col min="9501" max="9503" width="8.6640625" customWidth="1"/>
    <col min="9504" max="9504" width="2.6640625" customWidth="1"/>
    <col min="9505" max="9505" width="7.88671875" customWidth="1"/>
    <col min="9728" max="9728" width="7.109375" customWidth="1"/>
    <col min="9729" max="9729" width="2.6640625" customWidth="1"/>
    <col min="9730" max="9732" width="8.6640625" customWidth="1"/>
    <col min="9733" max="9733" width="4.6640625" customWidth="1"/>
    <col min="9734" max="9734" width="2.33203125" customWidth="1"/>
    <col min="9735" max="9735" width="4.6640625" customWidth="1"/>
    <col min="9736" max="9736" width="2.88671875" customWidth="1"/>
    <col min="9737" max="9737" width="3.33203125" customWidth="1"/>
    <col min="9738" max="9739" width="4.6640625" customWidth="1"/>
    <col min="9740" max="9740" width="1.88671875" customWidth="1"/>
    <col min="9741" max="9741" width="2.44140625" customWidth="1"/>
    <col min="9742" max="9742" width="3.109375" customWidth="1"/>
    <col min="9743" max="9743" width="2.33203125" customWidth="1"/>
    <col min="9744" max="9745" width="4.6640625" customWidth="1"/>
    <col min="9746" max="9746" width="2.33203125" customWidth="1"/>
    <col min="9747" max="9747" width="3.109375" customWidth="1"/>
    <col min="9748" max="9748" width="2.88671875" customWidth="1"/>
    <col min="9749" max="9749" width="2.109375" customWidth="1"/>
    <col min="9750" max="9751" width="4.6640625" customWidth="1"/>
    <col min="9752" max="9752" width="3.33203125" customWidth="1"/>
    <col min="9753" max="9753" width="2.88671875" customWidth="1"/>
    <col min="9754" max="9754" width="4.6640625" customWidth="1"/>
    <col min="9755" max="9755" width="2.88671875" customWidth="1"/>
    <col min="9756" max="9756" width="4.6640625" customWidth="1"/>
    <col min="9757" max="9759" width="8.6640625" customWidth="1"/>
    <col min="9760" max="9760" width="2.6640625" customWidth="1"/>
    <col min="9761" max="9761" width="7.88671875" customWidth="1"/>
    <col min="9984" max="9984" width="7.109375" customWidth="1"/>
    <col min="9985" max="9985" width="2.6640625" customWidth="1"/>
    <col min="9986" max="9988" width="8.6640625" customWidth="1"/>
    <col min="9989" max="9989" width="4.6640625" customWidth="1"/>
    <col min="9990" max="9990" width="2.33203125" customWidth="1"/>
    <col min="9991" max="9991" width="4.6640625" customWidth="1"/>
    <col min="9992" max="9992" width="2.88671875" customWidth="1"/>
    <col min="9993" max="9993" width="3.33203125" customWidth="1"/>
    <col min="9994" max="9995" width="4.6640625" customWidth="1"/>
    <col min="9996" max="9996" width="1.88671875" customWidth="1"/>
    <col min="9997" max="9997" width="2.44140625" customWidth="1"/>
    <col min="9998" max="9998" width="3.109375" customWidth="1"/>
    <col min="9999" max="9999" width="2.33203125" customWidth="1"/>
    <col min="10000" max="10001" width="4.6640625" customWidth="1"/>
    <col min="10002" max="10002" width="2.33203125" customWidth="1"/>
    <col min="10003" max="10003" width="3.109375" customWidth="1"/>
    <col min="10004" max="10004" width="2.88671875" customWidth="1"/>
    <col min="10005" max="10005" width="2.109375" customWidth="1"/>
    <col min="10006" max="10007" width="4.6640625" customWidth="1"/>
    <col min="10008" max="10008" width="3.33203125" customWidth="1"/>
    <col min="10009" max="10009" width="2.88671875" customWidth="1"/>
    <col min="10010" max="10010" width="4.6640625" customWidth="1"/>
    <col min="10011" max="10011" width="2.88671875" customWidth="1"/>
    <col min="10012" max="10012" width="4.6640625" customWidth="1"/>
    <col min="10013" max="10015" width="8.6640625" customWidth="1"/>
    <col min="10016" max="10016" width="2.6640625" customWidth="1"/>
    <col min="10017" max="10017" width="7.88671875" customWidth="1"/>
    <col min="10240" max="10240" width="7.109375" customWidth="1"/>
    <col min="10241" max="10241" width="2.6640625" customWidth="1"/>
    <col min="10242" max="10244" width="8.6640625" customWidth="1"/>
    <col min="10245" max="10245" width="4.6640625" customWidth="1"/>
    <col min="10246" max="10246" width="2.33203125" customWidth="1"/>
    <col min="10247" max="10247" width="4.6640625" customWidth="1"/>
    <col min="10248" max="10248" width="2.88671875" customWidth="1"/>
    <col min="10249" max="10249" width="3.33203125" customWidth="1"/>
    <col min="10250" max="10251" width="4.6640625" customWidth="1"/>
    <col min="10252" max="10252" width="1.88671875" customWidth="1"/>
    <col min="10253" max="10253" width="2.44140625" customWidth="1"/>
    <col min="10254" max="10254" width="3.109375" customWidth="1"/>
    <col min="10255" max="10255" width="2.33203125" customWidth="1"/>
    <col min="10256" max="10257" width="4.6640625" customWidth="1"/>
    <col min="10258" max="10258" width="2.33203125" customWidth="1"/>
    <col min="10259" max="10259" width="3.109375" customWidth="1"/>
    <col min="10260" max="10260" width="2.88671875" customWidth="1"/>
    <col min="10261" max="10261" width="2.109375" customWidth="1"/>
    <col min="10262" max="10263" width="4.6640625" customWidth="1"/>
    <col min="10264" max="10264" width="3.33203125" customWidth="1"/>
    <col min="10265" max="10265" width="2.88671875" customWidth="1"/>
    <col min="10266" max="10266" width="4.6640625" customWidth="1"/>
    <col min="10267" max="10267" width="2.88671875" customWidth="1"/>
    <col min="10268" max="10268" width="4.6640625" customWidth="1"/>
    <col min="10269" max="10271" width="8.6640625" customWidth="1"/>
    <col min="10272" max="10272" width="2.6640625" customWidth="1"/>
    <col min="10273" max="10273" width="7.88671875" customWidth="1"/>
    <col min="10496" max="10496" width="7.109375" customWidth="1"/>
    <col min="10497" max="10497" width="2.6640625" customWidth="1"/>
    <col min="10498" max="10500" width="8.6640625" customWidth="1"/>
    <col min="10501" max="10501" width="4.6640625" customWidth="1"/>
    <col min="10502" max="10502" width="2.33203125" customWidth="1"/>
    <col min="10503" max="10503" width="4.6640625" customWidth="1"/>
    <col min="10504" max="10504" width="2.88671875" customWidth="1"/>
    <col min="10505" max="10505" width="3.33203125" customWidth="1"/>
    <col min="10506" max="10507" width="4.6640625" customWidth="1"/>
    <col min="10508" max="10508" width="1.88671875" customWidth="1"/>
    <col min="10509" max="10509" width="2.44140625" customWidth="1"/>
    <col min="10510" max="10510" width="3.109375" customWidth="1"/>
    <col min="10511" max="10511" width="2.33203125" customWidth="1"/>
    <col min="10512" max="10513" width="4.6640625" customWidth="1"/>
    <col min="10514" max="10514" width="2.33203125" customWidth="1"/>
    <col min="10515" max="10515" width="3.109375" customWidth="1"/>
    <col min="10516" max="10516" width="2.88671875" customWidth="1"/>
    <col min="10517" max="10517" width="2.109375" customWidth="1"/>
    <col min="10518" max="10519" width="4.6640625" customWidth="1"/>
    <col min="10520" max="10520" width="3.33203125" customWidth="1"/>
    <col min="10521" max="10521" width="2.88671875" customWidth="1"/>
    <col min="10522" max="10522" width="4.6640625" customWidth="1"/>
    <col min="10523" max="10523" width="2.88671875" customWidth="1"/>
    <col min="10524" max="10524" width="4.6640625" customWidth="1"/>
    <col min="10525" max="10527" width="8.6640625" customWidth="1"/>
    <col min="10528" max="10528" width="2.6640625" customWidth="1"/>
    <col min="10529" max="10529" width="7.88671875" customWidth="1"/>
    <col min="10752" max="10752" width="7.109375" customWidth="1"/>
    <col min="10753" max="10753" width="2.6640625" customWidth="1"/>
    <col min="10754" max="10756" width="8.6640625" customWidth="1"/>
    <col min="10757" max="10757" width="4.6640625" customWidth="1"/>
    <col min="10758" max="10758" width="2.33203125" customWidth="1"/>
    <col min="10759" max="10759" width="4.6640625" customWidth="1"/>
    <col min="10760" max="10760" width="2.88671875" customWidth="1"/>
    <col min="10761" max="10761" width="3.33203125" customWidth="1"/>
    <col min="10762" max="10763" width="4.6640625" customWidth="1"/>
    <col min="10764" max="10764" width="1.88671875" customWidth="1"/>
    <col min="10765" max="10765" width="2.44140625" customWidth="1"/>
    <col min="10766" max="10766" width="3.109375" customWidth="1"/>
    <col min="10767" max="10767" width="2.33203125" customWidth="1"/>
    <col min="10768" max="10769" width="4.6640625" customWidth="1"/>
    <col min="10770" max="10770" width="2.33203125" customWidth="1"/>
    <col min="10771" max="10771" width="3.109375" customWidth="1"/>
    <col min="10772" max="10772" width="2.88671875" customWidth="1"/>
    <col min="10773" max="10773" width="2.109375" customWidth="1"/>
    <col min="10774" max="10775" width="4.6640625" customWidth="1"/>
    <col min="10776" max="10776" width="3.33203125" customWidth="1"/>
    <col min="10777" max="10777" width="2.88671875" customWidth="1"/>
    <col min="10778" max="10778" width="4.6640625" customWidth="1"/>
    <col min="10779" max="10779" width="2.88671875" customWidth="1"/>
    <col min="10780" max="10780" width="4.6640625" customWidth="1"/>
    <col min="10781" max="10783" width="8.6640625" customWidth="1"/>
    <col min="10784" max="10784" width="2.6640625" customWidth="1"/>
    <col min="10785" max="10785" width="7.88671875" customWidth="1"/>
    <col min="11008" max="11008" width="7.109375" customWidth="1"/>
    <col min="11009" max="11009" width="2.6640625" customWidth="1"/>
    <col min="11010" max="11012" width="8.6640625" customWidth="1"/>
    <col min="11013" max="11013" width="4.6640625" customWidth="1"/>
    <col min="11014" max="11014" width="2.33203125" customWidth="1"/>
    <col min="11015" max="11015" width="4.6640625" customWidth="1"/>
    <col min="11016" max="11016" width="2.88671875" customWidth="1"/>
    <col min="11017" max="11017" width="3.33203125" customWidth="1"/>
    <col min="11018" max="11019" width="4.6640625" customWidth="1"/>
    <col min="11020" max="11020" width="1.88671875" customWidth="1"/>
    <col min="11021" max="11021" width="2.44140625" customWidth="1"/>
    <col min="11022" max="11022" width="3.109375" customWidth="1"/>
    <col min="11023" max="11023" width="2.33203125" customWidth="1"/>
    <col min="11024" max="11025" width="4.6640625" customWidth="1"/>
    <col min="11026" max="11026" width="2.33203125" customWidth="1"/>
    <col min="11027" max="11027" width="3.109375" customWidth="1"/>
    <col min="11028" max="11028" width="2.88671875" customWidth="1"/>
    <col min="11029" max="11029" width="2.109375" customWidth="1"/>
    <col min="11030" max="11031" width="4.6640625" customWidth="1"/>
    <col min="11032" max="11032" width="3.33203125" customWidth="1"/>
    <col min="11033" max="11033" width="2.88671875" customWidth="1"/>
    <col min="11034" max="11034" width="4.6640625" customWidth="1"/>
    <col min="11035" max="11035" width="2.88671875" customWidth="1"/>
    <col min="11036" max="11036" width="4.6640625" customWidth="1"/>
    <col min="11037" max="11039" width="8.6640625" customWidth="1"/>
    <col min="11040" max="11040" width="2.6640625" customWidth="1"/>
    <col min="11041" max="11041" width="7.88671875" customWidth="1"/>
    <col min="11264" max="11264" width="7.109375" customWidth="1"/>
    <col min="11265" max="11265" width="2.6640625" customWidth="1"/>
    <col min="11266" max="11268" width="8.6640625" customWidth="1"/>
    <col min="11269" max="11269" width="4.6640625" customWidth="1"/>
    <col min="11270" max="11270" width="2.33203125" customWidth="1"/>
    <col min="11271" max="11271" width="4.6640625" customWidth="1"/>
    <col min="11272" max="11272" width="2.88671875" customWidth="1"/>
    <col min="11273" max="11273" width="3.33203125" customWidth="1"/>
    <col min="11274" max="11275" width="4.6640625" customWidth="1"/>
    <col min="11276" max="11276" width="1.88671875" customWidth="1"/>
    <col min="11277" max="11277" width="2.44140625" customWidth="1"/>
    <col min="11278" max="11278" width="3.109375" customWidth="1"/>
    <col min="11279" max="11279" width="2.33203125" customWidth="1"/>
    <col min="11280" max="11281" width="4.6640625" customWidth="1"/>
    <col min="11282" max="11282" width="2.33203125" customWidth="1"/>
    <col min="11283" max="11283" width="3.109375" customWidth="1"/>
    <col min="11284" max="11284" width="2.88671875" customWidth="1"/>
    <col min="11285" max="11285" width="2.109375" customWidth="1"/>
    <col min="11286" max="11287" width="4.6640625" customWidth="1"/>
    <col min="11288" max="11288" width="3.33203125" customWidth="1"/>
    <col min="11289" max="11289" width="2.88671875" customWidth="1"/>
    <col min="11290" max="11290" width="4.6640625" customWidth="1"/>
    <col min="11291" max="11291" width="2.88671875" customWidth="1"/>
    <col min="11292" max="11292" width="4.6640625" customWidth="1"/>
    <col min="11293" max="11295" width="8.6640625" customWidth="1"/>
    <col min="11296" max="11296" width="2.6640625" customWidth="1"/>
    <col min="11297" max="11297" width="7.88671875" customWidth="1"/>
    <col min="11520" max="11520" width="7.109375" customWidth="1"/>
    <col min="11521" max="11521" width="2.6640625" customWidth="1"/>
    <col min="11522" max="11524" width="8.6640625" customWidth="1"/>
    <col min="11525" max="11525" width="4.6640625" customWidth="1"/>
    <col min="11526" max="11526" width="2.33203125" customWidth="1"/>
    <col min="11527" max="11527" width="4.6640625" customWidth="1"/>
    <col min="11528" max="11528" width="2.88671875" customWidth="1"/>
    <col min="11529" max="11529" width="3.33203125" customWidth="1"/>
    <col min="11530" max="11531" width="4.6640625" customWidth="1"/>
    <col min="11532" max="11532" width="1.88671875" customWidth="1"/>
    <col min="11533" max="11533" width="2.44140625" customWidth="1"/>
    <col min="11534" max="11534" width="3.109375" customWidth="1"/>
    <col min="11535" max="11535" width="2.33203125" customWidth="1"/>
    <col min="11536" max="11537" width="4.6640625" customWidth="1"/>
    <col min="11538" max="11538" width="2.33203125" customWidth="1"/>
    <col min="11539" max="11539" width="3.109375" customWidth="1"/>
    <col min="11540" max="11540" width="2.88671875" customWidth="1"/>
    <col min="11541" max="11541" width="2.109375" customWidth="1"/>
    <col min="11542" max="11543" width="4.6640625" customWidth="1"/>
    <col min="11544" max="11544" width="3.33203125" customWidth="1"/>
    <col min="11545" max="11545" width="2.88671875" customWidth="1"/>
    <col min="11546" max="11546" width="4.6640625" customWidth="1"/>
    <col min="11547" max="11547" width="2.88671875" customWidth="1"/>
    <col min="11548" max="11548" width="4.6640625" customWidth="1"/>
    <col min="11549" max="11551" width="8.6640625" customWidth="1"/>
    <col min="11552" max="11552" width="2.6640625" customWidth="1"/>
    <col min="11553" max="11553" width="7.88671875" customWidth="1"/>
    <col min="11776" max="11776" width="7.109375" customWidth="1"/>
    <col min="11777" max="11777" width="2.6640625" customWidth="1"/>
    <col min="11778" max="11780" width="8.6640625" customWidth="1"/>
    <col min="11781" max="11781" width="4.6640625" customWidth="1"/>
    <col min="11782" max="11782" width="2.33203125" customWidth="1"/>
    <col min="11783" max="11783" width="4.6640625" customWidth="1"/>
    <col min="11784" max="11784" width="2.88671875" customWidth="1"/>
    <col min="11785" max="11785" width="3.33203125" customWidth="1"/>
    <col min="11786" max="11787" width="4.6640625" customWidth="1"/>
    <col min="11788" max="11788" width="1.88671875" customWidth="1"/>
    <col min="11789" max="11789" width="2.44140625" customWidth="1"/>
    <col min="11790" max="11790" width="3.109375" customWidth="1"/>
    <col min="11791" max="11791" width="2.33203125" customWidth="1"/>
    <col min="11792" max="11793" width="4.6640625" customWidth="1"/>
    <col min="11794" max="11794" width="2.33203125" customWidth="1"/>
    <col min="11795" max="11795" width="3.109375" customWidth="1"/>
    <col min="11796" max="11796" width="2.88671875" customWidth="1"/>
    <col min="11797" max="11797" width="2.109375" customWidth="1"/>
    <col min="11798" max="11799" width="4.6640625" customWidth="1"/>
    <col min="11800" max="11800" width="3.33203125" customWidth="1"/>
    <col min="11801" max="11801" width="2.88671875" customWidth="1"/>
    <col min="11802" max="11802" width="4.6640625" customWidth="1"/>
    <col min="11803" max="11803" width="2.88671875" customWidth="1"/>
    <col min="11804" max="11804" width="4.6640625" customWidth="1"/>
    <col min="11805" max="11807" width="8.6640625" customWidth="1"/>
    <col min="11808" max="11808" width="2.6640625" customWidth="1"/>
    <col min="11809" max="11809" width="7.88671875" customWidth="1"/>
    <col min="12032" max="12032" width="7.109375" customWidth="1"/>
    <col min="12033" max="12033" width="2.6640625" customWidth="1"/>
    <col min="12034" max="12036" width="8.6640625" customWidth="1"/>
    <col min="12037" max="12037" width="4.6640625" customWidth="1"/>
    <col min="12038" max="12038" width="2.33203125" customWidth="1"/>
    <col min="12039" max="12039" width="4.6640625" customWidth="1"/>
    <col min="12040" max="12040" width="2.88671875" customWidth="1"/>
    <col min="12041" max="12041" width="3.33203125" customWidth="1"/>
    <col min="12042" max="12043" width="4.6640625" customWidth="1"/>
    <col min="12044" max="12044" width="1.88671875" customWidth="1"/>
    <col min="12045" max="12045" width="2.44140625" customWidth="1"/>
    <col min="12046" max="12046" width="3.109375" customWidth="1"/>
    <col min="12047" max="12047" width="2.33203125" customWidth="1"/>
    <col min="12048" max="12049" width="4.6640625" customWidth="1"/>
    <col min="12050" max="12050" width="2.33203125" customWidth="1"/>
    <col min="12051" max="12051" width="3.109375" customWidth="1"/>
    <col min="12052" max="12052" width="2.88671875" customWidth="1"/>
    <col min="12053" max="12053" width="2.109375" customWidth="1"/>
    <col min="12054" max="12055" width="4.6640625" customWidth="1"/>
    <col min="12056" max="12056" width="3.33203125" customWidth="1"/>
    <col min="12057" max="12057" width="2.88671875" customWidth="1"/>
    <col min="12058" max="12058" width="4.6640625" customWidth="1"/>
    <col min="12059" max="12059" width="2.88671875" customWidth="1"/>
    <col min="12060" max="12060" width="4.6640625" customWidth="1"/>
    <col min="12061" max="12063" width="8.6640625" customWidth="1"/>
    <col min="12064" max="12064" width="2.6640625" customWidth="1"/>
    <col min="12065" max="12065" width="7.88671875" customWidth="1"/>
    <col min="12288" max="12288" width="7.109375" customWidth="1"/>
    <col min="12289" max="12289" width="2.6640625" customWidth="1"/>
    <col min="12290" max="12292" width="8.6640625" customWidth="1"/>
    <col min="12293" max="12293" width="4.6640625" customWidth="1"/>
    <col min="12294" max="12294" width="2.33203125" customWidth="1"/>
    <col min="12295" max="12295" width="4.6640625" customWidth="1"/>
    <col min="12296" max="12296" width="2.88671875" customWidth="1"/>
    <col min="12297" max="12297" width="3.33203125" customWidth="1"/>
    <col min="12298" max="12299" width="4.6640625" customWidth="1"/>
    <col min="12300" max="12300" width="1.88671875" customWidth="1"/>
    <col min="12301" max="12301" width="2.44140625" customWidth="1"/>
    <col min="12302" max="12302" width="3.109375" customWidth="1"/>
    <col min="12303" max="12303" width="2.33203125" customWidth="1"/>
    <col min="12304" max="12305" width="4.6640625" customWidth="1"/>
    <col min="12306" max="12306" width="2.33203125" customWidth="1"/>
    <col min="12307" max="12307" width="3.109375" customWidth="1"/>
    <col min="12308" max="12308" width="2.88671875" customWidth="1"/>
    <col min="12309" max="12309" width="2.109375" customWidth="1"/>
    <col min="12310" max="12311" width="4.6640625" customWidth="1"/>
    <col min="12312" max="12312" width="3.33203125" customWidth="1"/>
    <col min="12313" max="12313" width="2.88671875" customWidth="1"/>
    <col min="12314" max="12314" width="4.6640625" customWidth="1"/>
    <col min="12315" max="12315" width="2.88671875" customWidth="1"/>
    <col min="12316" max="12316" width="4.6640625" customWidth="1"/>
    <col min="12317" max="12319" width="8.6640625" customWidth="1"/>
    <col min="12320" max="12320" width="2.6640625" customWidth="1"/>
    <col min="12321" max="12321" width="7.88671875" customWidth="1"/>
    <col min="12544" max="12544" width="7.109375" customWidth="1"/>
    <col min="12545" max="12545" width="2.6640625" customWidth="1"/>
    <col min="12546" max="12548" width="8.6640625" customWidth="1"/>
    <col min="12549" max="12549" width="4.6640625" customWidth="1"/>
    <col min="12550" max="12550" width="2.33203125" customWidth="1"/>
    <col min="12551" max="12551" width="4.6640625" customWidth="1"/>
    <col min="12552" max="12552" width="2.88671875" customWidth="1"/>
    <col min="12553" max="12553" width="3.33203125" customWidth="1"/>
    <col min="12554" max="12555" width="4.6640625" customWidth="1"/>
    <col min="12556" max="12556" width="1.88671875" customWidth="1"/>
    <col min="12557" max="12557" width="2.44140625" customWidth="1"/>
    <col min="12558" max="12558" width="3.109375" customWidth="1"/>
    <col min="12559" max="12559" width="2.33203125" customWidth="1"/>
    <col min="12560" max="12561" width="4.6640625" customWidth="1"/>
    <col min="12562" max="12562" width="2.33203125" customWidth="1"/>
    <col min="12563" max="12563" width="3.109375" customWidth="1"/>
    <col min="12564" max="12564" width="2.88671875" customWidth="1"/>
    <col min="12565" max="12565" width="2.109375" customWidth="1"/>
    <col min="12566" max="12567" width="4.6640625" customWidth="1"/>
    <col min="12568" max="12568" width="3.33203125" customWidth="1"/>
    <col min="12569" max="12569" width="2.88671875" customWidth="1"/>
    <col min="12570" max="12570" width="4.6640625" customWidth="1"/>
    <col min="12571" max="12571" width="2.88671875" customWidth="1"/>
    <col min="12572" max="12572" width="4.6640625" customWidth="1"/>
    <col min="12573" max="12575" width="8.6640625" customWidth="1"/>
    <col min="12576" max="12576" width="2.6640625" customWidth="1"/>
    <col min="12577" max="12577" width="7.88671875" customWidth="1"/>
    <col min="12800" max="12800" width="7.109375" customWidth="1"/>
    <col min="12801" max="12801" width="2.6640625" customWidth="1"/>
    <col min="12802" max="12804" width="8.6640625" customWidth="1"/>
    <col min="12805" max="12805" width="4.6640625" customWidth="1"/>
    <col min="12806" max="12806" width="2.33203125" customWidth="1"/>
    <col min="12807" max="12807" width="4.6640625" customWidth="1"/>
    <col min="12808" max="12808" width="2.88671875" customWidth="1"/>
    <col min="12809" max="12809" width="3.33203125" customWidth="1"/>
    <col min="12810" max="12811" width="4.6640625" customWidth="1"/>
    <col min="12812" max="12812" width="1.88671875" customWidth="1"/>
    <col min="12813" max="12813" width="2.44140625" customWidth="1"/>
    <col min="12814" max="12814" width="3.109375" customWidth="1"/>
    <col min="12815" max="12815" width="2.33203125" customWidth="1"/>
    <col min="12816" max="12817" width="4.6640625" customWidth="1"/>
    <col min="12818" max="12818" width="2.33203125" customWidth="1"/>
    <col min="12819" max="12819" width="3.109375" customWidth="1"/>
    <col min="12820" max="12820" width="2.88671875" customWidth="1"/>
    <col min="12821" max="12821" width="2.109375" customWidth="1"/>
    <col min="12822" max="12823" width="4.6640625" customWidth="1"/>
    <col min="12824" max="12824" width="3.33203125" customWidth="1"/>
    <col min="12825" max="12825" width="2.88671875" customWidth="1"/>
    <col min="12826" max="12826" width="4.6640625" customWidth="1"/>
    <col min="12827" max="12827" width="2.88671875" customWidth="1"/>
    <col min="12828" max="12828" width="4.6640625" customWidth="1"/>
    <col min="12829" max="12831" width="8.6640625" customWidth="1"/>
    <col min="12832" max="12832" width="2.6640625" customWidth="1"/>
    <col min="12833" max="12833" width="7.88671875" customWidth="1"/>
    <col min="13056" max="13056" width="7.109375" customWidth="1"/>
    <col min="13057" max="13057" width="2.6640625" customWidth="1"/>
    <col min="13058" max="13060" width="8.6640625" customWidth="1"/>
    <col min="13061" max="13061" width="4.6640625" customWidth="1"/>
    <col min="13062" max="13062" width="2.33203125" customWidth="1"/>
    <col min="13063" max="13063" width="4.6640625" customWidth="1"/>
    <col min="13064" max="13064" width="2.88671875" customWidth="1"/>
    <col min="13065" max="13065" width="3.33203125" customWidth="1"/>
    <col min="13066" max="13067" width="4.6640625" customWidth="1"/>
    <col min="13068" max="13068" width="1.88671875" customWidth="1"/>
    <col min="13069" max="13069" width="2.44140625" customWidth="1"/>
    <col min="13070" max="13070" width="3.109375" customWidth="1"/>
    <col min="13071" max="13071" width="2.33203125" customWidth="1"/>
    <col min="13072" max="13073" width="4.6640625" customWidth="1"/>
    <col min="13074" max="13074" width="2.33203125" customWidth="1"/>
    <col min="13075" max="13075" width="3.109375" customWidth="1"/>
    <col min="13076" max="13076" width="2.88671875" customWidth="1"/>
    <col min="13077" max="13077" width="2.109375" customWidth="1"/>
    <col min="13078" max="13079" width="4.6640625" customWidth="1"/>
    <col min="13080" max="13080" width="3.33203125" customWidth="1"/>
    <col min="13081" max="13081" width="2.88671875" customWidth="1"/>
    <col min="13082" max="13082" width="4.6640625" customWidth="1"/>
    <col min="13083" max="13083" width="2.88671875" customWidth="1"/>
    <col min="13084" max="13084" width="4.6640625" customWidth="1"/>
    <col min="13085" max="13087" width="8.6640625" customWidth="1"/>
    <col min="13088" max="13088" width="2.6640625" customWidth="1"/>
    <col min="13089" max="13089" width="7.88671875" customWidth="1"/>
    <col min="13312" max="13312" width="7.109375" customWidth="1"/>
    <col min="13313" max="13313" width="2.6640625" customWidth="1"/>
    <col min="13314" max="13316" width="8.6640625" customWidth="1"/>
    <col min="13317" max="13317" width="4.6640625" customWidth="1"/>
    <col min="13318" max="13318" width="2.33203125" customWidth="1"/>
    <col min="13319" max="13319" width="4.6640625" customWidth="1"/>
    <col min="13320" max="13320" width="2.88671875" customWidth="1"/>
    <col min="13321" max="13321" width="3.33203125" customWidth="1"/>
    <col min="13322" max="13323" width="4.6640625" customWidth="1"/>
    <col min="13324" max="13324" width="1.88671875" customWidth="1"/>
    <col min="13325" max="13325" width="2.44140625" customWidth="1"/>
    <col min="13326" max="13326" width="3.109375" customWidth="1"/>
    <col min="13327" max="13327" width="2.33203125" customWidth="1"/>
    <col min="13328" max="13329" width="4.6640625" customWidth="1"/>
    <col min="13330" max="13330" width="2.33203125" customWidth="1"/>
    <col min="13331" max="13331" width="3.109375" customWidth="1"/>
    <col min="13332" max="13332" width="2.88671875" customWidth="1"/>
    <col min="13333" max="13333" width="2.109375" customWidth="1"/>
    <col min="13334" max="13335" width="4.6640625" customWidth="1"/>
    <col min="13336" max="13336" width="3.33203125" customWidth="1"/>
    <col min="13337" max="13337" width="2.88671875" customWidth="1"/>
    <col min="13338" max="13338" width="4.6640625" customWidth="1"/>
    <col min="13339" max="13339" width="2.88671875" customWidth="1"/>
    <col min="13340" max="13340" width="4.6640625" customWidth="1"/>
    <col min="13341" max="13343" width="8.6640625" customWidth="1"/>
    <col min="13344" max="13344" width="2.6640625" customWidth="1"/>
    <col min="13345" max="13345" width="7.88671875" customWidth="1"/>
    <col min="13568" max="13568" width="7.109375" customWidth="1"/>
    <col min="13569" max="13569" width="2.6640625" customWidth="1"/>
    <col min="13570" max="13572" width="8.6640625" customWidth="1"/>
    <col min="13573" max="13573" width="4.6640625" customWidth="1"/>
    <col min="13574" max="13574" width="2.33203125" customWidth="1"/>
    <col min="13575" max="13575" width="4.6640625" customWidth="1"/>
    <col min="13576" max="13576" width="2.88671875" customWidth="1"/>
    <col min="13577" max="13577" width="3.33203125" customWidth="1"/>
    <col min="13578" max="13579" width="4.6640625" customWidth="1"/>
    <col min="13580" max="13580" width="1.88671875" customWidth="1"/>
    <col min="13581" max="13581" width="2.44140625" customWidth="1"/>
    <col min="13582" max="13582" width="3.109375" customWidth="1"/>
    <col min="13583" max="13583" width="2.33203125" customWidth="1"/>
    <col min="13584" max="13585" width="4.6640625" customWidth="1"/>
    <col min="13586" max="13586" width="2.33203125" customWidth="1"/>
    <col min="13587" max="13587" width="3.109375" customWidth="1"/>
    <col min="13588" max="13588" width="2.88671875" customWidth="1"/>
    <col min="13589" max="13589" width="2.109375" customWidth="1"/>
    <col min="13590" max="13591" width="4.6640625" customWidth="1"/>
    <col min="13592" max="13592" width="3.33203125" customWidth="1"/>
    <col min="13593" max="13593" width="2.88671875" customWidth="1"/>
    <col min="13594" max="13594" width="4.6640625" customWidth="1"/>
    <col min="13595" max="13595" width="2.88671875" customWidth="1"/>
    <col min="13596" max="13596" width="4.6640625" customWidth="1"/>
    <col min="13597" max="13599" width="8.6640625" customWidth="1"/>
    <col min="13600" max="13600" width="2.6640625" customWidth="1"/>
    <col min="13601" max="13601" width="7.88671875" customWidth="1"/>
    <col min="13824" max="13824" width="7.109375" customWidth="1"/>
    <col min="13825" max="13825" width="2.6640625" customWidth="1"/>
    <col min="13826" max="13828" width="8.6640625" customWidth="1"/>
    <col min="13829" max="13829" width="4.6640625" customWidth="1"/>
    <col min="13830" max="13830" width="2.33203125" customWidth="1"/>
    <col min="13831" max="13831" width="4.6640625" customWidth="1"/>
    <col min="13832" max="13832" width="2.88671875" customWidth="1"/>
    <col min="13833" max="13833" width="3.33203125" customWidth="1"/>
    <col min="13834" max="13835" width="4.6640625" customWidth="1"/>
    <col min="13836" max="13836" width="1.88671875" customWidth="1"/>
    <col min="13837" max="13837" width="2.44140625" customWidth="1"/>
    <col min="13838" max="13838" width="3.109375" customWidth="1"/>
    <col min="13839" max="13839" width="2.33203125" customWidth="1"/>
    <col min="13840" max="13841" width="4.6640625" customWidth="1"/>
    <col min="13842" max="13842" width="2.33203125" customWidth="1"/>
    <col min="13843" max="13843" width="3.109375" customWidth="1"/>
    <col min="13844" max="13844" width="2.88671875" customWidth="1"/>
    <col min="13845" max="13845" width="2.109375" customWidth="1"/>
    <col min="13846" max="13847" width="4.6640625" customWidth="1"/>
    <col min="13848" max="13848" width="3.33203125" customWidth="1"/>
    <col min="13849" max="13849" width="2.88671875" customWidth="1"/>
    <col min="13850" max="13850" width="4.6640625" customWidth="1"/>
    <col min="13851" max="13851" width="2.88671875" customWidth="1"/>
    <col min="13852" max="13852" width="4.6640625" customWidth="1"/>
    <col min="13853" max="13855" width="8.6640625" customWidth="1"/>
    <col min="13856" max="13856" width="2.6640625" customWidth="1"/>
    <col min="13857" max="13857" width="7.88671875" customWidth="1"/>
    <col min="14080" max="14080" width="7.109375" customWidth="1"/>
    <col min="14081" max="14081" width="2.6640625" customWidth="1"/>
    <col min="14082" max="14084" width="8.6640625" customWidth="1"/>
    <col min="14085" max="14085" width="4.6640625" customWidth="1"/>
    <col min="14086" max="14086" width="2.33203125" customWidth="1"/>
    <col min="14087" max="14087" width="4.6640625" customWidth="1"/>
    <col min="14088" max="14088" width="2.88671875" customWidth="1"/>
    <col min="14089" max="14089" width="3.33203125" customWidth="1"/>
    <col min="14090" max="14091" width="4.6640625" customWidth="1"/>
    <col min="14092" max="14092" width="1.88671875" customWidth="1"/>
    <col min="14093" max="14093" width="2.44140625" customWidth="1"/>
    <col min="14094" max="14094" width="3.109375" customWidth="1"/>
    <col min="14095" max="14095" width="2.33203125" customWidth="1"/>
    <col min="14096" max="14097" width="4.6640625" customWidth="1"/>
    <col min="14098" max="14098" width="2.33203125" customWidth="1"/>
    <col min="14099" max="14099" width="3.109375" customWidth="1"/>
    <col min="14100" max="14100" width="2.88671875" customWidth="1"/>
    <col min="14101" max="14101" width="2.109375" customWidth="1"/>
    <col min="14102" max="14103" width="4.6640625" customWidth="1"/>
    <col min="14104" max="14104" width="3.33203125" customWidth="1"/>
    <col min="14105" max="14105" width="2.88671875" customWidth="1"/>
    <col min="14106" max="14106" width="4.6640625" customWidth="1"/>
    <col min="14107" max="14107" width="2.88671875" customWidth="1"/>
    <col min="14108" max="14108" width="4.6640625" customWidth="1"/>
    <col min="14109" max="14111" width="8.6640625" customWidth="1"/>
    <col min="14112" max="14112" width="2.6640625" customWidth="1"/>
    <col min="14113" max="14113" width="7.88671875" customWidth="1"/>
    <col min="14336" max="14336" width="7.109375" customWidth="1"/>
    <col min="14337" max="14337" width="2.6640625" customWidth="1"/>
    <col min="14338" max="14340" width="8.6640625" customWidth="1"/>
    <col min="14341" max="14341" width="4.6640625" customWidth="1"/>
    <col min="14342" max="14342" width="2.33203125" customWidth="1"/>
    <col min="14343" max="14343" width="4.6640625" customWidth="1"/>
    <col min="14344" max="14344" width="2.88671875" customWidth="1"/>
    <col min="14345" max="14345" width="3.33203125" customWidth="1"/>
    <col min="14346" max="14347" width="4.6640625" customWidth="1"/>
    <col min="14348" max="14348" width="1.88671875" customWidth="1"/>
    <col min="14349" max="14349" width="2.44140625" customWidth="1"/>
    <col min="14350" max="14350" width="3.109375" customWidth="1"/>
    <col min="14351" max="14351" width="2.33203125" customWidth="1"/>
    <col min="14352" max="14353" width="4.6640625" customWidth="1"/>
    <col min="14354" max="14354" width="2.33203125" customWidth="1"/>
    <col min="14355" max="14355" width="3.109375" customWidth="1"/>
    <col min="14356" max="14356" width="2.88671875" customWidth="1"/>
    <col min="14357" max="14357" width="2.109375" customWidth="1"/>
    <col min="14358" max="14359" width="4.6640625" customWidth="1"/>
    <col min="14360" max="14360" width="3.33203125" customWidth="1"/>
    <col min="14361" max="14361" width="2.88671875" customWidth="1"/>
    <col min="14362" max="14362" width="4.6640625" customWidth="1"/>
    <col min="14363" max="14363" width="2.88671875" customWidth="1"/>
    <col min="14364" max="14364" width="4.6640625" customWidth="1"/>
    <col min="14365" max="14367" width="8.6640625" customWidth="1"/>
    <col min="14368" max="14368" width="2.6640625" customWidth="1"/>
    <col min="14369" max="14369" width="7.88671875" customWidth="1"/>
    <col min="14592" max="14592" width="7.109375" customWidth="1"/>
    <col min="14593" max="14593" width="2.6640625" customWidth="1"/>
    <col min="14594" max="14596" width="8.6640625" customWidth="1"/>
    <col min="14597" max="14597" width="4.6640625" customWidth="1"/>
    <col min="14598" max="14598" width="2.33203125" customWidth="1"/>
    <col min="14599" max="14599" width="4.6640625" customWidth="1"/>
    <col min="14600" max="14600" width="2.88671875" customWidth="1"/>
    <col min="14601" max="14601" width="3.33203125" customWidth="1"/>
    <col min="14602" max="14603" width="4.6640625" customWidth="1"/>
    <col min="14604" max="14604" width="1.88671875" customWidth="1"/>
    <col min="14605" max="14605" width="2.44140625" customWidth="1"/>
    <col min="14606" max="14606" width="3.109375" customWidth="1"/>
    <col min="14607" max="14607" width="2.33203125" customWidth="1"/>
    <col min="14608" max="14609" width="4.6640625" customWidth="1"/>
    <col min="14610" max="14610" width="2.33203125" customWidth="1"/>
    <col min="14611" max="14611" width="3.109375" customWidth="1"/>
    <col min="14612" max="14612" width="2.88671875" customWidth="1"/>
    <col min="14613" max="14613" width="2.109375" customWidth="1"/>
    <col min="14614" max="14615" width="4.6640625" customWidth="1"/>
    <col min="14616" max="14616" width="3.33203125" customWidth="1"/>
    <col min="14617" max="14617" width="2.88671875" customWidth="1"/>
    <col min="14618" max="14618" width="4.6640625" customWidth="1"/>
    <col min="14619" max="14619" width="2.88671875" customWidth="1"/>
    <col min="14620" max="14620" width="4.6640625" customWidth="1"/>
    <col min="14621" max="14623" width="8.6640625" customWidth="1"/>
    <col min="14624" max="14624" width="2.6640625" customWidth="1"/>
    <col min="14625" max="14625" width="7.88671875" customWidth="1"/>
    <col min="14848" max="14848" width="7.109375" customWidth="1"/>
    <col min="14849" max="14849" width="2.6640625" customWidth="1"/>
    <col min="14850" max="14852" width="8.6640625" customWidth="1"/>
    <col min="14853" max="14853" width="4.6640625" customWidth="1"/>
    <col min="14854" max="14854" width="2.33203125" customWidth="1"/>
    <col min="14855" max="14855" width="4.6640625" customWidth="1"/>
    <col min="14856" max="14856" width="2.88671875" customWidth="1"/>
    <col min="14857" max="14857" width="3.33203125" customWidth="1"/>
    <col min="14858" max="14859" width="4.6640625" customWidth="1"/>
    <col min="14860" max="14860" width="1.88671875" customWidth="1"/>
    <col min="14861" max="14861" width="2.44140625" customWidth="1"/>
    <col min="14862" max="14862" width="3.109375" customWidth="1"/>
    <col min="14863" max="14863" width="2.33203125" customWidth="1"/>
    <col min="14864" max="14865" width="4.6640625" customWidth="1"/>
    <col min="14866" max="14866" width="2.33203125" customWidth="1"/>
    <col min="14867" max="14867" width="3.109375" customWidth="1"/>
    <col min="14868" max="14868" width="2.88671875" customWidth="1"/>
    <col min="14869" max="14869" width="2.109375" customWidth="1"/>
    <col min="14870" max="14871" width="4.6640625" customWidth="1"/>
    <col min="14872" max="14872" width="3.33203125" customWidth="1"/>
    <col min="14873" max="14873" width="2.88671875" customWidth="1"/>
    <col min="14874" max="14874" width="4.6640625" customWidth="1"/>
    <col min="14875" max="14875" width="2.88671875" customWidth="1"/>
    <col min="14876" max="14876" width="4.6640625" customWidth="1"/>
    <col min="14877" max="14879" width="8.6640625" customWidth="1"/>
    <col min="14880" max="14880" width="2.6640625" customWidth="1"/>
    <col min="14881" max="14881" width="7.88671875" customWidth="1"/>
    <col min="15104" max="15104" width="7.109375" customWidth="1"/>
    <col min="15105" max="15105" width="2.6640625" customWidth="1"/>
    <col min="15106" max="15108" width="8.6640625" customWidth="1"/>
    <col min="15109" max="15109" width="4.6640625" customWidth="1"/>
    <col min="15110" max="15110" width="2.33203125" customWidth="1"/>
    <col min="15111" max="15111" width="4.6640625" customWidth="1"/>
    <col min="15112" max="15112" width="2.88671875" customWidth="1"/>
    <col min="15113" max="15113" width="3.33203125" customWidth="1"/>
    <col min="15114" max="15115" width="4.6640625" customWidth="1"/>
    <col min="15116" max="15116" width="1.88671875" customWidth="1"/>
    <col min="15117" max="15117" width="2.44140625" customWidth="1"/>
    <col min="15118" max="15118" width="3.109375" customWidth="1"/>
    <col min="15119" max="15119" width="2.33203125" customWidth="1"/>
    <col min="15120" max="15121" width="4.6640625" customWidth="1"/>
    <col min="15122" max="15122" width="2.33203125" customWidth="1"/>
    <col min="15123" max="15123" width="3.109375" customWidth="1"/>
    <col min="15124" max="15124" width="2.88671875" customWidth="1"/>
    <col min="15125" max="15125" width="2.109375" customWidth="1"/>
    <col min="15126" max="15127" width="4.6640625" customWidth="1"/>
    <col min="15128" max="15128" width="3.33203125" customWidth="1"/>
    <col min="15129" max="15129" width="2.88671875" customWidth="1"/>
    <col min="15130" max="15130" width="4.6640625" customWidth="1"/>
    <col min="15131" max="15131" width="2.88671875" customWidth="1"/>
    <col min="15132" max="15132" width="4.6640625" customWidth="1"/>
    <col min="15133" max="15135" width="8.6640625" customWidth="1"/>
    <col min="15136" max="15136" width="2.6640625" customWidth="1"/>
    <col min="15137" max="15137" width="7.88671875" customWidth="1"/>
    <col min="15360" max="15360" width="7.109375" customWidth="1"/>
    <col min="15361" max="15361" width="2.6640625" customWidth="1"/>
    <col min="15362" max="15364" width="8.6640625" customWidth="1"/>
    <col min="15365" max="15365" width="4.6640625" customWidth="1"/>
    <col min="15366" max="15366" width="2.33203125" customWidth="1"/>
    <col min="15367" max="15367" width="4.6640625" customWidth="1"/>
    <col min="15368" max="15368" width="2.88671875" customWidth="1"/>
    <col min="15369" max="15369" width="3.33203125" customWidth="1"/>
    <col min="15370" max="15371" width="4.6640625" customWidth="1"/>
    <col min="15372" max="15372" width="1.88671875" customWidth="1"/>
    <col min="15373" max="15373" width="2.44140625" customWidth="1"/>
    <col min="15374" max="15374" width="3.109375" customWidth="1"/>
    <col min="15375" max="15375" width="2.33203125" customWidth="1"/>
    <col min="15376" max="15377" width="4.6640625" customWidth="1"/>
    <col min="15378" max="15378" width="2.33203125" customWidth="1"/>
    <col min="15379" max="15379" width="3.109375" customWidth="1"/>
    <col min="15380" max="15380" width="2.88671875" customWidth="1"/>
    <col min="15381" max="15381" width="2.109375" customWidth="1"/>
    <col min="15382" max="15383" width="4.6640625" customWidth="1"/>
    <col min="15384" max="15384" width="3.33203125" customWidth="1"/>
    <col min="15385" max="15385" width="2.88671875" customWidth="1"/>
    <col min="15386" max="15386" width="4.6640625" customWidth="1"/>
    <col min="15387" max="15387" width="2.88671875" customWidth="1"/>
    <col min="15388" max="15388" width="4.6640625" customWidth="1"/>
    <col min="15389" max="15391" width="8.6640625" customWidth="1"/>
    <col min="15392" max="15392" width="2.6640625" customWidth="1"/>
    <col min="15393" max="15393" width="7.88671875" customWidth="1"/>
    <col min="15616" max="15616" width="7.109375" customWidth="1"/>
    <col min="15617" max="15617" width="2.6640625" customWidth="1"/>
    <col min="15618" max="15620" width="8.6640625" customWidth="1"/>
    <col min="15621" max="15621" width="4.6640625" customWidth="1"/>
    <col min="15622" max="15622" width="2.33203125" customWidth="1"/>
    <col min="15623" max="15623" width="4.6640625" customWidth="1"/>
    <col min="15624" max="15624" width="2.88671875" customWidth="1"/>
    <col min="15625" max="15625" width="3.33203125" customWidth="1"/>
    <col min="15626" max="15627" width="4.6640625" customWidth="1"/>
    <col min="15628" max="15628" width="1.88671875" customWidth="1"/>
    <col min="15629" max="15629" width="2.44140625" customWidth="1"/>
    <col min="15630" max="15630" width="3.109375" customWidth="1"/>
    <col min="15631" max="15631" width="2.33203125" customWidth="1"/>
    <col min="15632" max="15633" width="4.6640625" customWidth="1"/>
    <col min="15634" max="15634" width="2.33203125" customWidth="1"/>
    <col min="15635" max="15635" width="3.109375" customWidth="1"/>
    <col min="15636" max="15636" width="2.88671875" customWidth="1"/>
    <col min="15637" max="15637" width="2.109375" customWidth="1"/>
    <col min="15638" max="15639" width="4.6640625" customWidth="1"/>
    <col min="15640" max="15640" width="3.33203125" customWidth="1"/>
    <col min="15641" max="15641" width="2.88671875" customWidth="1"/>
    <col min="15642" max="15642" width="4.6640625" customWidth="1"/>
    <col min="15643" max="15643" width="2.88671875" customWidth="1"/>
    <col min="15644" max="15644" width="4.6640625" customWidth="1"/>
    <col min="15645" max="15647" width="8.6640625" customWidth="1"/>
    <col min="15648" max="15648" width="2.6640625" customWidth="1"/>
    <col min="15649" max="15649" width="7.88671875" customWidth="1"/>
    <col min="15872" max="15872" width="7.109375" customWidth="1"/>
    <col min="15873" max="15873" width="2.6640625" customWidth="1"/>
    <col min="15874" max="15876" width="8.6640625" customWidth="1"/>
    <col min="15877" max="15877" width="4.6640625" customWidth="1"/>
    <col min="15878" max="15878" width="2.33203125" customWidth="1"/>
    <col min="15879" max="15879" width="4.6640625" customWidth="1"/>
    <col min="15880" max="15880" width="2.88671875" customWidth="1"/>
    <col min="15881" max="15881" width="3.33203125" customWidth="1"/>
    <col min="15882" max="15883" width="4.6640625" customWidth="1"/>
    <col min="15884" max="15884" width="1.88671875" customWidth="1"/>
    <col min="15885" max="15885" width="2.44140625" customWidth="1"/>
    <col min="15886" max="15886" width="3.109375" customWidth="1"/>
    <col min="15887" max="15887" width="2.33203125" customWidth="1"/>
    <col min="15888" max="15889" width="4.6640625" customWidth="1"/>
    <col min="15890" max="15890" width="2.33203125" customWidth="1"/>
    <col min="15891" max="15891" width="3.109375" customWidth="1"/>
    <col min="15892" max="15892" width="2.88671875" customWidth="1"/>
    <col min="15893" max="15893" width="2.109375" customWidth="1"/>
    <col min="15894" max="15895" width="4.6640625" customWidth="1"/>
    <col min="15896" max="15896" width="3.33203125" customWidth="1"/>
    <col min="15897" max="15897" width="2.88671875" customWidth="1"/>
    <col min="15898" max="15898" width="4.6640625" customWidth="1"/>
    <col min="15899" max="15899" width="2.88671875" customWidth="1"/>
    <col min="15900" max="15900" width="4.6640625" customWidth="1"/>
    <col min="15901" max="15903" width="8.6640625" customWidth="1"/>
    <col min="15904" max="15904" width="2.6640625" customWidth="1"/>
    <col min="15905" max="15905" width="7.88671875" customWidth="1"/>
    <col min="16128" max="16128" width="7.109375" customWidth="1"/>
    <col min="16129" max="16129" width="2.6640625" customWidth="1"/>
    <col min="16130" max="16132" width="8.6640625" customWidth="1"/>
    <col min="16133" max="16133" width="4.6640625" customWidth="1"/>
    <col min="16134" max="16134" width="2.33203125" customWidth="1"/>
    <col min="16135" max="16135" width="4.6640625" customWidth="1"/>
    <col min="16136" max="16136" width="2.88671875" customWidth="1"/>
    <col min="16137" max="16137" width="3.33203125" customWidth="1"/>
    <col min="16138" max="16139" width="4.6640625" customWidth="1"/>
    <col min="16140" max="16140" width="1.88671875" customWidth="1"/>
    <col min="16141" max="16141" width="2.44140625" customWidth="1"/>
    <col min="16142" max="16142" width="3.109375" customWidth="1"/>
    <col min="16143" max="16143" width="2.33203125" customWidth="1"/>
    <col min="16144" max="16145" width="4.6640625" customWidth="1"/>
    <col min="16146" max="16146" width="2.33203125" customWidth="1"/>
    <col min="16147" max="16147" width="3.109375" customWidth="1"/>
    <col min="16148" max="16148" width="2.88671875" customWidth="1"/>
    <col min="16149" max="16149" width="2.109375" customWidth="1"/>
    <col min="16150" max="16151" width="4.6640625" customWidth="1"/>
    <col min="16152" max="16152" width="3.33203125" customWidth="1"/>
    <col min="16153" max="16153" width="2.88671875" customWidth="1"/>
    <col min="16154" max="16154" width="4.6640625" customWidth="1"/>
    <col min="16155" max="16155" width="2.88671875" customWidth="1"/>
    <col min="16156" max="16156" width="4.6640625" customWidth="1"/>
    <col min="16157" max="16159" width="8.6640625" customWidth="1"/>
    <col min="16160" max="16160" width="2.6640625" customWidth="1"/>
    <col min="16161" max="16161" width="7.88671875" customWidth="1"/>
  </cols>
  <sheetData>
    <row r="1" spans="1:34" ht="26.25" customHeight="1">
      <c r="A1" s="359" t="s">
        <v>168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</row>
    <row r="2" spans="1:34">
      <c r="D2" s="360" t="s">
        <v>173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</row>
    <row r="3" spans="1:34" ht="18.75" customHeight="1">
      <c r="F3" s="84"/>
      <c r="H3" s="84" t="s">
        <v>169</v>
      </c>
      <c r="I3" s="84"/>
      <c r="J3" s="84"/>
      <c r="L3" s="84"/>
      <c r="M3" s="84"/>
      <c r="N3" s="84"/>
      <c r="O3" s="84"/>
      <c r="P3" s="84"/>
      <c r="Q3" s="84" t="s">
        <v>250</v>
      </c>
      <c r="S3" s="84"/>
      <c r="T3" s="84"/>
      <c r="U3" s="85"/>
      <c r="V3" s="85"/>
      <c r="W3" s="85"/>
      <c r="X3" s="85"/>
      <c r="Y3" s="85"/>
      <c r="Z3" s="85"/>
      <c r="AA3" s="85"/>
      <c r="AB3" s="85"/>
      <c r="AD3" s="85"/>
      <c r="AE3" s="85"/>
    </row>
    <row r="4" spans="1:34" ht="19.5" customHeight="1">
      <c r="D4" s="84"/>
      <c r="E4" s="84"/>
      <c r="F4" s="84"/>
      <c r="G4" s="84"/>
      <c r="H4" s="84" t="s">
        <v>170</v>
      </c>
      <c r="I4" s="84"/>
      <c r="J4" s="84"/>
      <c r="L4" s="84"/>
      <c r="M4" s="84"/>
      <c r="N4" s="84"/>
      <c r="O4" s="84"/>
      <c r="P4" s="86"/>
      <c r="Q4" s="84" t="s">
        <v>231</v>
      </c>
      <c r="S4" s="84"/>
      <c r="T4" s="84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</row>
    <row r="5" spans="1:34" ht="19.5" customHeight="1">
      <c r="D5" s="84"/>
      <c r="E5" s="84"/>
      <c r="F5" s="84"/>
      <c r="G5" s="84"/>
      <c r="H5" s="84" t="s">
        <v>88</v>
      </c>
      <c r="I5" s="84"/>
      <c r="J5" s="84"/>
      <c r="L5" s="84"/>
      <c r="M5" s="84"/>
      <c r="N5" s="84"/>
      <c r="O5" s="84"/>
      <c r="P5" s="86"/>
      <c r="Q5" s="86" t="s">
        <v>145</v>
      </c>
      <c r="R5" s="84"/>
      <c r="S5" s="84"/>
      <c r="T5" s="84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</row>
    <row r="6" spans="1:34" ht="19.5" customHeight="1">
      <c r="C6" s="51"/>
      <c r="D6" s="51"/>
      <c r="E6" s="51"/>
      <c r="M6" s="361"/>
      <c r="N6" s="362"/>
      <c r="O6" s="362"/>
      <c r="P6" s="361"/>
      <c r="Q6" s="362"/>
      <c r="R6" s="362"/>
      <c r="S6" s="362"/>
      <c r="T6" s="363"/>
      <c r="U6" s="363"/>
      <c r="V6" s="363"/>
    </row>
    <row r="7" spans="1:34" ht="18.75" customHeight="1" thickBot="1">
      <c r="A7" s="366">
        <v>44848</v>
      </c>
      <c r="B7" s="366"/>
      <c r="C7" s="366"/>
      <c r="D7" s="366"/>
      <c r="E7" s="366"/>
      <c r="F7" s="366"/>
      <c r="H7" s="338">
        <v>45214</v>
      </c>
      <c r="I7" s="339"/>
      <c r="J7" s="339"/>
      <c r="K7" s="340"/>
      <c r="L7" s="338">
        <v>44856</v>
      </c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40"/>
      <c r="X7" s="338">
        <f>H7</f>
        <v>45214</v>
      </c>
      <c r="Y7" s="339"/>
      <c r="Z7" s="339"/>
      <c r="AA7" s="340"/>
      <c r="AB7" s="104"/>
      <c r="AC7" s="366">
        <f>A7</f>
        <v>44848</v>
      </c>
      <c r="AD7" s="366"/>
      <c r="AE7" s="366"/>
      <c r="AF7" s="366"/>
      <c r="AG7" s="366"/>
      <c r="AH7" s="366"/>
    </row>
    <row r="8" spans="1:34" ht="10.050000000000001" customHeight="1" thickTop="1">
      <c r="A8" s="368" t="s">
        <v>98</v>
      </c>
      <c r="B8" s="88"/>
      <c r="C8" s="327" t="s">
        <v>160</v>
      </c>
      <c r="D8" s="327">
        <v>1</v>
      </c>
      <c r="E8" s="328" t="s">
        <v>159</v>
      </c>
      <c r="F8" s="20"/>
      <c r="G8" s="20"/>
      <c r="H8" s="39"/>
      <c r="I8" s="1"/>
      <c r="J8" s="1"/>
      <c r="K8" s="40"/>
      <c r="L8" s="39"/>
      <c r="M8" s="1"/>
      <c r="N8" s="1"/>
      <c r="O8" s="1"/>
      <c r="P8" s="1"/>
      <c r="Q8" s="1"/>
      <c r="R8" s="1"/>
      <c r="S8" s="1"/>
      <c r="T8" s="1"/>
      <c r="U8" s="1"/>
      <c r="V8" s="1"/>
      <c r="W8" s="40"/>
      <c r="X8" s="39"/>
      <c r="Y8" s="1"/>
      <c r="Z8" s="1"/>
      <c r="AA8" s="120"/>
      <c r="AB8" s="105"/>
      <c r="AC8" s="20"/>
      <c r="AD8" s="91"/>
      <c r="AE8" s="91"/>
      <c r="AF8" s="92"/>
      <c r="AG8" s="87"/>
      <c r="AH8" s="371" t="s">
        <v>93</v>
      </c>
    </row>
    <row r="9" spans="1:34" ht="10.050000000000001" customHeight="1">
      <c r="A9" s="369"/>
      <c r="B9" s="88"/>
      <c r="C9" s="327"/>
      <c r="D9" s="327"/>
      <c r="E9" s="328"/>
      <c r="F9" s="111"/>
      <c r="G9" s="20"/>
      <c r="H9" s="39"/>
      <c r="I9" s="1"/>
      <c r="J9" s="1"/>
      <c r="K9" s="40"/>
      <c r="L9" s="39"/>
      <c r="M9" s="1"/>
      <c r="N9" s="1"/>
      <c r="O9" s="1"/>
      <c r="P9" s="1"/>
      <c r="Q9" s="1"/>
      <c r="R9" s="1"/>
      <c r="S9" s="1"/>
      <c r="T9" s="1"/>
      <c r="U9" s="1"/>
      <c r="V9" s="1"/>
      <c r="W9" s="40"/>
      <c r="X9" s="39"/>
      <c r="Y9" s="1"/>
      <c r="Z9" s="1"/>
      <c r="AA9" s="120"/>
      <c r="AB9" s="105"/>
      <c r="AC9" s="20"/>
      <c r="AD9" s="334" t="s">
        <v>149</v>
      </c>
      <c r="AE9" s="332">
        <v>6</v>
      </c>
      <c r="AF9" s="367" t="s">
        <v>94</v>
      </c>
      <c r="AG9" s="87"/>
      <c r="AH9" s="372"/>
    </row>
    <row r="10" spans="1:34" ht="10.050000000000001" customHeight="1">
      <c r="A10" s="369"/>
      <c r="B10" s="88"/>
      <c r="C10" s="327" t="s">
        <v>161</v>
      </c>
      <c r="D10" s="327">
        <v>2</v>
      </c>
      <c r="E10" s="328"/>
      <c r="F10" s="112"/>
      <c r="G10" s="20"/>
      <c r="H10" s="39"/>
      <c r="I10" s="1"/>
      <c r="J10" s="1"/>
      <c r="K10" s="40"/>
      <c r="L10" s="39"/>
      <c r="M10" s="1"/>
      <c r="N10" s="1"/>
      <c r="O10" s="1"/>
      <c r="P10" s="1"/>
      <c r="Q10" s="1"/>
      <c r="R10" s="1"/>
      <c r="S10" s="1"/>
      <c r="T10" s="1"/>
      <c r="U10" s="1"/>
      <c r="V10" s="1"/>
      <c r="W10" s="40"/>
      <c r="X10" s="39"/>
      <c r="Y10" s="1"/>
      <c r="Z10" s="1"/>
      <c r="AA10" s="120"/>
      <c r="AB10" s="105"/>
      <c r="AC10" s="111"/>
      <c r="AD10" s="335"/>
      <c r="AE10" s="332"/>
      <c r="AF10" s="367"/>
      <c r="AG10" s="87"/>
      <c r="AH10" s="372"/>
    </row>
    <row r="11" spans="1:34" ht="10.050000000000001" customHeight="1">
      <c r="A11" s="369"/>
      <c r="B11" s="88"/>
      <c r="C11" s="327"/>
      <c r="D11" s="327"/>
      <c r="E11" s="328"/>
      <c r="F11" s="113"/>
      <c r="G11" s="20"/>
      <c r="H11" s="39"/>
      <c r="I11" s="1"/>
      <c r="J11" s="1"/>
      <c r="K11" s="40"/>
      <c r="L11" s="39"/>
      <c r="M11" s="1"/>
      <c r="N11" s="1"/>
      <c r="O11" s="1"/>
      <c r="P11" s="1"/>
      <c r="Q11" s="1"/>
      <c r="R11" s="1"/>
      <c r="S11" s="1"/>
      <c r="T11" s="1"/>
      <c r="U11" s="1"/>
      <c r="V11" s="1"/>
      <c r="W11" s="40"/>
      <c r="X11" s="39"/>
      <c r="Y11" s="1"/>
      <c r="Z11" s="1"/>
      <c r="AA11" s="120"/>
      <c r="AB11" s="105"/>
      <c r="AC11" s="113"/>
      <c r="AD11" s="335"/>
      <c r="AE11" s="332">
        <v>5</v>
      </c>
      <c r="AF11" s="367" t="s">
        <v>95</v>
      </c>
      <c r="AG11" s="87"/>
      <c r="AH11" s="372"/>
    </row>
    <row r="12" spans="1:34" ht="10.050000000000001" customHeight="1">
      <c r="A12" s="369"/>
      <c r="B12" s="88"/>
      <c r="C12" s="327" t="s">
        <v>162</v>
      </c>
      <c r="D12" s="327">
        <v>3</v>
      </c>
      <c r="E12" s="328"/>
      <c r="F12" s="113"/>
      <c r="G12" s="24"/>
      <c r="H12" s="62"/>
      <c r="I12" s="1"/>
      <c r="J12" s="1"/>
      <c r="K12" s="40"/>
      <c r="L12" s="39"/>
      <c r="M12" s="1"/>
      <c r="N12" s="1"/>
      <c r="O12" s="1"/>
      <c r="P12" s="1"/>
      <c r="Q12" s="1"/>
      <c r="R12" s="1"/>
      <c r="S12" s="1"/>
      <c r="T12" s="1"/>
      <c r="U12" s="1"/>
      <c r="V12" s="1"/>
      <c r="W12" s="40"/>
      <c r="X12" s="39"/>
      <c r="Y12" s="1"/>
      <c r="Z12" s="1"/>
      <c r="AA12" s="121"/>
      <c r="AB12" s="117"/>
      <c r="AC12" s="111"/>
      <c r="AD12" s="335"/>
      <c r="AE12" s="332"/>
      <c r="AF12" s="367"/>
      <c r="AG12" s="87"/>
      <c r="AH12" s="372"/>
    </row>
    <row r="13" spans="1:34" ht="10.050000000000001" customHeight="1">
      <c r="A13" s="369"/>
      <c r="B13" s="88"/>
      <c r="C13" s="327"/>
      <c r="D13" s="327"/>
      <c r="E13" s="328"/>
      <c r="F13" s="111"/>
      <c r="G13" s="20"/>
      <c r="H13" s="63"/>
      <c r="I13" s="1"/>
      <c r="J13" s="1"/>
      <c r="K13" s="40"/>
      <c r="L13" s="39"/>
      <c r="M13" s="1"/>
      <c r="N13" s="1"/>
      <c r="O13" s="1"/>
      <c r="P13" s="1"/>
      <c r="Q13" s="1"/>
      <c r="R13" s="1"/>
      <c r="S13" s="1"/>
      <c r="T13" s="1"/>
      <c r="U13" s="1"/>
      <c r="V13" s="1"/>
      <c r="W13" s="40"/>
      <c r="X13" s="39"/>
      <c r="Y13" s="1"/>
      <c r="Z13" s="1"/>
      <c r="AA13" s="122"/>
      <c r="AB13" s="105"/>
      <c r="AC13" s="112"/>
      <c r="AD13" s="335"/>
      <c r="AE13" s="332">
        <v>4</v>
      </c>
      <c r="AF13" s="367" t="s">
        <v>96</v>
      </c>
      <c r="AG13" s="87"/>
      <c r="AH13" s="372"/>
    </row>
    <row r="14" spans="1:34" ht="10.050000000000001" customHeight="1">
      <c r="A14" s="369"/>
      <c r="B14" s="88"/>
      <c r="C14" s="327" t="s">
        <v>90</v>
      </c>
      <c r="D14" s="327">
        <v>4</v>
      </c>
      <c r="E14" s="328"/>
      <c r="F14" s="112"/>
      <c r="G14" s="20"/>
      <c r="H14" s="63"/>
      <c r="I14" s="1"/>
      <c r="J14" s="1"/>
      <c r="K14" s="40"/>
      <c r="L14" s="39"/>
      <c r="M14" s="1"/>
      <c r="N14" s="1"/>
      <c r="O14" s="1"/>
      <c r="P14" s="1"/>
      <c r="Q14" s="1"/>
      <c r="R14" s="1"/>
      <c r="S14" s="1"/>
      <c r="T14" s="1"/>
      <c r="U14" s="1"/>
      <c r="V14" s="1"/>
      <c r="W14" s="40"/>
      <c r="X14" s="39"/>
      <c r="Y14" s="1"/>
      <c r="Z14" s="1"/>
      <c r="AA14" s="122"/>
      <c r="AB14" s="105"/>
      <c r="AC14" s="20"/>
      <c r="AD14" s="336"/>
      <c r="AE14" s="332"/>
      <c r="AF14" s="367"/>
      <c r="AG14" s="87"/>
      <c r="AH14" s="372"/>
    </row>
    <row r="15" spans="1:34" ht="10.050000000000001" customHeight="1">
      <c r="A15" s="369"/>
      <c r="B15" s="88"/>
      <c r="C15" s="327"/>
      <c r="D15" s="327"/>
      <c r="E15" s="328"/>
      <c r="F15" s="30"/>
      <c r="G15" s="20"/>
      <c r="H15" s="63"/>
      <c r="I15" s="1"/>
      <c r="J15" s="1"/>
      <c r="K15" s="40"/>
      <c r="L15" s="39"/>
      <c r="M15" s="1"/>
      <c r="N15" s="1"/>
      <c r="O15" s="1"/>
      <c r="P15" s="1"/>
      <c r="Q15" s="1"/>
      <c r="R15" s="1"/>
      <c r="S15" s="1"/>
      <c r="T15" s="1"/>
      <c r="U15" s="1"/>
      <c r="V15" s="1"/>
      <c r="W15" s="40"/>
      <c r="X15" s="39"/>
      <c r="Y15" s="1"/>
      <c r="Z15" s="1"/>
      <c r="AA15" s="122"/>
      <c r="AB15" s="105"/>
      <c r="AC15" s="20"/>
      <c r="AD15" s="91"/>
      <c r="AE15" s="91"/>
      <c r="AF15" s="92"/>
      <c r="AG15" s="87"/>
      <c r="AH15" s="372"/>
    </row>
    <row r="16" spans="1:34" ht="10.050000000000001" customHeight="1">
      <c r="A16" s="369"/>
      <c r="B16" s="88"/>
      <c r="C16" s="327" t="s">
        <v>91</v>
      </c>
      <c r="D16" s="327">
        <v>5</v>
      </c>
      <c r="E16" s="328" t="s">
        <v>146</v>
      </c>
      <c r="F16" s="30"/>
      <c r="G16" s="20"/>
      <c r="H16" s="63"/>
      <c r="I16" s="1"/>
      <c r="J16" s="1"/>
      <c r="K16" s="40"/>
      <c r="L16" s="39"/>
      <c r="M16" s="1"/>
      <c r="N16" s="1"/>
      <c r="O16" s="1"/>
      <c r="P16" s="1"/>
      <c r="Q16" s="1"/>
      <c r="R16" s="1"/>
      <c r="S16" s="1"/>
      <c r="T16" s="1"/>
      <c r="U16" s="1"/>
      <c r="V16" s="1"/>
      <c r="W16" s="40"/>
      <c r="X16" s="39"/>
      <c r="Y16" s="1"/>
      <c r="Z16" s="1"/>
      <c r="AA16" s="122"/>
      <c r="AB16" s="105"/>
      <c r="AC16" s="20"/>
      <c r="AD16" s="91"/>
      <c r="AE16" s="91"/>
      <c r="AF16" s="92"/>
      <c r="AG16" s="87"/>
      <c r="AH16" s="372"/>
    </row>
    <row r="17" spans="1:34" ht="10.050000000000001" customHeight="1">
      <c r="A17" s="369"/>
      <c r="B17" s="88"/>
      <c r="C17" s="327"/>
      <c r="D17" s="327"/>
      <c r="E17" s="328"/>
      <c r="F17" s="111"/>
      <c r="G17" s="20"/>
      <c r="H17" s="63"/>
      <c r="I17" s="1"/>
      <c r="J17" s="1"/>
      <c r="K17" s="40"/>
      <c r="L17" s="39"/>
      <c r="M17" s="1"/>
      <c r="N17" s="1"/>
      <c r="O17" s="1"/>
      <c r="P17" s="1"/>
      <c r="Q17" s="1"/>
      <c r="R17" s="1"/>
      <c r="S17" s="1"/>
      <c r="T17" s="1"/>
      <c r="U17" s="1"/>
      <c r="V17" s="1"/>
      <c r="W17" s="40"/>
      <c r="X17" s="39"/>
      <c r="Y17" s="1"/>
      <c r="Z17" s="1"/>
      <c r="AA17" s="122"/>
      <c r="AB17" s="105"/>
      <c r="AC17" s="20"/>
      <c r="AD17" s="334" t="s">
        <v>163</v>
      </c>
      <c r="AE17" s="332">
        <v>3</v>
      </c>
      <c r="AF17" s="367" t="s">
        <v>164</v>
      </c>
      <c r="AG17" s="87"/>
      <c r="AH17" s="372"/>
    </row>
    <row r="18" spans="1:34" ht="10.050000000000001" customHeight="1">
      <c r="A18" s="369"/>
      <c r="B18" s="88"/>
      <c r="C18" s="327" t="s">
        <v>92</v>
      </c>
      <c r="D18" s="327">
        <v>6</v>
      </c>
      <c r="E18" s="328"/>
      <c r="F18" s="112"/>
      <c r="G18" s="20"/>
      <c r="H18" s="63"/>
      <c r="I18" s="1"/>
      <c r="J18" s="1"/>
      <c r="K18" s="40"/>
      <c r="L18" s="39"/>
      <c r="M18" s="1"/>
      <c r="N18" s="1"/>
      <c r="O18" s="1"/>
      <c r="P18" s="1"/>
      <c r="Q18" s="1"/>
      <c r="R18" s="1"/>
      <c r="S18" s="1"/>
      <c r="T18" s="1"/>
      <c r="U18" s="1"/>
      <c r="V18" s="1"/>
      <c r="W18" s="40"/>
      <c r="X18" s="39"/>
      <c r="Y18" s="1"/>
      <c r="Z18" s="1"/>
      <c r="AA18" s="122"/>
      <c r="AB18" s="105"/>
      <c r="AC18" s="111"/>
      <c r="AD18" s="335"/>
      <c r="AE18" s="332"/>
      <c r="AF18" s="367"/>
      <c r="AG18" s="87"/>
      <c r="AH18" s="372"/>
    </row>
    <row r="19" spans="1:34" ht="10.050000000000001" customHeight="1">
      <c r="A19" s="369"/>
      <c r="B19" s="88"/>
      <c r="C19" s="327"/>
      <c r="D19" s="327"/>
      <c r="E19" s="328"/>
      <c r="F19" s="113"/>
      <c r="G19" s="21"/>
      <c r="H19" s="115"/>
      <c r="I19" s="1"/>
      <c r="J19" s="1"/>
      <c r="K19" s="40"/>
      <c r="L19" s="39"/>
      <c r="M19" s="1"/>
      <c r="N19" s="1"/>
      <c r="O19" s="1"/>
      <c r="P19" s="1"/>
      <c r="Q19" s="1"/>
      <c r="R19" s="1"/>
      <c r="S19" s="1"/>
      <c r="T19" s="1"/>
      <c r="U19" s="1"/>
      <c r="V19" s="1"/>
      <c r="W19" s="40"/>
      <c r="X19" s="39"/>
      <c r="Y19" s="1"/>
      <c r="Z19" s="1"/>
      <c r="AA19" s="123"/>
      <c r="AB19" s="118"/>
      <c r="AC19" s="112"/>
      <c r="AD19" s="335"/>
      <c r="AE19" s="332">
        <v>2</v>
      </c>
      <c r="AF19" s="367" t="s">
        <v>165</v>
      </c>
      <c r="AG19" s="87"/>
      <c r="AH19" s="372"/>
    </row>
    <row r="20" spans="1:34" ht="10.050000000000001" customHeight="1">
      <c r="A20" s="369"/>
      <c r="B20" s="88"/>
      <c r="C20" s="374" t="s">
        <v>204</v>
      </c>
      <c r="D20" s="327">
        <v>7</v>
      </c>
      <c r="E20" s="328"/>
      <c r="F20" s="113"/>
      <c r="G20" s="24"/>
      <c r="H20" s="62"/>
      <c r="I20" s="1"/>
      <c r="J20" s="1"/>
      <c r="K20" s="40"/>
      <c r="L20" s="39"/>
      <c r="M20" s="1"/>
      <c r="N20" s="1"/>
      <c r="O20" s="1"/>
      <c r="P20" s="1"/>
      <c r="Q20" s="1"/>
      <c r="R20" s="1"/>
      <c r="S20" s="1"/>
      <c r="T20" s="1"/>
      <c r="U20" s="1"/>
      <c r="V20" s="1"/>
      <c r="W20" s="40"/>
      <c r="X20" s="39"/>
      <c r="Y20" s="1"/>
      <c r="Z20" s="1"/>
      <c r="AA20" s="122"/>
      <c r="AB20" s="105"/>
      <c r="AC20" s="113"/>
      <c r="AD20" s="335"/>
      <c r="AE20" s="332"/>
      <c r="AF20" s="367"/>
      <c r="AG20" s="87"/>
      <c r="AH20" s="372"/>
    </row>
    <row r="21" spans="1:34" ht="10.050000000000001" customHeight="1">
      <c r="A21" s="369"/>
      <c r="B21" s="88"/>
      <c r="C21" s="327"/>
      <c r="D21" s="327"/>
      <c r="E21" s="328"/>
      <c r="F21" s="111"/>
      <c r="G21" s="20"/>
      <c r="H21" s="63"/>
      <c r="I21" s="1"/>
      <c r="J21" s="365" t="s">
        <v>87</v>
      </c>
      <c r="K21" s="40"/>
      <c r="L21" s="39"/>
      <c r="M21" s="1"/>
      <c r="N21" s="1"/>
      <c r="O21" s="1"/>
      <c r="P21" s="1"/>
      <c r="Q21" s="1"/>
      <c r="R21" s="1"/>
      <c r="S21" s="1"/>
      <c r="T21" s="1"/>
      <c r="U21" s="1"/>
      <c r="V21" s="1"/>
      <c r="W21" s="40"/>
      <c r="X21" s="39"/>
      <c r="Y21" s="345" t="s">
        <v>227</v>
      </c>
      <c r="Z21" s="1"/>
      <c r="AA21" s="122"/>
      <c r="AB21" s="105"/>
      <c r="AC21" s="112"/>
      <c r="AD21" s="335"/>
      <c r="AE21" s="332">
        <v>1</v>
      </c>
      <c r="AF21" s="367" t="s">
        <v>166</v>
      </c>
      <c r="AG21" s="87"/>
      <c r="AH21" s="372"/>
    </row>
    <row r="22" spans="1:34" ht="10.050000000000001" customHeight="1">
      <c r="A22" s="369"/>
      <c r="B22" s="88"/>
      <c r="C22" s="327" t="s">
        <v>205</v>
      </c>
      <c r="D22" s="327">
        <v>8</v>
      </c>
      <c r="E22" s="328"/>
      <c r="F22" s="112"/>
      <c r="G22" s="20"/>
      <c r="H22" s="63"/>
      <c r="I22" s="1"/>
      <c r="J22" s="365"/>
      <c r="K22" s="40"/>
      <c r="L22" s="39"/>
      <c r="M22" s="1"/>
      <c r="N22" s="1"/>
      <c r="O22" s="1"/>
      <c r="P22" s="1"/>
      <c r="Q22" s="1"/>
      <c r="R22" s="1"/>
      <c r="S22" s="1"/>
      <c r="T22" s="1"/>
      <c r="U22" s="1"/>
      <c r="V22" s="1"/>
      <c r="W22" s="40"/>
      <c r="X22" s="39"/>
      <c r="Y22" s="345"/>
      <c r="Z22" s="1"/>
      <c r="AA22" s="122"/>
      <c r="AB22" s="105"/>
      <c r="AC22" s="20"/>
      <c r="AD22" s="336"/>
      <c r="AE22" s="332"/>
      <c r="AF22" s="367"/>
      <c r="AG22" s="87"/>
      <c r="AH22" s="372"/>
    </row>
    <row r="23" spans="1:34" ht="10.050000000000001" customHeight="1" thickBot="1">
      <c r="A23" s="370"/>
      <c r="B23" s="88"/>
      <c r="C23" s="327"/>
      <c r="D23" s="327"/>
      <c r="E23" s="328"/>
      <c r="F23" s="20"/>
      <c r="G23" s="20"/>
      <c r="H23" s="63"/>
      <c r="I23" s="1"/>
      <c r="J23" s="1"/>
      <c r="K23" s="40"/>
      <c r="L23" s="39"/>
      <c r="M23" s="1"/>
      <c r="N23" s="1"/>
      <c r="O23" s="1"/>
      <c r="P23" s="1"/>
      <c r="Q23" s="1"/>
      <c r="R23" s="1"/>
      <c r="S23" s="1"/>
      <c r="T23" s="1"/>
      <c r="U23" s="1"/>
      <c r="V23" s="1"/>
      <c r="W23" s="40"/>
      <c r="X23" s="39"/>
      <c r="Y23" s="1"/>
      <c r="Z23" s="1"/>
      <c r="AA23" s="122"/>
      <c r="AB23" s="105"/>
      <c r="AC23" s="20"/>
      <c r="AD23" s="91"/>
      <c r="AE23" s="91"/>
      <c r="AF23" s="92"/>
      <c r="AG23" s="87"/>
      <c r="AH23" s="373"/>
    </row>
    <row r="24" spans="1:34" ht="10.050000000000001" customHeight="1" thickTop="1">
      <c r="A24" s="368" t="s">
        <v>97</v>
      </c>
      <c r="B24" s="88"/>
      <c r="C24" s="327" t="s">
        <v>206</v>
      </c>
      <c r="D24" s="327">
        <v>1</v>
      </c>
      <c r="E24" s="328" t="s">
        <v>207</v>
      </c>
      <c r="F24" s="20"/>
      <c r="G24" s="20"/>
      <c r="H24" s="63"/>
      <c r="I24" s="13"/>
      <c r="J24" s="13"/>
      <c r="K24" s="64"/>
      <c r="L24" s="62"/>
      <c r="M24" s="1"/>
      <c r="N24" s="1"/>
      <c r="O24" s="1"/>
      <c r="P24" s="1"/>
      <c r="Q24" s="1"/>
      <c r="R24" s="1"/>
      <c r="S24" s="1"/>
      <c r="T24" s="1"/>
      <c r="U24" s="1"/>
      <c r="V24" s="1"/>
      <c r="W24" s="66"/>
      <c r="X24" s="67"/>
      <c r="Y24" s="13"/>
      <c r="Z24" s="14"/>
      <c r="AA24" s="122"/>
      <c r="AB24" s="105"/>
      <c r="AC24" s="20"/>
      <c r="AD24" s="91"/>
      <c r="AE24" s="91"/>
      <c r="AF24" s="92"/>
      <c r="AG24" s="87"/>
      <c r="AH24" s="371" t="s">
        <v>80</v>
      </c>
    </row>
    <row r="25" spans="1:34" ht="10.050000000000001" customHeight="1">
      <c r="A25" s="369"/>
      <c r="B25" s="88"/>
      <c r="C25" s="327"/>
      <c r="D25" s="327"/>
      <c r="E25" s="328"/>
      <c r="F25" s="111"/>
      <c r="G25" s="20"/>
      <c r="H25" s="63"/>
      <c r="I25" s="1"/>
      <c r="J25" s="1"/>
      <c r="K25" s="40"/>
      <c r="L25" s="63"/>
      <c r="M25" s="1"/>
      <c r="N25" s="1"/>
      <c r="O25" s="1"/>
      <c r="P25" s="1"/>
      <c r="Q25" s="1"/>
      <c r="R25" s="1"/>
      <c r="S25" s="1"/>
      <c r="T25" s="1"/>
      <c r="U25" s="1"/>
      <c r="V25" s="1"/>
      <c r="W25" s="68"/>
      <c r="X25" s="39"/>
      <c r="Y25" s="1"/>
      <c r="Z25" s="1"/>
      <c r="AA25" s="122"/>
      <c r="AB25" s="105"/>
      <c r="AC25" s="20"/>
      <c r="AD25" s="334" t="s">
        <v>150</v>
      </c>
      <c r="AE25" s="332">
        <v>6</v>
      </c>
      <c r="AF25" s="367" t="s">
        <v>152</v>
      </c>
      <c r="AG25" s="87"/>
      <c r="AH25" s="372"/>
    </row>
    <row r="26" spans="1:34" ht="10.050000000000001" customHeight="1">
      <c r="A26" s="369"/>
      <c r="B26" s="88"/>
      <c r="C26" s="327" t="s">
        <v>208</v>
      </c>
      <c r="D26" s="327">
        <v>2</v>
      </c>
      <c r="E26" s="328"/>
      <c r="F26" s="112"/>
      <c r="G26" s="20"/>
      <c r="H26" s="63"/>
      <c r="I26" s="1"/>
      <c r="J26" s="1"/>
      <c r="K26" s="40"/>
      <c r="L26" s="63"/>
      <c r="M26" s="1"/>
      <c r="N26" s="1"/>
      <c r="O26" s="1"/>
      <c r="P26" s="1"/>
      <c r="Q26" s="1"/>
      <c r="R26" s="1"/>
      <c r="S26" s="1"/>
      <c r="T26" s="1"/>
      <c r="U26" s="1"/>
      <c r="V26" s="1"/>
      <c r="W26" s="68"/>
      <c r="X26" s="39"/>
      <c r="Y26" s="1"/>
      <c r="Z26" s="1"/>
      <c r="AA26" s="122"/>
      <c r="AB26" s="105"/>
      <c r="AC26" s="111"/>
      <c r="AD26" s="335"/>
      <c r="AE26" s="332"/>
      <c r="AF26" s="367"/>
      <c r="AG26" s="87"/>
      <c r="AH26" s="372"/>
    </row>
    <row r="27" spans="1:34" ht="10.050000000000001" customHeight="1">
      <c r="A27" s="369"/>
      <c r="B27" s="88"/>
      <c r="C27" s="327"/>
      <c r="D27" s="327"/>
      <c r="E27" s="328"/>
      <c r="F27" s="113"/>
      <c r="G27" s="21"/>
      <c r="H27" s="115"/>
      <c r="I27" s="1"/>
      <c r="J27" s="1"/>
      <c r="K27" s="65"/>
      <c r="L27" s="44"/>
      <c r="M27" s="143"/>
      <c r="N27" s="143"/>
      <c r="O27" s="143"/>
      <c r="P27" s="106"/>
      <c r="Q27" s="106"/>
      <c r="R27" s="106"/>
      <c r="S27" s="106"/>
      <c r="T27" s="143"/>
      <c r="U27" s="143"/>
      <c r="V27" s="143"/>
      <c r="W27" s="45"/>
      <c r="X27" s="42"/>
      <c r="Y27" s="143"/>
      <c r="Z27" s="143"/>
      <c r="AA27" s="124"/>
      <c r="AB27" s="20"/>
      <c r="AC27" s="113"/>
      <c r="AD27" s="335"/>
      <c r="AE27" s="332">
        <v>5</v>
      </c>
      <c r="AF27" s="367" t="s">
        <v>153</v>
      </c>
      <c r="AG27" s="87"/>
      <c r="AH27" s="372"/>
    </row>
    <row r="28" spans="1:34" ht="10.050000000000001" customHeight="1">
      <c r="A28" s="369"/>
      <c r="B28" s="88"/>
      <c r="C28" s="327" t="s">
        <v>209</v>
      </c>
      <c r="D28" s="327">
        <v>3</v>
      </c>
      <c r="E28" s="328"/>
      <c r="F28" s="113"/>
      <c r="G28" s="24"/>
      <c r="H28" s="62"/>
      <c r="I28" s="1"/>
      <c r="J28" s="1"/>
      <c r="K28" s="43"/>
      <c r="L28" s="44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45"/>
      <c r="X28" s="42"/>
      <c r="Y28" s="143"/>
      <c r="Z28" s="143"/>
      <c r="AA28" s="121"/>
      <c r="AB28" s="24"/>
      <c r="AC28" s="111"/>
      <c r="AD28" s="335"/>
      <c r="AE28" s="332"/>
      <c r="AF28" s="367"/>
      <c r="AG28" s="87"/>
      <c r="AH28" s="372"/>
    </row>
    <row r="29" spans="1:34" ht="10.050000000000001" customHeight="1">
      <c r="A29" s="369"/>
      <c r="B29" s="88"/>
      <c r="C29" s="327"/>
      <c r="D29" s="327"/>
      <c r="E29" s="328"/>
      <c r="F29" s="111"/>
      <c r="G29" s="20"/>
      <c r="H29" s="63"/>
      <c r="I29" s="1"/>
      <c r="J29" s="1"/>
      <c r="K29" s="43"/>
      <c r="L29" s="44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45"/>
      <c r="X29" s="42"/>
      <c r="Y29" s="143"/>
      <c r="Z29" s="143"/>
      <c r="AA29" s="122"/>
      <c r="AB29" s="20"/>
      <c r="AC29" s="112"/>
      <c r="AD29" s="335"/>
      <c r="AE29" s="332">
        <v>4</v>
      </c>
      <c r="AF29" s="367" t="s">
        <v>154</v>
      </c>
      <c r="AG29" s="87"/>
      <c r="AH29" s="372"/>
    </row>
    <row r="30" spans="1:34" ht="10.050000000000001" customHeight="1">
      <c r="A30" s="369"/>
      <c r="B30" s="88"/>
      <c r="C30" s="327" t="s">
        <v>210</v>
      </c>
      <c r="D30" s="327">
        <v>4</v>
      </c>
      <c r="E30" s="328"/>
      <c r="F30" s="112"/>
      <c r="G30" s="20"/>
      <c r="H30" s="63"/>
      <c r="I30" s="1"/>
      <c r="J30" s="1"/>
      <c r="K30" s="43"/>
      <c r="L30" s="44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45"/>
      <c r="X30" s="42"/>
      <c r="Y30" s="143"/>
      <c r="Z30" s="143"/>
      <c r="AA30" s="122"/>
      <c r="AB30" s="20"/>
      <c r="AC30" s="20"/>
      <c r="AD30" s="336"/>
      <c r="AE30" s="332"/>
      <c r="AF30" s="367"/>
      <c r="AG30" s="87"/>
      <c r="AH30" s="372"/>
    </row>
    <row r="31" spans="1:34" ht="10.050000000000001" customHeight="1">
      <c r="A31" s="369"/>
      <c r="B31" s="88"/>
      <c r="C31" s="327"/>
      <c r="D31" s="327"/>
      <c r="E31" s="328"/>
      <c r="F31" s="30"/>
      <c r="G31" s="114"/>
      <c r="H31" s="116"/>
      <c r="I31" s="147"/>
      <c r="J31" s="147"/>
      <c r="K31" s="43"/>
      <c r="L31" s="44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45"/>
      <c r="X31" s="42"/>
      <c r="Y31" s="143"/>
      <c r="Z31" s="143"/>
      <c r="AA31" s="122"/>
      <c r="AB31" s="114"/>
      <c r="AC31" s="20"/>
      <c r="AD31" s="91"/>
      <c r="AE31" s="91"/>
      <c r="AF31" s="92"/>
      <c r="AG31" s="87"/>
      <c r="AH31" s="372"/>
    </row>
    <row r="32" spans="1:34" ht="10.050000000000001" customHeight="1">
      <c r="A32" s="369"/>
      <c r="B32" s="88"/>
      <c r="C32" s="327" t="s">
        <v>211</v>
      </c>
      <c r="D32" s="327">
        <v>5</v>
      </c>
      <c r="E32" s="328" t="s">
        <v>105</v>
      </c>
      <c r="F32" s="30"/>
      <c r="G32" s="114"/>
      <c r="H32" s="116"/>
      <c r="I32" s="147"/>
      <c r="J32" s="147"/>
      <c r="K32" s="43"/>
      <c r="L32" s="44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45"/>
      <c r="X32" s="42"/>
      <c r="Y32" s="143"/>
      <c r="Z32" s="143"/>
      <c r="AA32" s="122"/>
      <c r="AB32" s="114"/>
      <c r="AC32" s="20"/>
      <c r="AD32" s="91"/>
      <c r="AE32" s="91"/>
      <c r="AF32" s="92"/>
      <c r="AG32" s="87"/>
      <c r="AH32" s="372"/>
    </row>
    <row r="33" spans="1:34" ht="10.050000000000001" customHeight="1">
      <c r="A33" s="369"/>
      <c r="B33" s="88"/>
      <c r="C33" s="327"/>
      <c r="D33" s="327"/>
      <c r="E33" s="328"/>
      <c r="F33" s="111"/>
      <c r="G33" s="114"/>
      <c r="H33" s="116"/>
      <c r="I33" s="147"/>
      <c r="J33" s="147"/>
      <c r="K33" s="43"/>
      <c r="L33" s="44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45"/>
      <c r="X33" s="42"/>
      <c r="Y33" s="143"/>
      <c r="Z33" s="143"/>
      <c r="AA33" s="122"/>
      <c r="AB33" s="114"/>
      <c r="AC33" s="20"/>
      <c r="AD33" s="334" t="s">
        <v>151</v>
      </c>
      <c r="AE33" s="332">
        <v>3</v>
      </c>
      <c r="AF33" s="367" t="s">
        <v>155</v>
      </c>
      <c r="AG33" s="87"/>
      <c r="AH33" s="372"/>
    </row>
    <row r="34" spans="1:34" ht="10.050000000000001" customHeight="1">
      <c r="A34" s="369"/>
      <c r="B34" s="88"/>
      <c r="C34" s="327" t="s">
        <v>212</v>
      </c>
      <c r="D34" s="327">
        <v>6</v>
      </c>
      <c r="E34" s="328"/>
      <c r="F34" s="112"/>
      <c r="G34" s="114"/>
      <c r="H34" s="116"/>
      <c r="I34" s="147"/>
      <c r="J34" s="147"/>
      <c r="K34" s="43"/>
      <c r="L34" s="44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45"/>
      <c r="X34" s="42"/>
      <c r="Y34" s="143"/>
      <c r="Z34" s="143"/>
      <c r="AA34" s="122"/>
      <c r="AB34" s="114"/>
      <c r="AC34" s="111"/>
      <c r="AD34" s="335"/>
      <c r="AE34" s="332"/>
      <c r="AF34" s="367"/>
      <c r="AG34" s="87"/>
      <c r="AH34" s="372"/>
    </row>
    <row r="35" spans="1:34" ht="10.050000000000001" customHeight="1">
      <c r="A35" s="369"/>
      <c r="B35" s="88"/>
      <c r="C35" s="327"/>
      <c r="D35" s="327"/>
      <c r="E35" s="328"/>
      <c r="F35" s="113"/>
      <c r="G35" s="21"/>
      <c r="H35" s="115"/>
      <c r="I35" s="1"/>
      <c r="J35" s="1"/>
      <c r="K35" s="43"/>
      <c r="L35" s="44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45"/>
      <c r="X35" s="42"/>
      <c r="Y35" s="143"/>
      <c r="Z35" s="143"/>
      <c r="AA35" s="123"/>
      <c r="AB35" s="21"/>
      <c r="AC35" s="112"/>
      <c r="AD35" s="335"/>
      <c r="AE35" s="332">
        <v>2</v>
      </c>
      <c r="AF35" s="367" t="s">
        <v>156</v>
      </c>
      <c r="AG35" s="87"/>
      <c r="AH35" s="372"/>
    </row>
    <row r="36" spans="1:34" ht="10.050000000000001" customHeight="1">
      <c r="A36" s="369"/>
      <c r="B36" s="88"/>
      <c r="C36" s="374" t="s">
        <v>213</v>
      </c>
      <c r="D36" s="327">
        <v>7</v>
      </c>
      <c r="E36" s="328"/>
      <c r="F36" s="113"/>
      <c r="G36" s="20"/>
      <c r="H36" s="39"/>
      <c r="I36" s="1"/>
      <c r="J36" s="1"/>
      <c r="K36" s="43"/>
      <c r="L36" s="44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45"/>
      <c r="X36" s="42"/>
      <c r="Y36" s="143"/>
      <c r="Z36" s="143"/>
      <c r="AA36" s="43"/>
      <c r="AB36" s="20"/>
      <c r="AC36" s="113"/>
      <c r="AD36" s="335"/>
      <c r="AE36" s="332"/>
      <c r="AF36" s="367"/>
      <c r="AG36" s="87"/>
      <c r="AH36" s="372"/>
    </row>
    <row r="37" spans="1:34" ht="10.050000000000001" customHeight="1">
      <c r="A37" s="369"/>
      <c r="B37" s="88"/>
      <c r="C37" s="327"/>
      <c r="D37" s="327"/>
      <c r="E37" s="328"/>
      <c r="F37" s="111"/>
      <c r="G37" s="20"/>
      <c r="H37" s="39"/>
      <c r="I37" s="1"/>
      <c r="J37" s="1"/>
      <c r="K37" s="43"/>
      <c r="L37" s="44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45"/>
      <c r="X37" s="42"/>
      <c r="Y37" s="143"/>
      <c r="Z37" s="143"/>
      <c r="AA37" s="43"/>
      <c r="AB37" s="20"/>
      <c r="AC37" s="112"/>
      <c r="AD37" s="335"/>
      <c r="AE37" s="332">
        <v>1</v>
      </c>
      <c r="AF37" s="367" t="s">
        <v>157</v>
      </c>
      <c r="AG37" s="87"/>
      <c r="AH37" s="372"/>
    </row>
    <row r="38" spans="1:34" ht="10.050000000000001" customHeight="1">
      <c r="A38" s="369"/>
      <c r="B38" s="88"/>
      <c r="C38" s="327" t="s">
        <v>214</v>
      </c>
      <c r="D38" s="327">
        <v>8</v>
      </c>
      <c r="E38" s="328"/>
      <c r="F38" s="112"/>
      <c r="G38" s="20"/>
      <c r="H38" s="39"/>
      <c r="I38" s="1"/>
      <c r="J38" s="1"/>
      <c r="K38" s="43"/>
      <c r="L38" s="44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45"/>
      <c r="X38" s="42"/>
      <c r="Y38" s="143"/>
      <c r="Z38" s="143"/>
      <c r="AA38" s="43"/>
      <c r="AB38" s="20"/>
      <c r="AC38" s="20"/>
      <c r="AD38" s="336"/>
      <c r="AE38" s="332"/>
      <c r="AF38" s="367"/>
      <c r="AG38" s="87"/>
      <c r="AH38" s="372"/>
    </row>
    <row r="39" spans="1:34" ht="10.050000000000001" customHeight="1" thickBot="1">
      <c r="A39" s="370"/>
      <c r="B39" s="88"/>
      <c r="C39" s="327"/>
      <c r="D39" s="327"/>
      <c r="E39" s="328"/>
      <c r="F39" s="20"/>
      <c r="G39" s="20"/>
      <c r="H39" s="69"/>
      <c r="I39" s="142"/>
      <c r="J39" s="142"/>
      <c r="K39" s="43"/>
      <c r="L39" s="44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45"/>
      <c r="X39" s="42"/>
      <c r="Z39" s="139"/>
      <c r="AA39" s="43"/>
      <c r="AB39" s="20"/>
      <c r="AC39" s="20"/>
      <c r="AD39" s="91"/>
      <c r="AE39" s="91"/>
      <c r="AF39" s="92"/>
      <c r="AG39" s="87"/>
      <c r="AH39" s="373"/>
    </row>
    <row r="40" spans="1:34" ht="10.050000000000001" customHeight="1" thickTop="1">
      <c r="A40" s="368" t="s">
        <v>99</v>
      </c>
      <c r="B40" s="88"/>
      <c r="C40" s="327" t="s">
        <v>234</v>
      </c>
      <c r="D40" s="327">
        <v>1</v>
      </c>
      <c r="E40" s="328" t="s">
        <v>235</v>
      </c>
      <c r="F40" s="20"/>
      <c r="G40" s="20"/>
      <c r="H40" s="69"/>
      <c r="I40" s="142"/>
      <c r="J40" s="142"/>
      <c r="K40" s="40"/>
      <c r="L40" s="44"/>
      <c r="M40" s="144"/>
      <c r="N40" s="28"/>
      <c r="O40" s="143"/>
      <c r="P40" s="143"/>
      <c r="Q40" s="20"/>
      <c r="R40" s="20"/>
      <c r="S40" s="143"/>
      <c r="T40" s="143"/>
      <c r="U40" s="46"/>
      <c r="V40" s="28"/>
      <c r="W40" s="45"/>
      <c r="X40" s="39"/>
      <c r="Z40" s="139"/>
      <c r="AA40" s="120"/>
      <c r="AB40" s="105"/>
      <c r="AC40" s="20"/>
      <c r="AD40" s="91"/>
      <c r="AE40" s="91"/>
      <c r="AF40" s="92"/>
      <c r="AG40" s="87"/>
      <c r="AH40" s="371" t="s">
        <v>82</v>
      </c>
    </row>
    <row r="41" spans="1:34" ht="10.050000000000001" customHeight="1">
      <c r="A41" s="369"/>
      <c r="B41" s="88"/>
      <c r="C41" s="327"/>
      <c r="D41" s="327"/>
      <c r="E41" s="328"/>
      <c r="F41" s="111"/>
      <c r="G41" s="20"/>
      <c r="H41" s="39"/>
      <c r="I41" s="1"/>
      <c r="J41" s="1"/>
      <c r="K41" s="40"/>
      <c r="L41" s="44"/>
      <c r="M41" s="143"/>
      <c r="N41" s="146"/>
      <c r="O41" s="143"/>
      <c r="P41" s="143"/>
      <c r="Q41" s="20"/>
      <c r="R41" s="20"/>
      <c r="S41" s="143"/>
      <c r="T41" s="143"/>
      <c r="U41" s="145"/>
      <c r="V41" s="143"/>
      <c r="W41" s="45"/>
      <c r="X41" s="39"/>
      <c r="Y41" s="1"/>
      <c r="Z41" s="1"/>
      <c r="AA41" s="120"/>
      <c r="AB41" s="105"/>
      <c r="AC41" s="20"/>
      <c r="AD41" s="334" t="s">
        <v>143</v>
      </c>
      <c r="AE41" s="332">
        <v>6</v>
      </c>
      <c r="AF41" s="367" t="s">
        <v>64</v>
      </c>
      <c r="AG41" s="87"/>
      <c r="AH41" s="372"/>
    </row>
    <row r="42" spans="1:34" ht="10.050000000000001" customHeight="1">
      <c r="A42" s="369"/>
      <c r="B42" s="88"/>
      <c r="C42" s="327" t="s">
        <v>236</v>
      </c>
      <c r="D42" s="327">
        <v>2</v>
      </c>
      <c r="E42" s="328"/>
      <c r="F42" s="112"/>
      <c r="G42" s="20"/>
      <c r="H42" s="39"/>
      <c r="I42" s="1"/>
      <c r="J42" s="1"/>
      <c r="K42" s="40"/>
      <c r="L42" s="44"/>
      <c r="M42" s="143"/>
      <c r="N42" s="146"/>
      <c r="O42" s="143"/>
      <c r="P42" s="143"/>
      <c r="Q42" s="20"/>
      <c r="R42" s="20"/>
      <c r="S42" s="143"/>
      <c r="T42" s="143"/>
      <c r="U42" s="145"/>
      <c r="V42" s="143"/>
      <c r="W42" s="45"/>
      <c r="X42" s="39"/>
      <c r="Y42" s="1"/>
      <c r="Z42" s="1"/>
      <c r="AA42" s="120"/>
      <c r="AB42" s="105"/>
      <c r="AC42" s="111"/>
      <c r="AD42" s="335"/>
      <c r="AE42" s="332"/>
      <c r="AF42" s="367"/>
      <c r="AG42" s="87"/>
      <c r="AH42" s="372"/>
    </row>
    <row r="43" spans="1:34" ht="10.050000000000001" customHeight="1">
      <c r="A43" s="369"/>
      <c r="B43" s="88"/>
      <c r="C43" s="327"/>
      <c r="D43" s="327"/>
      <c r="E43" s="328"/>
      <c r="F43" s="113"/>
      <c r="G43" s="20"/>
      <c r="H43" s="39"/>
      <c r="I43" s="1"/>
      <c r="J43" s="1"/>
      <c r="K43" s="40"/>
      <c r="L43" s="44"/>
      <c r="M43" s="143"/>
      <c r="N43" s="48"/>
      <c r="O43" s="143"/>
      <c r="P43" s="143"/>
      <c r="Q43" s="20"/>
      <c r="R43" s="20"/>
      <c r="S43" s="143"/>
      <c r="T43" s="143"/>
      <c r="U43" s="49"/>
      <c r="V43" s="141"/>
      <c r="W43" s="45"/>
      <c r="X43" s="39"/>
      <c r="Y43" s="1"/>
      <c r="Z43" s="1"/>
      <c r="AA43" s="120"/>
      <c r="AB43" s="105"/>
      <c r="AC43" s="113"/>
      <c r="AD43" s="335"/>
      <c r="AE43" s="332">
        <v>5</v>
      </c>
      <c r="AF43" s="367" t="s">
        <v>63</v>
      </c>
      <c r="AG43" s="87"/>
      <c r="AH43" s="372"/>
    </row>
    <row r="44" spans="1:34" ht="10.050000000000001" customHeight="1">
      <c r="A44" s="369"/>
      <c r="B44" s="88"/>
      <c r="C44" s="327" t="s">
        <v>237</v>
      </c>
      <c r="D44" s="327">
        <v>3</v>
      </c>
      <c r="E44" s="328"/>
      <c r="F44" s="113"/>
      <c r="G44" s="24"/>
      <c r="H44" s="62"/>
      <c r="I44" s="1"/>
      <c r="J44" s="1"/>
      <c r="K44" s="40"/>
      <c r="L44" s="44"/>
      <c r="M44" s="143"/>
      <c r="N44" s="48"/>
      <c r="O44" s="143"/>
      <c r="P44" s="143"/>
      <c r="Q44" s="20"/>
      <c r="R44" s="20"/>
      <c r="S44" s="143"/>
      <c r="T44" s="143"/>
      <c r="U44" s="49"/>
      <c r="V44" s="141"/>
      <c r="W44" s="45"/>
      <c r="X44" s="39"/>
      <c r="Y44" s="1"/>
      <c r="Z44" s="1"/>
      <c r="AA44" s="121"/>
      <c r="AB44" s="117"/>
      <c r="AC44" s="111"/>
      <c r="AD44" s="335"/>
      <c r="AE44" s="332"/>
      <c r="AF44" s="367"/>
      <c r="AG44" s="87"/>
      <c r="AH44" s="372"/>
    </row>
    <row r="45" spans="1:34" ht="10.050000000000001" customHeight="1">
      <c r="A45" s="369"/>
      <c r="B45" s="88"/>
      <c r="C45" s="327"/>
      <c r="D45" s="327"/>
      <c r="E45" s="328"/>
      <c r="F45" s="111"/>
      <c r="G45" s="20"/>
      <c r="H45" s="63"/>
      <c r="I45" s="1"/>
      <c r="J45" s="1"/>
      <c r="K45" s="40"/>
      <c r="L45" s="44"/>
      <c r="M45" s="143"/>
      <c r="N45" s="48"/>
      <c r="O45" s="143"/>
      <c r="P45" s="143"/>
      <c r="Q45" s="20"/>
      <c r="R45" s="20"/>
      <c r="S45" s="143"/>
      <c r="T45" s="143"/>
      <c r="U45" s="49"/>
      <c r="V45" s="141"/>
      <c r="W45" s="45"/>
      <c r="X45" s="39"/>
      <c r="Y45" s="1"/>
      <c r="Z45" s="1"/>
      <c r="AA45" s="122"/>
      <c r="AB45" s="105"/>
      <c r="AC45" s="112"/>
      <c r="AD45" s="335"/>
      <c r="AE45" s="332">
        <v>4</v>
      </c>
      <c r="AF45" s="367" t="s">
        <v>62</v>
      </c>
      <c r="AG45" s="87"/>
      <c r="AH45" s="372"/>
    </row>
    <row r="46" spans="1:34" ht="10.050000000000001" customHeight="1">
      <c r="A46" s="369"/>
      <c r="B46" s="88"/>
      <c r="C46" s="327" t="s">
        <v>238</v>
      </c>
      <c r="D46" s="327">
        <v>4</v>
      </c>
      <c r="E46" s="328"/>
      <c r="F46" s="112"/>
      <c r="G46" s="20"/>
      <c r="H46" s="63"/>
      <c r="I46" s="1"/>
      <c r="J46" s="1"/>
      <c r="K46" s="40"/>
      <c r="L46" s="44"/>
      <c r="M46" s="143"/>
      <c r="N46" s="48"/>
      <c r="O46" s="143"/>
      <c r="P46" s="143"/>
      <c r="Q46" s="20"/>
      <c r="R46" s="20"/>
      <c r="S46" s="143"/>
      <c r="T46" s="143"/>
      <c r="U46" s="49"/>
      <c r="V46" s="141"/>
      <c r="W46" s="45"/>
      <c r="X46" s="39"/>
      <c r="Y46" s="1"/>
      <c r="Z46" s="1"/>
      <c r="AA46" s="122"/>
      <c r="AB46" s="105"/>
      <c r="AC46" s="20"/>
      <c r="AD46" s="336"/>
      <c r="AE46" s="332"/>
      <c r="AF46" s="367"/>
      <c r="AG46" s="87"/>
      <c r="AH46" s="372"/>
    </row>
    <row r="47" spans="1:34" ht="10.050000000000001" customHeight="1">
      <c r="A47" s="369"/>
      <c r="B47" s="88"/>
      <c r="C47" s="327"/>
      <c r="D47" s="327"/>
      <c r="E47" s="328"/>
      <c r="F47" s="30"/>
      <c r="G47" s="20"/>
      <c r="H47" s="63"/>
      <c r="I47" s="1"/>
      <c r="J47" s="1"/>
      <c r="K47" s="40"/>
      <c r="L47" s="44"/>
      <c r="M47" s="143"/>
      <c r="N47" s="48"/>
      <c r="O47" s="143"/>
      <c r="P47" s="143"/>
      <c r="Q47" s="20"/>
      <c r="R47" s="20"/>
      <c r="S47" s="143"/>
      <c r="T47" s="143"/>
      <c r="U47" s="49"/>
      <c r="V47" s="141"/>
      <c r="W47" s="45"/>
      <c r="X47" s="39"/>
      <c r="Y47" s="1"/>
      <c r="Z47" s="1"/>
      <c r="AA47" s="122"/>
      <c r="AB47" s="105"/>
      <c r="AC47" s="20"/>
      <c r="AD47" s="91"/>
      <c r="AE47" s="91"/>
      <c r="AF47" s="92"/>
      <c r="AG47" s="87"/>
      <c r="AH47" s="372"/>
    </row>
    <row r="48" spans="1:34" ht="10.050000000000001" customHeight="1">
      <c r="A48" s="369"/>
      <c r="B48" s="88"/>
      <c r="C48" s="327" t="s">
        <v>239</v>
      </c>
      <c r="D48" s="327">
        <v>5</v>
      </c>
      <c r="E48" s="328" t="s">
        <v>240</v>
      </c>
      <c r="F48" s="30"/>
      <c r="G48" s="20"/>
      <c r="H48" s="63"/>
      <c r="I48" s="1"/>
      <c r="J48" s="1"/>
      <c r="K48" s="40"/>
      <c r="L48" s="44"/>
      <c r="M48" s="143"/>
      <c r="N48" s="48"/>
      <c r="O48" s="143"/>
      <c r="P48" s="143"/>
      <c r="Q48" s="143"/>
      <c r="R48" s="143"/>
      <c r="S48" s="143"/>
      <c r="T48" s="143"/>
      <c r="U48" s="49"/>
      <c r="V48" s="141"/>
      <c r="W48" s="45"/>
      <c r="X48" s="39"/>
      <c r="Y48" s="1"/>
      <c r="Z48" s="1"/>
      <c r="AA48" s="122"/>
      <c r="AB48" s="105"/>
      <c r="AC48" s="20"/>
      <c r="AD48" s="91"/>
      <c r="AE48" s="91"/>
      <c r="AF48" s="92"/>
      <c r="AG48" s="87"/>
      <c r="AH48" s="372"/>
    </row>
    <row r="49" spans="1:34" ht="10.050000000000001" customHeight="1">
      <c r="A49" s="369"/>
      <c r="B49" s="88"/>
      <c r="C49" s="327"/>
      <c r="D49" s="327"/>
      <c r="E49" s="328"/>
      <c r="F49" s="111"/>
      <c r="G49" s="20"/>
      <c r="H49" s="63"/>
      <c r="I49" s="1"/>
      <c r="J49" s="1"/>
      <c r="K49" s="40"/>
      <c r="L49" s="44"/>
      <c r="M49" s="143"/>
      <c r="N49" s="48"/>
      <c r="O49" s="143"/>
      <c r="P49" s="143"/>
      <c r="Q49" s="364"/>
      <c r="R49" s="364"/>
      <c r="S49" s="143"/>
      <c r="T49" s="143"/>
      <c r="U49" s="49"/>
      <c r="V49" s="141"/>
      <c r="W49" s="45"/>
      <c r="X49" s="39"/>
      <c r="Y49" s="1"/>
      <c r="Z49" s="1"/>
      <c r="AA49" s="122"/>
      <c r="AB49" s="105"/>
      <c r="AC49" s="20"/>
      <c r="AD49" s="334" t="s">
        <v>144</v>
      </c>
      <c r="AE49" s="332">
        <v>3</v>
      </c>
      <c r="AF49" s="367" t="s">
        <v>61</v>
      </c>
      <c r="AG49" s="87"/>
      <c r="AH49" s="372"/>
    </row>
    <row r="50" spans="1:34" ht="10.050000000000001" customHeight="1">
      <c r="A50" s="369"/>
      <c r="B50" s="88"/>
      <c r="C50" s="327" t="s">
        <v>241</v>
      </c>
      <c r="D50" s="327">
        <v>6</v>
      </c>
      <c r="E50" s="328"/>
      <c r="F50" s="112"/>
      <c r="G50" s="20"/>
      <c r="H50" s="63"/>
      <c r="I50" s="1"/>
      <c r="J50" s="1"/>
      <c r="K50" s="40"/>
      <c r="L50" s="44"/>
      <c r="M50" s="143"/>
      <c r="N50" s="48"/>
      <c r="O50" s="143"/>
      <c r="P50" s="143"/>
      <c r="Q50" s="364"/>
      <c r="R50" s="364"/>
      <c r="S50" s="143"/>
      <c r="T50" s="143"/>
      <c r="U50" s="49"/>
      <c r="V50" s="141"/>
      <c r="W50" s="45"/>
      <c r="X50" s="39"/>
      <c r="Y50" s="1"/>
      <c r="Z50" s="1"/>
      <c r="AA50" s="122"/>
      <c r="AB50" s="105"/>
      <c r="AC50" s="111"/>
      <c r="AD50" s="335"/>
      <c r="AE50" s="332"/>
      <c r="AF50" s="367"/>
      <c r="AG50" s="87"/>
      <c r="AH50" s="372"/>
    </row>
    <row r="51" spans="1:34" ht="10.050000000000001" customHeight="1">
      <c r="A51" s="369"/>
      <c r="B51" s="88"/>
      <c r="C51" s="327"/>
      <c r="D51" s="327"/>
      <c r="E51" s="328"/>
      <c r="F51" s="113"/>
      <c r="G51" s="21"/>
      <c r="H51" s="115"/>
      <c r="I51" s="1"/>
      <c r="J51" s="1"/>
      <c r="K51" s="40"/>
      <c r="L51" s="44"/>
      <c r="M51" s="143"/>
      <c r="N51" s="48"/>
      <c r="O51" s="143"/>
      <c r="P51" s="143"/>
      <c r="Q51" s="364"/>
      <c r="R51" s="364"/>
      <c r="S51" s="143"/>
      <c r="T51" s="143"/>
      <c r="U51" s="49"/>
      <c r="V51" s="141"/>
      <c r="W51" s="45"/>
      <c r="X51" s="39"/>
      <c r="Y51" s="1"/>
      <c r="Z51" s="1"/>
      <c r="AA51" s="123"/>
      <c r="AB51" s="118"/>
      <c r="AC51" s="112"/>
      <c r="AD51" s="335"/>
      <c r="AE51" s="332">
        <v>2</v>
      </c>
      <c r="AF51" s="367" t="s">
        <v>60</v>
      </c>
      <c r="AG51" s="87"/>
      <c r="AH51" s="372"/>
    </row>
    <row r="52" spans="1:34" ht="10.050000000000001" customHeight="1">
      <c r="A52" s="369"/>
      <c r="B52" s="88"/>
      <c r="C52" s="374" t="s">
        <v>242</v>
      </c>
      <c r="D52" s="327">
        <v>7</v>
      </c>
      <c r="E52" s="328"/>
      <c r="F52" s="113"/>
      <c r="G52" s="24"/>
      <c r="H52" s="62"/>
      <c r="I52" s="1"/>
      <c r="J52" s="1"/>
      <c r="K52" s="40"/>
      <c r="L52" s="44"/>
      <c r="M52" s="143"/>
      <c r="N52" s="48"/>
      <c r="O52" s="143"/>
      <c r="P52" s="143"/>
      <c r="Q52" s="364"/>
      <c r="R52" s="364"/>
      <c r="S52" s="143"/>
      <c r="T52" s="143"/>
      <c r="U52" s="49"/>
      <c r="V52" s="141"/>
      <c r="W52" s="45"/>
      <c r="X52" s="39"/>
      <c r="Y52" s="1"/>
      <c r="Z52" s="1"/>
      <c r="AA52" s="122"/>
      <c r="AB52" s="105"/>
      <c r="AC52" s="113"/>
      <c r="AD52" s="335"/>
      <c r="AE52" s="332"/>
      <c r="AF52" s="367"/>
      <c r="AG52" s="87"/>
      <c r="AH52" s="372"/>
    </row>
    <row r="53" spans="1:34" ht="10.050000000000001" customHeight="1">
      <c r="A53" s="369"/>
      <c r="B53" s="88"/>
      <c r="C53" s="327"/>
      <c r="D53" s="327"/>
      <c r="E53" s="328"/>
      <c r="F53" s="111"/>
      <c r="G53" s="20"/>
      <c r="H53" s="63"/>
      <c r="I53" s="1"/>
      <c r="J53" s="341" t="s">
        <v>89</v>
      </c>
      <c r="K53" s="40"/>
      <c r="L53" s="44"/>
      <c r="M53" s="143"/>
      <c r="N53" s="48"/>
      <c r="O53" s="143"/>
      <c r="P53" s="143"/>
      <c r="Q53" s="364"/>
      <c r="R53" s="364"/>
      <c r="S53" s="143"/>
      <c r="T53" s="143"/>
      <c r="U53" s="49"/>
      <c r="V53" s="141"/>
      <c r="W53" s="45"/>
      <c r="X53" s="39"/>
      <c r="Y53" s="345" t="s">
        <v>228</v>
      </c>
      <c r="Z53" s="1"/>
      <c r="AA53" s="122"/>
      <c r="AB53" s="105"/>
      <c r="AC53" s="112"/>
      <c r="AD53" s="335"/>
      <c r="AE53" s="332">
        <v>1</v>
      </c>
      <c r="AF53" s="367" t="s">
        <v>59</v>
      </c>
      <c r="AG53" s="87"/>
      <c r="AH53" s="372"/>
    </row>
    <row r="54" spans="1:34" ht="10.050000000000001" customHeight="1">
      <c r="A54" s="369"/>
      <c r="B54" s="88"/>
      <c r="C54" s="327" t="s">
        <v>243</v>
      </c>
      <c r="D54" s="327">
        <v>8</v>
      </c>
      <c r="E54" s="328"/>
      <c r="F54" s="112"/>
      <c r="G54" s="20"/>
      <c r="H54" s="63"/>
      <c r="I54" s="1"/>
      <c r="J54" s="341"/>
      <c r="K54" s="40"/>
      <c r="L54" s="44"/>
      <c r="M54" s="143"/>
      <c r="N54" s="48"/>
      <c r="O54" s="143"/>
      <c r="P54" s="143"/>
      <c r="Q54" s="364"/>
      <c r="R54" s="364"/>
      <c r="S54" s="143"/>
      <c r="T54" s="143"/>
      <c r="U54" s="49"/>
      <c r="V54" s="141"/>
      <c r="W54" s="45"/>
      <c r="X54" s="39"/>
      <c r="Y54" s="345"/>
      <c r="Z54" s="1"/>
      <c r="AA54" s="122"/>
      <c r="AB54" s="105"/>
      <c r="AC54" s="20"/>
      <c r="AD54" s="336"/>
      <c r="AE54" s="332"/>
      <c r="AF54" s="367"/>
      <c r="AG54" s="87"/>
      <c r="AH54" s="372"/>
    </row>
    <row r="55" spans="1:34" ht="10.050000000000001" customHeight="1" thickBot="1">
      <c r="A55" s="370"/>
      <c r="B55" s="88"/>
      <c r="C55" s="327"/>
      <c r="D55" s="327"/>
      <c r="E55" s="328"/>
      <c r="F55" s="20"/>
      <c r="G55" s="20"/>
      <c r="H55" s="63"/>
      <c r="I55" s="2"/>
      <c r="J55" s="2"/>
      <c r="K55" s="40"/>
      <c r="L55" s="47"/>
      <c r="M55" s="143"/>
      <c r="N55" s="48"/>
      <c r="O55" s="143"/>
      <c r="P55" s="143"/>
      <c r="Q55" s="364"/>
      <c r="R55" s="364"/>
      <c r="S55" s="143"/>
      <c r="T55" s="143"/>
      <c r="U55" s="49"/>
      <c r="V55" s="141"/>
      <c r="W55" s="80"/>
      <c r="X55" s="39"/>
      <c r="Y55" s="1"/>
      <c r="Z55" s="10"/>
      <c r="AA55" s="122"/>
      <c r="AB55" s="105"/>
      <c r="AC55" s="20"/>
      <c r="AD55" s="91"/>
      <c r="AE55" s="91"/>
      <c r="AF55" s="92"/>
      <c r="AG55" s="87"/>
      <c r="AH55" s="373"/>
    </row>
    <row r="56" spans="1:34" ht="10.050000000000001" customHeight="1" thickTop="1">
      <c r="A56" s="368" t="s">
        <v>100</v>
      </c>
      <c r="B56" s="88"/>
      <c r="C56" s="327" t="s">
        <v>72</v>
      </c>
      <c r="D56" s="327">
        <v>1</v>
      </c>
      <c r="E56" s="328" t="s">
        <v>106</v>
      </c>
      <c r="F56" s="20"/>
      <c r="G56" s="20"/>
      <c r="H56" s="63"/>
      <c r="I56" s="1"/>
      <c r="J56" s="1"/>
      <c r="K56" s="64"/>
      <c r="L56" s="42"/>
      <c r="M56" s="143"/>
      <c r="N56" s="48"/>
      <c r="O56" s="143"/>
      <c r="P56" s="143"/>
      <c r="Q56" s="364"/>
      <c r="R56" s="364"/>
      <c r="S56" s="143"/>
      <c r="T56" s="143"/>
      <c r="U56" s="49"/>
      <c r="V56" s="141"/>
      <c r="W56" s="43"/>
      <c r="X56" s="67"/>
      <c r="Y56" s="13"/>
      <c r="Z56" s="1"/>
      <c r="AA56" s="122"/>
      <c r="AB56" s="105"/>
      <c r="AC56" s="20"/>
      <c r="AD56" s="91"/>
      <c r="AE56" s="91"/>
      <c r="AF56" s="92"/>
      <c r="AG56" s="87"/>
      <c r="AH56" s="371" t="s">
        <v>81</v>
      </c>
    </row>
    <row r="57" spans="1:34" ht="10.050000000000001" customHeight="1" thickBot="1">
      <c r="A57" s="369"/>
      <c r="B57" s="88"/>
      <c r="C57" s="327"/>
      <c r="D57" s="327"/>
      <c r="E57" s="328"/>
      <c r="F57" s="111"/>
      <c r="G57" s="20"/>
      <c r="H57" s="63"/>
      <c r="I57" s="1"/>
      <c r="J57" s="1"/>
      <c r="K57" s="40"/>
      <c r="L57" s="42"/>
      <c r="M57" s="143"/>
      <c r="N57" s="48"/>
      <c r="O57" s="143"/>
      <c r="P57" s="143"/>
      <c r="Q57" s="364"/>
      <c r="R57" s="364"/>
      <c r="S57" s="143"/>
      <c r="T57" s="143"/>
      <c r="U57" s="49"/>
      <c r="V57" s="141"/>
      <c r="W57" s="43"/>
      <c r="X57" s="39"/>
      <c r="Y57" s="1"/>
      <c r="Z57" s="1"/>
      <c r="AA57" s="122"/>
      <c r="AB57" s="105"/>
      <c r="AC57" s="20"/>
      <c r="AD57" s="334" t="s">
        <v>135</v>
      </c>
      <c r="AE57" s="332">
        <v>6</v>
      </c>
      <c r="AF57" s="367" t="s">
        <v>136</v>
      </c>
      <c r="AG57" s="87"/>
      <c r="AH57" s="372"/>
    </row>
    <row r="58" spans="1:34" ht="10.050000000000001" customHeight="1" thickTop="1">
      <c r="A58" s="369"/>
      <c r="B58" s="88"/>
      <c r="C58" s="327" t="s">
        <v>43</v>
      </c>
      <c r="D58" s="327">
        <v>2</v>
      </c>
      <c r="E58" s="328"/>
      <c r="F58" s="112"/>
      <c r="G58" s="20"/>
      <c r="H58" s="63"/>
      <c r="I58" s="1"/>
      <c r="J58" s="342" t="s">
        <v>148</v>
      </c>
      <c r="K58" s="40"/>
      <c r="L58" s="42"/>
      <c r="M58" s="143"/>
      <c r="N58" s="48"/>
      <c r="O58" s="143"/>
      <c r="P58" s="143"/>
      <c r="Q58" s="364"/>
      <c r="R58" s="364"/>
      <c r="S58" s="143"/>
      <c r="T58" s="143"/>
      <c r="U58" s="49"/>
      <c r="V58" s="141"/>
      <c r="W58" s="43"/>
      <c r="X58" s="39"/>
      <c r="Y58" s="346" t="s">
        <v>172</v>
      </c>
      <c r="Z58" s="1"/>
      <c r="AA58" s="122"/>
      <c r="AB58" s="105"/>
      <c r="AC58" s="111"/>
      <c r="AD58" s="335"/>
      <c r="AE58" s="332"/>
      <c r="AF58" s="367"/>
      <c r="AG58" s="87"/>
      <c r="AH58" s="372"/>
    </row>
    <row r="59" spans="1:34" ht="10.050000000000001" customHeight="1">
      <c r="A59" s="369"/>
      <c r="B59" s="88"/>
      <c r="C59" s="327"/>
      <c r="D59" s="327"/>
      <c r="E59" s="328"/>
      <c r="F59" s="113"/>
      <c r="G59" s="20"/>
      <c r="H59" s="115"/>
      <c r="I59" s="1"/>
      <c r="J59" s="343"/>
      <c r="K59" s="65"/>
      <c r="L59" s="42"/>
      <c r="M59" s="143"/>
      <c r="N59" s="48"/>
      <c r="O59" s="143"/>
      <c r="P59" s="143"/>
      <c r="Q59" s="364"/>
      <c r="R59" s="364"/>
      <c r="S59" s="143"/>
      <c r="T59" s="143"/>
      <c r="U59" s="49"/>
      <c r="V59" s="141"/>
      <c r="W59" s="43"/>
      <c r="X59" s="42"/>
      <c r="Y59" s="347"/>
      <c r="Z59" s="143"/>
      <c r="AA59" s="124"/>
      <c r="AB59" s="20"/>
      <c r="AC59" s="113"/>
      <c r="AD59" s="335"/>
      <c r="AE59" s="332">
        <v>5</v>
      </c>
      <c r="AF59" s="367" t="s">
        <v>137</v>
      </c>
      <c r="AG59" s="87"/>
      <c r="AH59" s="372"/>
    </row>
    <row r="60" spans="1:34" ht="10.050000000000001" customHeight="1">
      <c r="A60" s="369"/>
      <c r="B60" s="88"/>
      <c r="C60" s="327" t="s">
        <v>44</v>
      </c>
      <c r="D60" s="327">
        <v>3</v>
      </c>
      <c r="E60" s="328"/>
      <c r="F60" s="113"/>
      <c r="G60" s="24"/>
      <c r="H60" s="62"/>
      <c r="I60" s="1"/>
      <c r="J60" s="343"/>
      <c r="K60" s="43"/>
      <c r="L60" s="42"/>
      <c r="M60" s="143"/>
      <c r="N60" s="48"/>
      <c r="O60" s="143"/>
      <c r="P60" s="143"/>
      <c r="Q60" s="364"/>
      <c r="R60" s="364"/>
      <c r="S60" s="143"/>
      <c r="T60" s="143"/>
      <c r="U60" s="49"/>
      <c r="V60" s="141"/>
      <c r="W60" s="43"/>
      <c r="X60" s="42"/>
      <c r="Y60" s="347"/>
      <c r="Z60" s="143"/>
      <c r="AA60" s="121"/>
      <c r="AB60" s="24"/>
      <c r="AC60" s="111"/>
      <c r="AD60" s="335"/>
      <c r="AE60" s="332"/>
      <c r="AF60" s="367"/>
      <c r="AG60" s="87"/>
      <c r="AH60" s="372"/>
    </row>
    <row r="61" spans="1:34" ht="10.050000000000001" customHeight="1">
      <c r="A61" s="369"/>
      <c r="B61" s="88"/>
      <c r="C61" s="327"/>
      <c r="D61" s="327"/>
      <c r="E61" s="328"/>
      <c r="F61" s="111"/>
      <c r="G61" s="20"/>
      <c r="H61" s="63"/>
      <c r="I61" s="1"/>
      <c r="J61" s="343"/>
      <c r="K61" s="43"/>
      <c r="L61" s="42"/>
      <c r="M61" s="143"/>
      <c r="N61" s="48"/>
      <c r="O61" s="143"/>
      <c r="P61" s="143"/>
      <c r="Q61" s="364"/>
      <c r="R61" s="364"/>
      <c r="S61" s="143"/>
      <c r="T61" s="143"/>
      <c r="U61" s="49"/>
      <c r="V61" s="141"/>
      <c r="W61" s="43"/>
      <c r="X61" s="42"/>
      <c r="Y61" s="347"/>
      <c r="Z61" s="143"/>
      <c r="AA61" s="122"/>
      <c r="AB61" s="20"/>
      <c r="AC61" s="112"/>
      <c r="AD61" s="335"/>
      <c r="AE61" s="332">
        <v>4</v>
      </c>
      <c r="AF61" s="367" t="s">
        <v>139</v>
      </c>
      <c r="AG61" s="87"/>
      <c r="AH61" s="372"/>
    </row>
    <row r="62" spans="1:34" ht="10.050000000000001" customHeight="1">
      <c r="A62" s="369"/>
      <c r="B62" s="88"/>
      <c r="C62" s="327" t="s">
        <v>45</v>
      </c>
      <c r="D62" s="327">
        <v>4</v>
      </c>
      <c r="E62" s="328"/>
      <c r="F62" s="112"/>
      <c r="G62" s="20"/>
      <c r="H62" s="63"/>
      <c r="I62" s="1"/>
      <c r="J62" s="343"/>
      <c r="K62" s="43"/>
      <c r="L62" s="42"/>
      <c r="M62" s="143"/>
      <c r="N62" s="48"/>
      <c r="O62" s="143"/>
      <c r="P62" s="143"/>
      <c r="Q62" s="364"/>
      <c r="R62" s="364"/>
      <c r="S62" s="143"/>
      <c r="T62" s="143"/>
      <c r="U62" s="49"/>
      <c r="V62" s="141"/>
      <c r="W62" s="43"/>
      <c r="X62" s="42"/>
      <c r="Y62" s="347"/>
      <c r="Z62" s="143"/>
      <c r="AA62" s="122"/>
      <c r="AB62" s="20"/>
      <c r="AC62" s="20"/>
      <c r="AD62" s="336"/>
      <c r="AE62" s="332"/>
      <c r="AF62" s="367"/>
      <c r="AG62" s="87"/>
      <c r="AH62" s="372"/>
    </row>
    <row r="63" spans="1:34" ht="10.050000000000001" customHeight="1">
      <c r="A63" s="369"/>
      <c r="B63" s="88"/>
      <c r="C63" s="327"/>
      <c r="D63" s="327"/>
      <c r="E63" s="328"/>
      <c r="F63" s="30"/>
      <c r="G63" s="20"/>
      <c r="H63" s="116"/>
      <c r="I63" s="147"/>
      <c r="J63" s="343"/>
      <c r="K63" s="43"/>
      <c r="L63" s="42"/>
      <c r="M63" s="143"/>
      <c r="N63" s="146"/>
      <c r="O63" s="143"/>
      <c r="P63" s="143"/>
      <c r="Q63" s="364"/>
      <c r="R63" s="364"/>
      <c r="S63" s="143"/>
      <c r="T63" s="143"/>
      <c r="U63" s="61"/>
      <c r="V63" s="141"/>
      <c r="W63" s="43"/>
      <c r="X63" s="42"/>
      <c r="Y63" s="347"/>
      <c r="Z63" s="143"/>
      <c r="AA63" s="122"/>
      <c r="AB63" s="114"/>
      <c r="AC63" s="20"/>
      <c r="AD63" s="91"/>
      <c r="AE63" s="91"/>
      <c r="AF63" s="92"/>
      <c r="AG63" s="87"/>
      <c r="AH63" s="372"/>
    </row>
    <row r="64" spans="1:34" ht="10.050000000000001" customHeight="1">
      <c r="A64" s="369"/>
      <c r="B64" s="88"/>
      <c r="C64" s="327" t="s">
        <v>73</v>
      </c>
      <c r="D64" s="327">
        <v>5</v>
      </c>
      <c r="E64" s="328" t="s">
        <v>107</v>
      </c>
      <c r="F64" s="30"/>
      <c r="G64" s="20"/>
      <c r="H64" s="116"/>
      <c r="I64" s="147"/>
      <c r="J64" s="343"/>
      <c r="K64" s="43"/>
      <c r="L64" s="42"/>
      <c r="M64" s="143"/>
      <c r="N64" s="146"/>
      <c r="O64" s="143"/>
      <c r="P64" s="143"/>
      <c r="Q64" s="364"/>
      <c r="R64" s="364"/>
      <c r="S64" s="143"/>
      <c r="T64" s="143"/>
      <c r="U64" s="61"/>
      <c r="V64" s="141"/>
      <c r="W64" s="43"/>
      <c r="X64" s="42"/>
      <c r="Y64" s="347"/>
      <c r="Z64" s="143"/>
      <c r="AA64" s="122"/>
      <c r="AB64" s="114"/>
      <c r="AC64" s="20"/>
      <c r="AD64" s="91"/>
      <c r="AE64" s="91"/>
      <c r="AF64" s="92"/>
      <c r="AG64" s="87"/>
      <c r="AH64" s="372"/>
    </row>
    <row r="65" spans="1:34" ht="10.050000000000001" customHeight="1">
      <c r="A65" s="369"/>
      <c r="B65" s="88"/>
      <c r="C65" s="327"/>
      <c r="D65" s="327"/>
      <c r="E65" s="328"/>
      <c r="F65" s="111"/>
      <c r="G65" s="20"/>
      <c r="H65" s="116"/>
      <c r="J65" s="343"/>
      <c r="K65" s="43"/>
      <c r="L65" s="42"/>
      <c r="M65" s="143"/>
      <c r="N65" s="146"/>
      <c r="O65" s="143"/>
      <c r="P65" s="143"/>
      <c r="Q65" s="364"/>
      <c r="R65" s="364"/>
      <c r="S65" s="143"/>
      <c r="T65" s="143"/>
      <c r="U65" s="61"/>
      <c r="V65" s="141"/>
      <c r="W65" s="43"/>
      <c r="X65" s="42"/>
      <c r="Y65" s="347"/>
      <c r="Z65" s="119"/>
      <c r="AA65" s="122"/>
      <c r="AB65" s="114"/>
      <c r="AC65" s="20"/>
      <c r="AD65" s="334" t="s">
        <v>138</v>
      </c>
      <c r="AE65" s="332">
        <v>3</v>
      </c>
      <c r="AF65" s="367" t="s">
        <v>140</v>
      </c>
      <c r="AG65" s="87"/>
      <c r="AH65" s="372"/>
    </row>
    <row r="66" spans="1:34" ht="10.050000000000001" customHeight="1">
      <c r="A66" s="369"/>
      <c r="B66" s="88"/>
      <c r="C66" s="327" t="s">
        <v>46</v>
      </c>
      <c r="D66" s="327">
        <v>6</v>
      </c>
      <c r="E66" s="328"/>
      <c r="F66" s="112"/>
      <c r="G66" s="20"/>
      <c r="H66" s="116"/>
      <c r="J66" s="343"/>
      <c r="K66" s="43"/>
      <c r="L66" s="42"/>
      <c r="M66" s="143"/>
      <c r="N66" s="146"/>
      <c r="O66" s="143"/>
      <c r="P66" s="143"/>
      <c r="Q66" s="364"/>
      <c r="R66" s="364"/>
      <c r="S66" s="143"/>
      <c r="T66" s="143"/>
      <c r="U66" s="61"/>
      <c r="V66" s="141"/>
      <c r="W66" s="43"/>
      <c r="X66" s="42"/>
      <c r="Y66" s="347"/>
      <c r="Z66" s="119"/>
      <c r="AA66" s="122"/>
      <c r="AB66" s="114"/>
      <c r="AC66" s="111"/>
      <c r="AD66" s="335"/>
      <c r="AE66" s="332"/>
      <c r="AF66" s="367"/>
      <c r="AG66" s="87"/>
      <c r="AH66" s="372"/>
    </row>
    <row r="67" spans="1:34" ht="10.050000000000001" customHeight="1">
      <c r="A67" s="369"/>
      <c r="B67" s="88"/>
      <c r="C67" s="327"/>
      <c r="D67" s="327"/>
      <c r="E67" s="328"/>
      <c r="F67" s="113"/>
      <c r="G67" s="21"/>
      <c r="H67" s="115"/>
      <c r="J67" s="343"/>
      <c r="K67" s="43"/>
      <c r="L67" s="42"/>
      <c r="M67" s="143"/>
      <c r="N67" s="146"/>
      <c r="O67" s="143"/>
      <c r="P67" s="143"/>
      <c r="Q67" s="364"/>
      <c r="R67" s="364"/>
      <c r="S67" s="143"/>
      <c r="T67" s="143"/>
      <c r="U67" s="61"/>
      <c r="V67" s="141"/>
      <c r="W67" s="43"/>
      <c r="X67" s="42"/>
      <c r="Y67" s="347"/>
      <c r="Z67" s="119"/>
      <c r="AA67" s="123"/>
      <c r="AB67" s="21"/>
      <c r="AC67" s="112"/>
      <c r="AD67" s="335"/>
      <c r="AE67" s="332">
        <v>2</v>
      </c>
      <c r="AF67" s="367" t="s">
        <v>141</v>
      </c>
      <c r="AG67" s="87"/>
      <c r="AH67" s="372"/>
    </row>
    <row r="68" spans="1:34" ht="10.050000000000001" customHeight="1">
      <c r="A68" s="369"/>
      <c r="B68" s="88"/>
      <c r="C68" s="374" t="s">
        <v>244</v>
      </c>
      <c r="D68" s="327">
        <v>7</v>
      </c>
      <c r="E68" s="328"/>
      <c r="F68" s="113"/>
      <c r="G68" s="24"/>
      <c r="H68" s="39"/>
      <c r="J68" s="343"/>
      <c r="K68" s="43"/>
      <c r="L68" s="42"/>
      <c r="M68" s="143"/>
      <c r="N68" s="146"/>
      <c r="O68" s="143"/>
      <c r="P68" s="143"/>
      <c r="Q68" s="364"/>
      <c r="R68" s="364"/>
      <c r="S68" s="143"/>
      <c r="T68" s="143"/>
      <c r="U68" s="61"/>
      <c r="V68" s="141"/>
      <c r="W68" s="43"/>
      <c r="X68" s="42"/>
      <c r="Y68" s="347"/>
      <c r="Z68" s="119"/>
      <c r="AA68" s="43"/>
      <c r="AB68" s="20"/>
      <c r="AC68" s="113"/>
      <c r="AD68" s="335"/>
      <c r="AE68" s="332"/>
      <c r="AF68" s="367"/>
      <c r="AG68" s="87"/>
      <c r="AH68" s="372"/>
    </row>
    <row r="69" spans="1:34" ht="10.050000000000001" customHeight="1">
      <c r="A69" s="369"/>
      <c r="B69" s="88"/>
      <c r="C69" s="327"/>
      <c r="D69" s="327"/>
      <c r="E69" s="328"/>
      <c r="F69" s="111"/>
      <c r="G69" s="20"/>
      <c r="H69" s="69"/>
      <c r="J69" s="343"/>
      <c r="K69" s="43"/>
      <c r="L69" s="42"/>
      <c r="M69" s="143"/>
      <c r="N69" s="146"/>
      <c r="O69" s="143"/>
      <c r="P69" s="143"/>
      <c r="Q69" s="364"/>
      <c r="R69" s="364"/>
      <c r="S69" s="143"/>
      <c r="T69" s="143"/>
      <c r="U69" s="61"/>
      <c r="V69" s="141"/>
      <c r="W69" s="43"/>
      <c r="X69" s="42"/>
      <c r="Y69" s="347"/>
      <c r="Z69" s="119"/>
      <c r="AA69" s="43"/>
      <c r="AB69" s="20"/>
      <c r="AC69" s="112"/>
      <c r="AD69" s="335"/>
      <c r="AE69" s="332">
        <v>1</v>
      </c>
      <c r="AF69" s="367" t="s">
        <v>142</v>
      </c>
      <c r="AG69" s="87"/>
      <c r="AH69" s="372"/>
    </row>
    <row r="70" spans="1:34" ht="10.050000000000001" customHeight="1">
      <c r="A70" s="369"/>
      <c r="B70" s="88"/>
      <c r="C70" s="327" t="s">
        <v>245</v>
      </c>
      <c r="D70" s="327">
        <v>8</v>
      </c>
      <c r="E70" s="328"/>
      <c r="F70" s="112"/>
      <c r="G70" s="20"/>
      <c r="H70" s="69"/>
      <c r="J70" s="343"/>
      <c r="K70" s="43"/>
      <c r="L70" s="42"/>
      <c r="M70" s="143"/>
      <c r="N70" s="146"/>
      <c r="O70" s="143"/>
      <c r="P70" s="143"/>
      <c r="Q70" s="364"/>
      <c r="R70" s="364"/>
      <c r="S70" s="143"/>
      <c r="T70" s="143"/>
      <c r="U70" s="61"/>
      <c r="V70" s="141"/>
      <c r="W70" s="43"/>
      <c r="X70" s="42"/>
      <c r="Y70" s="347"/>
      <c r="Z70" s="119"/>
      <c r="AA70" s="43"/>
      <c r="AB70" s="20"/>
      <c r="AC70" s="20"/>
      <c r="AD70" s="336"/>
      <c r="AE70" s="332"/>
      <c r="AF70" s="367"/>
      <c r="AG70" s="87"/>
      <c r="AH70" s="372"/>
    </row>
    <row r="71" spans="1:34" ht="10.050000000000001" customHeight="1" thickBot="1">
      <c r="A71" s="370"/>
      <c r="B71" s="88"/>
      <c r="C71" s="327"/>
      <c r="D71" s="327"/>
      <c r="E71" s="328"/>
      <c r="F71" s="20"/>
      <c r="G71" s="20"/>
      <c r="H71" s="69"/>
      <c r="J71" s="343"/>
      <c r="K71" s="43"/>
      <c r="L71" s="1"/>
      <c r="M71" s="1"/>
      <c r="N71" s="5"/>
      <c r="O71" s="1"/>
      <c r="P71" s="1"/>
      <c r="R71" s="60"/>
      <c r="S71" s="1"/>
      <c r="T71" s="1"/>
      <c r="U71" s="82"/>
      <c r="V71" s="109"/>
      <c r="W71" s="40"/>
      <c r="X71" s="42"/>
      <c r="Y71" s="347"/>
      <c r="Z71" s="119"/>
      <c r="AA71" s="43"/>
      <c r="AB71" s="20"/>
      <c r="AC71" s="20"/>
      <c r="AD71" s="91"/>
      <c r="AE71" s="91"/>
      <c r="AF71" s="92"/>
      <c r="AG71" s="87"/>
      <c r="AH71" s="373"/>
    </row>
    <row r="72" spans="1:34" ht="10.050000000000001" customHeight="1" thickTop="1" thickBot="1">
      <c r="A72" s="368" t="s">
        <v>101</v>
      </c>
      <c r="B72" s="88"/>
      <c r="C72" s="89"/>
      <c r="D72" s="89"/>
      <c r="E72" s="90"/>
      <c r="F72" s="20"/>
      <c r="G72" s="20"/>
      <c r="H72" s="69"/>
      <c r="J72" s="343"/>
      <c r="K72" s="40"/>
      <c r="N72" s="72"/>
      <c r="O72" s="83"/>
      <c r="P72" s="75"/>
      <c r="Q72" s="75"/>
      <c r="R72" s="75"/>
      <c r="S72" s="75"/>
      <c r="T72" s="71"/>
      <c r="U72" s="60"/>
      <c r="X72" s="39"/>
      <c r="Y72" s="347"/>
      <c r="Z72" s="119"/>
      <c r="AA72" s="120"/>
      <c r="AB72" s="105"/>
      <c r="AC72" s="20"/>
      <c r="AD72" s="91"/>
      <c r="AE72" s="91"/>
      <c r="AF72" s="92"/>
      <c r="AG72" s="87"/>
      <c r="AH72" s="371" t="s">
        <v>84</v>
      </c>
    </row>
    <row r="73" spans="1:34" ht="10.050000000000001" customHeight="1" thickTop="1">
      <c r="A73" s="369"/>
      <c r="B73" s="88"/>
      <c r="C73" s="327" t="s">
        <v>108</v>
      </c>
      <c r="D73" s="327">
        <v>1</v>
      </c>
      <c r="E73" s="328" t="s">
        <v>109</v>
      </c>
      <c r="F73" s="20"/>
      <c r="G73" s="20"/>
      <c r="H73" s="39"/>
      <c r="J73" s="343"/>
      <c r="K73" s="40"/>
      <c r="N73" s="72"/>
      <c r="Q73" s="353" t="s">
        <v>171</v>
      </c>
      <c r="R73" s="354"/>
      <c r="U73" s="60"/>
      <c r="X73" s="39"/>
      <c r="Y73" s="347"/>
      <c r="Z73" s="119"/>
      <c r="AA73" s="120"/>
      <c r="AB73" s="105"/>
      <c r="AC73" s="20"/>
      <c r="AD73" s="334" t="s">
        <v>133</v>
      </c>
      <c r="AE73" s="332">
        <v>6</v>
      </c>
      <c r="AF73" s="367" t="s">
        <v>58</v>
      </c>
      <c r="AG73" s="87"/>
      <c r="AH73" s="372"/>
    </row>
    <row r="74" spans="1:34" ht="10.050000000000001" customHeight="1">
      <c r="A74" s="369"/>
      <c r="B74" s="88"/>
      <c r="C74" s="327"/>
      <c r="D74" s="327"/>
      <c r="E74" s="328"/>
      <c r="F74" s="111"/>
      <c r="G74" s="20"/>
      <c r="H74" s="39"/>
      <c r="J74" s="343"/>
      <c r="K74" s="40"/>
      <c r="N74" s="72"/>
      <c r="Q74" s="355"/>
      <c r="R74" s="356"/>
      <c r="U74" s="60"/>
      <c r="X74" s="39"/>
      <c r="Y74" s="347"/>
      <c r="Z74" s="119"/>
      <c r="AA74" s="120"/>
      <c r="AB74" s="105"/>
      <c r="AC74" s="111"/>
      <c r="AD74" s="335"/>
      <c r="AE74" s="332"/>
      <c r="AF74" s="367"/>
      <c r="AG74" s="87"/>
      <c r="AH74" s="372"/>
    </row>
    <row r="75" spans="1:34" ht="10.050000000000001" customHeight="1">
      <c r="A75" s="369"/>
      <c r="B75" s="88"/>
      <c r="C75" s="327" t="s">
        <v>110</v>
      </c>
      <c r="D75" s="327">
        <v>2</v>
      </c>
      <c r="E75" s="328"/>
      <c r="F75" s="113"/>
      <c r="G75" s="20"/>
      <c r="H75" s="39"/>
      <c r="J75" s="343"/>
      <c r="K75" s="40"/>
      <c r="N75" s="72"/>
      <c r="Q75" s="355"/>
      <c r="R75" s="356"/>
      <c r="U75" s="60"/>
      <c r="X75" s="39"/>
      <c r="Y75" s="347"/>
      <c r="Z75" s="119"/>
      <c r="AA75" s="120"/>
      <c r="AB75" s="105"/>
      <c r="AC75" s="113"/>
      <c r="AD75" s="335"/>
      <c r="AE75" s="332">
        <v>5</v>
      </c>
      <c r="AF75" s="367" t="s">
        <v>57</v>
      </c>
      <c r="AG75" s="87"/>
      <c r="AH75" s="372"/>
    </row>
    <row r="76" spans="1:34" ht="10.050000000000001" customHeight="1">
      <c r="A76" s="369"/>
      <c r="B76" s="88"/>
      <c r="C76" s="327"/>
      <c r="D76" s="327"/>
      <c r="E76" s="328"/>
      <c r="F76" s="111"/>
      <c r="G76" s="24"/>
      <c r="H76" s="62"/>
      <c r="J76" s="343"/>
      <c r="K76" s="40"/>
      <c r="N76" s="72"/>
      <c r="Q76" s="355"/>
      <c r="R76" s="356"/>
      <c r="U76" s="60"/>
      <c r="X76" s="39"/>
      <c r="Y76" s="347"/>
      <c r="Z76" s="119"/>
      <c r="AA76" s="121"/>
      <c r="AB76" s="117"/>
      <c r="AC76" s="111"/>
      <c r="AD76" s="335"/>
      <c r="AE76" s="332"/>
      <c r="AF76" s="367"/>
      <c r="AG76" s="87"/>
      <c r="AH76" s="372"/>
    </row>
    <row r="77" spans="1:34" ht="10.050000000000001" customHeight="1">
      <c r="A77" s="369"/>
      <c r="B77" s="88"/>
      <c r="C77" s="327" t="s">
        <v>111</v>
      </c>
      <c r="D77" s="327">
        <v>3</v>
      </c>
      <c r="E77" s="328"/>
      <c r="F77" s="112"/>
      <c r="G77" s="20"/>
      <c r="H77" s="63"/>
      <c r="J77" s="343"/>
      <c r="K77" s="40"/>
      <c r="N77" s="72"/>
      <c r="Q77" s="355"/>
      <c r="R77" s="356"/>
      <c r="U77" s="60"/>
      <c r="X77" s="39"/>
      <c r="Y77" s="347"/>
      <c r="Z77" s="119"/>
      <c r="AA77" s="122"/>
      <c r="AB77" s="105"/>
      <c r="AC77" s="112"/>
      <c r="AD77" s="335"/>
      <c r="AE77" s="332">
        <v>4</v>
      </c>
      <c r="AF77" s="367" t="s">
        <v>56</v>
      </c>
      <c r="AG77" s="87"/>
      <c r="AH77" s="372"/>
    </row>
    <row r="78" spans="1:34" ht="10.050000000000001" customHeight="1">
      <c r="A78" s="369"/>
      <c r="B78" s="88"/>
      <c r="C78" s="327"/>
      <c r="D78" s="327"/>
      <c r="E78" s="328"/>
      <c r="F78" s="20"/>
      <c r="G78" s="20"/>
      <c r="H78" s="63"/>
      <c r="J78" s="343"/>
      <c r="K78" s="40"/>
      <c r="N78" s="72"/>
      <c r="Q78" s="355"/>
      <c r="R78" s="356"/>
      <c r="U78" s="60"/>
      <c r="X78" s="39"/>
      <c r="Y78" s="347"/>
      <c r="Z78" s="119"/>
      <c r="AA78" s="122"/>
      <c r="AB78" s="105"/>
      <c r="AC78" s="20"/>
      <c r="AD78" s="336"/>
      <c r="AE78" s="332"/>
      <c r="AF78" s="367"/>
      <c r="AG78" s="87"/>
      <c r="AH78" s="372"/>
    </row>
    <row r="79" spans="1:34" ht="10.050000000000001" customHeight="1">
      <c r="A79" s="369"/>
      <c r="B79" s="88"/>
      <c r="C79" s="89"/>
      <c r="D79" s="89"/>
      <c r="E79" s="90"/>
      <c r="F79" s="20"/>
      <c r="G79" s="20"/>
      <c r="H79" s="63"/>
      <c r="I79" s="1"/>
      <c r="J79" s="343"/>
      <c r="K79" s="40"/>
      <c r="N79" s="72"/>
      <c r="Q79" s="355"/>
      <c r="R79" s="356"/>
      <c r="U79" s="60"/>
      <c r="X79" s="39"/>
      <c r="Y79" s="347"/>
      <c r="Z79" s="1"/>
      <c r="AA79" s="122"/>
      <c r="AB79" s="105"/>
      <c r="AC79" s="20"/>
      <c r="AD79" s="91"/>
      <c r="AE79" s="91"/>
      <c r="AF79" s="92"/>
      <c r="AG79" s="87"/>
      <c r="AH79" s="372"/>
    </row>
    <row r="80" spans="1:34" ht="10.050000000000001" customHeight="1">
      <c r="A80" s="369"/>
      <c r="B80" s="88"/>
      <c r="C80" s="89"/>
      <c r="D80" s="89"/>
      <c r="E80" s="90"/>
      <c r="F80" s="20"/>
      <c r="G80" s="20"/>
      <c r="H80" s="63"/>
      <c r="I80" s="1"/>
      <c r="J80" s="343"/>
      <c r="K80" s="40"/>
      <c r="N80" s="72"/>
      <c r="Q80" s="355"/>
      <c r="R80" s="356"/>
      <c r="U80" s="60"/>
      <c r="X80" s="39"/>
      <c r="Y80" s="347"/>
      <c r="Z80" s="1"/>
      <c r="AA80" s="122"/>
      <c r="AB80" s="105"/>
      <c r="AC80" s="20"/>
      <c r="AD80" s="91"/>
      <c r="AE80" s="91"/>
      <c r="AF80" s="92"/>
      <c r="AG80" s="87"/>
      <c r="AH80" s="372"/>
    </row>
    <row r="81" spans="1:34" ht="10.050000000000001" customHeight="1">
      <c r="A81" s="369"/>
      <c r="B81" s="88"/>
      <c r="C81" s="327" t="s">
        <v>112</v>
      </c>
      <c r="D81" s="327">
        <v>4</v>
      </c>
      <c r="E81" s="328" t="s">
        <v>114</v>
      </c>
      <c r="F81" s="20"/>
      <c r="G81" s="20"/>
      <c r="H81" s="63"/>
      <c r="I81" s="1"/>
      <c r="J81" s="343"/>
      <c r="K81" s="40"/>
      <c r="N81" s="72"/>
      <c r="Q81" s="355"/>
      <c r="R81" s="356"/>
      <c r="U81" s="60"/>
      <c r="X81" s="39"/>
      <c r="Y81" s="347"/>
      <c r="Z81" s="1"/>
      <c r="AA81" s="122"/>
      <c r="AB81" s="105"/>
      <c r="AC81" s="20"/>
      <c r="AD81" s="334" t="s">
        <v>134</v>
      </c>
      <c r="AE81" s="332">
        <v>3</v>
      </c>
      <c r="AF81" s="367" t="s">
        <v>55</v>
      </c>
      <c r="AG81" s="87"/>
      <c r="AH81" s="372"/>
    </row>
    <row r="82" spans="1:34" ht="10.050000000000001" customHeight="1" thickBot="1">
      <c r="A82" s="369"/>
      <c r="B82" s="88"/>
      <c r="C82" s="327"/>
      <c r="D82" s="327"/>
      <c r="E82" s="328"/>
      <c r="F82" s="111"/>
      <c r="G82" s="20"/>
      <c r="H82" s="63"/>
      <c r="I82" s="1"/>
      <c r="J82" s="344"/>
      <c r="K82" s="40"/>
      <c r="N82" s="72"/>
      <c r="Q82" s="355"/>
      <c r="R82" s="356"/>
      <c r="U82" s="60"/>
      <c r="X82" s="39"/>
      <c r="Y82" s="348"/>
      <c r="Z82" s="1"/>
      <c r="AA82" s="122"/>
      <c r="AB82" s="105"/>
      <c r="AC82" s="111"/>
      <c r="AD82" s="335"/>
      <c r="AE82" s="332"/>
      <c r="AF82" s="367"/>
      <c r="AG82" s="87"/>
      <c r="AH82" s="372"/>
    </row>
    <row r="83" spans="1:34" ht="10.050000000000001" customHeight="1" thickTop="1">
      <c r="A83" s="369"/>
      <c r="B83" s="88"/>
      <c r="C83" s="327" t="s">
        <v>113</v>
      </c>
      <c r="D83" s="327">
        <v>5</v>
      </c>
      <c r="E83" s="328"/>
      <c r="F83" s="112"/>
      <c r="G83" s="21"/>
      <c r="H83" s="115"/>
      <c r="I83" s="1"/>
      <c r="J83" s="1"/>
      <c r="K83" s="40"/>
      <c r="N83" s="72"/>
      <c r="Q83" s="355"/>
      <c r="R83" s="356"/>
      <c r="U83" s="60"/>
      <c r="X83" s="39"/>
      <c r="Y83" s="1"/>
      <c r="Z83" s="1"/>
      <c r="AA83" s="123"/>
      <c r="AB83" s="118"/>
      <c r="AC83" s="112"/>
      <c r="AD83" s="335"/>
      <c r="AE83" s="332">
        <v>2</v>
      </c>
      <c r="AF83" s="367" t="s">
        <v>54</v>
      </c>
      <c r="AG83" s="87"/>
      <c r="AH83" s="372"/>
    </row>
    <row r="84" spans="1:34" ht="10.050000000000001" customHeight="1">
      <c r="A84" s="369"/>
      <c r="B84" s="88"/>
      <c r="C84" s="327"/>
      <c r="D84" s="327"/>
      <c r="E84" s="328"/>
      <c r="F84" s="113"/>
      <c r="G84" s="24"/>
      <c r="H84" s="62"/>
      <c r="I84" s="1"/>
      <c r="J84" s="1"/>
      <c r="K84" s="40"/>
      <c r="N84" s="72"/>
      <c r="Q84" s="355"/>
      <c r="R84" s="356"/>
      <c r="U84" s="60"/>
      <c r="X84" s="39"/>
      <c r="Y84" s="1"/>
      <c r="Z84" s="1"/>
      <c r="AA84" s="122"/>
      <c r="AB84" s="105"/>
      <c r="AC84" s="113"/>
      <c r="AD84" s="335"/>
      <c r="AE84" s="332"/>
      <c r="AF84" s="367"/>
      <c r="AG84" s="87"/>
      <c r="AH84" s="372"/>
    </row>
    <row r="85" spans="1:34" ht="10.050000000000001" customHeight="1">
      <c r="A85" s="369"/>
      <c r="B85" s="88"/>
      <c r="C85" s="327" t="s">
        <v>115</v>
      </c>
      <c r="D85" s="327">
        <v>6</v>
      </c>
      <c r="E85" s="328"/>
      <c r="F85" s="112"/>
      <c r="G85" s="20"/>
      <c r="H85" s="63"/>
      <c r="I85" s="1"/>
      <c r="J85" s="341" t="s">
        <v>215</v>
      </c>
      <c r="K85" s="40"/>
      <c r="N85" s="72"/>
      <c r="Q85" s="355"/>
      <c r="R85" s="356"/>
      <c r="U85" s="60"/>
      <c r="X85" s="39"/>
      <c r="Y85" s="345" t="s">
        <v>230</v>
      </c>
      <c r="Z85" s="1"/>
      <c r="AA85" s="122"/>
      <c r="AB85" s="105"/>
      <c r="AC85" s="112"/>
      <c r="AD85" s="335"/>
      <c r="AE85" s="332">
        <v>1</v>
      </c>
      <c r="AF85" s="367" t="s">
        <v>53</v>
      </c>
      <c r="AG85" s="87"/>
      <c r="AH85" s="372"/>
    </row>
    <row r="86" spans="1:34" ht="10.050000000000001" customHeight="1">
      <c r="A86" s="369"/>
      <c r="B86" s="88"/>
      <c r="C86" s="327"/>
      <c r="D86" s="327"/>
      <c r="E86" s="328"/>
      <c r="F86" s="20"/>
      <c r="G86" s="20"/>
      <c r="H86" s="63"/>
      <c r="I86" s="1"/>
      <c r="J86" s="341"/>
      <c r="K86" s="40"/>
      <c r="N86" s="72"/>
      <c r="Q86" s="355"/>
      <c r="R86" s="356"/>
      <c r="U86" s="60"/>
      <c r="X86" s="39"/>
      <c r="Y86" s="345"/>
      <c r="Z86" s="1"/>
      <c r="AA86" s="122"/>
      <c r="AB86" s="105"/>
      <c r="AC86" s="20"/>
      <c r="AD86" s="336"/>
      <c r="AE86" s="332"/>
      <c r="AF86" s="367"/>
      <c r="AG86" s="87"/>
      <c r="AH86" s="372"/>
    </row>
    <row r="87" spans="1:34" ht="10.050000000000001" customHeight="1" thickBot="1">
      <c r="A87" s="370"/>
      <c r="B87" s="88"/>
      <c r="C87" s="89"/>
      <c r="D87" s="89"/>
      <c r="E87" s="90"/>
      <c r="F87" s="20"/>
      <c r="G87" s="20"/>
      <c r="H87" s="63"/>
      <c r="I87" s="1"/>
      <c r="J87" s="1"/>
      <c r="K87" s="40"/>
      <c r="N87" s="72"/>
      <c r="Q87" s="355"/>
      <c r="R87" s="356"/>
      <c r="U87" s="60"/>
      <c r="X87" s="39"/>
      <c r="Y87" s="1"/>
      <c r="Z87" s="1"/>
      <c r="AA87" s="122"/>
      <c r="AB87" s="105"/>
      <c r="AC87" s="20"/>
      <c r="AD87" s="91"/>
      <c r="AE87" s="91"/>
      <c r="AF87" s="92"/>
      <c r="AG87" s="87"/>
      <c r="AH87" s="373"/>
    </row>
    <row r="88" spans="1:34" ht="10.050000000000001" customHeight="1" thickTop="1">
      <c r="A88" s="368" t="s">
        <v>102</v>
      </c>
      <c r="B88" s="88"/>
      <c r="C88" s="89"/>
      <c r="D88" s="89"/>
      <c r="E88" s="90"/>
      <c r="F88" s="20"/>
      <c r="G88" s="20"/>
      <c r="H88" s="63"/>
      <c r="I88" s="13"/>
      <c r="J88" s="13"/>
      <c r="K88" s="64"/>
      <c r="L88" s="71"/>
      <c r="N88" s="72"/>
      <c r="Q88" s="355"/>
      <c r="R88" s="356"/>
      <c r="U88" s="60"/>
      <c r="W88" s="77"/>
      <c r="X88" s="67"/>
      <c r="Y88" s="13"/>
      <c r="Z88" s="13"/>
      <c r="AA88" s="122"/>
      <c r="AB88" s="105"/>
      <c r="AC88" s="20"/>
      <c r="AD88" s="91"/>
      <c r="AE88" s="91"/>
      <c r="AF88" s="92"/>
      <c r="AG88" s="87"/>
      <c r="AH88" s="371" t="s">
        <v>83</v>
      </c>
    </row>
    <row r="89" spans="1:34" ht="10.050000000000001" customHeight="1">
      <c r="A89" s="369"/>
      <c r="B89" s="88"/>
      <c r="C89" s="327" t="s">
        <v>74</v>
      </c>
      <c r="D89" s="327">
        <v>1</v>
      </c>
      <c r="E89" s="328" t="s">
        <v>116</v>
      </c>
      <c r="F89" s="20"/>
      <c r="G89" s="20"/>
      <c r="H89" s="63"/>
      <c r="I89" s="1"/>
      <c r="J89" s="1"/>
      <c r="K89" s="40"/>
      <c r="L89" s="72"/>
      <c r="N89" s="72"/>
      <c r="Q89" s="355"/>
      <c r="R89" s="356"/>
      <c r="U89" s="60"/>
      <c r="W89" s="78"/>
      <c r="X89" s="39"/>
      <c r="Y89" s="1"/>
      <c r="Z89" s="1"/>
      <c r="AA89" s="122"/>
      <c r="AB89" s="105"/>
      <c r="AC89" s="20"/>
      <c r="AD89" s="334" t="s">
        <v>132</v>
      </c>
      <c r="AE89" s="332">
        <v>6</v>
      </c>
      <c r="AF89" s="367" t="s">
        <v>281</v>
      </c>
      <c r="AG89" s="87"/>
      <c r="AH89" s="372"/>
    </row>
    <row r="90" spans="1:34" ht="10.050000000000001" customHeight="1">
      <c r="A90" s="369"/>
      <c r="B90" s="88"/>
      <c r="C90" s="327"/>
      <c r="D90" s="327"/>
      <c r="E90" s="328"/>
      <c r="F90" s="111"/>
      <c r="G90" s="20"/>
      <c r="H90" s="63"/>
      <c r="I90" s="1"/>
      <c r="J90" s="1"/>
      <c r="K90" s="40"/>
      <c r="L90" s="72"/>
      <c r="N90" s="72"/>
      <c r="Q90" s="355"/>
      <c r="R90" s="356"/>
      <c r="U90" s="60"/>
      <c r="W90" s="78"/>
      <c r="X90" s="39"/>
      <c r="Y90" s="1"/>
      <c r="Z90" s="1"/>
      <c r="AA90" s="122"/>
      <c r="AB90" s="105"/>
      <c r="AC90" s="111"/>
      <c r="AD90" s="335"/>
      <c r="AE90" s="332"/>
      <c r="AF90" s="367"/>
      <c r="AG90" s="87"/>
      <c r="AH90" s="372"/>
    </row>
    <row r="91" spans="1:34" ht="10.050000000000001" customHeight="1">
      <c r="A91" s="369"/>
      <c r="B91" s="88"/>
      <c r="C91" s="327" t="s">
        <v>11</v>
      </c>
      <c r="D91" s="327">
        <v>2</v>
      </c>
      <c r="E91" s="328"/>
      <c r="F91" s="113"/>
      <c r="G91" s="21"/>
      <c r="H91" s="115"/>
      <c r="I91" s="1"/>
      <c r="J91" s="1"/>
      <c r="K91" s="65"/>
      <c r="L91" s="72"/>
      <c r="N91" s="72"/>
      <c r="Q91" s="355"/>
      <c r="R91" s="356"/>
      <c r="U91" s="60"/>
      <c r="W91" s="78"/>
      <c r="X91" s="42"/>
      <c r="Y91" s="143"/>
      <c r="Z91" s="143"/>
      <c r="AA91" s="124"/>
      <c r="AB91" s="20"/>
      <c r="AC91" s="113"/>
      <c r="AD91" s="335"/>
      <c r="AE91" s="332">
        <v>5</v>
      </c>
      <c r="AF91" s="367" t="s">
        <v>280</v>
      </c>
      <c r="AG91" s="87"/>
      <c r="AH91" s="372"/>
    </row>
    <row r="92" spans="1:34" ht="10.050000000000001" customHeight="1">
      <c r="A92" s="369"/>
      <c r="B92" s="88"/>
      <c r="C92" s="327"/>
      <c r="D92" s="327"/>
      <c r="E92" s="328"/>
      <c r="F92" s="111"/>
      <c r="G92" s="24"/>
      <c r="H92" s="62"/>
      <c r="I92" s="1"/>
      <c r="J92" s="1"/>
      <c r="K92" s="43"/>
      <c r="L92" s="72"/>
      <c r="N92" s="72"/>
      <c r="Q92" s="355"/>
      <c r="R92" s="356"/>
      <c r="U92" s="60"/>
      <c r="W92" s="78"/>
      <c r="X92" s="42"/>
      <c r="Y92" s="143"/>
      <c r="Z92" s="143"/>
      <c r="AA92" s="121"/>
      <c r="AB92" s="24"/>
      <c r="AC92" s="111"/>
      <c r="AD92" s="335"/>
      <c r="AE92" s="332"/>
      <c r="AF92" s="367"/>
      <c r="AG92" s="87"/>
      <c r="AH92" s="372"/>
    </row>
    <row r="93" spans="1:34" ht="10.050000000000001" customHeight="1">
      <c r="A93" s="369"/>
      <c r="B93" s="88"/>
      <c r="C93" s="327" t="s">
        <v>12</v>
      </c>
      <c r="D93" s="327">
        <v>3</v>
      </c>
      <c r="E93" s="328"/>
      <c r="F93" s="112"/>
      <c r="G93" s="20"/>
      <c r="H93" s="63"/>
      <c r="I93" s="1"/>
      <c r="J93" s="1"/>
      <c r="K93" s="43"/>
      <c r="L93" s="72"/>
      <c r="N93" s="72"/>
      <c r="Q93" s="355"/>
      <c r="R93" s="356"/>
      <c r="U93" s="60"/>
      <c r="W93" s="78"/>
      <c r="X93" s="42"/>
      <c r="Y93" s="143"/>
      <c r="Z93" s="143"/>
      <c r="AA93" s="122"/>
      <c r="AB93" s="20"/>
      <c r="AC93" s="112"/>
      <c r="AD93" s="335"/>
      <c r="AE93" s="332">
        <v>4</v>
      </c>
      <c r="AF93" s="367" t="s">
        <v>285</v>
      </c>
      <c r="AG93" s="87"/>
      <c r="AH93" s="372"/>
    </row>
    <row r="94" spans="1:34" ht="10.050000000000001" customHeight="1">
      <c r="A94" s="369"/>
      <c r="B94" s="88"/>
      <c r="C94" s="327"/>
      <c r="D94" s="327"/>
      <c r="E94" s="328"/>
      <c r="F94" s="20"/>
      <c r="G94" s="20"/>
      <c r="H94" s="63"/>
      <c r="I94" s="1"/>
      <c r="J94" s="1"/>
      <c r="K94" s="43"/>
      <c r="L94" s="72"/>
      <c r="N94" s="72"/>
      <c r="Q94" s="355"/>
      <c r="R94" s="356"/>
      <c r="U94" s="60"/>
      <c r="W94" s="78"/>
      <c r="X94" s="42"/>
      <c r="Y94" s="143"/>
      <c r="Z94" s="143"/>
      <c r="AA94" s="122"/>
      <c r="AB94" s="20"/>
      <c r="AC94" s="20"/>
      <c r="AD94" s="336"/>
      <c r="AE94" s="332"/>
      <c r="AF94" s="367"/>
      <c r="AG94" s="87"/>
      <c r="AH94" s="372"/>
    </row>
    <row r="95" spans="1:34" ht="10.050000000000001" customHeight="1">
      <c r="A95" s="369"/>
      <c r="B95" s="88"/>
      <c r="C95" s="89"/>
      <c r="D95" s="89"/>
      <c r="E95" s="90"/>
      <c r="F95" s="20"/>
      <c r="G95" s="114"/>
      <c r="H95" s="116"/>
      <c r="I95" s="147"/>
      <c r="J95" s="147"/>
      <c r="K95" s="43"/>
      <c r="L95" s="72"/>
      <c r="N95" s="72"/>
      <c r="Q95" s="355"/>
      <c r="R95" s="356"/>
      <c r="U95" s="60"/>
      <c r="W95" s="78"/>
      <c r="X95" s="42"/>
      <c r="Y95" s="143"/>
      <c r="Z95" s="143"/>
      <c r="AA95" s="122"/>
      <c r="AB95" s="114"/>
      <c r="AC95" s="20"/>
      <c r="AD95" s="91"/>
      <c r="AE95" s="91"/>
      <c r="AF95" s="92"/>
      <c r="AG95" s="87"/>
      <c r="AH95" s="372"/>
    </row>
    <row r="96" spans="1:34" ht="10.050000000000001" customHeight="1">
      <c r="A96" s="369"/>
      <c r="B96" s="88"/>
      <c r="C96" s="89"/>
      <c r="D96" s="89"/>
      <c r="E96" s="90"/>
      <c r="F96" s="20"/>
      <c r="G96" s="114"/>
      <c r="H96" s="116"/>
      <c r="I96" s="147"/>
      <c r="J96" s="147"/>
      <c r="K96" s="43"/>
      <c r="L96" s="72"/>
      <c r="N96" s="72"/>
      <c r="Q96" s="355"/>
      <c r="R96" s="356"/>
      <c r="U96" s="60"/>
      <c r="W96" s="78"/>
      <c r="X96" s="42"/>
      <c r="Y96" s="143"/>
      <c r="Z96" s="143"/>
      <c r="AA96" s="122"/>
      <c r="AB96" s="105"/>
      <c r="AC96" s="20"/>
      <c r="AD96" s="91"/>
      <c r="AE96" s="91"/>
      <c r="AF96" s="92"/>
      <c r="AG96" s="87"/>
      <c r="AH96" s="372"/>
    </row>
    <row r="97" spans="1:34" ht="10.050000000000001" customHeight="1">
      <c r="A97" s="369"/>
      <c r="B97" s="88"/>
      <c r="C97" s="327" t="s">
        <v>13</v>
      </c>
      <c r="D97" s="327">
        <v>4</v>
      </c>
      <c r="E97" s="328" t="s">
        <v>117</v>
      </c>
      <c r="F97" s="20"/>
      <c r="G97" s="114"/>
      <c r="H97" s="116"/>
      <c r="I97" s="147"/>
      <c r="J97" s="147"/>
      <c r="K97" s="43"/>
      <c r="L97" s="72"/>
      <c r="N97" s="72"/>
      <c r="Q97" s="355"/>
      <c r="R97" s="356"/>
      <c r="U97" s="60"/>
      <c r="W97" s="78"/>
      <c r="X97" s="42"/>
      <c r="Y97" s="143"/>
      <c r="Z97" s="143"/>
      <c r="AA97" s="122"/>
      <c r="AB97" s="105"/>
      <c r="AC97" s="20"/>
      <c r="AD97" s="334" t="s">
        <v>71</v>
      </c>
      <c r="AE97" s="332">
        <v>3</v>
      </c>
      <c r="AF97" s="367" t="s">
        <v>284</v>
      </c>
      <c r="AG97" s="87"/>
      <c r="AH97" s="372"/>
    </row>
    <row r="98" spans="1:34" ht="10.050000000000001" customHeight="1">
      <c r="A98" s="369"/>
      <c r="B98" s="88"/>
      <c r="C98" s="327"/>
      <c r="D98" s="327"/>
      <c r="E98" s="328"/>
      <c r="F98" s="111"/>
      <c r="G98" s="114"/>
      <c r="H98" s="116"/>
      <c r="I98" s="147"/>
      <c r="J98" s="147"/>
      <c r="K98" s="43"/>
      <c r="L98" s="72"/>
      <c r="N98" s="72"/>
      <c r="Q98" s="355"/>
      <c r="R98" s="356"/>
      <c r="U98" s="60"/>
      <c r="W98" s="78"/>
      <c r="X98" s="42"/>
      <c r="Y98" s="143"/>
      <c r="Z98" s="143"/>
      <c r="AA98" s="122"/>
      <c r="AB98" s="105"/>
      <c r="AC98" s="111"/>
      <c r="AD98" s="335"/>
      <c r="AE98" s="332"/>
      <c r="AF98" s="367"/>
      <c r="AG98" s="87"/>
      <c r="AH98" s="372"/>
    </row>
    <row r="99" spans="1:34" ht="10.050000000000001" customHeight="1" thickBot="1">
      <c r="A99" s="369"/>
      <c r="B99" s="88"/>
      <c r="C99" s="327" t="s">
        <v>75</v>
      </c>
      <c r="D99" s="327">
        <v>5</v>
      </c>
      <c r="E99" s="328"/>
      <c r="F99" s="112"/>
      <c r="G99" s="21"/>
      <c r="H99" s="115"/>
      <c r="I99" s="1"/>
      <c r="J99" s="1"/>
      <c r="K99" s="43"/>
      <c r="L99" s="72"/>
      <c r="N99" s="72"/>
      <c r="Q99" s="357"/>
      <c r="R99" s="358"/>
      <c r="U99" s="60"/>
      <c r="W99" s="78"/>
      <c r="X99" s="42"/>
      <c r="Y99" s="143"/>
      <c r="Z99" s="143"/>
      <c r="AA99" s="123"/>
      <c r="AB99" s="20"/>
      <c r="AC99" s="113"/>
      <c r="AD99" s="335"/>
      <c r="AE99" s="332">
        <v>2</v>
      </c>
      <c r="AF99" s="367" t="s">
        <v>283</v>
      </c>
      <c r="AG99" s="87"/>
      <c r="AH99" s="372"/>
    </row>
    <row r="100" spans="1:34" ht="10.050000000000001" customHeight="1" thickTop="1">
      <c r="A100" s="369"/>
      <c r="B100" s="88"/>
      <c r="C100" s="327"/>
      <c r="D100" s="327"/>
      <c r="E100" s="328"/>
      <c r="F100" s="113"/>
      <c r="G100" s="20"/>
      <c r="H100" s="39"/>
      <c r="I100" s="1"/>
      <c r="J100" s="1"/>
      <c r="K100" s="43"/>
      <c r="L100" s="72"/>
      <c r="N100" s="72"/>
      <c r="U100" s="60"/>
      <c r="W100" s="78"/>
      <c r="X100" s="42"/>
      <c r="Y100" s="143"/>
      <c r="Z100" s="143"/>
      <c r="AA100" s="43"/>
      <c r="AB100" s="24"/>
      <c r="AC100" s="111"/>
      <c r="AD100" s="335"/>
      <c r="AE100" s="332"/>
      <c r="AF100" s="367"/>
      <c r="AG100" s="87"/>
      <c r="AH100" s="372"/>
    </row>
    <row r="101" spans="1:34" ht="10.050000000000001" customHeight="1">
      <c r="A101" s="369"/>
      <c r="B101" s="88"/>
      <c r="C101" s="327" t="s">
        <v>47</v>
      </c>
      <c r="D101" s="327">
        <v>6</v>
      </c>
      <c r="E101" s="328"/>
      <c r="F101" s="112"/>
      <c r="G101" s="20"/>
      <c r="H101" s="69"/>
      <c r="I101" s="1"/>
      <c r="J101" s="1"/>
      <c r="K101" s="43"/>
      <c r="L101" s="72"/>
      <c r="N101" s="72"/>
      <c r="U101" s="60"/>
      <c r="W101" s="78"/>
      <c r="X101" s="42"/>
      <c r="Y101" s="143"/>
      <c r="Z101" s="143"/>
      <c r="AA101" s="43"/>
      <c r="AB101" s="20"/>
      <c r="AC101" s="112"/>
      <c r="AD101" s="335"/>
      <c r="AE101" s="332">
        <v>1</v>
      </c>
      <c r="AF101" s="367" t="s">
        <v>282</v>
      </c>
      <c r="AG101" s="87"/>
      <c r="AH101" s="372"/>
    </row>
    <row r="102" spans="1:34" ht="10.050000000000001" customHeight="1">
      <c r="A102" s="369"/>
      <c r="B102" s="88"/>
      <c r="C102" s="327"/>
      <c r="D102" s="327"/>
      <c r="E102" s="328"/>
      <c r="F102" s="20"/>
      <c r="G102" s="20"/>
      <c r="H102" s="69"/>
      <c r="I102" s="1"/>
      <c r="J102" s="1"/>
      <c r="K102" s="43"/>
      <c r="L102" s="72"/>
      <c r="N102" s="72"/>
      <c r="U102" s="60"/>
      <c r="W102" s="78"/>
      <c r="X102" s="42"/>
      <c r="Y102" s="143"/>
      <c r="Z102" s="143"/>
      <c r="AA102" s="43"/>
      <c r="AB102" s="20"/>
      <c r="AC102" s="20"/>
      <c r="AD102" s="336"/>
      <c r="AE102" s="332"/>
      <c r="AF102" s="367"/>
      <c r="AG102" s="87"/>
      <c r="AH102" s="372"/>
    </row>
    <row r="103" spans="1:34" ht="10.050000000000001" customHeight="1" thickBot="1">
      <c r="A103" s="370"/>
      <c r="B103" s="88"/>
      <c r="C103" s="89"/>
      <c r="D103" s="89"/>
      <c r="E103" s="90"/>
      <c r="F103" s="20"/>
      <c r="G103" s="20"/>
      <c r="H103" s="69"/>
      <c r="I103" s="140"/>
      <c r="J103" s="140"/>
      <c r="K103" s="43"/>
      <c r="L103" s="72"/>
      <c r="M103" s="81"/>
      <c r="N103" s="74"/>
      <c r="U103" s="76"/>
      <c r="V103" s="74"/>
      <c r="W103" s="78"/>
      <c r="X103" s="42"/>
      <c r="Z103" s="139"/>
      <c r="AA103" s="43"/>
      <c r="AB103" s="114"/>
      <c r="AC103" s="20"/>
      <c r="AD103" s="91"/>
      <c r="AE103" s="91"/>
      <c r="AF103" s="92"/>
      <c r="AG103" s="87"/>
      <c r="AH103" s="373"/>
    </row>
    <row r="104" spans="1:34" ht="10.050000000000001" customHeight="1" thickTop="1">
      <c r="A104" s="368" t="s">
        <v>103</v>
      </c>
      <c r="B104" s="88"/>
      <c r="C104" s="89"/>
      <c r="D104" s="89"/>
      <c r="E104" s="90"/>
      <c r="F104" s="20"/>
      <c r="G104" s="20"/>
      <c r="H104" s="69"/>
      <c r="I104" s="140"/>
      <c r="J104" s="140"/>
      <c r="K104" s="40"/>
      <c r="L104" s="72"/>
      <c r="W104" s="78"/>
      <c r="X104" s="39"/>
      <c r="Z104" s="139"/>
      <c r="AA104" s="120"/>
      <c r="AB104" s="105"/>
      <c r="AC104" s="20"/>
      <c r="AD104" s="332" t="s">
        <v>130</v>
      </c>
      <c r="AE104" s="332">
        <v>8</v>
      </c>
      <c r="AF104" s="367" t="s">
        <v>225</v>
      </c>
      <c r="AG104" s="87"/>
      <c r="AH104" s="371" t="s">
        <v>86</v>
      </c>
    </row>
    <row r="105" spans="1:34" ht="10.050000000000001" customHeight="1">
      <c r="A105" s="369"/>
      <c r="B105" s="88"/>
      <c r="C105" s="327" t="s">
        <v>118</v>
      </c>
      <c r="D105" s="327">
        <v>1</v>
      </c>
      <c r="E105" s="328" t="s">
        <v>119</v>
      </c>
      <c r="F105" s="20"/>
      <c r="G105" s="20"/>
      <c r="H105" s="39"/>
      <c r="I105" s="1"/>
      <c r="J105" s="1"/>
      <c r="K105" s="40"/>
      <c r="L105" s="72"/>
      <c r="W105" s="78"/>
      <c r="X105" s="39"/>
      <c r="Y105" s="1"/>
      <c r="Z105" s="1"/>
      <c r="AA105" s="120"/>
      <c r="AB105" s="105"/>
      <c r="AC105" s="111"/>
      <c r="AD105" s="332"/>
      <c r="AE105" s="332"/>
      <c r="AF105" s="367"/>
      <c r="AG105" s="87"/>
      <c r="AH105" s="372"/>
    </row>
    <row r="106" spans="1:34" ht="10.050000000000001" customHeight="1">
      <c r="A106" s="369"/>
      <c r="B106" s="88"/>
      <c r="C106" s="327"/>
      <c r="D106" s="327"/>
      <c r="E106" s="328"/>
      <c r="F106" s="111"/>
      <c r="G106" s="20"/>
      <c r="H106" s="39"/>
      <c r="I106" s="1"/>
      <c r="J106" s="1"/>
      <c r="K106" s="40"/>
      <c r="L106" s="72"/>
      <c r="W106" s="78"/>
      <c r="X106" s="39"/>
      <c r="Y106" s="1"/>
      <c r="Z106" s="1"/>
      <c r="AA106" s="120"/>
      <c r="AB106" s="105"/>
      <c r="AC106" s="112"/>
      <c r="AD106" s="332"/>
      <c r="AE106" s="332">
        <v>7</v>
      </c>
      <c r="AF106" s="367" t="s">
        <v>226</v>
      </c>
      <c r="AG106" s="87"/>
      <c r="AH106" s="372"/>
    </row>
    <row r="107" spans="1:34" ht="10.050000000000001" customHeight="1">
      <c r="A107" s="369"/>
      <c r="B107" s="88"/>
      <c r="C107" s="327" t="s">
        <v>120</v>
      </c>
      <c r="D107" s="327">
        <v>2</v>
      </c>
      <c r="E107" s="328"/>
      <c r="F107" s="113"/>
      <c r="G107" s="20"/>
      <c r="H107" s="39"/>
      <c r="I107" s="1"/>
      <c r="J107" s="1"/>
      <c r="K107" s="40"/>
      <c r="L107" s="72"/>
      <c r="W107" s="78"/>
      <c r="X107" s="39"/>
      <c r="Y107" s="1"/>
      <c r="Z107" s="1"/>
      <c r="AA107" s="120"/>
      <c r="AB107" s="105"/>
      <c r="AC107" s="113"/>
      <c r="AD107" s="332"/>
      <c r="AE107" s="332"/>
      <c r="AF107" s="367"/>
      <c r="AG107" s="87"/>
      <c r="AH107" s="372"/>
    </row>
    <row r="108" spans="1:34" ht="10.050000000000001" customHeight="1">
      <c r="A108" s="369"/>
      <c r="B108" s="88"/>
      <c r="C108" s="327"/>
      <c r="D108" s="327"/>
      <c r="E108" s="328"/>
      <c r="F108" s="111"/>
      <c r="G108" s="24"/>
      <c r="H108" s="62"/>
      <c r="I108" s="1"/>
      <c r="J108" s="1"/>
      <c r="K108" s="40"/>
      <c r="L108" s="72"/>
      <c r="W108" s="78"/>
      <c r="X108" s="39"/>
      <c r="Y108" s="1"/>
      <c r="Z108" s="1"/>
      <c r="AA108" s="121"/>
      <c r="AB108" s="117"/>
      <c r="AC108" s="113"/>
      <c r="AD108" s="332"/>
      <c r="AE108" s="332">
        <v>6</v>
      </c>
      <c r="AF108" s="367" t="s">
        <v>52</v>
      </c>
      <c r="AG108" s="87"/>
      <c r="AH108" s="372"/>
    </row>
    <row r="109" spans="1:34" ht="10.050000000000001" customHeight="1">
      <c r="A109" s="369"/>
      <c r="B109" s="88"/>
      <c r="C109" s="327" t="s">
        <v>121</v>
      </c>
      <c r="D109" s="327">
        <v>3</v>
      </c>
      <c r="E109" s="328"/>
      <c r="F109" s="112"/>
      <c r="G109" s="20"/>
      <c r="H109" s="63"/>
      <c r="I109" s="1"/>
      <c r="J109" s="1"/>
      <c r="K109" s="40"/>
      <c r="L109" s="72"/>
      <c r="W109" s="78"/>
      <c r="X109" s="39"/>
      <c r="Y109" s="1"/>
      <c r="Z109" s="1"/>
      <c r="AA109" s="122"/>
      <c r="AB109" s="105"/>
      <c r="AC109" s="111"/>
      <c r="AD109" s="332"/>
      <c r="AE109" s="332"/>
      <c r="AF109" s="367"/>
      <c r="AG109" s="87"/>
      <c r="AH109" s="372"/>
    </row>
    <row r="110" spans="1:34" ht="10.050000000000001" customHeight="1">
      <c r="A110" s="369"/>
      <c r="B110" s="88"/>
      <c r="C110" s="327"/>
      <c r="D110" s="327"/>
      <c r="E110" s="328"/>
      <c r="F110" s="20"/>
      <c r="G110" s="20"/>
      <c r="H110" s="63"/>
      <c r="I110" s="1"/>
      <c r="J110" s="1"/>
      <c r="K110" s="40"/>
      <c r="L110" s="72"/>
      <c r="W110" s="78"/>
      <c r="X110" s="39"/>
      <c r="Y110" s="1"/>
      <c r="Z110" s="1"/>
      <c r="AA110" s="122"/>
      <c r="AB110" s="105"/>
      <c r="AC110" s="112"/>
      <c r="AD110" s="332"/>
      <c r="AE110" s="332">
        <v>5</v>
      </c>
      <c r="AF110" s="367" t="s">
        <v>79</v>
      </c>
      <c r="AG110" s="87"/>
      <c r="AH110" s="372"/>
    </row>
    <row r="111" spans="1:34" ht="10.050000000000001" customHeight="1">
      <c r="A111" s="369"/>
      <c r="B111" s="88"/>
      <c r="C111" s="89"/>
      <c r="D111" s="89"/>
      <c r="E111" s="90"/>
      <c r="F111" s="20"/>
      <c r="G111" s="20"/>
      <c r="H111" s="63"/>
      <c r="I111" s="1"/>
      <c r="J111" s="1"/>
      <c r="K111" s="40"/>
      <c r="L111" s="72"/>
      <c r="W111" s="78"/>
      <c r="X111" s="39"/>
      <c r="Y111" s="1"/>
      <c r="Z111" s="1"/>
      <c r="AA111" s="122"/>
      <c r="AB111" s="105"/>
      <c r="AC111" s="27"/>
      <c r="AD111" s="332"/>
      <c r="AE111" s="332"/>
      <c r="AF111" s="367"/>
      <c r="AG111" s="87"/>
      <c r="AH111" s="372"/>
    </row>
    <row r="112" spans="1:34" ht="10.050000000000001" customHeight="1">
      <c r="A112" s="369"/>
      <c r="B112" s="88"/>
      <c r="C112" s="89"/>
      <c r="D112" s="89"/>
      <c r="E112" s="90"/>
      <c r="F112" s="20"/>
      <c r="G112" s="20"/>
      <c r="H112" s="63"/>
      <c r="I112" s="1"/>
      <c r="J112" s="1"/>
      <c r="K112" s="40"/>
      <c r="L112" s="72"/>
      <c r="W112" s="78"/>
      <c r="X112" s="39"/>
      <c r="Y112" s="1"/>
      <c r="Z112" s="1"/>
      <c r="AA112" s="122"/>
      <c r="AB112" s="105"/>
      <c r="AC112" s="27"/>
      <c r="AD112" s="332" t="s">
        <v>131</v>
      </c>
      <c r="AE112" s="332">
        <v>4</v>
      </c>
      <c r="AF112" s="367" t="s">
        <v>51</v>
      </c>
      <c r="AG112" s="87"/>
      <c r="AH112" s="372"/>
    </row>
    <row r="113" spans="1:34" ht="10.050000000000001" customHeight="1">
      <c r="A113" s="369"/>
      <c r="B113" s="88"/>
      <c r="C113" s="327" t="s">
        <v>122</v>
      </c>
      <c r="D113" s="327">
        <v>4</v>
      </c>
      <c r="E113" s="328" t="s">
        <v>124</v>
      </c>
      <c r="F113" s="20"/>
      <c r="G113" s="20"/>
      <c r="H113" s="63"/>
      <c r="I113" s="1"/>
      <c r="J113" s="1"/>
      <c r="K113" s="40"/>
      <c r="L113" s="72"/>
      <c r="W113" s="78"/>
      <c r="X113" s="39"/>
      <c r="Y113" s="1"/>
      <c r="Z113" s="1"/>
      <c r="AA113" s="122"/>
      <c r="AB113" s="105"/>
      <c r="AC113" s="111"/>
      <c r="AD113" s="332"/>
      <c r="AE113" s="332"/>
      <c r="AF113" s="367"/>
      <c r="AG113" s="87"/>
      <c r="AH113" s="372"/>
    </row>
    <row r="114" spans="1:34" ht="10.050000000000001" customHeight="1">
      <c r="A114" s="369"/>
      <c r="B114" s="88"/>
      <c r="C114" s="327"/>
      <c r="D114" s="327"/>
      <c r="E114" s="328"/>
      <c r="F114" s="111"/>
      <c r="G114" s="20"/>
      <c r="H114" s="63"/>
      <c r="I114" s="1"/>
      <c r="J114" s="1"/>
      <c r="K114" s="40"/>
      <c r="L114" s="72"/>
      <c r="W114" s="78"/>
      <c r="X114" s="39"/>
      <c r="Y114" s="1"/>
      <c r="Z114" s="1"/>
      <c r="AA114" s="122"/>
      <c r="AB114" s="105"/>
      <c r="AC114" s="112"/>
      <c r="AD114" s="332"/>
      <c r="AE114" s="332">
        <v>3</v>
      </c>
      <c r="AF114" s="367" t="s">
        <v>50</v>
      </c>
      <c r="AG114" s="87"/>
      <c r="AH114" s="372"/>
    </row>
    <row r="115" spans="1:34" ht="10.050000000000001" customHeight="1">
      <c r="A115" s="369"/>
      <c r="B115" s="88"/>
      <c r="C115" s="327" t="s">
        <v>123</v>
      </c>
      <c r="D115" s="327">
        <v>5</v>
      </c>
      <c r="E115" s="328"/>
      <c r="F115" s="112"/>
      <c r="G115" s="21"/>
      <c r="H115" s="115"/>
      <c r="I115" s="1"/>
      <c r="J115" s="1"/>
      <c r="K115" s="40"/>
      <c r="L115" s="72"/>
      <c r="W115" s="78"/>
      <c r="X115" s="39"/>
      <c r="Y115" s="1"/>
      <c r="Z115" s="1"/>
      <c r="AA115" s="123"/>
      <c r="AB115" s="118"/>
      <c r="AC115" s="113"/>
      <c r="AD115" s="332"/>
      <c r="AE115" s="332"/>
      <c r="AF115" s="367"/>
      <c r="AG115" s="87"/>
      <c r="AH115" s="372"/>
    </row>
    <row r="116" spans="1:34" ht="10.050000000000001" customHeight="1">
      <c r="A116" s="369"/>
      <c r="B116" s="88"/>
      <c r="C116" s="327"/>
      <c r="D116" s="327"/>
      <c r="E116" s="328"/>
      <c r="F116" s="113"/>
      <c r="G116" s="24"/>
      <c r="H116" s="62"/>
      <c r="I116" s="1"/>
      <c r="J116" s="1"/>
      <c r="K116" s="40"/>
      <c r="L116" s="72"/>
      <c r="W116" s="78"/>
      <c r="X116" s="39"/>
      <c r="Y116" s="1"/>
      <c r="Z116" s="1"/>
      <c r="AA116" s="121"/>
      <c r="AB116" s="105"/>
      <c r="AC116" s="113"/>
      <c r="AD116" s="332"/>
      <c r="AE116" s="332">
        <v>2</v>
      </c>
      <c r="AF116" s="367" t="s">
        <v>49</v>
      </c>
      <c r="AG116" s="87"/>
      <c r="AH116" s="372"/>
    </row>
    <row r="117" spans="1:34" ht="10.050000000000001" customHeight="1">
      <c r="A117" s="369"/>
      <c r="B117" s="88"/>
      <c r="C117" s="327" t="s">
        <v>125</v>
      </c>
      <c r="D117" s="327">
        <v>6</v>
      </c>
      <c r="E117" s="328"/>
      <c r="F117" s="112"/>
      <c r="G117" s="20"/>
      <c r="H117" s="63"/>
      <c r="I117" s="1"/>
      <c r="J117" s="341" t="s">
        <v>216</v>
      </c>
      <c r="K117" s="40"/>
      <c r="L117" s="72"/>
      <c r="W117" s="78"/>
      <c r="X117" s="39"/>
      <c r="Y117" s="345" t="s">
        <v>229</v>
      </c>
      <c r="Z117" s="1"/>
      <c r="AA117" s="122"/>
      <c r="AB117" s="105"/>
      <c r="AC117" s="111"/>
      <c r="AD117" s="332"/>
      <c r="AE117" s="332"/>
      <c r="AF117" s="367"/>
      <c r="AG117" s="87"/>
      <c r="AH117" s="372"/>
    </row>
    <row r="118" spans="1:34" ht="10.050000000000001" customHeight="1">
      <c r="A118" s="369"/>
      <c r="B118" s="88"/>
      <c r="C118" s="327"/>
      <c r="D118" s="327"/>
      <c r="E118" s="328"/>
      <c r="F118" s="20"/>
      <c r="G118" s="20"/>
      <c r="H118" s="63"/>
      <c r="I118" s="1"/>
      <c r="J118" s="341"/>
      <c r="K118" s="40"/>
      <c r="L118" s="72"/>
      <c r="W118" s="78"/>
      <c r="X118" s="39"/>
      <c r="Y118" s="345"/>
      <c r="Z118" s="1"/>
      <c r="AA118" s="122"/>
      <c r="AB118" s="105"/>
      <c r="AC118" s="112"/>
      <c r="AD118" s="332"/>
      <c r="AE118" s="332">
        <v>1</v>
      </c>
      <c r="AF118" s="367" t="s">
        <v>78</v>
      </c>
      <c r="AG118" s="87"/>
      <c r="AH118" s="372"/>
    </row>
    <row r="119" spans="1:34" ht="10.050000000000001" customHeight="1" thickBot="1">
      <c r="A119" s="370"/>
      <c r="B119" s="88"/>
      <c r="C119" s="89"/>
      <c r="D119" s="89"/>
      <c r="E119" s="90"/>
      <c r="F119" s="20"/>
      <c r="G119" s="20"/>
      <c r="H119" s="63"/>
      <c r="I119" s="2"/>
      <c r="J119" s="2"/>
      <c r="K119" s="73"/>
      <c r="L119" s="74"/>
      <c r="W119" s="79"/>
      <c r="X119" s="39"/>
      <c r="Y119" s="1"/>
      <c r="Z119" s="2"/>
      <c r="AA119" s="122"/>
      <c r="AB119" s="105"/>
      <c r="AC119" s="27"/>
      <c r="AD119" s="332"/>
      <c r="AE119" s="332"/>
      <c r="AF119" s="367"/>
      <c r="AG119" s="87"/>
      <c r="AH119" s="373"/>
    </row>
    <row r="120" spans="1:34" ht="10.050000000000001" customHeight="1" thickTop="1">
      <c r="A120" s="368" t="s">
        <v>104</v>
      </c>
      <c r="B120" s="88"/>
      <c r="C120" s="89"/>
      <c r="D120" s="89"/>
      <c r="E120" s="90"/>
      <c r="F120" s="20"/>
      <c r="G120" s="20"/>
      <c r="H120" s="63"/>
      <c r="I120" s="1"/>
      <c r="J120" s="1"/>
      <c r="K120" s="40"/>
      <c r="X120" s="67"/>
      <c r="Y120" s="13"/>
      <c r="Z120" s="1"/>
      <c r="AA120" s="122"/>
      <c r="AB120" s="105"/>
      <c r="AC120" s="27"/>
      <c r="AD120" s="332" t="s">
        <v>128</v>
      </c>
      <c r="AE120" s="332">
        <v>8</v>
      </c>
      <c r="AF120" s="367" t="s">
        <v>217</v>
      </c>
      <c r="AG120" s="87"/>
      <c r="AH120" s="371" t="s">
        <v>85</v>
      </c>
    </row>
    <row r="121" spans="1:34" ht="10.050000000000001" customHeight="1">
      <c r="A121" s="369"/>
      <c r="B121" s="88"/>
      <c r="C121" s="327" t="s">
        <v>76</v>
      </c>
      <c r="D121" s="327">
        <v>1</v>
      </c>
      <c r="E121" s="328" t="s">
        <v>126</v>
      </c>
      <c r="F121" s="20"/>
      <c r="G121" s="20"/>
      <c r="H121" s="63"/>
      <c r="I121" s="1"/>
      <c r="J121" s="1"/>
      <c r="K121" s="40"/>
      <c r="X121" s="39"/>
      <c r="Y121" s="1"/>
      <c r="Z121" s="1"/>
      <c r="AA121" s="122"/>
      <c r="AB121" s="105"/>
      <c r="AC121" s="111"/>
      <c r="AD121" s="332"/>
      <c r="AE121" s="332"/>
      <c r="AF121" s="367"/>
      <c r="AG121" s="87"/>
      <c r="AH121" s="372"/>
    </row>
    <row r="122" spans="1:34" ht="10.050000000000001" customHeight="1">
      <c r="A122" s="369"/>
      <c r="B122" s="88"/>
      <c r="C122" s="327"/>
      <c r="D122" s="327"/>
      <c r="E122" s="328"/>
      <c r="F122" s="111"/>
      <c r="G122" s="20"/>
      <c r="H122" s="63"/>
      <c r="I122" s="1"/>
      <c r="J122" s="1"/>
      <c r="K122" s="40"/>
      <c r="X122" s="39"/>
      <c r="Y122" s="1"/>
      <c r="Z122" s="1"/>
      <c r="AA122" s="122"/>
      <c r="AB122" s="105"/>
      <c r="AC122" s="112"/>
      <c r="AD122" s="332"/>
      <c r="AE122" s="332">
        <v>7</v>
      </c>
      <c r="AF122" s="367" t="s">
        <v>218</v>
      </c>
      <c r="AG122" s="87"/>
      <c r="AH122" s="372"/>
    </row>
    <row r="123" spans="1:34" ht="10.050000000000001" customHeight="1">
      <c r="A123" s="369"/>
      <c r="B123" s="88"/>
      <c r="C123" s="327" t="s">
        <v>14</v>
      </c>
      <c r="D123" s="327">
        <v>2</v>
      </c>
      <c r="E123" s="328"/>
      <c r="F123" s="113"/>
      <c r="G123" s="21"/>
      <c r="H123" s="115"/>
      <c r="I123" s="1"/>
      <c r="J123" s="1"/>
      <c r="K123" s="65"/>
      <c r="X123" s="42"/>
      <c r="Y123" s="143"/>
      <c r="Z123" s="143"/>
      <c r="AA123" s="125"/>
      <c r="AB123" s="20"/>
      <c r="AC123" s="113"/>
      <c r="AD123" s="332"/>
      <c r="AE123" s="332"/>
      <c r="AF123" s="367"/>
      <c r="AG123" s="87"/>
      <c r="AH123" s="372"/>
    </row>
    <row r="124" spans="1:34" ht="10.050000000000001" customHeight="1">
      <c r="A124" s="369"/>
      <c r="B124" s="88"/>
      <c r="C124" s="327"/>
      <c r="D124" s="327"/>
      <c r="E124" s="328"/>
      <c r="F124" s="111"/>
      <c r="G124" s="24"/>
      <c r="H124" s="62"/>
      <c r="I124" s="1"/>
      <c r="J124" s="1"/>
      <c r="K124" s="43"/>
      <c r="X124" s="42"/>
      <c r="Y124" s="143"/>
      <c r="Z124" s="143"/>
      <c r="AA124" s="126"/>
      <c r="AB124" s="24"/>
      <c r="AC124" s="113"/>
      <c r="AD124" s="332"/>
      <c r="AE124" s="332">
        <v>6</v>
      </c>
      <c r="AF124" s="367" t="s">
        <v>219</v>
      </c>
      <c r="AG124" s="87"/>
      <c r="AH124" s="372"/>
    </row>
    <row r="125" spans="1:34" ht="10.050000000000001" customHeight="1">
      <c r="A125" s="369"/>
      <c r="B125" s="88"/>
      <c r="C125" s="327" t="s">
        <v>15</v>
      </c>
      <c r="D125" s="327">
        <v>3</v>
      </c>
      <c r="E125" s="328"/>
      <c r="F125" s="112"/>
      <c r="G125" s="20"/>
      <c r="H125" s="63"/>
      <c r="I125" s="1"/>
      <c r="J125" s="1"/>
      <c r="K125" s="43"/>
      <c r="X125" s="42"/>
      <c r="Y125" s="143"/>
      <c r="Z125" s="143"/>
      <c r="AA125" s="45"/>
      <c r="AB125" s="20"/>
      <c r="AC125" s="111"/>
      <c r="AD125" s="332"/>
      <c r="AE125" s="332"/>
      <c r="AF125" s="367"/>
      <c r="AG125" s="87"/>
      <c r="AH125" s="372"/>
    </row>
    <row r="126" spans="1:34" ht="10.050000000000001" customHeight="1">
      <c r="A126" s="369"/>
      <c r="B126" s="88"/>
      <c r="C126" s="327"/>
      <c r="D126" s="327"/>
      <c r="E126" s="328"/>
      <c r="F126" s="20"/>
      <c r="G126" s="20"/>
      <c r="H126" s="63"/>
      <c r="I126" s="1"/>
      <c r="J126" s="1"/>
      <c r="K126" s="43"/>
      <c r="X126" s="42"/>
      <c r="Y126" s="143"/>
      <c r="Z126" s="143"/>
      <c r="AA126" s="45"/>
      <c r="AB126" s="20"/>
      <c r="AC126" s="112"/>
      <c r="AD126" s="332"/>
      <c r="AE126" s="332">
        <v>5</v>
      </c>
      <c r="AF126" s="367" t="s">
        <v>220</v>
      </c>
      <c r="AG126" s="87"/>
      <c r="AH126" s="372"/>
    </row>
    <row r="127" spans="1:34" ht="10.050000000000001" customHeight="1">
      <c r="A127" s="369"/>
      <c r="B127" s="88"/>
      <c r="C127" s="89"/>
      <c r="D127" s="89"/>
      <c r="E127" s="90"/>
      <c r="F127" s="20"/>
      <c r="G127" s="114"/>
      <c r="H127" s="116"/>
      <c r="I127" s="147"/>
      <c r="J127" s="147"/>
      <c r="K127" s="43"/>
      <c r="X127" s="42"/>
      <c r="Y127" s="143"/>
      <c r="Z127" s="143"/>
      <c r="AA127" s="45"/>
      <c r="AB127" s="114"/>
      <c r="AC127" s="27"/>
      <c r="AD127" s="332"/>
      <c r="AE127" s="332"/>
      <c r="AF127" s="367"/>
      <c r="AG127" s="87"/>
      <c r="AH127" s="372"/>
    </row>
    <row r="128" spans="1:34" ht="10.050000000000001" customHeight="1">
      <c r="A128" s="369"/>
      <c r="B128" s="88"/>
      <c r="C128" s="89"/>
      <c r="D128" s="89"/>
      <c r="E128" s="90"/>
      <c r="F128" s="20"/>
      <c r="G128" s="114"/>
      <c r="H128" s="116"/>
      <c r="I128" s="147"/>
      <c r="J128" s="147"/>
      <c r="K128" s="43"/>
      <c r="X128" s="42"/>
      <c r="Y128" s="143"/>
      <c r="Z128" s="143"/>
      <c r="AA128" s="45"/>
      <c r="AB128" s="114"/>
      <c r="AC128" s="27"/>
      <c r="AD128" s="332" t="s">
        <v>129</v>
      </c>
      <c r="AE128" s="332">
        <v>4</v>
      </c>
      <c r="AF128" s="367" t="s">
        <v>221</v>
      </c>
      <c r="AG128" s="87"/>
      <c r="AH128" s="372"/>
    </row>
    <row r="129" spans="1:34" ht="10.050000000000001" customHeight="1">
      <c r="A129" s="369"/>
      <c r="B129" s="88"/>
      <c r="C129" s="327" t="s">
        <v>16</v>
      </c>
      <c r="D129" s="327">
        <v>4</v>
      </c>
      <c r="E129" s="328" t="s">
        <v>127</v>
      </c>
      <c r="F129" s="20"/>
      <c r="G129" s="114"/>
      <c r="H129" s="116"/>
      <c r="I129" s="147"/>
      <c r="J129" s="147"/>
      <c r="K129" s="43"/>
      <c r="X129" s="42"/>
      <c r="Y129" s="143"/>
      <c r="Z129" s="143"/>
      <c r="AA129" s="45"/>
      <c r="AB129" s="114"/>
      <c r="AC129" s="111"/>
      <c r="AD129" s="332"/>
      <c r="AE129" s="332"/>
      <c r="AF129" s="367"/>
      <c r="AG129" s="87"/>
      <c r="AH129" s="372"/>
    </row>
    <row r="130" spans="1:34" ht="10.050000000000001" customHeight="1">
      <c r="A130" s="369"/>
      <c r="B130" s="88"/>
      <c r="C130" s="327"/>
      <c r="D130" s="327"/>
      <c r="E130" s="328"/>
      <c r="F130" s="111"/>
      <c r="G130" s="114"/>
      <c r="H130" s="116"/>
      <c r="I130" s="147"/>
      <c r="J130" s="147"/>
      <c r="K130" s="43"/>
      <c r="X130" s="42"/>
      <c r="Y130" s="143"/>
      <c r="Z130" s="143"/>
      <c r="AA130" s="45"/>
      <c r="AB130" s="114"/>
      <c r="AC130" s="112"/>
      <c r="AD130" s="332"/>
      <c r="AE130" s="332">
        <v>3</v>
      </c>
      <c r="AF130" s="367" t="s">
        <v>222</v>
      </c>
      <c r="AG130" s="87"/>
      <c r="AH130" s="372"/>
    </row>
    <row r="131" spans="1:34" ht="10.050000000000001" customHeight="1">
      <c r="A131" s="369"/>
      <c r="B131" s="88"/>
      <c r="C131" s="327" t="s">
        <v>77</v>
      </c>
      <c r="D131" s="327">
        <v>5</v>
      </c>
      <c r="E131" s="328"/>
      <c r="F131" s="112"/>
      <c r="G131" s="21"/>
      <c r="H131" s="115"/>
      <c r="I131" s="1"/>
      <c r="J131" s="1"/>
      <c r="K131" s="43"/>
      <c r="X131" s="42"/>
      <c r="Y131" s="143"/>
      <c r="Z131" s="143"/>
      <c r="AA131" s="80"/>
      <c r="AB131" s="21"/>
      <c r="AC131" s="113"/>
      <c r="AD131" s="332"/>
      <c r="AE131" s="332"/>
      <c r="AF131" s="367"/>
      <c r="AG131" s="87"/>
      <c r="AH131" s="372"/>
    </row>
    <row r="132" spans="1:34" ht="10.050000000000001" customHeight="1">
      <c r="A132" s="369"/>
      <c r="B132" s="88"/>
      <c r="C132" s="327"/>
      <c r="D132" s="327"/>
      <c r="E132" s="328"/>
      <c r="F132" s="113"/>
      <c r="G132" s="20"/>
      <c r="H132" s="39"/>
      <c r="I132" s="1"/>
      <c r="J132" s="1"/>
      <c r="K132" s="43"/>
      <c r="X132" s="42"/>
      <c r="Y132" s="143"/>
      <c r="Z132" s="143"/>
      <c r="AA132" s="43"/>
      <c r="AB132" s="20"/>
      <c r="AC132" s="113"/>
      <c r="AD132" s="332"/>
      <c r="AE132" s="332">
        <v>2</v>
      </c>
      <c r="AF132" s="367" t="s">
        <v>223</v>
      </c>
      <c r="AG132" s="87"/>
      <c r="AH132" s="372"/>
    </row>
    <row r="133" spans="1:34" ht="10.050000000000001" customHeight="1">
      <c r="A133" s="369"/>
      <c r="B133" s="88"/>
      <c r="C133" s="327" t="s">
        <v>48</v>
      </c>
      <c r="D133" s="327">
        <v>6</v>
      </c>
      <c r="E133" s="328"/>
      <c r="F133" s="112"/>
      <c r="G133" s="20"/>
      <c r="H133" s="69"/>
      <c r="I133" s="1"/>
      <c r="J133" s="1"/>
      <c r="K133" s="43"/>
      <c r="X133" s="42"/>
      <c r="Y133" s="143"/>
      <c r="Z133" s="143"/>
      <c r="AA133" s="43"/>
      <c r="AB133" s="20"/>
      <c r="AC133" s="111"/>
      <c r="AD133" s="332"/>
      <c r="AE133" s="332"/>
      <c r="AF133" s="367"/>
      <c r="AG133" s="87"/>
      <c r="AH133" s="372"/>
    </row>
    <row r="134" spans="1:34" ht="10.050000000000001" customHeight="1">
      <c r="A134" s="369"/>
      <c r="B134" s="88"/>
      <c r="C134" s="327"/>
      <c r="D134" s="327"/>
      <c r="E134" s="328"/>
      <c r="F134" s="20"/>
      <c r="G134" s="20"/>
      <c r="H134" s="69"/>
      <c r="I134" s="1"/>
      <c r="J134" s="1"/>
      <c r="K134" s="43"/>
      <c r="X134" s="42"/>
      <c r="Y134" s="143"/>
      <c r="Z134" s="143"/>
      <c r="AA134" s="43"/>
      <c r="AB134" s="20"/>
      <c r="AC134" s="112"/>
      <c r="AD134" s="332"/>
      <c r="AE134" s="332">
        <v>1</v>
      </c>
      <c r="AF134" s="367" t="s">
        <v>224</v>
      </c>
      <c r="AG134" s="87"/>
      <c r="AH134" s="372"/>
    </row>
    <row r="135" spans="1:34" ht="10.050000000000001" customHeight="1" thickBot="1">
      <c r="A135" s="370"/>
      <c r="B135" s="88"/>
      <c r="C135" s="89"/>
      <c r="D135" s="89"/>
      <c r="E135" s="90"/>
      <c r="H135" s="69"/>
      <c r="K135" s="70"/>
      <c r="X135" s="69"/>
      <c r="AA135" s="70"/>
      <c r="AC135" s="72"/>
      <c r="AD135" s="332"/>
      <c r="AE135" s="332"/>
      <c r="AF135" s="367"/>
      <c r="AG135" s="87"/>
      <c r="AH135" s="373"/>
    </row>
    <row r="136" spans="1:34" ht="13.8" thickTop="1"/>
  </sheetData>
  <mergeCells count="286">
    <mergeCell ref="AH8:AH23"/>
    <mergeCell ref="AD9:AD14"/>
    <mergeCell ref="AE9:AE10"/>
    <mergeCell ref="AF9:AF10"/>
    <mergeCell ref="C10:C11"/>
    <mergeCell ref="D10:D11"/>
    <mergeCell ref="A1:AH1"/>
    <mergeCell ref="D2:AE2"/>
    <mergeCell ref="M6:O6"/>
    <mergeCell ref="P6:S6"/>
    <mergeCell ref="T6:V6"/>
    <mergeCell ref="A7:F7"/>
    <mergeCell ref="H7:K7"/>
    <mergeCell ref="L7:W7"/>
    <mergeCell ref="X7:AA7"/>
    <mergeCell ref="AC7:AH7"/>
    <mergeCell ref="AE11:AE12"/>
    <mergeCell ref="AF11:AF12"/>
    <mergeCell ref="C12:C13"/>
    <mergeCell ref="D12:D13"/>
    <mergeCell ref="AE13:AE14"/>
    <mergeCell ref="AF13:AF14"/>
    <mergeCell ref="C14:C15"/>
    <mergeCell ref="D14:D15"/>
    <mergeCell ref="A8:A23"/>
    <mergeCell ref="C8:C9"/>
    <mergeCell ref="D8:D9"/>
    <mergeCell ref="E8:E15"/>
    <mergeCell ref="C20:C21"/>
    <mergeCell ref="D20:D21"/>
    <mergeCell ref="J21:J22"/>
    <mergeCell ref="Y21:Y22"/>
    <mergeCell ref="AE21:AE22"/>
    <mergeCell ref="AF21:AF22"/>
    <mergeCell ref="C22:C23"/>
    <mergeCell ref="D22:D23"/>
    <mergeCell ref="C16:C17"/>
    <mergeCell ref="D16:D17"/>
    <mergeCell ref="E16:E23"/>
    <mergeCell ref="AD17:AD22"/>
    <mergeCell ref="AE17:AE18"/>
    <mergeCell ref="AF17:AF18"/>
    <mergeCell ref="C18:C19"/>
    <mergeCell ref="D18:D19"/>
    <mergeCell ref="AE19:AE20"/>
    <mergeCell ref="AF19:AF20"/>
    <mergeCell ref="AE27:AE28"/>
    <mergeCell ref="AF27:AF28"/>
    <mergeCell ref="C28:C29"/>
    <mergeCell ref="D28:D29"/>
    <mergeCell ref="AE29:AE30"/>
    <mergeCell ref="AF29:AF30"/>
    <mergeCell ref="C30:C31"/>
    <mergeCell ref="D30:D31"/>
    <mergeCell ref="A24:A39"/>
    <mergeCell ref="C24:C25"/>
    <mergeCell ref="D24:D25"/>
    <mergeCell ref="E24:E31"/>
    <mergeCell ref="AD25:AD30"/>
    <mergeCell ref="AE25:AE26"/>
    <mergeCell ref="AF25:AF26"/>
    <mergeCell ref="C26:C27"/>
    <mergeCell ref="D26:D27"/>
    <mergeCell ref="C32:C33"/>
    <mergeCell ref="D32:D33"/>
    <mergeCell ref="E32:E39"/>
    <mergeCell ref="AD33:AD38"/>
    <mergeCell ref="AE33:AE34"/>
    <mergeCell ref="AF33:AF34"/>
    <mergeCell ref="C34:C35"/>
    <mergeCell ref="D34:D35"/>
    <mergeCell ref="AE35:AE36"/>
    <mergeCell ref="AF35:AF36"/>
    <mergeCell ref="AH40:AH55"/>
    <mergeCell ref="AD41:AD46"/>
    <mergeCell ref="AE41:AE42"/>
    <mergeCell ref="AF41:AF42"/>
    <mergeCell ref="C42:C43"/>
    <mergeCell ref="D42:D43"/>
    <mergeCell ref="C36:C37"/>
    <mergeCell ref="D36:D37"/>
    <mergeCell ref="AE37:AE38"/>
    <mergeCell ref="AF37:AF38"/>
    <mergeCell ref="C38:C39"/>
    <mergeCell ref="D38:D39"/>
    <mergeCell ref="AH24:AH39"/>
    <mergeCell ref="AE43:AE44"/>
    <mergeCell ref="AF43:AF44"/>
    <mergeCell ref="C44:C45"/>
    <mergeCell ref="D44:D45"/>
    <mergeCell ref="AE45:AE46"/>
    <mergeCell ref="AF45:AF46"/>
    <mergeCell ref="C46:C47"/>
    <mergeCell ref="D46:D47"/>
    <mergeCell ref="A40:A55"/>
    <mergeCell ref="C40:C41"/>
    <mergeCell ref="D40:D41"/>
    <mergeCell ref="E40:E47"/>
    <mergeCell ref="AF49:AF50"/>
    <mergeCell ref="C50:C51"/>
    <mergeCell ref="D50:D51"/>
    <mergeCell ref="AE51:AE52"/>
    <mergeCell ref="AF51:AF52"/>
    <mergeCell ref="C52:C53"/>
    <mergeCell ref="D52:D53"/>
    <mergeCell ref="J53:J54"/>
    <mergeCell ref="Y53:Y54"/>
    <mergeCell ref="AE53:AE54"/>
    <mergeCell ref="C48:C49"/>
    <mergeCell ref="D48:D49"/>
    <mergeCell ref="E48:E55"/>
    <mergeCell ref="Q49:R70"/>
    <mergeCell ref="AD49:AD54"/>
    <mergeCell ref="AE49:AE50"/>
    <mergeCell ref="D66:D67"/>
    <mergeCell ref="AE67:AE68"/>
    <mergeCell ref="AF53:AF54"/>
    <mergeCell ref="C54:C55"/>
    <mergeCell ref="D54:D55"/>
    <mergeCell ref="A56:A71"/>
    <mergeCell ref="C56:C57"/>
    <mergeCell ref="D56:D57"/>
    <mergeCell ref="E56:E63"/>
    <mergeCell ref="C60:C61"/>
    <mergeCell ref="D60:D61"/>
    <mergeCell ref="AE61:AE62"/>
    <mergeCell ref="AH56:AH71"/>
    <mergeCell ref="AD57:AD62"/>
    <mergeCell ref="AE57:AE58"/>
    <mergeCell ref="AF57:AF58"/>
    <mergeCell ref="C58:C59"/>
    <mergeCell ref="D58:D59"/>
    <mergeCell ref="J58:J82"/>
    <mergeCell ref="Y58:Y82"/>
    <mergeCell ref="AE59:AE60"/>
    <mergeCell ref="AF59:AF60"/>
    <mergeCell ref="AF67:AF68"/>
    <mergeCell ref="C68:C69"/>
    <mergeCell ref="D68:D69"/>
    <mergeCell ref="AE69:AE70"/>
    <mergeCell ref="AF69:AF70"/>
    <mergeCell ref="C70:C71"/>
    <mergeCell ref="D70:D71"/>
    <mergeCell ref="AF61:AF62"/>
    <mergeCell ref="C62:C63"/>
    <mergeCell ref="D62:D63"/>
    <mergeCell ref="C64:C65"/>
    <mergeCell ref="D64:D65"/>
    <mergeCell ref="E64:E71"/>
    <mergeCell ref="AD65:AD70"/>
    <mergeCell ref="AE65:AE66"/>
    <mergeCell ref="AF65:AF66"/>
    <mergeCell ref="C66:C67"/>
    <mergeCell ref="D75:D76"/>
    <mergeCell ref="AE75:AE76"/>
    <mergeCell ref="AF75:AF76"/>
    <mergeCell ref="C77:C78"/>
    <mergeCell ref="D77:D78"/>
    <mergeCell ref="AE77:AE78"/>
    <mergeCell ref="AF77:AF78"/>
    <mergeCell ref="A72:A87"/>
    <mergeCell ref="AH72:AH87"/>
    <mergeCell ref="C73:C74"/>
    <mergeCell ref="D73:D74"/>
    <mergeCell ref="E73:E78"/>
    <mergeCell ref="Q73:R99"/>
    <mergeCell ref="AD73:AD78"/>
    <mergeCell ref="AE73:AE74"/>
    <mergeCell ref="AF73:AF74"/>
    <mergeCell ref="C75:C76"/>
    <mergeCell ref="C85:C86"/>
    <mergeCell ref="D85:D86"/>
    <mergeCell ref="J85:J86"/>
    <mergeCell ref="Y85:Y86"/>
    <mergeCell ref="AE85:AE86"/>
    <mergeCell ref="AF85:AF86"/>
    <mergeCell ref="C81:C82"/>
    <mergeCell ref="D81:D82"/>
    <mergeCell ref="E81:E86"/>
    <mergeCell ref="AD81:AD86"/>
    <mergeCell ref="AE81:AE82"/>
    <mergeCell ref="AF81:AF82"/>
    <mergeCell ref="C83:C84"/>
    <mergeCell ref="D83:D84"/>
    <mergeCell ref="AE83:AE84"/>
    <mergeCell ref="AF83:AF84"/>
    <mergeCell ref="AE91:AE92"/>
    <mergeCell ref="AF91:AF92"/>
    <mergeCell ref="C93:C94"/>
    <mergeCell ref="D93:D94"/>
    <mergeCell ref="AE93:AE94"/>
    <mergeCell ref="AF93:AF94"/>
    <mergeCell ref="A88:A103"/>
    <mergeCell ref="AH88:AH103"/>
    <mergeCell ref="C89:C90"/>
    <mergeCell ref="D89:D90"/>
    <mergeCell ref="E89:E94"/>
    <mergeCell ref="AD89:AD94"/>
    <mergeCell ref="AE89:AE90"/>
    <mergeCell ref="AF89:AF90"/>
    <mergeCell ref="C91:C92"/>
    <mergeCell ref="D91:D92"/>
    <mergeCell ref="C97:C98"/>
    <mergeCell ref="D97:D98"/>
    <mergeCell ref="E97:E102"/>
    <mergeCell ref="AD97:AD102"/>
    <mergeCell ref="AE97:AE98"/>
    <mergeCell ref="AF97:AF98"/>
    <mergeCell ref="C99:C100"/>
    <mergeCell ref="D99:D100"/>
    <mergeCell ref="A104:A119"/>
    <mergeCell ref="AD104:AD111"/>
    <mergeCell ref="AE104:AE105"/>
    <mergeCell ref="AF104:AF105"/>
    <mergeCell ref="C109:C110"/>
    <mergeCell ref="D109:D110"/>
    <mergeCell ref="AE110:AE111"/>
    <mergeCell ref="AF110:AF111"/>
    <mergeCell ref="AD112:AD119"/>
    <mergeCell ref="AE112:AE113"/>
    <mergeCell ref="AF112:AF113"/>
    <mergeCell ref="C113:C114"/>
    <mergeCell ref="D113:D114"/>
    <mergeCell ref="E113:E118"/>
    <mergeCell ref="AE114:AE115"/>
    <mergeCell ref="AF114:AF115"/>
    <mergeCell ref="E105:E110"/>
    <mergeCell ref="AE106:AE107"/>
    <mergeCell ref="AH104:AH119"/>
    <mergeCell ref="C105:C106"/>
    <mergeCell ref="D105:D106"/>
    <mergeCell ref="C123:C124"/>
    <mergeCell ref="D123:D124"/>
    <mergeCell ref="AE124:AE125"/>
    <mergeCell ref="AF124:AF125"/>
    <mergeCell ref="AF106:AF107"/>
    <mergeCell ref="AE99:AE100"/>
    <mergeCell ref="AF99:AF100"/>
    <mergeCell ref="C101:C102"/>
    <mergeCell ref="D101:D102"/>
    <mergeCell ref="AE101:AE102"/>
    <mergeCell ref="AF101:AF102"/>
    <mergeCell ref="C115:C116"/>
    <mergeCell ref="D115:D116"/>
    <mergeCell ref="AE116:AE117"/>
    <mergeCell ref="AF116:AF117"/>
    <mergeCell ref="C117:C118"/>
    <mergeCell ref="D117:D118"/>
    <mergeCell ref="J117:J118"/>
    <mergeCell ref="Y117:Y118"/>
    <mergeCell ref="AE118:AE119"/>
    <mergeCell ref="AF118:AF119"/>
    <mergeCell ref="AE130:AE131"/>
    <mergeCell ref="AF130:AF131"/>
    <mergeCell ref="C131:C132"/>
    <mergeCell ref="D131:D132"/>
    <mergeCell ref="AH120:AH135"/>
    <mergeCell ref="C121:C122"/>
    <mergeCell ref="D121:D122"/>
    <mergeCell ref="E121:E126"/>
    <mergeCell ref="AE122:AE123"/>
    <mergeCell ref="AF122:AF123"/>
    <mergeCell ref="C107:C108"/>
    <mergeCell ref="D107:D108"/>
    <mergeCell ref="AE108:AE109"/>
    <mergeCell ref="AF108:AF109"/>
    <mergeCell ref="C125:C126"/>
    <mergeCell ref="D125:D126"/>
    <mergeCell ref="AE126:AE127"/>
    <mergeCell ref="AF126:AF127"/>
    <mergeCell ref="A120:A135"/>
    <mergeCell ref="AD120:AD127"/>
    <mergeCell ref="AE120:AE121"/>
    <mergeCell ref="AF120:AF121"/>
    <mergeCell ref="AE132:AE133"/>
    <mergeCell ref="AF132:AF133"/>
    <mergeCell ref="C133:C134"/>
    <mergeCell ref="D133:D134"/>
    <mergeCell ref="AE134:AE135"/>
    <mergeCell ref="AF134:AF135"/>
    <mergeCell ref="AD128:AD135"/>
    <mergeCell ref="AE128:AE129"/>
    <mergeCell ref="AF128:AF129"/>
    <mergeCell ref="C129:C130"/>
    <mergeCell ref="D129:D130"/>
    <mergeCell ref="E129:E134"/>
  </mergeCells>
  <phoneticPr fontId="3"/>
  <printOptions horizontalCentered="1"/>
  <pageMargins left="0.39370078740157483" right="0.39370078740157483" top="0.78740157480314965" bottom="0.39370078740157483" header="0" footer="0"/>
  <pageSetup paperSize="9" scale="57" orientation="portrait" horizontalDpi="4294967293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102"/>
  <sheetViews>
    <sheetView view="pageBreakPreview" zoomScaleNormal="100" zoomScaleSheetLayoutView="100" workbookViewId="0"/>
  </sheetViews>
  <sheetFormatPr defaultColWidth="9" defaultRowHeight="13.2"/>
  <cols>
    <col min="1" max="14" width="5.44140625" customWidth="1"/>
    <col min="15" max="15" width="6.109375" customWidth="1"/>
    <col min="16" max="30" width="5.44140625" customWidth="1"/>
    <col min="31" max="31" width="6.109375" customWidth="1"/>
    <col min="32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>
      <c r="A1" s="9" t="s">
        <v>232</v>
      </c>
      <c r="B1" s="52"/>
      <c r="C1" s="52"/>
      <c r="D1" s="52"/>
      <c r="E1" s="52"/>
      <c r="F1" s="52"/>
      <c r="G1" s="52"/>
      <c r="H1" s="52"/>
      <c r="I1" s="375" t="s">
        <v>233</v>
      </c>
      <c r="J1" s="375"/>
      <c r="K1" s="375"/>
      <c r="L1" s="375"/>
      <c r="M1" s="375"/>
      <c r="N1" s="95"/>
      <c r="O1" s="95"/>
      <c r="P1" s="95"/>
      <c r="Q1" s="95"/>
      <c r="R1" s="95"/>
      <c r="T1" s="376" t="s">
        <v>167</v>
      </c>
      <c r="U1" s="376"/>
      <c r="V1" s="376"/>
      <c r="W1" s="376"/>
      <c r="X1" s="375" t="str">
        <f>'U10組合せ(抽選結果)'!A8</f>
        <v>芳賀町上の原緑地公園サッカー場</v>
      </c>
      <c r="Y1" s="375"/>
      <c r="Z1" s="375"/>
      <c r="AA1" s="375"/>
      <c r="AB1" s="375"/>
      <c r="AC1" s="375"/>
      <c r="AD1" s="375"/>
      <c r="AE1" s="375"/>
      <c r="AF1" s="375"/>
      <c r="AG1" s="375"/>
    </row>
    <row r="2" spans="1:33" ht="15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R2" s="59"/>
      <c r="S2" s="59"/>
      <c r="T2" s="59"/>
      <c r="U2" s="59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3" ht="19.5" customHeight="1">
      <c r="A3" s="9"/>
      <c r="B3" s="9"/>
      <c r="C3" s="9"/>
      <c r="D3" s="9"/>
      <c r="E3" s="9"/>
      <c r="F3" s="9"/>
      <c r="G3" s="9"/>
      <c r="I3" s="376" t="s">
        <v>174</v>
      </c>
      <c r="J3" s="376"/>
      <c r="M3" s="59"/>
      <c r="R3" s="59"/>
      <c r="S3" s="59"/>
      <c r="T3" s="59"/>
      <c r="U3" s="59"/>
      <c r="V3" s="11"/>
      <c r="X3" s="376" t="s">
        <v>175</v>
      </c>
      <c r="Y3" s="376"/>
      <c r="Z3" s="9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58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30"/>
      <c r="Y4" s="2"/>
      <c r="Z4" s="1"/>
      <c r="AA4" s="1"/>
      <c r="AB4" s="1"/>
      <c r="AC4" s="1"/>
      <c r="AD4" s="1"/>
    </row>
    <row r="5" spans="1:33" ht="20.100000000000001" customHeight="1" thickTop="1">
      <c r="A5" s="1"/>
      <c r="B5" s="1"/>
      <c r="C5" s="1"/>
      <c r="D5" s="41"/>
      <c r="E5" s="13"/>
      <c r="F5" s="13"/>
      <c r="G5" s="97"/>
      <c r="H5" s="12"/>
      <c r="I5" s="98"/>
      <c r="J5" s="259"/>
      <c r="K5" s="262"/>
      <c r="L5" s="13"/>
      <c r="M5" s="13"/>
      <c r="N5" s="13"/>
      <c r="O5" s="14"/>
      <c r="P5" s="1"/>
      <c r="Q5" s="1"/>
      <c r="R5" s="1"/>
      <c r="S5" s="263"/>
      <c r="T5" s="259"/>
      <c r="U5" s="259"/>
      <c r="V5" s="264"/>
      <c r="W5" s="265"/>
      <c r="X5" s="266"/>
      <c r="Y5" s="13"/>
      <c r="Z5" s="14"/>
      <c r="AA5" s="41"/>
      <c r="AB5" s="13"/>
      <c r="AC5" s="13"/>
      <c r="AD5" s="14"/>
    </row>
    <row r="6" spans="1:33" ht="20.100000000000001" customHeight="1">
      <c r="A6" s="1"/>
      <c r="B6" s="1"/>
      <c r="C6" s="377">
        <v>1</v>
      </c>
      <c r="D6" s="377"/>
      <c r="E6" s="17"/>
      <c r="F6" s="1"/>
      <c r="G6" s="377">
        <v>2</v>
      </c>
      <c r="H6" s="377"/>
      <c r="I6" s="17"/>
      <c r="J6" s="1"/>
      <c r="K6" s="377">
        <v>3</v>
      </c>
      <c r="L6" s="377"/>
      <c r="M6" s="17"/>
      <c r="N6" s="1"/>
      <c r="O6" s="377">
        <v>4</v>
      </c>
      <c r="P6" s="377"/>
      <c r="Q6" s="1"/>
      <c r="R6" s="377">
        <v>5</v>
      </c>
      <c r="S6" s="377"/>
      <c r="T6" s="17"/>
      <c r="U6" s="1"/>
      <c r="V6" s="377">
        <v>6</v>
      </c>
      <c r="W6" s="377"/>
      <c r="X6" s="17"/>
      <c r="Y6" s="1"/>
      <c r="Z6" s="377">
        <v>7</v>
      </c>
      <c r="AA6" s="377"/>
      <c r="AB6" s="17"/>
      <c r="AC6" s="1"/>
      <c r="AD6" s="377">
        <v>8</v>
      </c>
      <c r="AE6" s="377"/>
    </row>
    <row r="7" spans="1:33" ht="20.100000000000001" customHeight="1">
      <c r="A7" s="1"/>
      <c r="B7" s="1"/>
      <c r="C7" s="385" t="str">
        <f>'U10組合せ(抽選結果)'!C8</f>
        <v>宝木キッカーズＭＯＲＡＬＥ１０</v>
      </c>
      <c r="D7" s="385"/>
      <c r="E7" s="56"/>
      <c r="F7" s="93"/>
      <c r="G7" s="386" t="str">
        <f>'U10組合せ(抽選結果)'!C10</f>
        <v>野原グランディオスＦＣ</v>
      </c>
      <c r="H7" s="386"/>
      <c r="I7" s="56"/>
      <c r="J7" s="99"/>
      <c r="K7" s="387" t="str">
        <f>'U10組合せ(抽選結果)'!C12</f>
        <v>ＦＣ　ＳＨＵＪＡＫＵ</v>
      </c>
      <c r="L7" s="387"/>
      <c r="M7" s="56"/>
      <c r="N7" s="99"/>
      <c r="O7" s="388" t="str">
        <f>'U10組合せ(抽選結果)'!C14</f>
        <v>ＦＣ　ＶＡＬＯＮセカンド</v>
      </c>
      <c r="P7" s="388"/>
      <c r="Q7" s="99"/>
      <c r="R7" s="389" t="str">
        <f>'U10組合せ(抽選結果)'!C16</f>
        <v>ＪＦＣアミスタ市貝</v>
      </c>
      <c r="S7" s="389"/>
      <c r="T7" s="56"/>
      <c r="U7" s="99"/>
      <c r="V7" s="379" t="str">
        <f>'U10組合せ(抽選結果)'!C18</f>
        <v>ＩＳＯＳＯＣＣＥＲＣＬＵＢ</v>
      </c>
      <c r="W7" s="379"/>
      <c r="X7" s="56"/>
      <c r="Y7" s="99"/>
      <c r="Z7" s="379" t="str">
        <f>'U10組合せ(抽選結果)'!C20</f>
        <v>高根沢西フットボールクラブ</v>
      </c>
      <c r="AA7" s="379"/>
      <c r="AB7" s="56"/>
      <c r="AC7" s="99"/>
      <c r="AD7" s="379" t="str">
        <f>'U10組合せ(抽選結果)'!C22</f>
        <v>北押原ＦＣ</v>
      </c>
      <c r="AE7" s="379"/>
    </row>
    <row r="8" spans="1:33" ht="20.100000000000001" customHeight="1">
      <c r="A8" s="1"/>
      <c r="B8" s="1"/>
      <c r="C8" s="385"/>
      <c r="D8" s="385"/>
      <c r="E8" s="56"/>
      <c r="F8" s="93"/>
      <c r="G8" s="386"/>
      <c r="H8" s="386"/>
      <c r="I8" s="56"/>
      <c r="J8" s="99"/>
      <c r="K8" s="387"/>
      <c r="L8" s="387"/>
      <c r="M8" s="56"/>
      <c r="N8" s="99"/>
      <c r="O8" s="388"/>
      <c r="P8" s="388"/>
      <c r="Q8" s="99"/>
      <c r="R8" s="389"/>
      <c r="S8" s="389"/>
      <c r="T8" s="56"/>
      <c r="U8" s="99"/>
      <c r="V8" s="379"/>
      <c r="W8" s="379"/>
      <c r="X8" s="56"/>
      <c r="Y8" s="99"/>
      <c r="Z8" s="379"/>
      <c r="AA8" s="379"/>
      <c r="AB8" s="56"/>
      <c r="AC8" s="99"/>
      <c r="AD8" s="379"/>
      <c r="AE8" s="379"/>
    </row>
    <row r="9" spans="1:33" ht="20.100000000000001" customHeight="1">
      <c r="A9" s="1"/>
      <c r="B9" s="1"/>
      <c r="C9" s="385"/>
      <c r="D9" s="385"/>
      <c r="E9" s="56"/>
      <c r="F9" s="93"/>
      <c r="G9" s="386"/>
      <c r="H9" s="386"/>
      <c r="I9" s="56"/>
      <c r="J9" s="99"/>
      <c r="K9" s="387"/>
      <c r="L9" s="387"/>
      <c r="M9" s="56"/>
      <c r="N9" s="99"/>
      <c r="O9" s="388"/>
      <c r="P9" s="388"/>
      <c r="Q9" s="99"/>
      <c r="R9" s="389"/>
      <c r="S9" s="389"/>
      <c r="T9" s="56"/>
      <c r="U9" s="99"/>
      <c r="V9" s="379"/>
      <c r="W9" s="379"/>
      <c r="X9" s="56"/>
      <c r="Y9" s="99"/>
      <c r="Z9" s="379"/>
      <c r="AA9" s="379"/>
      <c r="AB9" s="56"/>
      <c r="AC9" s="99"/>
      <c r="AD9" s="379"/>
      <c r="AE9" s="379"/>
    </row>
    <row r="10" spans="1:33" ht="19.5" customHeight="1">
      <c r="A10" s="1"/>
      <c r="B10" s="1"/>
      <c r="C10" s="385"/>
      <c r="D10" s="385"/>
      <c r="E10" s="56"/>
      <c r="F10" s="93"/>
      <c r="G10" s="386"/>
      <c r="H10" s="386"/>
      <c r="I10" s="56"/>
      <c r="J10" s="99"/>
      <c r="K10" s="387"/>
      <c r="L10" s="387"/>
      <c r="M10" s="56"/>
      <c r="N10" s="99"/>
      <c r="O10" s="388"/>
      <c r="P10" s="388"/>
      <c r="Q10" s="99"/>
      <c r="R10" s="389"/>
      <c r="S10" s="389"/>
      <c r="T10" s="56"/>
      <c r="U10" s="99"/>
      <c r="V10" s="379"/>
      <c r="W10" s="379"/>
      <c r="X10" s="56"/>
      <c r="Y10" s="99"/>
      <c r="Z10" s="379"/>
      <c r="AA10" s="379"/>
      <c r="AB10" s="56"/>
      <c r="AC10" s="99"/>
      <c r="AD10" s="379"/>
      <c r="AE10" s="379"/>
    </row>
    <row r="11" spans="1:33" ht="20.100000000000001" customHeight="1">
      <c r="A11" s="1"/>
      <c r="B11" s="1"/>
      <c r="C11" s="385"/>
      <c r="D11" s="385"/>
      <c r="E11" s="56"/>
      <c r="F11" s="93"/>
      <c r="G11" s="386"/>
      <c r="H11" s="386"/>
      <c r="I11" s="56"/>
      <c r="J11" s="99"/>
      <c r="K11" s="387"/>
      <c r="L11" s="387"/>
      <c r="M11" s="56"/>
      <c r="N11" s="99"/>
      <c r="O11" s="388"/>
      <c r="P11" s="388"/>
      <c r="Q11" s="99"/>
      <c r="R11" s="389"/>
      <c r="S11" s="389"/>
      <c r="T11" s="56"/>
      <c r="U11" s="99"/>
      <c r="V11" s="379"/>
      <c r="W11" s="379"/>
      <c r="X11" s="56"/>
      <c r="Y11" s="99"/>
      <c r="Z11" s="379"/>
      <c r="AA11" s="379"/>
      <c r="AB11" s="56"/>
      <c r="AC11" s="99"/>
      <c r="AD11" s="379"/>
      <c r="AE11" s="379"/>
    </row>
    <row r="12" spans="1:33" ht="20.100000000000001" customHeight="1">
      <c r="A12" s="1"/>
      <c r="B12" s="1"/>
      <c r="C12" s="385"/>
      <c r="D12" s="385"/>
      <c r="E12" s="56"/>
      <c r="F12" s="93"/>
      <c r="G12" s="386"/>
      <c r="H12" s="386"/>
      <c r="I12" s="56"/>
      <c r="J12" s="99"/>
      <c r="K12" s="387"/>
      <c r="L12" s="387"/>
      <c r="M12" s="56"/>
      <c r="N12" s="99"/>
      <c r="O12" s="388"/>
      <c r="P12" s="388"/>
      <c r="Q12" s="99"/>
      <c r="R12" s="389"/>
      <c r="S12" s="389"/>
      <c r="T12" s="56"/>
      <c r="U12" s="99"/>
      <c r="V12" s="379"/>
      <c r="W12" s="379"/>
      <c r="X12" s="56"/>
      <c r="Y12" s="99"/>
      <c r="Z12" s="379"/>
      <c r="AA12" s="379"/>
      <c r="AB12" s="56"/>
      <c r="AC12" s="99"/>
      <c r="AD12" s="379"/>
      <c r="AE12" s="379"/>
    </row>
    <row r="13" spans="1:33" ht="20.100000000000001" customHeight="1">
      <c r="A13" s="1"/>
      <c r="B13" s="1"/>
      <c r="C13" s="385"/>
      <c r="D13" s="385"/>
      <c r="E13" s="56"/>
      <c r="F13" s="93"/>
      <c r="G13" s="386"/>
      <c r="H13" s="386"/>
      <c r="I13" s="56"/>
      <c r="J13" s="99"/>
      <c r="K13" s="387"/>
      <c r="L13" s="387"/>
      <c r="M13" s="56"/>
      <c r="N13" s="99"/>
      <c r="O13" s="388"/>
      <c r="P13" s="388"/>
      <c r="Q13" s="99"/>
      <c r="R13" s="389"/>
      <c r="S13" s="389"/>
      <c r="T13" s="56"/>
      <c r="U13" s="99"/>
      <c r="V13" s="379"/>
      <c r="W13" s="379"/>
      <c r="X13" s="56"/>
      <c r="Y13" s="99"/>
      <c r="Z13" s="379"/>
      <c r="AA13" s="379"/>
      <c r="AB13" s="56"/>
      <c r="AC13" s="99"/>
      <c r="AD13" s="379"/>
      <c r="AE13" s="379"/>
    </row>
    <row r="14" spans="1:33" ht="19.5" customHeight="1">
      <c r="A14" s="1"/>
      <c r="B14" s="1"/>
      <c r="C14" s="385"/>
      <c r="D14" s="385"/>
      <c r="E14" s="56"/>
      <c r="F14" s="93"/>
      <c r="G14" s="386"/>
      <c r="H14" s="386"/>
      <c r="I14" s="56"/>
      <c r="J14" s="99"/>
      <c r="K14" s="387"/>
      <c r="L14" s="387"/>
      <c r="M14" s="56"/>
      <c r="N14" s="99"/>
      <c r="O14" s="388"/>
      <c r="P14" s="388"/>
      <c r="Q14" s="99"/>
      <c r="R14" s="389"/>
      <c r="S14" s="389"/>
      <c r="T14" s="56"/>
      <c r="U14" s="99"/>
      <c r="V14" s="379"/>
      <c r="W14" s="379"/>
      <c r="X14" s="56"/>
      <c r="Y14" s="99"/>
      <c r="Z14" s="379"/>
      <c r="AA14" s="379"/>
      <c r="AB14" s="56"/>
      <c r="AC14" s="99"/>
      <c r="AD14" s="379"/>
      <c r="AE14" s="379"/>
    </row>
    <row r="15" spans="1:33" ht="19.2">
      <c r="B15" s="55" t="s">
        <v>176</v>
      </c>
      <c r="D15" s="5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B15" s="100"/>
      <c r="AC15" s="107" t="s">
        <v>177</v>
      </c>
      <c r="AD15" s="107" t="s">
        <v>178</v>
      </c>
      <c r="AE15" s="107" t="s">
        <v>178</v>
      </c>
      <c r="AF15" s="107" t="s">
        <v>179</v>
      </c>
      <c r="AG15" s="101"/>
    </row>
    <row r="16" spans="1:33" ht="13.5" customHeight="1">
      <c r="B16" s="377" t="s">
        <v>180</v>
      </c>
      <c r="C16" s="377" t="s">
        <v>4</v>
      </c>
      <c r="D16" s="380">
        <v>0.5</v>
      </c>
      <c r="E16" s="380"/>
      <c r="F16" s="380"/>
      <c r="G16" s="381" t="str">
        <f>C7</f>
        <v>宝木キッカーズＭＯＲＡＬＥ１０</v>
      </c>
      <c r="H16" s="381"/>
      <c r="I16" s="381"/>
      <c r="J16" s="381"/>
      <c r="K16" s="381"/>
      <c r="L16" s="381"/>
      <c r="M16" s="381"/>
      <c r="N16" s="382">
        <f>P16+P17</f>
        <v>2</v>
      </c>
      <c r="O16" s="383" t="s">
        <v>9</v>
      </c>
      <c r="P16" s="252">
        <v>0</v>
      </c>
      <c r="Q16" s="209" t="s">
        <v>68</v>
      </c>
      <c r="R16" s="252">
        <v>1</v>
      </c>
      <c r="S16" s="383" t="s">
        <v>10</v>
      </c>
      <c r="T16" s="382">
        <f>R16+R17</f>
        <v>1</v>
      </c>
      <c r="U16" s="384" t="str">
        <f>G7</f>
        <v>野原グランディオスＦＣ</v>
      </c>
      <c r="V16" s="384"/>
      <c r="W16" s="384"/>
      <c r="X16" s="384"/>
      <c r="Y16" s="384"/>
      <c r="Z16" s="384"/>
      <c r="AA16" s="384"/>
      <c r="AB16" s="390" t="s">
        <v>246</v>
      </c>
      <c r="AC16" s="365" t="s">
        <v>181</v>
      </c>
      <c r="AD16" s="365" t="s">
        <v>182</v>
      </c>
      <c r="AE16" s="365" t="s">
        <v>183</v>
      </c>
      <c r="AF16" s="365">
        <v>8</v>
      </c>
      <c r="AG16" s="378" t="s">
        <v>247</v>
      </c>
    </row>
    <row r="17" spans="2:33" ht="14.1" customHeight="1">
      <c r="B17" s="377"/>
      <c r="C17" s="377"/>
      <c r="D17" s="380"/>
      <c r="E17" s="380"/>
      <c r="F17" s="380"/>
      <c r="G17" s="381"/>
      <c r="H17" s="381"/>
      <c r="I17" s="381"/>
      <c r="J17" s="381"/>
      <c r="K17" s="381"/>
      <c r="L17" s="381"/>
      <c r="M17" s="381"/>
      <c r="N17" s="382"/>
      <c r="O17" s="383"/>
      <c r="P17" s="252">
        <v>2</v>
      </c>
      <c r="Q17" s="209" t="s">
        <v>68</v>
      </c>
      <c r="R17" s="252">
        <v>0</v>
      </c>
      <c r="S17" s="383"/>
      <c r="T17" s="382"/>
      <c r="U17" s="384"/>
      <c r="V17" s="384"/>
      <c r="W17" s="384"/>
      <c r="X17" s="384"/>
      <c r="Y17" s="384"/>
      <c r="Z17" s="384"/>
      <c r="AA17" s="384"/>
      <c r="AB17" s="390"/>
      <c r="AC17" s="365"/>
      <c r="AD17" s="365"/>
      <c r="AE17" s="365"/>
      <c r="AF17" s="365"/>
      <c r="AG17" s="378"/>
    </row>
    <row r="18" spans="2:33" ht="14.1" customHeight="1">
      <c r="B18" s="377" t="s">
        <v>184</v>
      </c>
      <c r="C18" s="377" t="s">
        <v>4</v>
      </c>
      <c r="D18" s="380">
        <v>0.5</v>
      </c>
      <c r="E18" s="380"/>
      <c r="F18" s="380"/>
      <c r="G18" s="392" t="str">
        <f>K7</f>
        <v>ＦＣ　ＳＨＵＪＡＫＵ</v>
      </c>
      <c r="H18" s="392"/>
      <c r="I18" s="392"/>
      <c r="J18" s="392"/>
      <c r="K18" s="392"/>
      <c r="L18" s="392"/>
      <c r="M18" s="392"/>
      <c r="N18" s="382">
        <f>P18+P19</f>
        <v>1</v>
      </c>
      <c r="O18" s="383" t="s">
        <v>9</v>
      </c>
      <c r="P18" s="252">
        <v>0</v>
      </c>
      <c r="Q18" s="209" t="s">
        <v>68</v>
      </c>
      <c r="R18" s="252">
        <v>0</v>
      </c>
      <c r="S18" s="383" t="s">
        <v>10</v>
      </c>
      <c r="T18" s="382">
        <f>R18+R19</f>
        <v>0</v>
      </c>
      <c r="U18" s="393" t="str">
        <f>O7</f>
        <v>ＦＣ　ＶＡＬＯＮセカンド</v>
      </c>
      <c r="V18" s="393"/>
      <c r="W18" s="393"/>
      <c r="X18" s="393"/>
      <c r="Y18" s="393"/>
      <c r="Z18" s="393"/>
      <c r="AA18" s="393"/>
      <c r="AB18" s="390" t="s">
        <v>246</v>
      </c>
      <c r="AC18" s="365" t="s">
        <v>185</v>
      </c>
      <c r="AD18" s="365" t="s">
        <v>183</v>
      </c>
      <c r="AE18" s="365" t="s">
        <v>182</v>
      </c>
      <c r="AF18" s="365">
        <v>5</v>
      </c>
      <c r="AG18" s="378" t="s">
        <v>247</v>
      </c>
    </row>
    <row r="19" spans="2:33" ht="14.1" customHeight="1">
      <c r="B19" s="377"/>
      <c r="C19" s="377"/>
      <c r="D19" s="380"/>
      <c r="E19" s="380"/>
      <c r="F19" s="380"/>
      <c r="G19" s="392"/>
      <c r="H19" s="392"/>
      <c r="I19" s="392"/>
      <c r="J19" s="392"/>
      <c r="K19" s="392"/>
      <c r="L19" s="392"/>
      <c r="M19" s="392"/>
      <c r="N19" s="382"/>
      <c r="O19" s="383"/>
      <c r="P19" s="252">
        <v>1</v>
      </c>
      <c r="Q19" s="209" t="s">
        <v>68</v>
      </c>
      <c r="R19" s="252">
        <v>0</v>
      </c>
      <c r="S19" s="383"/>
      <c r="T19" s="382"/>
      <c r="U19" s="393"/>
      <c r="V19" s="393"/>
      <c r="W19" s="393"/>
      <c r="X19" s="393"/>
      <c r="Y19" s="393"/>
      <c r="Z19" s="393"/>
      <c r="AA19" s="393"/>
      <c r="AB19" s="390"/>
      <c r="AC19" s="365"/>
      <c r="AD19" s="365"/>
      <c r="AE19" s="365"/>
      <c r="AF19" s="365"/>
      <c r="AG19" s="378"/>
    </row>
    <row r="20" spans="2:33" ht="14.1" customHeight="1">
      <c r="B20" s="377" t="s">
        <v>180</v>
      </c>
      <c r="C20" s="377" t="s">
        <v>5</v>
      </c>
      <c r="D20" s="380">
        <v>0.52083333333333337</v>
      </c>
      <c r="E20" s="380"/>
      <c r="F20" s="380"/>
      <c r="G20" s="391" t="str">
        <f>R7</f>
        <v>ＪＦＣアミスタ市貝</v>
      </c>
      <c r="H20" s="391"/>
      <c r="I20" s="391"/>
      <c r="J20" s="391"/>
      <c r="K20" s="391"/>
      <c r="L20" s="391"/>
      <c r="M20" s="391"/>
      <c r="N20" s="382">
        <f>P20+P21</f>
        <v>1</v>
      </c>
      <c r="O20" s="383" t="s">
        <v>9</v>
      </c>
      <c r="P20" s="252">
        <v>0</v>
      </c>
      <c r="Q20" s="209" t="s">
        <v>68</v>
      </c>
      <c r="R20" s="252">
        <v>0</v>
      </c>
      <c r="S20" s="383" t="s">
        <v>10</v>
      </c>
      <c r="T20" s="382">
        <f>R20+R21</f>
        <v>0</v>
      </c>
      <c r="U20" s="384" t="str">
        <f>V7</f>
        <v>ＩＳＯＳＯＣＣＥＲＣＬＵＢ</v>
      </c>
      <c r="V20" s="384"/>
      <c r="W20" s="384"/>
      <c r="X20" s="384"/>
      <c r="Y20" s="384"/>
      <c r="Z20" s="384"/>
      <c r="AA20" s="384"/>
      <c r="AB20" s="390" t="s">
        <v>246</v>
      </c>
      <c r="AC20" s="365" t="s">
        <v>186</v>
      </c>
      <c r="AD20" s="365" t="s">
        <v>187</v>
      </c>
      <c r="AE20" s="365" t="s">
        <v>188</v>
      </c>
      <c r="AF20" s="365">
        <v>4</v>
      </c>
      <c r="AG20" s="378" t="s">
        <v>247</v>
      </c>
    </row>
    <row r="21" spans="2:33" ht="14.1" customHeight="1">
      <c r="B21" s="377"/>
      <c r="C21" s="377"/>
      <c r="D21" s="380"/>
      <c r="E21" s="380"/>
      <c r="F21" s="380"/>
      <c r="G21" s="391"/>
      <c r="H21" s="391"/>
      <c r="I21" s="391"/>
      <c r="J21" s="391"/>
      <c r="K21" s="391"/>
      <c r="L21" s="391"/>
      <c r="M21" s="391"/>
      <c r="N21" s="382"/>
      <c r="O21" s="383"/>
      <c r="P21" s="252">
        <v>1</v>
      </c>
      <c r="Q21" s="209" t="s">
        <v>68</v>
      </c>
      <c r="R21" s="252">
        <v>0</v>
      </c>
      <c r="S21" s="383"/>
      <c r="T21" s="382"/>
      <c r="U21" s="384"/>
      <c r="V21" s="384"/>
      <c r="W21" s="384"/>
      <c r="X21" s="384"/>
      <c r="Y21" s="384"/>
      <c r="Z21" s="384"/>
      <c r="AA21" s="384"/>
      <c r="AB21" s="390"/>
      <c r="AC21" s="365"/>
      <c r="AD21" s="365"/>
      <c r="AE21" s="365"/>
      <c r="AF21" s="365"/>
      <c r="AG21" s="378"/>
    </row>
    <row r="22" spans="2:33" ht="14.1" customHeight="1">
      <c r="B22" s="377" t="s">
        <v>184</v>
      </c>
      <c r="C22" s="377" t="s">
        <v>5</v>
      </c>
      <c r="D22" s="380">
        <v>0.52083333333333337</v>
      </c>
      <c r="E22" s="380"/>
      <c r="F22" s="380"/>
      <c r="G22" s="393" t="str">
        <f>Z7</f>
        <v>高根沢西フットボールクラブ</v>
      </c>
      <c r="H22" s="393"/>
      <c r="I22" s="393"/>
      <c r="J22" s="393"/>
      <c r="K22" s="393"/>
      <c r="L22" s="393"/>
      <c r="M22" s="393"/>
      <c r="N22" s="382">
        <f>P22+P23</f>
        <v>0</v>
      </c>
      <c r="O22" s="383" t="s">
        <v>9</v>
      </c>
      <c r="P22" s="252">
        <v>0</v>
      </c>
      <c r="Q22" s="209" t="s">
        <v>68</v>
      </c>
      <c r="R22" s="252">
        <v>1</v>
      </c>
      <c r="S22" s="383" t="s">
        <v>10</v>
      </c>
      <c r="T22" s="382">
        <f>R22+R23</f>
        <v>1</v>
      </c>
      <c r="U22" s="391" t="str">
        <f>AD7</f>
        <v>北押原ＦＣ</v>
      </c>
      <c r="V22" s="391"/>
      <c r="W22" s="391"/>
      <c r="X22" s="391"/>
      <c r="Y22" s="391"/>
      <c r="Z22" s="391"/>
      <c r="AA22" s="391"/>
      <c r="AB22" s="390" t="s">
        <v>246</v>
      </c>
      <c r="AC22" s="365" t="s">
        <v>189</v>
      </c>
      <c r="AD22" s="365" t="s">
        <v>188</v>
      </c>
      <c r="AE22" s="365" t="s">
        <v>187</v>
      </c>
      <c r="AF22" s="365">
        <v>1</v>
      </c>
      <c r="AG22" s="378" t="s">
        <v>247</v>
      </c>
    </row>
    <row r="23" spans="2:33" ht="14.1" customHeight="1">
      <c r="B23" s="377"/>
      <c r="C23" s="377"/>
      <c r="D23" s="380"/>
      <c r="E23" s="380"/>
      <c r="F23" s="380"/>
      <c r="G23" s="393"/>
      <c r="H23" s="393"/>
      <c r="I23" s="393"/>
      <c r="J23" s="393"/>
      <c r="K23" s="393"/>
      <c r="L23" s="393"/>
      <c r="M23" s="393"/>
      <c r="N23" s="382"/>
      <c r="O23" s="383"/>
      <c r="P23" s="252">
        <v>0</v>
      </c>
      <c r="Q23" s="209" t="s">
        <v>68</v>
      </c>
      <c r="R23" s="252">
        <v>0</v>
      </c>
      <c r="S23" s="383"/>
      <c r="T23" s="382"/>
      <c r="U23" s="391"/>
      <c r="V23" s="391"/>
      <c r="W23" s="391"/>
      <c r="X23" s="391"/>
      <c r="Y23" s="391"/>
      <c r="Z23" s="391"/>
      <c r="AA23" s="391"/>
      <c r="AB23" s="390"/>
      <c r="AC23" s="365"/>
      <c r="AD23" s="365"/>
      <c r="AE23" s="365"/>
      <c r="AF23" s="365"/>
      <c r="AG23" s="378"/>
    </row>
    <row r="24" spans="2:33" ht="14.1" customHeight="1">
      <c r="B24" s="377" t="s">
        <v>180</v>
      </c>
      <c r="C24" s="377" t="s">
        <v>6</v>
      </c>
      <c r="D24" s="380">
        <v>0.54166666666666663</v>
      </c>
      <c r="E24" s="380"/>
      <c r="F24" s="380"/>
      <c r="G24" s="394" t="str">
        <f>C7</f>
        <v>宝木キッカーズＭＯＲＡＬＥ１０</v>
      </c>
      <c r="H24" s="394"/>
      <c r="I24" s="394"/>
      <c r="J24" s="394"/>
      <c r="K24" s="394"/>
      <c r="L24" s="394"/>
      <c r="M24" s="394"/>
      <c r="N24" s="382">
        <f>P24+P25</f>
        <v>0</v>
      </c>
      <c r="O24" s="383" t="s">
        <v>9</v>
      </c>
      <c r="P24" s="252">
        <v>0</v>
      </c>
      <c r="Q24" s="209" t="s">
        <v>68</v>
      </c>
      <c r="R24" s="252">
        <v>2</v>
      </c>
      <c r="S24" s="383" t="s">
        <v>10</v>
      </c>
      <c r="T24" s="382">
        <f>R24+R25</f>
        <v>3</v>
      </c>
      <c r="U24" s="392" t="str">
        <f>K7</f>
        <v>ＦＣ　ＳＨＵＪＡＫＵ</v>
      </c>
      <c r="V24" s="392"/>
      <c r="W24" s="392"/>
      <c r="X24" s="392"/>
      <c r="Y24" s="392"/>
      <c r="Z24" s="392"/>
      <c r="AA24" s="392"/>
      <c r="AB24" s="390" t="s">
        <v>246</v>
      </c>
      <c r="AC24" s="365" t="s">
        <v>182</v>
      </c>
      <c r="AD24" s="365" t="s">
        <v>181</v>
      </c>
      <c r="AE24" s="365" t="s">
        <v>185</v>
      </c>
      <c r="AF24" s="365">
        <v>7</v>
      </c>
      <c r="AG24" s="378" t="s">
        <v>247</v>
      </c>
    </row>
    <row r="25" spans="2:33" ht="14.1" customHeight="1">
      <c r="B25" s="377"/>
      <c r="C25" s="377"/>
      <c r="D25" s="380"/>
      <c r="E25" s="380"/>
      <c r="F25" s="380"/>
      <c r="G25" s="394"/>
      <c r="H25" s="394"/>
      <c r="I25" s="394"/>
      <c r="J25" s="394"/>
      <c r="K25" s="394"/>
      <c r="L25" s="394"/>
      <c r="M25" s="394"/>
      <c r="N25" s="382"/>
      <c r="O25" s="383"/>
      <c r="P25" s="252">
        <v>0</v>
      </c>
      <c r="Q25" s="209" t="s">
        <v>68</v>
      </c>
      <c r="R25" s="252">
        <v>1</v>
      </c>
      <c r="S25" s="383"/>
      <c r="T25" s="382"/>
      <c r="U25" s="392"/>
      <c r="V25" s="392"/>
      <c r="W25" s="392"/>
      <c r="X25" s="392"/>
      <c r="Y25" s="392"/>
      <c r="Z25" s="392"/>
      <c r="AA25" s="392"/>
      <c r="AB25" s="390"/>
      <c r="AC25" s="365"/>
      <c r="AD25" s="365"/>
      <c r="AE25" s="365"/>
      <c r="AF25" s="365"/>
      <c r="AG25" s="378"/>
    </row>
    <row r="26" spans="2:33" ht="14.1" customHeight="1">
      <c r="B26" s="377" t="s">
        <v>184</v>
      </c>
      <c r="C26" s="377" t="s">
        <v>6</v>
      </c>
      <c r="D26" s="380">
        <v>0.54166666666666663</v>
      </c>
      <c r="E26" s="380"/>
      <c r="F26" s="380"/>
      <c r="G26" s="384" t="str">
        <f>G7</f>
        <v>野原グランディオスＦＣ</v>
      </c>
      <c r="H26" s="384"/>
      <c r="I26" s="384"/>
      <c r="J26" s="384"/>
      <c r="K26" s="384"/>
      <c r="L26" s="384"/>
      <c r="M26" s="384"/>
      <c r="N26" s="382">
        <f>P26+P27</f>
        <v>0</v>
      </c>
      <c r="O26" s="383" t="s">
        <v>9</v>
      </c>
      <c r="P26" s="252">
        <v>0</v>
      </c>
      <c r="Q26" s="209" t="s">
        <v>68</v>
      </c>
      <c r="R26" s="252">
        <v>2</v>
      </c>
      <c r="S26" s="383" t="s">
        <v>10</v>
      </c>
      <c r="T26" s="382">
        <f>R26+R27</f>
        <v>5</v>
      </c>
      <c r="U26" s="392" t="str">
        <f>O7</f>
        <v>ＦＣ　ＶＡＬＯＮセカンド</v>
      </c>
      <c r="V26" s="392"/>
      <c r="W26" s="392"/>
      <c r="X26" s="392"/>
      <c r="Y26" s="392"/>
      <c r="Z26" s="392"/>
      <c r="AA26" s="392"/>
      <c r="AB26" s="390" t="s">
        <v>246</v>
      </c>
      <c r="AC26" s="365" t="s">
        <v>183</v>
      </c>
      <c r="AD26" s="365" t="s">
        <v>185</v>
      </c>
      <c r="AE26" s="365" t="s">
        <v>181</v>
      </c>
      <c r="AF26" s="365">
        <v>6</v>
      </c>
      <c r="AG26" s="378" t="s">
        <v>247</v>
      </c>
    </row>
    <row r="27" spans="2:33" ht="14.1" customHeight="1">
      <c r="B27" s="377"/>
      <c r="C27" s="377"/>
      <c r="D27" s="380"/>
      <c r="E27" s="380"/>
      <c r="F27" s="380"/>
      <c r="G27" s="384"/>
      <c r="H27" s="384"/>
      <c r="I27" s="384"/>
      <c r="J27" s="384"/>
      <c r="K27" s="384"/>
      <c r="L27" s="384"/>
      <c r="M27" s="384"/>
      <c r="N27" s="382"/>
      <c r="O27" s="383"/>
      <c r="P27" s="252">
        <v>0</v>
      </c>
      <c r="Q27" s="209" t="s">
        <v>68</v>
      </c>
      <c r="R27" s="252">
        <v>3</v>
      </c>
      <c r="S27" s="383"/>
      <c r="T27" s="382"/>
      <c r="U27" s="392"/>
      <c r="V27" s="392"/>
      <c r="W27" s="392"/>
      <c r="X27" s="392"/>
      <c r="Y27" s="392"/>
      <c r="Z27" s="392"/>
      <c r="AA27" s="392"/>
      <c r="AB27" s="390"/>
      <c r="AC27" s="365"/>
      <c r="AD27" s="365"/>
      <c r="AE27" s="365"/>
      <c r="AF27" s="365"/>
      <c r="AG27" s="378"/>
    </row>
    <row r="28" spans="2:33" ht="14.1" customHeight="1">
      <c r="B28" s="377" t="s">
        <v>180</v>
      </c>
      <c r="C28" s="377" t="s">
        <v>7</v>
      </c>
      <c r="D28" s="380">
        <v>0.5625</v>
      </c>
      <c r="E28" s="380"/>
      <c r="F28" s="380"/>
      <c r="G28" s="391" t="str">
        <f>R7</f>
        <v>ＪＦＣアミスタ市貝</v>
      </c>
      <c r="H28" s="391"/>
      <c r="I28" s="391"/>
      <c r="J28" s="391"/>
      <c r="K28" s="391"/>
      <c r="L28" s="391"/>
      <c r="M28" s="391"/>
      <c r="N28" s="382">
        <f>P28+P29</f>
        <v>4</v>
      </c>
      <c r="O28" s="383" t="s">
        <v>9</v>
      </c>
      <c r="P28" s="252">
        <v>2</v>
      </c>
      <c r="Q28" s="209" t="s">
        <v>68</v>
      </c>
      <c r="R28" s="252">
        <v>0</v>
      </c>
      <c r="S28" s="383" t="s">
        <v>10</v>
      </c>
      <c r="T28" s="382">
        <f>R28+R29</f>
        <v>0</v>
      </c>
      <c r="U28" s="393" t="str">
        <f>Z7</f>
        <v>高根沢西フットボールクラブ</v>
      </c>
      <c r="V28" s="393"/>
      <c r="W28" s="393"/>
      <c r="X28" s="393"/>
      <c r="Y28" s="393"/>
      <c r="Z28" s="393"/>
      <c r="AA28" s="393"/>
      <c r="AB28" s="390" t="s">
        <v>246</v>
      </c>
      <c r="AC28" s="365" t="s">
        <v>187</v>
      </c>
      <c r="AD28" s="365" t="s">
        <v>186</v>
      </c>
      <c r="AE28" s="365" t="s">
        <v>189</v>
      </c>
      <c r="AF28" s="365">
        <v>3</v>
      </c>
      <c r="AG28" s="378" t="s">
        <v>247</v>
      </c>
    </row>
    <row r="29" spans="2:33" ht="14.1" customHeight="1">
      <c r="B29" s="377"/>
      <c r="C29" s="377"/>
      <c r="D29" s="380"/>
      <c r="E29" s="380"/>
      <c r="F29" s="380"/>
      <c r="G29" s="391"/>
      <c r="H29" s="391"/>
      <c r="I29" s="391"/>
      <c r="J29" s="391"/>
      <c r="K29" s="391"/>
      <c r="L29" s="391"/>
      <c r="M29" s="391"/>
      <c r="N29" s="382"/>
      <c r="O29" s="383"/>
      <c r="P29" s="252">
        <v>2</v>
      </c>
      <c r="Q29" s="209" t="s">
        <v>68</v>
      </c>
      <c r="R29" s="252">
        <v>0</v>
      </c>
      <c r="S29" s="383"/>
      <c r="T29" s="382"/>
      <c r="U29" s="393"/>
      <c r="V29" s="393"/>
      <c r="W29" s="393"/>
      <c r="X29" s="393"/>
      <c r="Y29" s="393"/>
      <c r="Z29" s="393"/>
      <c r="AA29" s="393"/>
      <c r="AB29" s="390"/>
      <c r="AC29" s="365"/>
      <c r="AD29" s="365"/>
      <c r="AE29" s="365"/>
      <c r="AF29" s="365"/>
      <c r="AG29" s="378"/>
    </row>
    <row r="30" spans="2:33" ht="14.1" customHeight="1">
      <c r="B30" s="377" t="s">
        <v>184</v>
      </c>
      <c r="C30" s="377" t="s">
        <v>7</v>
      </c>
      <c r="D30" s="380">
        <v>0.5625</v>
      </c>
      <c r="E30" s="380"/>
      <c r="F30" s="380"/>
      <c r="G30" s="391" t="str">
        <f>V7</f>
        <v>ＩＳＯＳＯＣＣＥＲＣＬＵＢ</v>
      </c>
      <c r="H30" s="391"/>
      <c r="I30" s="391"/>
      <c r="J30" s="391"/>
      <c r="K30" s="391"/>
      <c r="L30" s="391"/>
      <c r="M30" s="391"/>
      <c r="N30" s="382">
        <f>P30+P31</f>
        <v>3</v>
      </c>
      <c r="O30" s="383" t="s">
        <v>9</v>
      </c>
      <c r="P30" s="252">
        <v>2</v>
      </c>
      <c r="Q30" s="209" t="s">
        <v>68</v>
      </c>
      <c r="R30" s="252">
        <v>0</v>
      </c>
      <c r="S30" s="383" t="s">
        <v>10</v>
      </c>
      <c r="T30" s="382">
        <f>R30+R31</f>
        <v>0</v>
      </c>
      <c r="U30" s="384" t="str">
        <f>AD7</f>
        <v>北押原ＦＣ</v>
      </c>
      <c r="V30" s="384"/>
      <c r="W30" s="384"/>
      <c r="X30" s="384"/>
      <c r="Y30" s="384"/>
      <c r="Z30" s="384"/>
      <c r="AA30" s="384"/>
      <c r="AB30" s="390" t="s">
        <v>246</v>
      </c>
      <c r="AC30" s="365" t="s">
        <v>188</v>
      </c>
      <c r="AD30" s="365" t="s">
        <v>189</v>
      </c>
      <c r="AE30" s="365" t="s">
        <v>186</v>
      </c>
      <c r="AF30" s="365">
        <v>2</v>
      </c>
      <c r="AG30" s="378" t="s">
        <v>247</v>
      </c>
    </row>
    <row r="31" spans="2:33" ht="14.1" customHeight="1">
      <c r="B31" s="377"/>
      <c r="C31" s="377"/>
      <c r="D31" s="380"/>
      <c r="E31" s="380"/>
      <c r="F31" s="380"/>
      <c r="G31" s="391"/>
      <c r="H31" s="391"/>
      <c r="I31" s="391"/>
      <c r="J31" s="391"/>
      <c r="K31" s="391"/>
      <c r="L31" s="391"/>
      <c r="M31" s="391"/>
      <c r="N31" s="382"/>
      <c r="O31" s="383"/>
      <c r="P31" s="252">
        <v>1</v>
      </c>
      <c r="Q31" s="209" t="s">
        <v>68</v>
      </c>
      <c r="R31" s="252">
        <v>0</v>
      </c>
      <c r="S31" s="383"/>
      <c r="T31" s="382"/>
      <c r="U31" s="384"/>
      <c r="V31" s="384"/>
      <c r="W31" s="384"/>
      <c r="X31" s="384"/>
      <c r="Y31" s="384"/>
      <c r="Z31" s="384"/>
      <c r="AA31" s="384"/>
      <c r="AB31" s="390"/>
      <c r="AC31" s="365"/>
      <c r="AD31" s="365"/>
      <c r="AE31" s="365"/>
      <c r="AF31" s="365"/>
      <c r="AG31" s="378"/>
    </row>
    <row r="32" spans="2:33" ht="14.1" customHeight="1">
      <c r="B32" s="377" t="s">
        <v>180</v>
      </c>
      <c r="C32" s="377" t="s">
        <v>8</v>
      </c>
      <c r="D32" s="380">
        <v>0.58333333333333337</v>
      </c>
      <c r="E32" s="380"/>
      <c r="F32" s="380"/>
      <c r="G32" s="395" t="str">
        <f>C7</f>
        <v>宝木キッカーズＭＯＲＡＬＥ１０</v>
      </c>
      <c r="H32" s="395"/>
      <c r="I32" s="395"/>
      <c r="J32" s="395"/>
      <c r="K32" s="395"/>
      <c r="L32" s="395"/>
      <c r="M32" s="395"/>
      <c r="N32" s="382">
        <f>P32+P33</f>
        <v>1</v>
      </c>
      <c r="O32" s="383" t="s">
        <v>9</v>
      </c>
      <c r="P32" s="252">
        <v>1</v>
      </c>
      <c r="Q32" s="209" t="s">
        <v>68</v>
      </c>
      <c r="R32" s="252">
        <v>1</v>
      </c>
      <c r="S32" s="383" t="s">
        <v>10</v>
      </c>
      <c r="T32" s="382">
        <f>R32+R33</f>
        <v>1</v>
      </c>
      <c r="U32" s="396" t="str">
        <f>O7</f>
        <v>ＦＣ　ＶＡＬＯＮセカンド</v>
      </c>
      <c r="V32" s="396"/>
      <c r="W32" s="396"/>
      <c r="X32" s="396"/>
      <c r="Y32" s="396"/>
      <c r="Z32" s="396"/>
      <c r="AA32" s="396"/>
      <c r="AB32" s="390" t="s">
        <v>246</v>
      </c>
      <c r="AC32" s="365" t="s">
        <v>181</v>
      </c>
      <c r="AD32" s="365" t="s">
        <v>182</v>
      </c>
      <c r="AE32" s="365" t="s">
        <v>183</v>
      </c>
      <c r="AF32" s="365">
        <v>8</v>
      </c>
      <c r="AG32" s="378" t="s">
        <v>247</v>
      </c>
    </row>
    <row r="33" spans="2:33" ht="14.1" customHeight="1">
      <c r="B33" s="377"/>
      <c r="C33" s="377"/>
      <c r="D33" s="380"/>
      <c r="E33" s="380"/>
      <c r="F33" s="380"/>
      <c r="G33" s="395"/>
      <c r="H33" s="395"/>
      <c r="I33" s="395"/>
      <c r="J33" s="395"/>
      <c r="K33" s="395"/>
      <c r="L33" s="395"/>
      <c r="M33" s="395"/>
      <c r="N33" s="382"/>
      <c r="O33" s="383"/>
      <c r="P33" s="252">
        <v>0</v>
      </c>
      <c r="Q33" s="209" t="s">
        <v>68</v>
      </c>
      <c r="R33" s="252">
        <v>0</v>
      </c>
      <c r="S33" s="383"/>
      <c r="T33" s="382"/>
      <c r="U33" s="396"/>
      <c r="V33" s="396"/>
      <c r="W33" s="396"/>
      <c r="X33" s="396"/>
      <c r="Y33" s="396"/>
      <c r="Z33" s="396"/>
      <c r="AA33" s="396"/>
      <c r="AB33" s="390"/>
      <c r="AC33" s="365"/>
      <c r="AD33" s="365"/>
      <c r="AE33" s="365"/>
      <c r="AF33" s="365"/>
      <c r="AG33" s="378"/>
    </row>
    <row r="34" spans="2:33" ht="14.1" customHeight="1">
      <c r="B34" s="377" t="s">
        <v>184</v>
      </c>
      <c r="C34" s="377" t="s">
        <v>8</v>
      </c>
      <c r="D34" s="380">
        <v>0.58333333333333337</v>
      </c>
      <c r="E34" s="380"/>
      <c r="F34" s="380"/>
      <c r="G34" s="384" t="str">
        <f>G7</f>
        <v>野原グランディオスＦＣ</v>
      </c>
      <c r="H34" s="384"/>
      <c r="I34" s="384"/>
      <c r="J34" s="384"/>
      <c r="K34" s="384"/>
      <c r="L34" s="384"/>
      <c r="M34" s="384"/>
      <c r="N34" s="382">
        <f>P34+P35</f>
        <v>0</v>
      </c>
      <c r="O34" s="383" t="s">
        <v>9</v>
      </c>
      <c r="P34" s="252">
        <v>0</v>
      </c>
      <c r="Q34" s="209" t="s">
        <v>68</v>
      </c>
      <c r="R34" s="252">
        <v>3</v>
      </c>
      <c r="S34" s="383" t="s">
        <v>10</v>
      </c>
      <c r="T34" s="382">
        <f>R34+R35</f>
        <v>6</v>
      </c>
      <c r="U34" s="392" t="str">
        <f>K7</f>
        <v>ＦＣ　ＳＨＵＪＡＫＵ</v>
      </c>
      <c r="V34" s="392"/>
      <c r="W34" s="392"/>
      <c r="X34" s="392"/>
      <c r="Y34" s="392"/>
      <c r="Z34" s="392"/>
      <c r="AA34" s="392"/>
      <c r="AB34" s="390" t="s">
        <v>246</v>
      </c>
      <c r="AC34" s="365" t="s">
        <v>185</v>
      </c>
      <c r="AD34" s="365" t="s">
        <v>183</v>
      </c>
      <c r="AE34" s="365" t="s">
        <v>182</v>
      </c>
      <c r="AF34" s="365">
        <v>5</v>
      </c>
      <c r="AG34" s="378" t="s">
        <v>247</v>
      </c>
    </row>
    <row r="35" spans="2:33" ht="14.1" customHeight="1">
      <c r="B35" s="377"/>
      <c r="C35" s="377"/>
      <c r="D35" s="380"/>
      <c r="E35" s="380"/>
      <c r="F35" s="380"/>
      <c r="G35" s="384"/>
      <c r="H35" s="384"/>
      <c r="I35" s="384"/>
      <c r="J35" s="384"/>
      <c r="K35" s="384"/>
      <c r="L35" s="384"/>
      <c r="M35" s="384"/>
      <c r="N35" s="382"/>
      <c r="O35" s="383"/>
      <c r="P35" s="252">
        <v>0</v>
      </c>
      <c r="Q35" s="209" t="s">
        <v>68</v>
      </c>
      <c r="R35" s="252">
        <v>3</v>
      </c>
      <c r="S35" s="383"/>
      <c r="T35" s="382"/>
      <c r="U35" s="392"/>
      <c r="V35" s="392"/>
      <c r="W35" s="392"/>
      <c r="X35" s="392"/>
      <c r="Y35" s="392"/>
      <c r="Z35" s="392"/>
      <c r="AA35" s="392"/>
      <c r="AB35" s="390"/>
      <c r="AC35" s="365"/>
      <c r="AD35" s="365"/>
      <c r="AE35" s="365"/>
      <c r="AF35" s="365"/>
      <c r="AG35" s="378"/>
    </row>
    <row r="36" spans="2:33" ht="14.1" customHeight="1">
      <c r="B36" s="377" t="s">
        <v>180</v>
      </c>
      <c r="C36" s="377" t="s">
        <v>0</v>
      </c>
      <c r="D36" s="380">
        <v>0.60416666666666663</v>
      </c>
      <c r="E36" s="380"/>
      <c r="F36" s="380"/>
      <c r="G36" s="391" t="str">
        <f>R7</f>
        <v>ＪＦＣアミスタ市貝</v>
      </c>
      <c r="H36" s="391"/>
      <c r="I36" s="391"/>
      <c r="J36" s="391"/>
      <c r="K36" s="391"/>
      <c r="L36" s="391"/>
      <c r="M36" s="391"/>
      <c r="N36" s="382">
        <f>P36+P37</f>
        <v>3</v>
      </c>
      <c r="O36" s="383" t="s">
        <v>9</v>
      </c>
      <c r="P36" s="252">
        <v>1</v>
      </c>
      <c r="Q36" s="209" t="s">
        <v>68</v>
      </c>
      <c r="R36" s="252">
        <v>0</v>
      </c>
      <c r="S36" s="383" t="s">
        <v>10</v>
      </c>
      <c r="T36" s="382">
        <f>R36+R37</f>
        <v>0</v>
      </c>
      <c r="U36" s="384" t="str">
        <f>AD7</f>
        <v>北押原ＦＣ</v>
      </c>
      <c r="V36" s="384"/>
      <c r="W36" s="384"/>
      <c r="X36" s="384"/>
      <c r="Y36" s="384"/>
      <c r="Z36" s="384"/>
      <c r="AA36" s="384"/>
      <c r="AB36" s="390" t="s">
        <v>246</v>
      </c>
      <c r="AC36" s="365" t="s">
        <v>186</v>
      </c>
      <c r="AD36" s="365" t="s">
        <v>187</v>
      </c>
      <c r="AE36" s="365" t="s">
        <v>188</v>
      </c>
      <c r="AF36" s="365">
        <v>4</v>
      </c>
      <c r="AG36" s="378" t="s">
        <v>247</v>
      </c>
    </row>
    <row r="37" spans="2:33" ht="14.1" customHeight="1">
      <c r="B37" s="377"/>
      <c r="C37" s="377"/>
      <c r="D37" s="380"/>
      <c r="E37" s="380"/>
      <c r="F37" s="380"/>
      <c r="G37" s="391"/>
      <c r="H37" s="391"/>
      <c r="I37" s="391"/>
      <c r="J37" s="391"/>
      <c r="K37" s="391"/>
      <c r="L37" s="391"/>
      <c r="M37" s="391"/>
      <c r="N37" s="382"/>
      <c r="O37" s="383"/>
      <c r="P37" s="252">
        <v>2</v>
      </c>
      <c r="Q37" s="209" t="s">
        <v>68</v>
      </c>
      <c r="R37" s="252">
        <v>0</v>
      </c>
      <c r="S37" s="383"/>
      <c r="T37" s="382"/>
      <c r="U37" s="384"/>
      <c r="V37" s="384"/>
      <c r="W37" s="384"/>
      <c r="X37" s="384"/>
      <c r="Y37" s="384"/>
      <c r="Z37" s="384"/>
      <c r="AA37" s="384"/>
      <c r="AB37" s="390"/>
      <c r="AC37" s="365"/>
      <c r="AD37" s="365"/>
      <c r="AE37" s="365"/>
      <c r="AF37" s="365"/>
      <c r="AG37" s="378"/>
    </row>
    <row r="38" spans="2:33" ht="14.1" customHeight="1">
      <c r="B38" s="377" t="s">
        <v>184</v>
      </c>
      <c r="C38" s="377" t="s">
        <v>0</v>
      </c>
      <c r="D38" s="380">
        <v>0.60416666666666663</v>
      </c>
      <c r="E38" s="380"/>
      <c r="F38" s="380"/>
      <c r="G38" s="391" t="str">
        <f>V7</f>
        <v>ＩＳＯＳＯＣＣＥＲＣＬＵＢ</v>
      </c>
      <c r="H38" s="391"/>
      <c r="I38" s="391"/>
      <c r="J38" s="391"/>
      <c r="K38" s="391"/>
      <c r="L38" s="391"/>
      <c r="M38" s="391"/>
      <c r="N38" s="382">
        <f>P38+P39</f>
        <v>7</v>
      </c>
      <c r="O38" s="383" t="s">
        <v>9</v>
      </c>
      <c r="P38" s="252">
        <v>4</v>
      </c>
      <c r="Q38" s="209" t="s">
        <v>68</v>
      </c>
      <c r="R38" s="252">
        <v>0</v>
      </c>
      <c r="S38" s="383" t="s">
        <v>10</v>
      </c>
      <c r="T38" s="382">
        <f>R38+R39</f>
        <v>0</v>
      </c>
      <c r="U38" s="393" t="str">
        <f>Z7</f>
        <v>高根沢西フットボールクラブ</v>
      </c>
      <c r="V38" s="393"/>
      <c r="W38" s="393"/>
      <c r="X38" s="393"/>
      <c r="Y38" s="393"/>
      <c r="Z38" s="393"/>
      <c r="AA38" s="393"/>
      <c r="AB38" s="390" t="s">
        <v>246</v>
      </c>
      <c r="AC38" s="365" t="s">
        <v>189</v>
      </c>
      <c r="AD38" s="365" t="s">
        <v>188</v>
      </c>
      <c r="AE38" s="365" t="s">
        <v>187</v>
      </c>
      <c r="AF38" s="365">
        <v>1</v>
      </c>
      <c r="AG38" s="378" t="s">
        <v>247</v>
      </c>
    </row>
    <row r="39" spans="2:33" ht="14.1" customHeight="1">
      <c r="B39" s="377"/>
      <c r="C39" s="377"/>
      <c r="D39" s="380"/>
      <c r="E39" s="380"/>
      <c r="F39" s="380"/>
      <c r="G39" s="391"/>
      <c r="H39" s="391"/>
      <c r="I39" s="391"/>
      <c r="J39" s="391"/>
      <c r="K39" s="391"/>
      <c r="L39" s="391"/>
      <c r="M39" s="391"/>
      <c r="N39" s="382"/>
      <c r="O39" s="383"/>
      <c r="P39" s="252">
        <v>3</v>
      </c>
      <c r="Q39" s="209" t="s">
        <v>68</v>
      </c>
      <c r="R39" s="252">
        <v>0</v>
      </c>
      <c r="S39" s="383"/>
      <c r="T39" s="382"/>
      <c r="U39" s="393"/>
      <c r="V39" s="393"/>
      <c r="W39" s="393"/>
      <c r="X39" s="393"/>
      <c r="Y39" s="393"/>
      <c r="Z39" s="393"/>
      <c r="AA39" s="393"/>
      <c r="AB39" s="390"/>
      <c r="AC39" s="365"/>
      <c r="AD39" s="365"/>
      <c r="AE39" s="365"/>
      <c r="AF39" s="365"/>
      <c r="AG39" s="378"/>
    </row>
    <row r="40" spans="2:33" ht="8.1" customHeight="1"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</row>
    <row r="41" spans="2:33" ht="19.5" customHeight="1">
      <c r="B41" s="397" t="str">
        <f>I3 &amp;"リーグ"</f>
        <v>Aリーグ</v>
      </c>
      <c r="C41" s="398"/>
      <c r="D41" s="398"/>
      <c r="E41" s="399"/>
      <c r="F41" s="403" t="str">
        <f>B43</f>
        <v>宝木キッカーズＭＯＲＡＬＥ１０</v>
      </c>
      <c r="G41" s="404"/>
      <c r="H41" s="407" t="str">
        <f>B45</f>
        <v>野原グランディオスＦＣ</v>
      </c>
      <c r="I41" s="408"/>
      <c r="J41" s="411" t="str">
        <f>B47</f>
        <v>ＦＣ　ＳＨＵＪＡＫＵ</v>
      </c>
      <c r="K41" s="412"/>
      <c r="L41" s="407" t="str">
        <f>B49</f>
        <v>ＦＣ　ＶＡＬＯＮセカンド</v>
      </c>
      <c r="M41" s="408"/>
      <c r="N41" s="415" t="s">
        <v>1</v>
      </c>
      <c r="O41" s="415" t="s">
        <v>2</v>
      </c>
      <c r="P41" s="415" t="s">
        <v>3</v>
      </c>
      <c r="Q41" s="103"/>
      <c r="R41" s="397" t="str">
        <f>X3 &amp;"リーグ"</f>
        <v>AAリーグ</v>
      </c>
      <c r="S41" s="398"/>
      <c r="T41" s="398"/>
      <c r="U41" s="399"/>
      <c r="V41" s="417" t="str">
        <f>R7</f>
        <v>ＪＦＣアミスタ市貝</v>
      </c>
      <c r="W41" s="418"/>
      <c r="X41" s="403" t="str">
        <f>V7</f>
        <v>ＩＳＯＳＯＣＣＥＲＣＬＵＢ</v>
      </c>
      <c r="Y41" s="404"/>
      <c r="Z41" s="411" t="str">
        <f>Z7</f>
        <v>高根沢西フットボールクラブ</v>
      </c>
      <c r="AA41" s="412"/>
      <c r="AB41" s="421" t="str">
        <f>AD7</f>
        <v>北押原ＦＣ</v>
      </c>
      <c r="AC41" s="422"/>
      <c r="AD41" s="415" t="s">
        <v>1</v>
      </c>
      <c r="AE41" s="415" t="s">
        <v>2</v>
      </c>
      <c r="AF41" s="415" t="s">
        <v>3</v>
      </c>
      <c r="AG41" s="216"/>
    </row>
    <row r="42" spans="2:33" ht="20.100000000000001" customHeight="1">
      <c r="B42" s="400"/>
      <c r="C42" s="401"/>
      <c r="D42" s="401"/>
      <c r="E42" s="402"/>
      <c r="F42" s="405"/>
      <c r="G42" s="406"/>
      <c r="H42" s="409"/>
      <c r="I42" s="410"/>
      <c r="J42" s="413"/>
      <c r="K42" s="414"/>
      <c r="L42" s="409"/>
      <c r="M42" s="410"/>
      <c r="N42" s="416"/>
      <c r="O42" s="416"/>
      <c r="P42" s="416"/>
      <c r="Q42" s="103"/>
      <c r="R42" s="400"/>
      <c r="S42" s="401"/>
      <c r="T42" s="401"/>
      <c r="U42" s="402"/>
      <c r="V42" s="419"/>
      <c r="W42" s="420"/>
      <c r="X42" s="405"/>
      <c r="Y42" s="406"/>
      <c r="Z42" s="413"/>
      <c r="AA42" s="414"/>
      <c r="AB42" s="423"/>
      <c r="AC42" s="424"/>
      <c r="AD42" s="416"/>
      <c r="AE42" s="416"/>
      <c r="AF42" s="416"/>
      <c r="AG42" s="216"/>
    </row>
    <row r="43" spans="2:33" ht="20.100000000000001" customHeight="1">
      <c r="B43" s="433" t="str">
        <f>C7</f>
        <v>宝木キッカーズＭＯＲＡＬＥ１０</v>
      </c>
      <c r="C43" s="434"/>
      <c r="D43" s="434"/>
      <c r="E43" s="435"/>
      <c r="F43" s="427"/>
      <c r="G43" s="428"/>
      <c r="H43" s="217">
        <f>N16</f>
        <v>2</v>
      </c>
      <c r="I43" s="217">
        <f>T16</f>
        <v>1</v>
      </c>
      <c r="J43" s="217">
        <f>N24</f>
        <v>0</v>
      </c>
      <c r="K43" s="217">
        <f>T24</f>
        <v>3</v>
      </c>
      <c r="L43" s="217">
        <f>N32</f>
        <v>1</v>
      </c>
      <c r="M43" s="217">
        <f>T32</f>
        <v>1</v>
      </c>
      <c r="N43" s="431">
        <f>COUNTIF(F44:M44,"○")*3+COUNTIF(F44:M44,"△")</f>
        <v>4</v>
      </c>
      <c r="O43" s="431">
        <f>H43-I43+J43-K43+L43-M43</f>
        <v>-2</v>
      </c>
      <c r="P43" s="431">
        <v>3</v>
      </c>
      <c r="Q43" s="199"/>
      <c r="R43" s="441" t="str">
        <f>R7</f>
        <v>ＪＦＣアミスタ市貝</v>
      </c>
      <c r="S43" s="442"/>
      <c r="T43" s="442"/>
      <c r="U43" s="443"/>
      <c r="V43" s="427"/>
      <c r="W43" s="428"/>
      <c r="X43" s="217">
        <f>N20</f>
        <v>1</v>
      </c>
      <c r="Y43" s="217">
        <f>T20</f>
        <v>0</v>
      </c>
      <c r="Z43" s="217">
        <f>N28</f>
        <v>4</v>
      </c>
      <c r="AA43" s="217">
        <f>T28</f>
        <v>0</v>
      </c>
      <c r="AB43" s="217">
        <f>N36</f>
        <v>3</v>
      </c>
      <c r="AC43" s="217">
        <f>T36</f>
        <v>0</v>
      </c>
      <c r="AD43" s="431">
        <f>COUNTIF(V44:AC44,"○")*3+COUNTIF(V44:AC44,"△")</f>
        <v>9</v>
      </c>
      <c r="AE43" s="431">
        <f>X43-Y43+Z43-AA43+AB43-AC43</f>
        <v>8</v>
      </c>
      <c r="AF43" s="431">
        <v>1</v>
      </c>
      <c r="AG43" s="216"/>
    </row>
    <row r="44" spans="2:33" ht="20.100000000000001" customHeight="1">
      <c r="B44" s="436"/>
      <c r="C44" s="437"/>
      <c r="D44" s="437"/>
      <c r="E44" s="438"/>
      <c r="F44" s="429"/>
      <c r="G44" s="430"/>
      <c r="H44" s="439" t="str">
        <f>IF(H43&gt;I43,"○",IF(H43&lt;I43,"×",IF(H43=I43,"△")))</f>
        <v>○</v>
      </c>
      <c r="I44" s="440"/>
      <c r="J44" s="439" t="str">
        <f>IF(J43&gt;K43,"○",IF(J43&lt;K43,"×",IF(J43=K43,"△")))</f>
        <v>×</v>
      </c>
      <c r="K44" s="440"/>
      <c r="L44" s="439" t="str">
        <f>IF(L43&gt;M43,"○",IF(L43&lt;M43,"×",IF(L43=M43,"△")))</f>
        <v>△</v>
      </c>
      <c r="M44" s="440"/>
      <c r="N44" s="432"/>
      <c r="O44" s="432"/>
      <c r="P44" s="432"/>
      <c r="Q44" s="199"/>
      <c r="R44" s="444"/>
      <c r="S44" s="445"/>
      <c r="T44" s="445"/>
      <c r="U44" s="446"/>
      <c r="V44" s="429"/>
      <c r="W44" s="430"/>
      <c r="X44" s="439" t="str">
        <f>IF(X43&gt;Y43,"○",IF(X43&lt;Y43,"×",IF(X43=Y43,"△")))</f>
        <v>○</v>
      </c>
      <c r="Y44" s="440"/>
      <c r="Z44" s="439" t="str">
        <f>IF(Z43&gt;AA43,"○",IF(Z43&lt;AA43,"×",IF(Z43=AA43,"△")))</f>
        <v>○</v>
      </c>
      <c r="AA44" s="440"/>
      <c r="AB44" s="439" t="str">
        <f>IF(AB43&gt;AC43,"○",IF(AB43&lt;AC43,"×",IF(AB43=AC43,"△")))</f>
        <v>○</v>
      </c>
      <c r="AC44" s="440"/>
      <c r="AD44" s="432"/>
      <c r="AE44" s="432"/>
      <c r="AF44" s="432"/>
      <c r="AG44" s="216"/>
    </row>
    <row r="45" spans="2:33" ht="20.100000000000001" customHeight="1">
      <c r="B45" s="417" t="str">
        <f>G7</f>
        <v>野原グランディオスＦＣ</v>
      </c>
      <c r="C45" s="425"/>
      <c r="D45" s="425"/>
      <c r="E45" s="418"/>
      <c r="F45" s="217">
        <f>I43</f>
        <v>1</v>
      </c>
      <c r="G45" s="217">
        <f>H43</f>
        <v>2</v>
      </c>
      <c r="H45" s="427"/>
      <c r="I45" s="428"/>
      <c r="J45" s="217">
        <f>N34</f>
        <v>0</v>
      </c>
      <c r="K45" s="217">
        <f>T34</f>
        <v>6</v>
      </c>
      <c r="L45" s="217">
        <f>N26</f>
        <v>0</v>
      </c>
      <c r="M45" s="217">
        <f>T26</f>
        <v>5</v>
      </c>
      <c r="N45" s="431">
        <f>COUNTIF(F46:M46,"○")*3+COUNTIF(F46:M46,"△")</f>
        <v>0</v>
      </c>
      <c r="O45" s="431">
        <f>F45-G45+J45-K45+L45-M45</f>
        <v>-12</v>
      </c>
      <c r="P45" s="431">
        <v>4</v>
      </c>
      <c r="Q45" s="199"/>
      <c r="R45" s="433" t="str">
        <f>V7</f>
        <v>ＩＳＯＳＯＣＣＥＲＣＬＵＢ</v>
      </c>
      <c r="S45" s="434"/>
      <c r="T45" s="434"/>
      <c r="U45" s="435"/>
      <c r="V45" s="217">
        <f>Y43</f>
        <v>0</v>
      </c>
      <c r="W45" s="217">
        <f>X43</f>
        <v>1</v>
      </c>
      <c r="X45" s="427"/>
      <c r="Y45" s="428"/>
      <c r="Z45" s="217">
        <f>N38</f>
        <v>7</v>
      </c>
      <c r="AA45" s="217">
        <f>T38</f>
        <v>0</v>
      </c>
      <c r="AB45" s="217">
        <f>N30</f>
        <v>3</v>
      </c>
      <c r="AC45" s="217">
        <f>T30</f>
        <v>0</v>
      </c>
      <c r="AD45" s="431">
        <f>COUNTIF(V46:AC46,"○")*3+COUNTIF(V46:AC46,"△")</f>
        <v>6</v>
      </c>
      <c r="AE45" s="431">
        <f>V45-W45+Z45-AA45+AB45-AC45</f>
        <v>9</v>
      </c>
      <c r="AF45" s="431">
        <v>2</v>
      </c>
      <c r="AG45" s="216"/>
    </row>
    <row r="46" spans="2:33" ht="20.100000000000001" customHeight="1">
      <c r="B46" s="419"/>
      <c r="C46" s="426"/>
      <c r="D46" s="426"/>
      <c r="E46" s="420"/>
      <c r="F46" s="439" t="str">
        <f>IF(F45&gt;G45,"○",IF(F45&lt;G45,"×",IF(F45=G45,"△")))</f>
        <v>×</v>
      </c>
      <c r="G46" s="440"/>
      <c r="H46" s="429"/>
      <c r="I46" s="430"/>
      <c r="J46" s="439" t="str">
        <f>IF(J45&gt;K45,"○",IF(J45&lt;K45,"×",IF(J45=K45,"△")))</f>
        <v>×</v>
      </c>
      <c r="K46" s="440"/>
      <c r="L46" s="439" t="str">
        <f>IF(L45&gt;M45,"○",IF(L45&lt;M45,"×",IF(L45=M45,"△")))</f>
        <v>×</v>
      </c>
      <c r="M46" s="440"/>
      <c r="N46" s="432"/>
      <c r="O46" s="432"/>
      <c r="P46" s="432"/>
      <c r="Q46" s="199"/>
      <c r="R46" s="436"/>
      <c r="S46" s="437"/>
      <c r="T46" s="437"/>
      <c r="U46" s="438"/>
      <c r="V46" s="439" t="str">
        <f>IF(V45&gt;W45,"○",IF(V45&lt;W45,"×",IF(V45=W45,"△")))</f>
        <v>×</v>
      </c>
      <c r="W46" s="440"/>
      <c r="X46" s="429"/>
      <c r="Y46" s="430"/>
      <c r="Z46" s="439" t="str">
        <f>IF(Z45&gt;AA45,"○",IF(Z45&lt;AA45,"×",IF(Z45=AA45,"△")))</f>
        <v>○</v>
      </c>
      <c r="AA46" s="440"/>
      <c r="AB46" s="439" t="str">
        <f>IF(AB45&gt;AC45,"○",IF(AB45&lt;AC45,"×",IF(AB45=AC45,"△")))</f>
        <v>○</v>
      </c>
      <c r="AC46" s="440"/>
      <c r="AD46" s="432"/>
      <c r="AE46" s="432"/>
      <c r="AF46" s="432"/>
      <c r="AG46" s="216"/>
    </row>
    <row r="47" spans="2:33" ht="20.100000000000001" customHeight="1">
      <c r="B47" s="441" t="str">
        <f>K7</f>
        <v>ＦＣ　ＳＨＵＪＡＫＵ</v>
      </c>
      <c r="C47" s="442"/>
      <c r="D47" s="442"/>
      <c r="E47" s="443"/>
      <c r="F47" s="217">
        <f>K43</f>
        <v>3</v>
      </c>
      <c r="G47" s="217">
        <f>J43</f>
        <v>0</v>
      </c>
      <c r="H47" s="217">
        <f>K45</f>
        <v>6</v>
      </c>
      <c r="I47" s="217">
        <f>J45</f>
        <v>0</v>
      </c>
      <c r="J47" s="427"/>
      <c r="K47" s="428"/>
      <c r="L47" s="217">
        <f>N18</f>
        <v>1</v>
      </c>
      <c r="M47" s="217">
        <f>T18</f>
        <v>0</v>
      </c>
      <c r="N47" s="431">
        <f>COUNTIF(F48:M48,"○")*3+COUNTIF(F48:M48,"△")</f>
        <v>9</v>
      </c>
      <c r="O47" s="431">
        <f>F47-G47+H47-I47+L47-M47</f>
        <v>10</v>
      </c>
      <c r="P47" s="431">
        <v>1</v>
      </c>
      <c r="Q47" s="199"/>
      <c r="R47" s="433" t="str">
        <f>Z7</f>
        <v>高根沢西フットボールクラブ</v>
      </c>
      <c r="S47" s="434"/>
      <c r="T47" s="434"/>
      <c r="U47" s="435"/>
      <c r="V47" s="217">
        <f>AA43</f>
        <v>0</v>
      </c>
      <c r="W47" s="217">
        <f>Z43</f>
        <v>4</v>
      </c>
      <c r="X47" s="217">
        <f>AA45</f>
        <v>0</v>
      </c>
      <c r="Y47" s="217">
        <f>Z45</f>
        <v>7</v>
      </c>
      <c r="Z47" s="427"/>
      <c r="AA47" s="428"/>
      <c r="AB47" s="217">
        <f>N22</f>
        <v>0</v>
      </c>
      <c r="AC47" s="217">
        <f>T22</f>
        <v>1</v>
      </c>
      <c r="AD47" s="431">
        <f>COUNTIF(V48:AC48,"○")*3+COUNTIF(V48:AC48,"△")</f>
        <v>0</v>
      </c>
      <c r="AE47" s="431">
        <f>V47-W47+X47-Y47+AB47-AC47</f>
        <v>-12</v>
      </c>
      <c r="AF47" s="431">
        <v>4</v>
      </c>
      <c r="AG47" s="216"/>
    </row>
    <row r="48" spans="2:33" ht="20.100000000000001" customHeight="1">
      <c r="B48" s="444"/>
      <c r="C48" s="445"/>
      <c r="D48" s="445"/>
      <c r="E48" s="446"/>
      <c r="F48" s="439" t="str">
        <f>IF(F47&gt;G47,"○",IF(F47&lt;G47,"×",IF(F47=G47,"△")))</f>
        <v>○</v>
      </c>
      <c r="G48" s="440"/>
      <c r="H48" s="439" t="str">
        <f>IF(H47&gt;I47,"○",IF(H47&lt;I47,"×",IF(H47=I47,"△")))</f>
        <v>○</v>
      </c>
      <c r="I48" s="440"/>
      <c r="J48" s="429"/>
      <c r="K48" s="430"/>
      <c r="L48" s="439" t="str">
        <f>IF(L47&gt;M47,"○",IF(L47&lt;M47,"×",IF(L47=M47,"△")))</f>
        <v>○</v>
      </c>
      <c r="M48" s="440"/>
      <c r="N48" s="432"/>
      <c r="O48" s="432"/>
      <c r="P48" s="432"/>
      <c r="Q48" s="199"/>
      <c r="R48" s="436"/>
      <c r="S48" s="437"/>
      <c r="T48" s="437"/>
      <c r="U48" s="438"/>
      <c r="V48" s="439" t="str">
        <f>IF(V47&gt;W47,"○",IF(V47&lt;W47,"×",IF(V47=W47,"△")))</f>
        <v>×</v>
      </c>
      <c r="W48" s="440"/>
      <c r="X48" s="439" t="str">
        <f>IF(X47&gt;Y47,"○",IF(X47&lt;Y47,"×",IF(X47=Y47,"△")))</f>
        <v>×</v>
      </c>
      <c r="Y48" s="440"/>
      <c r="Z48" s="429"/>
      <c r="AA48" s="430"/>
      <c r="AB48" s="439" t="str">
        <f>IF(AB47&gt;AC47,"○",IF(AB47&lt;AC47,"×",IF(AB47=AC47,"△")))</f>
        <v>×</v>
      </c>
      <c r="AC48" s="440"/>
      <c r="AD48" s="432"/>
      <c r="AE48" s="432"/>
      <c r="AF48" s="432"/>
      <c r="AG48" s="216"/>
    </row>
    <row r="49" spans="1:33" ht="20.100000000000001" customHeight="1">
      <c r="B49" s="447" t="str">
        <f>O7</f>
        <v>ＦＣ　ＶＡＬＯＮセカンド</v>
      </c>
      <c r="C49" s="448"/>
      <c r="D49" s="448"/>
      <c r="E49" s="449"/>
      <c r="F49" s="217">
        <f>M43</f>
        <v>1</v>
      </c>
      <c r="G49" s="217">
        <f>L43</f>
        <v>1</v>
      </c>
      <c r="H49" s="217">
        <f>M45</f>
        <v>5</v>
      </c>
      <c r="I49" s="217">
        <f>L45</f>
        <v>0</v>
      </c>
      <c r="J49" s="217">
        <f>M47</f>
        <v>0</v>
      </c>
      <c r="K49" s="217">
        <f>L47</f>
        <v>1</v>
      </c>
      <c r="L49" s="427"/>
      <c r="M49" s="428"/>
      <c r="N49" s="431">
        <f>COUNTIF(F50:M50,"○")*3+COUNTIF(F50:M50,"△")</f>
        <v>4</v>
      </c>
      <c r="O49" s="431">
        <f>F49-G49+H49-I49+J49-K49</f>
        <v>4</v>
      </c>
      <c r="P49" s="431">
        <v>2</v>
      </c>
      <c r="Q49" s="199"/>
      <c r="R49" s="433" t="str">
        <f>AD7</f>
        <v>北押原ＦＣ</v>
      </c>
      <c r="S49" s="434"/>
      <c r="T49" s="434"/>
      <c r="U49" s="435"/>
      <c r="V49" s="217">
        <f>AC43</f>
        <v>0</v>
      </c>
      <c r="W49" s="217">
        <f>AB43</f>
        <v>3</v>
      </c>
      <c r="X49" s="217">
        <f>AC45</f>
        <v>0</v>
      </c>
      <c r="Y49" s="217">
        <f>AB45</f>
        <v>3</v>
      </c>
      <c r="Z49" s="217">
        <f>AC47</f>
        <v>1</v>
      </c>
      <c r="AA49" s="217">
        <f>AB47</f>
        <v>0</v>
      </c>
      <c r="AB49" s="427"/>
      <c r="AC49" s="428"/>
      <c r="AD49" s="431">
        <f>COUNTIF(V50:AC50,"○")*3+COUNTIF(V50:AC50,"△")</f>
        <v>3</v>
      </c>
      <c r="AE49" s="431">
        <f>V49-W49+X49-Y49+Z49-AA49</f>
        <v>-5</v>
      </c>
      <c r="AF49" s="431">
        <v>3</v>
      </c>
      <c r="AG49" s="216"/>
    </row>
    <row r="50" spans="1:33" ht="20.100000000000001" customHeight="1">
      <c r="B50" s="450"/>
      <c r="C50" s="451"/>
      <c r="D50" s="451"/>
      <c r="E50" s="452"/>
      <c r="F50" s="439" t="str">
        <f>IF(F49&gt;G49,"○",IF(F49&lt;G49,"×",IF(F49=G49,"△")))</f>
        <v>△</v>
      </c>
      <c r="G50" s="440"/>
      <c r="H50" s="439" t="str">
        <f>IF(H49&gt;I49,"○",IF(H49&lt;I49,"×",IF(H49=I49,"△")))</f>
        <v>○</v>
      </c>
      <c r="I50" s="440"/>
      <c r="J50" s="439" t="str">
        <f>IF(J49&gt;K49,"○",IF(J49&lt;K49,"×",IF(J49=K49,"△")))</f>
        <v>×</v>
      </c>
      <c r="K50" s="440"/>
      <c r="L50" s="429"/>
      <c r="M50" s="430"/>
      <c r="N50" s="432"/>
      <c r="O50" s="432"/>
      <c r="P50" s="432"/>
      <c r="Q50" s="199"/>
      <c r="R50" s="436"/>
      <c r="S50" s="437"/>
      <c r="T50" s="437"/>
      <c r="U50" s="438"/>
      <c r="V50" s="439" t="str">
        <f>IF(V49&gt;W49,"○",IF(V49&lt;W49,"×",IF(V49=W49,"△")))</f>
        <v>×</v>
      </c>
      <c r="W50" s="440"/>
      <c r="X50" s="439" t="str">
        <f>IF(X49&gt;Y49,"○",IF(X49&lt;Y49,"×",IF(X49=Y49,"△")))</f>
        <v>×</v>
      </c>
      <c r="Y50" s="440"/>
      <c r="Z50" s="439" t="str">
        <f>IF(Z49&gt;AA49,"○",IF(Z49&lt;AA49,"×",IF(Z49=AA49,"△")))</f>
        <v>○</v>
      </c>
      <c r="AA50" s="440"/>
      <c r="AB50" s="429"/>
      <c r="AC50" s="430"/>
      <c r="AD50" s="432"/>
      <c r="AE50" s="432"/>
      <c r="AF50" s="432"/>
      <c r="AG50" s="216"/>
    </row>
    <row r="51" spans="1:33" ht="20.100000000000001" customHeight="1">
      <c r="N51" s="21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</row>
    <row r="52" spans="1:33" ht="21.75" customHeight="1">
      <c r="A52" s="9" t="s">
        <v>232</v>
      </c>
      <c r="B52" s="52"/>
      <c r="C52" s="52"/>
      <c r="D52" s="52"/>
      <c r="E52" s="52"/>
      <c r="F52" s="52"/>
      <c r="G52" s="52"/>
      <c r="H52" s="52"/>
      <c r="I52" s="375" t="s">
        <v>233</v>
      </c>
      <c r="J52" s="375"/>
      <c r="K52" s="375"/>
      <c r="L52" s="375"/>
      <c r="M52" s="375"/>
      <c r="N52" s="95"/>
      <c r="O52" s="95"/>
      <c r="P52" s="95"/>
      <c r="Q52" s="95"/>
      <c r="R52" s="95"/>
      <c r="S52" s="216"/>
      <c r="T52" s="376" t="s">
        <v>158</v>
      </c>
      <c r="U52" s="376"/>
      <c r="V52" s="376"/>
      <c r="W52" s="376"/>
      <c r="X52" s="375" t="str">
        <f>'U10組合せ(抽選結果)'!A24</f>
        <v>真岡鬼怒自然クレーA</v>
      </c>
      <c r="Y52" s="375"/>
      <c r="Z52" s="375"/>
      <c r="AA52" s="375"/>
      <c r="AB52" s="375"/>
      <c r="AC52" s="375"/>
      <c r="AD52" s="375"/>
      <c r="AE52" s="375"/>
      <c r="AF52" s="375"/>
      <c r="AG52" s="375"/>
    </row>
    <row r="53" spans="1:3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216"/>
      <c r="O53" s="216"/>
      <c r="P53" s="216"/>
      <c r="Q53" s="216"/>
      <c r="R53" s="203"/>
      <c r="S53" s="203"/>
      <c r="T53" s="203"/>
      <c r="U53" s="203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216"/>
      <c r="AG53" s="216"/>
    </row>
    <row r="54" spans="1:33" ht="19.5" customHeight="1">
      <c r="A54" s="9"/>
      <c r="B54" s="9"/>
      <c r="C54" s="9"/>
      <c r="D54" s="9"/>
      <c r="E54" s="9"/>
      <c r="F54" s="9"/>
      <c r="G54" s="9"/>
      <c r="I54" s="376" t="s">
        <v>69</v>
      </c>
      <c r="J54" s="376"/>
      <c r="M54" s="59"/>
      <c r="N54" s="216"/>
      <c r="O54" s="216"/>
      <c r="P54" s="216"/>
      <c r="Q54" s="216"/>
      <c r="R54" s="203"/>
      <c r="S54" s="203"/>
      <c r="T54" s="203"/>
      <c r="U54" s="203"/>
      <c r="V54" s="11"/>
      <c r="W54" s="216"/>
      <c r="X54" s="376" t="s">
        <v>147</v>
      </c>
      <c r="Y54" s="376"/>
      <c r="Z54" s="9"/>
      <c r="AA54" s="216"/>
      <c r="AB54" s="216"/>
      <c r="AC54" s="216"/>
      <c r="AD54" s="216"/>
      <c r="AE54" s="216"/>
      <c r="AF54" s="216"/>
      <c r="AG54" s="216"/>
    </row>
    <row r="55" spans="1:33" ht="20.100000000000001" customHeight="1" thickBot="1">
      <c r="A55" s="1"/>
      <c r="B55" s="1"/>
      <c r="C55" s="1"/>
      <c r="D55" s="1"/>
      <c r="E55" s="1"/>
      <c r="F55" s="1"/>
      <c r="G55" s="1"/>
      <c r="H55" s="1"/>
      <c r="I55" s="1"/>
      <c r="J55" s="258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30"/>
      <c r="Y55" s="96"/>
      <c r="Z55" s="1"/>
      <c r="AA55" s="1"/>
      <c r="AB55" s="1"/>
      <c r="AC55" s="1"/>
      <c r="AD55" s="1"/>
      <c r="AE55" s="216"/>
      <c r="AF55" s="216"/>
      <c r="AG55" s="216"/>
    </row>
    <row r="56" spans="1:33" ht="20.100000000000001" customHeight="1" thickTop="1">
      <c r="A56" s="1"/>
      <c r="B56" s="1"/>
      <c r="C56" s="1"/>
      <c r="D56" s="41"/>
      <c r="E56" s="13"/>
      <c r="F56" s="13"/>
      <c r="G56" s="97"/>
      <c r="H56" s="12"/>
      <c r="I56" s="98"/>
      <c r="J56" s="259"/>
      <c r="K56" s="262"/>
      <c r="L56" s="13"/>
      <c r="M56" s="13"/>
      <c r="N56" s="13"/>
      <c r="O56" s="14"/>
      <c r="P56" s="1"/>
      <c r="Q56" s="1"/>
      <c r="R56" s="1"/>
      <c r="S56" s="41"/>
      <c r="T56" s="13"/>
      <c r="U56" s="13"/>
      <c r="V56" s="98"/>
      <c r="W56" s="270"/>
      <c r="X56" s="266"/>
      <c r="Y56" s="13"/>
      <c r="Z56" s="14"/>
      <c r="AA56" s="41"/>
      <c r="AB56" s="13"/>
      <c r="AC56" s="13"/>
      <c r="AD56" s="14"/>
      <c r="AE56" s="216"/>
      <c r="AF56" s="216"/>
      <c r="AG56" s="216"/>
    </row>
    <row r="57" spans="1:33" ht="20.100000000000001" customHeight="1">
      <c r="A57" s="1"/>
      <c r="B57" s="1"/>
      <c r="C57" s="377">
        <v>1</v>
      </c>
      <c r="D57" s="377"/>
      <c r="E57" s="17"/>
      <c r="F57" s="1"/>
      <c r="G57" s="377">
        <v>2</v>
      </c>
      <c r="H57" s="377"/>
      <c r="I57" s="17"/>
      <c r="J57" s="1"/>
      <c r="K57" s="377">
        <v>3</v>
      </c>
      <c r="L57" s="377"/>
      <c r="M57" s="17"/>
      <c r="N57" s="1"/>
      <c r="O57" s="377">
        <v>4</v>
      </c>
      <c r="P57" s="377"/>
      <c r="Q57" s="1"/>
      <c r="R57" s="377">
        <v>5</v>
      </c>
      <c r="S57" s="377"/>
      <c r="T57" s="199"/>
      <c r="U57" s="1"/>
      <c r="V57" s="377">
        <v>6</v>
      </c>
      <c r="W57" s="377"/>
      <c r="X57" s="199"/>
      <c r="Y57" s="1"/>
      <c r="Z57" s="377">
        <v>7</v>
      </c>
      <c r="AA57" s="377"/>
      <c r="AB57" s="199"/>
      <c r="AC57" s="1"/>
      <c r="AD57" s="377">
        <v>8</v>
      </c>
      <c r="AE57" s="377"/>
      <c r="AF57" s="216"/>
      <c r="AG57" s="216"/>
    </row>
    <row r="58" spans="1:33" ht="20.100000000000001" customHeight="1">
      <c r="A58" s="1"/>
      <c r="B58" s="1"/>
      <c r="C58" s="379" t="str">
        <f>'U10組合せ(抽選結果)'!C24</f>
        <v>大谷東フットボールクラブ</v>
      </c>
      <c r="D58" s="379"/>
      <c r="E58" s="56"/>
      <c r="F58" s="93"/>
      <c r="G58" s="379" t="str">
        <f>'U10組合せ(抽選結果)'!C26</f>
        <v>高林・青木フットボールクラブ</v>
      </c>
      <c r="H58" s="379"/>
      <c r="I58" s="56"/>
      <c r="J58" s="99"/>
      <c r="K58" s="453" t="str">
        <f>'U10組合せ(抽選結果)'!C28</f>
        <v>ｕｎｉｏｎｓｐｏｒｔｓｃｌｕｂ</v>
      </c>
      <c r="L58" s="453"/>
      <c r="M58" s="56"/>
      <c r="N58" s="99"/>
      <c r="O58" s="388" t="str">
        <f>'U10組合せ(抽選結果)'!C30</f>
        <v>ＮＩＫＫＯ　ＳＰＯＲＴＳ　ＣＬＵＢ　セントラル</v>
      </c>
      <c r="P58" s="388"/>
      <c r="Q58" s="99"/>
      <c r="R58" s="379" t="str">
        <f>'U10組合せ(抽選結果)'!C32</f>
        <v>ＦＣ中村</v>
      </c>
      <c r="S58" s="379"/>
      <c r="T58" s="202"/>
      <c r="U58" s="99"/>
      <c r="V58" s="453" t="str">
        <f>'U10組合せ(抽選結果)'!C34</f>
        <v>ＧＲＳ足利Ｊｒ．</v>
      </c>
      <c r="W58" s="453"/>
      <c r="X58" s="202"/>
      <c r="Y58" s="99"/>
      <c r="Z58" s="388" t="str">
        <f>'U10組合せ(抽選結果)'!C36</f>
        <v>ＦＣ　ＳＦｉＤＡ</v>
      </c>
      <c r="AA58" s="388"/>
      <c r="AB58" s="202"/>
      <c r="AC58" s="99"/>
      <c r="AD58" s="379" t="str">
        <f>'U10組合せ(抽選結果)'!C38</f>
        <v>富士見サッカースポーツ少年団ブルー</v>
      </c>
      <c r="AE58" s="379"/>
      <c r="AF58" s="216"/>
      <c r="AG58" s="216"/>
    </row>
    <row r="59" spans="1:33" ht="20.100000000000001" customHeight="1">
      <c r="A59" s="1"/>
      <c r="B59" s="1"/>
      <c r="C59" s="379"/>
      <c r="D59" s="379"/>
      <c r="E59" s="56"/>
      <c r="F59" s="93"/>
      <c r="G59" s="379"/>
      <c r="H59" s="379"/>
      <c r="I59" s="56"/>
      <c r="J59" s="99"/>
      <c r="K59" s="453"/>
      <c r="L59" s="453"/>
      <c r="M59" s="56"/>
      <c r="N59" s="99"/>
      <c r="O59" s="388"/>
      <c r="P59" s="388"/>
      <c r="Q59" s="99"/>
      <c r="R59" s="379"/>
      <c r="S59" s="379"/>
      <c r="T59" s="202"/>
      <c r="U59" s="99"/>
      <c r="V59" s="453"/>
      <c r="W59" s="453"/>
      <c r="X59" s="202"/>
      <c r="Y59" s="99"/>
      <c r="Z59" s="388"/>
      <c r="AA59" s="388"/>
      <c r="AB59" s="202"/>
      <c r="AC59" s="99"/>
      <c r="AD59" s="379"/>
      <c r="AE59" s="379"/>
      <c r="AF59" s="216"/>
      <c r="AG59" s="216"/>
    </row>
    <row r="60" spans="1:33" ht="20.100000000000001" customHeight="1">
      <c r="A60" s="1"/>
      <c r="B60" s="1"/>
      <c r="C60" s="379"/>
      <c r="D60" s="379"/>
      <c r="E60" s="56"/>
      <c r="F60" s="93"/>
      <c r="G60" s="379"/>
      <c r="H60" s="379"/>
      <c r="I60" s="56"/>
      <c r="J60" s="99"/>
      <c r="K60" s="453"/>
      <c r="L60" s="453"/>
      <c r="M60" s="56"/>
      <c r="N60" s="99"/>
      <c r="O60" s="388"/>
      <c r="P60" s="388"/>
      <c r="Q60" s="99"/>
      <c r="R60" s="379"/>
      <c r="S60" s="379"/>
      <c r="T60" s="202"/>
      <c r="U60" s="99"/>
      <c r="V60" s="453"/>
      <c r="W60" s="453"/>
      <c r="X60" s="202"/>
      <c r="Y60" s="99"/>
      <c r="Z60" s="388"/>
      <c r="AA60" s="388"/>
      <c r="AB60" s="202"/>
      <c r="AC60" s="99"/>
      <c r="AD60" s="379"/>
      <c r="AE60" s="379"/>
      <c r="AF60" s="216"/>
      <c r="AG60" s="216"/>
    </row>
    <row r="61" spans="1:33" ht="19.5" customHeight="1">
      <c r="A61" s="1"/>
      <c r="B61" s="1"/>
      <c r="C61" s="379"/>
      <c r="D61" s="379"/>
      <c r="E61" s="56"/>
      <c r="F61" s="93"/>
      <c r="G61" s="379"/>
      <c r="H61" s="379"/>
      <c r="I61" s="56"/>
      <c r="J61" s="99"/>
      <c r="K61" s="453"/>
      <c r="L61" s="453"/>
      <c r="M61" s="56"/>
      <c r="N61" s="99"/>
      <c r="O61" s="388"/>
      <c r="P61" s="388"/>
      <c r="Q61" s="99"/>
      <c r="R61" s="379"/>
      <c r="S61" s="379"/>
      <c r="T61" s="202"/>
      <c r="U61" s="99"/>
      <c r="V61" s="453"/>
      <c r="W61" s="453"/>
      <c r="X61" s="202"/>
      <c r="Y61" s="99"/>
      <c r="Z61" s="388"/>
      <c r="AA61" s="388"/>
      <c r="AB61" s="202"/>
      <c r="AC61" s="99"/>
      <c r="AD61" s="379"/>
      <c r="AE61" s="379"/>
      <c r="AF61" s="216"/>
      <c r="AG61" s="216"/>
    </row>
    <row r="62" spans="1:33" ht="20.100000000000001" customHeight="1">
      <c r="A62" s="1"/>
      <c r="B62" s="1"/>
      <c r="C62" s="379"/>
      <c r="D62" s="379"/>
      <c r="E62" s="56"/>
      <c r="F62" s="93"/>
      <c r="G62" s="379"/>
      <c r="H62" s="379"/>
      <c r="I62" s="56"/>
      <c r="J62" s="99"/>
      <c r="K62" s="453"/>
      <c r="L62" s="453"/>
      <c r="M62" s="56"/>
      <c r="N62" s="99"/>
      <c r="O62" s="388"/>
      <c r="P62" s="388"/>
      <c r="Q62" s="99"/>
      <c r="R62" s="379"/>
      <c r="S62" s="379"/>
      <c r="T62" s="202"/>
      <c r="U62" s="99"/>
      <c r="V62" s="453"/>
      <c r="W62" s="453"/>
      <c r="X62" s="202"/>
      <c r="Y62" s="99"/>
      <c r="Z62" s="388"/>
      <c r="AA62" s="388"/>
      <c r="AB62" s="202"/>
      <c r="AC62" s="99"/>
      <c r="AD62" s="379"/>
      <c r="AE62" s="379"/>
      <c r="AF62" s="216"/>
      <c r="AG62" s="216"/>
    </row>
    <row r="63" spans="1:33" ht="20.100000000000001" customHeight="1">
      <c r="A63" s="1"/>
      <c r="B63" s="1"/>
      <c r="C63" s="379"/>
      <c r="D63" s="379"/>
      <c r="E63" s="56"/>
      <c r="F63" s="93"/>
      <c r="G63" s="379"/>
      <c r="H63" s="379"/>
      <c r="I63" s="56"/>
      <c r="J63" s="99"/>
      <c r="K63" s="453"/>
      <c r="L63" s="453"/>
      <c r="M63" s="56"/>
      <c r="N63" s="99"/>
      <c r="O63" s="388"/>
      <c r="P63" s="388"/>
      <c r="Q63" s="99"/>
      <c r="R63" s="379"/>
      <c r="S63" s="379"/>
      <c r="T63" s="202"/>
      <c r="U63" s="99"/>
      <c r="V63" s="453"/>
      <c r="W63" s="453"/>
      <c r="X63" s="202"/>
      <c r="Y63" s="99"/>
      <c r="Z63" s="388"/>
      <c r="AA63" s="388"/>
      <c r="AB63" s="202"/>
      <c r="AC63" s="99"/>
      <c r="AD63" s="379"/>
      <c r="AE63" s="379"/>
      <c r="AF63" s="216"/>
      <c r="AG63" s="216"/>
    </row>
    <row r="64" spans="1:33" ht="20.100000000000001" customHeight="1">
      <c r="A64" s="1"/>
      <c r="B64" s="1"/>
      <c r="C64" s="379"/>
      <c r="D64" s="379"/>
      <c r="E64" s="56"/>
      <c r="F64" s="93"/>
      <c r="G64" s="379"/>
      <c r="H64" s="379"/>
      <c r="I64" s="56"/>
      <c r="J64" s="99"/>
      <c r="K64" s="453"/>
      <c r="L64" s="453"/>
      <c r="M64" s="56"/>
      <c r="N64" s="99"/>
      <c r="O64" s="388"/>
      <c r="P64" s="388"/>
      <c r="Q64" s="99"/>
      <c r="R64" s="379"/>
      <c r="S64" s="379"/>
      <c r="T64" s="202"/>
      <c r="U64" s="99"/>
      <c r="V64" s="453"/>
      <c r="W64" s="453"/>
      <c r="X64" s="202"/>
      <c r="Y64" s="99"/>
      <c r="Z64" s="388"/>
      <c r="AA64" s="388"/>
      <c r="AB64" s="202"/>
      <c r="AC64" s="99"/>
      <c r="AD64" s="379"/>
      <c r="AE64" s="379"/>
      <c r="AF64" s="216"/>
      <c r="AG64" s="216"/>
    </row>
    <row r="65" spans="1:33" ht="19.5" customHeight="1">
      <c r="A65" s="1"/>
      <c r="B65" s="1"/>
      <c r="C65" s="379"/>
      <c r="D65" s="379"/>
      <c r="E65" s="56"/>
      <c r="F65" s="93"/>
      <c r="G65" s="379"/>
      <c r="H65" s="379"/>
      <c r="I65" s="56"/>
      <c r="J65" s="99"/>
      <c r="K65" s="453"/>
      <c r="L65" s="453"/>
      <c r="M65" s="56"/>
      <c r="N65" s="99"/>
      <c r="O65" s="388"/>
      <c r="P65" s="388"/>
      <c r="Q65" s="99"/>
      <c r="R65" s="379"/>
      <c r="S65" s="379"/>
      <c r="T65" s="202"/>
      <c r="U65" s="99"/>
      <c r="V65" s="453"/>
      <c r="W65" s="453"/>
      <c r="X65" s="202"/>
      <c r="Y65" s="99"/>
      <c r="Z65" s="388"/>
      <c r="AA65" s="388"/>
      <c r="AB65" s="202"/>
      <c r="AC65" s="99"/>
      <c r="AD65" s="379"/>
      <c r="AE65" s="379"/>
      <c r="AF65" s="216"/>
      <c r="AG65" s="216"/>
    </row>
    <row r="66" spans="1:33" ht="19.2">
      <c r="B66" s="55" t="s">
        <v>176</v>
      </c>
      <c r="D66" s="55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216"/>
      <c r="AB66" s="205"/>
      <c r="AC66" s="197" t="s">
        <v>177</v>
      </c>
      <c r="AD66" s="197" t="s">
        <v>178</v>
      </c>
      <c r="AE66" s="197" t="s">
        <v>178</v>
      </c>
      <c r="AF66" s="197" t="s">
        <v>179</v>
      </c>
      <c r="AG66" s="101"/>
    </row>
    <row r="67" spans="1:33" ht="13.5" customHeight="1">
      <c r="B67" s="377" t="s">
        <v>180</v>
      </c>
      <c r="C67" s="377" t="s">
        <v>4</v>
      </c>
      <c r="D67" s="380">
        <v>0.5</v>
      </c>
      <c r="E67" s="380"/>
      <c r="F67" s="380"/>
      <c r="G67" s="384" t="str">
        <f>C58</f>
        <v>大谷東フットボールクラブ</v>
      </c>
      <c r="H67" s="384"/>
      <c r="I67" s="384"/>
      <c r="J67" s="384"/>
      <c r="K67" s="384"/>
      <c r="L67" s="384"/>
      <c r="M67" s="384"/>
      <c r="N67" s="382">
        <f>P67+P68</f>
        <v>0</v>
      </c>
      <c r="O67" s="383" t="s">
        <v>9</v>
      </c>
      <c r="P67" s="252">
        <v>0</v>
      </c>
      <c r="Q67" s="209" t="s">
        <v>68</v>
      </c>
      <c r="R67" s="252">
        <v>1</v>
      </c>
      <c r="S67" s="383" t="s">
        <v>10</v>
      </c>
      <c r="T67" s="382">
        <f>R67+R68</f>
        <v>1</v>
      </c>
      <c r="U67" s="392" t="str">
        <f>G58</f>
        <v>高林・青木フットボールクラブ</v>
      </c>
      <c r="V67" s="392"/>
      <c r="W67" s="392"/>
      <c r="X67" s="392"/>
      <c r="Y67" s="392"/>
      <c r="Z67" s="392"/>
      <c r="AA67" s="392"/>
      <c r="AB67" s="390" t="s">
        <v>246</v>
      </c>
      <c r="AC67" s="365" t="s">
        <v>181</v>
      </c>
      <c r="AD67" s="365" t="s">
        <v>182</v>
      </c>
      <c r="AE67" s="365" t="s">
        <v>183</v>
      </c>
      <c r="AF67" s="365">
        <v>8</v>
      </c>
      <c r="AG67" s="378" t="s">
        <v>247</v>
      </c>
    </row>
    <row r="68" spans="1:33" ht="14.1" customHeight="1">
      <c r="B68" s="377"/>
      <c r="C68" s="377"/>
      <c r="D68" s="380"/>
      <c r="E68" s="380"/>
      <c r="F68" s="380"/>
      <c r="G68" s="384"/>
      <c r="H68" s="384"/>
      <c r="I68" s="384"/>
      <c r="J68" s="384"/>
      <c r="K68" s="384"/>
      <c r="L68" s="384"/>
      <c r="M68" s="384"/>
      <c r="N68" s="382"/>
      <c r="O68" s="383"/>
      <c r="P68" s="252">
        <v>0</v>
      </c>
      <c r="Q68" s="209" t="s">
        <v>68</v>
      </c>
      <c r="R68" s="252">
        <v>0</v>
      </c>
      <c r="S68" s="383"/>
      <c r="T68" s="382"/>
      <c r="U68" s="392"/>
      <c r="V68" s="392"/>
      <c r="W68" s="392"/>
      <c r="X68" s="392"/>
      <c r="Y68" s="392"/>
      <c r="Z68" s="392"/>
      <c r="AA68" s="392"/>
      <c r="AB68" s="390"/>
      <c r="AC68" s="365"/>
      <c r="AD68" s="365"/>
      <c r="AE68" s="365"/>
      <c r="AF68" s="365"/>
      <c r="AG68" s="378"/>
    </row>
    <row r="69" spans="1:33" ht="14.1" customHeight="1">
      <c r="B69" s="377" t="s">
        <v>184</v>
      </c>
      <c r="C69" s="377" t="s">
        <v>4</v>
      </c>
      <c r="D69" s="380">
        <v>0.5</v>
      </c>
      <c r="E69" s="380"/>
      <c r="F69" s="380"/>
      <c r="G69" s="391" t="str">
        <f>K58</f>
        <v>ｕｎｉｏｎｓｐｏｒｔｓｃｌｕｂ</v>
      </c>
      <c r="H69" s="391"/>
      <c r="I69" s="391"/>
      <c r="J69" s="391"/>
      <c r="K69" s="391"/>
      <c r="L69" s="391"/>
      <c r="M69" s="391"/>
      <c r="N69" s="382">
        <f>P69+P70</f>
        <v>1</v>
      </c>
      <c r="O69" s="383" t="s">
        <v>9</v>
      </c>
      <c r="P69" s="252">
        <v>0</v>
      </c>
      <c r="Q69" s="209" t="s">
        <v>68</v>
      </c>
      <c r="R69" s="252">
        <v>0</v>
      </c>
      <c r="S69" s="383" t="s">
        <v>10</v>
      </c>
      <c r="T69" s="382">
        <f>R69+R70</f>
        <v>0</v>
      </c>
      <c r="U69" s="454" t="str">
        <f>O58</f>
        <v>ＮＩＫＫＯ　ＳＰＯＲＴＳ　ＣＬＵＢ　セントラル</v>
      </c>
      <c r="V69" s="454"/>
      <c r="W69" s="454"/>
      <c r="X69" s="454"/>
      <c r="Y69" s="454"/>
      <c r="Z69" s="454"/>
      <c r="AA69" s="454"/>
      <c r="AB69" s="390" t="s">
        <v>246</v>
      </c>
      <c r="AC69" s="365" t="s">
        <v>185</v>
      </c>
      <c r="AD69" s="365" t="s">
        <v>183</v>
      </c>
      <c r="AE69" s="365" t="s">
        <v>182</v>
      </c>
      <c r="AF69" s="365">
        <v>5</v>
      </c>
      <c r="AG69" s="378" t="s">
        <v>247</v>
      </c>
    </row>
    <row r="70" spans="1:33" ht="14.1" customHeight="1">
      <c r="B70" s="377"/>
      <c r="C70" s="377"/>
      <c r="D70" s="380"/>
      <c r="E70" s="380"/>
      <c r="F70" s="380"/>
      <c r="G70" s="391"/>
      <c r="H70" s="391"/>
      <c r="I70" s="391"/>
      <c r="J70" s="391"/>
      <c r="K70" s="391"/>
      <c r="L70" s="391"/>
      <c r="M70" s="391"/>
      <c r="N70" s="382"/>
      <c r="O70" s="383"/>
      <c r="P70" s="252">
        <v>1</v>
      </c>
      <c r="Q70" s="209" t="s">
        <v>68</v>
      </c>
      <c r="R70" s="252">
        <v>0</v>
      </c>
      <c r="S70" s="383"/>
      <c r="T70" s="382"/>
      <c r="U70" s="454"/>
      <c r="V70" s="454"/>
      <c r="W70" s="454"/>
      <c r="X70" s="454"/>
      <c r="Y70" s="454"/>
      <c r="Z70" s="454"/>
      <c r="AA70" s="454"/>
      <c r="AB70" s="390"/>
      <c r="AC70" s="365"/>
      <c r="AD70" s="365"/>
      <c r="AE70" s="365"/>
      <c r="AF70" s="365"/>
      <c r="AG70" s="378"/>
    </row>
    <row r="71" spans="1:33" ht="14.1" customHeight="1">
      <c r="B71" s="377" t="s">
        <v>180</v>
      </c>
      <c r="C71" s="377" t="s">
        <v>5</v>
      </c>
      <c r="D71" s="380">
        <v>0.52083333333333337</v>
      </c>
      <c r="E71" s="380"/>
      <c r="F71" s="380"/>
      <c r="G71" s="384" t="str">
        <f>R58</f>
        <v>ＦＣ中村</v>
      </c>
      <c r="H71" s="384"/>
      <c r="I71" s="384"/>
      <c r="J71" s="384"/>
      <c r="K71" s="384"/>
      <c r="L71" s="384"/>
      <c r="M71" s="384"/>
      <c r="N71" s="382">
        <f>P71+P72</f>
        <v>0</v>
      </c>
      <c r="O71" s="383" t="s">
        <v>9</v>
      </c>
      <c r="P71" s="252">
        <v>0</v>
      </c>
      <c r="Q71" s="209" t="s">
        <v>68</v>
      </c>
      <c r="R71" s="252">
        <v>0</v>
      </c>
      <c r="S71" s="383" t="s">
        <v>10</v>
      </c>
      <c r="T71" s="382">
        <f>R71+R72</f>
        <v>3</v>
      </c>
      <c r="U71" s="391" t="str">
        <f>V58</f>
        <v>ＧＲＳ足利Ｊｒ．</v>
      </c>
      <c r="V71" s="391"/>
      <c r="W71" s="391"/>
      <c r="X71" s="391"/>
      <c r="Y71" s="391"/>
      <c r="Z71" s="391"/>
      <c r="AA71" s="391"/>
      <c r="AB71" s="390" t="s">
        <v>246</v>
      </c>
      <c r="AC71" s="365" t="s">
        <v>186</v>
      </c>
      <c r="AD71" s="365" t="s">
        <v>187</v>
      </c>
      <c r="AE71" s="365" t="s">
        <v>188</v>
      </c>
      <c r="AF71" s="365">
        <v>4</v>
      </c>
      <c r="AG71" s="378" t="s">
        <v>247</v>
      </c>
    </row>
    <row r="72" spans="1:33" ht="14.1" customHeight="1">
      <c r="B72" s="377"/>
      <c r="C72" s="377"/>
      <c r="D72" s="380"/>
      <c r="E72" s="380"/>
      <c r="F72" s="380"/>
      <c r="G72" s="384"/>
      <c r="H72" s="384"/>
      <c r="I72" s="384"/>
      <c r="J72" s="384"/>
      <c r="K72" s="384"/>
      <c r="L72" s="384"/>
      <c r="M72" s="384"/>
      <c r="N72" s="382"/>
      <c r="O72" s="383"/>
      <c r="P72" s="252">
        <v>0</v>
      </c>
      <c r="Q72" s="209" t="s">
        <v>68</v>
      </c>
      <c r="R72" s="252">
        <v>3</v>
      </c>
      <c r="S72" s="383"/>
      <c r="T72" s="382"/>
      <c r="U72" s="391"/>
      <c r="V72" s="391"/>
      <c r="W72" s="391"/>
      <c r="X72" s="391"/>
      <c r="Y72" s="391"/>
      <c r="Z72" s="391"/>
      <c r="AA72" s="391"/>
      <c r="AB72" s="390"/>
      <c r="AC72" s="365"/>
      <c r="AD72" s="365"/>
      <c r="AE72" s="365"/>
      <c r="AF72" s="365"/>
      <c r="AG72" s="378"/>
    </row>
    <row r="73" spans="1:33" ht="14.1" customHeight="1">
      <c r="B73" s="377" t="s">
        <v>184</v>
      </c>
      <c r="C73" s="377" t="s">
        <v>5</v>
      </c>
      <c r="D73" s="380">
        <v>0.52083333333333337</v>
      </c>
      <c r="E73" s="380"/>
      <c r="F73" s="380"/>
      <c r="G73" s="392" t="str">
        <f>Z58</f>
        <v>ＦＣ　ＳＦｉＤＡ</v>
      </c>
      <c r="H73" s="392"/>
      <c r="I73" s="392"/>
      <c r="J73" s="392"/>
      <c r="K73" s="392"/>
      <c r="L73" s="392"/>
      <c r="M73" s="392"/>
      <c r="N73" s="382">
        <f>P73+P74</f>
        <v>2</v>
      </c>
      <c r="O73" s="383" t="s">
        <v>9</v>
      </c>
      <c r="P73" s="252">
        <v>1</v>
      </c>
      <c r="Q73" s="209" t="s">
        <v>68</v>
      </c>
      <c r="R73" s="252">
        <v>0</v>
      </c>
      <c r="S73" s="383" t="s">
        <v>10</v>
      </c>
      <c r="T73" s="382">
        <f>R73+R74</f>
        <v>1</v>
      </c>
      <c r="U73" s="454" t="str">
        <f>AD58</f>
        <v>富士見サッカースポーツ少年団ブルー</v>
      </c>
      <c r="V73" s="454"/>
      <c r="W73" s="454"/>
      <c r="X73" s="454"/>
      <c r="Y73" s="454"/>
      <c r="Z73" s="454"/>
      <c r="AA73" s="454"/>
      <c r="AB73" s="390" t="s">
        <v>246</v>
      </c>
      <c r="AC73" s="365" t="s">
        <v>189</v>
      </c>
      <c r="AD73" s="365" t="s">
        <v>188</v>
      </c>
      <c r="AE73" s="365" t="s">
        <v>187</v>
      </c>
      <c r="AF73" s="365">
        <v>1</v>
      </c>
      <c r="AG73" s="378" t="s">
        <v>247</v>
      </c>
    </row>
    <row r="74" spans="1:33" ht="14.1" customHeight="1">
      <c r="B74" s="377"/>
      <c r="C74" s="377"/>
      <c r="D74" s="380"/>
      <c r="E74" s="380"/>
      <c r="F74" s="380"/>
      <c r="G74" s="392"/>
      <c r="H74" s="392"/>
      <c r="I74" s="392"/>
      <c r="J74" s="392"/>
      <c r="K74" s="392"/>
      <c r="L74" s="392"/>
      <c r="M74" s="392"/>
      <c r="N74" s="382"/>
      <c r="O74" s="383"/>
      <c r="P74" s="252">
        <v>1</v>
      </c>
      <c r="Q74" s="209" t="s">
        <v>68</v>
      </c>
      <c r="R74" s="252">
        <v>1</v>
      </c>
      <c r="S74" s="383"/>
      <c r="T74" s="382"/>
      <c r="U74" s="454"/>
      <c r="V74" s="454"/>
      <c r="W74" s="454"/>
      <c r="X74" s="454"/>
      <c r="Y74" s="454"/>
      <c r="Z74" s="454"/>
      <c r="AA74" s="454"/>
      <c r="AB74" s="390"/>
      <c r="AC74" s="365"/>
      <c r="AD74" s="365"/>
      <c r="AE74" s="365"/>
      <c r="AF74" s="365"/>
      <c r="AG74" s="378"/>
    </row>
    <row r="75" spans="1:33" ht="14.1" customHeight="1">
      <c r="B75" s="377" t="s">
        <v>180</v>
      </c>
      <c r="C75" s="377" t="s">
        <v>6</v>
      </c>
      <c r="D75" s="380">
        <v>0.54166666666666663</v>
      </c>
      <c r="E75" s="380"/>
      <c r="F75" s="380"/>
      <c r="G75" s="384" t="str">
        <f>C58</f>
        <v>大谷東フットボールクラブ</v>
      </c>
      <c r="H75" s="384"/>
      <c r="I75" s="384"/>
      <c r="J75" s="384"/>
      <c r="K75" s="384"/>
      <c r="L75" s="384"/>
      <c r="M75" s="384"/>
      <c r="N75" s="382">
        <f>P75+P76</f>
        <v>0</v>
      </c>
      <c r="O75" s="383" t="s">
        <v>9</v>
      </c>
      <c r="P75" s="252">
        <v>0</v>
      </c>
      <c r="Q75" s="209" t="s">
        <v>68</v>
      </c>
      <c r="R75" s="252">
        <v>2</v>
      </c>
      <c r="S75" s="383" t="s">
        <v>10</v>
      </c>
      <c r="T75" s="382">
        <f>R75+R76</f>
        <v>3</v>
      </c>
      <c r="U75" s="391" t="str">
        <f>K58</f>
        <v>ｕｎｉｏｎｓｐｏｒｔｓｃｌｕｂ</v>
      </c>
      <c r="V75" s="391"/>
      <c r="W75" s="391"/>
      <c r="X75" s="391"/>
      <c r="Y75" s="391"/>
      <c r="Z75" s="391"/>
      <c r="AA75" s="391"/>
      <c r="AB75" s="390" t="s">
        <v>246</v>
      </c>
      <c r="AC75" s="365" t="s">
        <v>182</v>
      </c>
      <c r="AD75" s="365" t="s">
        <v>181</v>
      </c>
      <c r="AE75" s="365" t="s">
        <v>185</v>
      </c>
      <c r="AF75" s="365">
        <v>7</v>
      </c>
      <c r="AG75" s="378" t="s">
        <v>247</v>
      </c>
    </row>
    <row r="76" spans="1:33" ht="14.1" customHeight="1">
      <c r="B76" s="377"/>
      <c r="C76" s="377"/>
      <c r="D76" s="380"/>
      <c r="E76" s="380"/>
      <c r="F76" s="380"/>
      <c r="G76" s="384"/>
      <c r="H76" s="384"/>
      <c r="I76" s="384"/>
      <c r="J76" s="384"/>
      <c r="K76" s="384"/>
      <c r="L76" s="384"/>
      <c r="M76" s="384"/>
      <c r="N76" s="382"/>
      <c r="O76" s="383"/>
      <c r="P76" s="252">
        <v>0</v>
      </c>
      <c r="Q76" s="209" t="s">
        <v>68</v>
      </c>
      <c r="R76" s="252">
        <v>1</v>
      </c>
      <c r="S76" s="383"/>
      <c r="T76" s="382"/>
      <c r="U76" s="391"/>
      <c r="V76" s="391"/>
      <c r="W76" s="391"/>
      <c r="X76" s="391"/>
      <c r="Y76" s="391"/>
      <c r="Z76" s="391"/>
      <c r="AA76" s="391"/>
      <c r="AB76" s="390"/>
      <c r="AC76" s="365"/>
      <c r="AD76" s="365"/>
      <c r="AE76" s="365"/>
      <c r="AF76" s="365"/>
      <c r="AG76" s="378"/>
    </row>
    <row r="77" spans="1:33" ht="14.1" customHeight="1">
      <c r="B77" s="377" t="s">
        <v>184</v>
      </c>
      <c r="C77" s="377" t="s">
        <v>6</v>
      </c>
      <c r="D77" s="380">
        <v>0.54166666666666663</v>
      </c>
      <c r="E77" s="380"/>
      <c r="F77" s="380"/>
      <c r="G77" s="392" t="str">
        <f>G58</f>
        <v>高林・青木フットボールクラブ</v>
      </c>
      <c r="H77" s="392"/>
      <c r="I77" s="392"/>
      <c r="J77" s="392"/>
      <c r="K77" s="392"/>
      <c r="L77" s="392"/>
      <c r="M77" s="392"/>
      <c r="N77" s="382">
        <f>P77+P78</f>
        <v>2</v>
      </c>
      <c r="O77" s="383" t="s">
        <v>9</v>
      </c>
      <c r="P77" s="252">
        <v>2</v>
      </c>
      <c r="Q77" s="209" t="s">
        <v>68</v>
      </c>
      <c r="R77" s="252">
        <v>0</v>
      </c>
      <c r="S77" s="383" t="s">
        <v>10</v>
      </c>
      <c r="T77" s="382">
        <f>R77+R78</f>
        <v>0</v>
      </c>
      <c r="U77" s="454" t="str">
        <f>O58</f>
        <v>ＮＩＫＫＯ　ＳＰＯＲＴＳ　ＣＬＵＢ　セントラル</v>
      </c>
      <c r="V77" s="454"/>
      <c r="W77" s="454"/>
      <c r="X77" s="454"/>
      <c r="Y77" s="454"/>
      <c r="Z77" s="454"/>
      <c r="AA77" s="454"/>
      <c r="AB77" s="390" t="s">
        <v>246</v>
      </c>
      <c r="AC77" s="365" t="s">
        <v>183</v>
      </c>
      <c r="AD77" s="365" t="s">
        <v>185</v>
      </c>
      <c r="AE77" s="365" t="s">
        <v>181</v>
      </c>
      <c r="AF77" s="365">
        <v>6</v>
      </c>
      <c r="AG77" s="378" t="s">
        <v>247</v>
      </c>
    </row>
    <row r="78" spans="1:33" ht="14.1" customHeight="1">
      <c r="B78" s="377"/>
      <c r="C78" s="377"/>
      <c r="D78" s="380"/>
      <c r="E78" s="380"/>
      <c r="F78" s="380"/>
      <c r="G78" s="392"/>
      <c r="H78" s="392"/>
      <c r="I78" s="392"/>
      <c r="J78" s="392"/>
      <c r="K78" s="392"/>
      <c r="L78" s="392"/>
      <c r="M78" s="392"/>
      <c r="N78" s="382"/>
      <c r="O78" s="383"/>
      <c r="P78" s="252">
        <v>0</v>
      </c>
      <c r="Q78" s="209" t="s">
        <v>68</v>
      </c>
      <c r="R78" s="252">
        <v>0</v>
      </c>
      <c r="S78" s="383"/>
      <c r="T78" s="382"/>
      <c r="U78" s="454"/>
      <c r="V78" s="454"/>
      <c r="W78" s="454"/>
      <c r="X78" s="454"/>
      <c r="Y78" s="454"/>
      <c r="Z78" s="454"/>
      <c r="AA78" s="454"/>
      <c r="AB78" s="390"/>
      <c r="AC78" s="365"/>
      <c r="AD78" s="365"/>
      <c r="AE78" s="365"/>
      <c r="AF78" s="365"/>
      <c r="AG78" s="378"/>
    </row>
    <row r="79" spans="1:33" ht="14.1" customHeight="1">
      <c r="B79" s="377" t="s">
        <v>180</v>
      </c>
      <c r="C79" s="377" t="s">
        <v>7</v>
      </c>
      <c r="D79" s="380">
        <v>0.5625</v>
      </c>
      <c r="E79" s="380"/>
      <c r="F79" s="380"/>
      <c r="G79" s="384" t="str">
        <f>R58</f>
        <v>ＦＣ中村</v>
      </c>
      <c r="H79" s="384"/>
      <c r="I79" s="384"/>
      <c r="J79" s="384"/>
      <c r="K79" s="384"/>
      <c r="L79" s="384"/>
      <c r="M79" s="384"/>
      <c r="N79" s="382">
        <f>P79+P80</f>
        <v>0</v>
      </c>
      <c r="O79" s="383" t="s">
        <v>9</v>
      </c>
      <c r="P79" s="252">
        <v>0</v>
      </c>
      <c r="Q79" s="209" t="s">
        <v>68</v>
      </c>
      <c r="R79" s="252">
        <v>5</v>
      </c>
      <c r="S79" s="383" t="s">
        <v>10</v>
      </c>
      <c r="T79" s="382">
        <f>R79+R80</f>
        <v>7</v>
      </c>
      <c r="U79" s="392" t="str">
        <f>Z58</f>
        <v>ＦＣ　ＳＦｉＤＡ</v>
      </c>
      <c r="V79" s="392"/>
      <c r="W79" s="392"/>
      <c r="X79" s="392"/>
      <c r="Y79" s="392"/>
      <c r="Z79" s="392"/>
      <c r="AA79" s="392"/>
      <c r="AB79" s="390" t="s">
        <v>246</v>
      </c>
      <c r="AC79" s="365" t="s">
        <v>187</v>
      </c>
      <c r="AD79" s="365" t="s">
        <v>186</v>
      </c>
      <c r="AE79" s="365" t="s">
        <v>189</v>
      </c>
      <c r="AF79" s="365">
        <v>3</v>
      </c>
      <c r="AG79" s="378" t="s">
        <v>247</v>
      </c>
    </row>
    <row r="80" spans="1:33" ht="14.1" customHeight="1">
      <c r="B80" s="377"/>
      <c r="C80" s="377"/>
      <c r="D80" s="380"/>
      <c r="E80" s="380"/>
      <c r="F80" s="380"/>
      <c r="G80" s="384"/>
      <c r="H80" s="384"/>
      <c r="I80" s="384"/>
      <c r="J80" s="384"/>
      <c r="K80" s="384"/>
      <c r="L80" s="384"/>
      <c r="M80" s="384"/>
      <c r="N80" s="382"/>
      <c r="O80" s="383"/>
      <c r="P80" s="252">
        <v>0</v>
      </c>
      <c r="Q80" s="209" t="s">
        <v>68</v>
      </c>
      <c r="R80" s="252">
        <v>2</v>
      </c>
      <c r="S80" s="383"/>
      <c r="T80" s="382"/>
      <c r="U80" s="392"/>
      <c r="V80" s="392"/>
      <c r="W80" s="392"/>
      <c r="X80" s="392"/>
      <c r="Y80" s="392"/>
      <c r="Z80" s="392"/>
      <c r="AA80" s="392"/>
      <c r="AB80" s="390"/>
      <c r="AC80" s="365"/>
      <c r="AD80" s="365"/>
      <c r="AE80" s="365"/>
      <c r="AF80" s="365"/>
      <c r="AG80" s="378"/>
    </row>
    <row r="81" spans="2:33" ht="14.1" customHeight="1">
      <c r="B81" s="377" t="s">
        <v>184</v>
      </c>
      <c r="C81" s="377" t="s">
        <v>7</v>
      </c>
      <c r="D81" s="380">
        <v>0.5625</v>
      </c>
      <c r="E81" s="380"/>
      <c r="F81" s="380"/>
      <c r="G81" s="391" t="str">
        <f>V58</f>
        <v>ＧＲＳ足利Ｊｒ．</v>
      </c>
      <c r="H81" s="391"/>
      <c r="I81" s="391"/>
      <c r="J81" s="391"/>
      <c r="K81" s="391"/>
      <c r="L81" s="391"/>
      <c r="M81" s="391"/>
      <c r="N81" s="382">
        <f>P81+P82</f>
        <v>3</v>
      </c>
      <c r="O81" s="383" t="s">
        <v>9</v>
      </c>
      <c r="P81" s="252">
        <v>2</v>
      </c>
      <c r="Q81" s="209" t="s">
        <v>68</v>
      </c>
      <c r="R81" s="252">
        <v>1</v>
      </c>
      <c r="S81" s="383" t="s">
        <v>10</v>
      </c>
      <c r="T81" s="382">
        <f>R81+R82</f>
        <v>1</v>
      </c>
      <c r="U81" s="454" t="str">
        <f>AD58</f>
        <v>富士見サッカースポーツ少年団ブルー</v>
      </c>
      <c r="V81" s="454"/>
      <c r="W81" s="454"/>
      <c r="X81" s="454"/>
      <c r="Y81" s="454"/>
      <c r="Z81" s="454"/>
      <c r="AA81" s="454"/>
      <c r="AB81" s="390" t="s">
        <v>246</v>
      </c>
      <c r="AC81" s="365" t="s">
        <v>188</v>
      </c>
      <c r="AD81" s="365" t="s">
        <v>189</v>
      </c>
      <c r="AE81" s="365" t="s">
        <v>186</v>
      </c>
      <c r="AF81" s="365">
        <v>2</v>
      </c>
      <c r="AG81" s="378" t="s">
        <v>247</v>
      </c>
    </row>
    <row r="82" spans="2:33" ht="14.1" customHeight="1">
      <c r="B82" s="377"/>
      <c r="C82" s="377"/>
      <c r="D82" s="380"/>
      <c r="E82" s="380"/>
      <c r="F82" s="380"/>
      <c r="G82" s="391"/>
      <c r="H82" s="391"/>
      <c r="I82" s="391"/>
      <c r="J82" s="391"/>
      <c r="K82" s="391"/>
      <c r="L82" s="391"/>
      <c r="M82" s="391"/>
      <c r="N82" s="382"/>
      <c r="O82" s="383"/>
      <c r="P82" s="252">
        <v>1</v>
      </c>
      <c r="Q82" s="209" t="s">
        <v>68</v>
      </c>
      <c r="R82" s="252">
        <v>0</v>
      </c>
      <c r="S82" s="383"/>
      <c r="T82" s="382"/>
      <c r="U82" s="454"/>
      <c r="V82" s="454"/>
      <c r="W82" s="454"/>
      <c r="X82" s="454"/>
      <c r="Y82" s="454"/>
      <c r="Z82" s="454"/>
      <c r="AA82" s="454"/>
      <c r="AB82" s="390"/>
      <c r="AC82" s="365"/>
      <c r="AD82" s="365"/>
      <c r="AE82" s="365"/>
      <c r="AF82" s="365"/>
      <c r="AG82" s="378"/>
    </row>
    <row r="83" spans="2:33" ht="14.1" customHeight="1">
      <c r="B83" s="377" t="s">
        <v>180</v>
      </c>
      <c r="C83" s="377" t="s">
        <v>8</v>
      </c>
      <c r="D83" s="380">
        <v>0.58333333333333337</v>
      </c>
      <c r="E83" s="380"/>
      <c r="F83" s="380"/>
      <c r="G83" s="384" t="str">
        <f>C58</f>
        <v>大谷東フットボールクラブ</v>
      </c>
      <c r="H83" s="384"/>
      <c r="I83" s="384"/>
      <c r="J83" s="384"/>
      <c r="K83" s="384"/>
      <c r="L83" s="384"/>
      <c r="M83" s="384"/>
      <c r="N83" s="382">
        <f>P83+P84</f>
        <v>0</v>
      </c>
      <c r="O83" s="383" t="s">
        <v>9</v>
      </c>
      <c r="P83" s="252">
        <v>0</v>
      </c>
      <c r="Q83" s="209" t="s">
        <v>68</v>
      </c>
      <c r="R83" s="252">
        <v>1</v>
      </c>
      <c r="S83" s="383" t="s">
        <v>10</v>
      </c>
      <c r="T83" s="382">
        <f>R83+R84</f>
        <v>1</v>
      </c>
      <c r="U83" s="455" t="str">
        <f>O58</f>
        <v>ＮＩＫＫＯ　ＳＰＯＲＴＳ　ＣＬＵＢ　セントラル</v>
      </c>
      <c r="V83" s="455"/>
      <c r="W83" s="455"/>
      <c r="X83" s="455"/>
      <c r="Y83" s="455"/>
      <c r="Z83" s="455"/>
      <c r="AA83" s="455"/>
      <c r="AB83" s="390" t="s">
        <v>246</v>
      </c>
      <c r="AC83" s="365" t="s">
        <v>181</v>
      </c>
      <c r="AD83" s="365" t="s">
        <v>182</v>
      </c>
      <c r="AE83" s="365" t="s">
        <v>183</v>
      </c>
      <c r="AF83" s="365">
        <v>8</v>
      </c>
      <c r="AG83" s="378" t="s">
        <v>247</v>
      </c>
    </row>
    <row r="84" spans="2:33" ht="14.1" customHeight="1">
      <c r="B84" s="377"/>
      <c r="C84" s="377"/>
      <c r="D84" s="380"/>
      <c r="E84" s="380"/>
      <c r="F84" s="380"/>
      <c r="G84" s="384"/>
      <c r="H84" s="384"/>
      <c r="I84" s="384"/>
      <c r="J84" s="384"/>
      <c r="K84" s="384"/>
      <c r="L84" s="384"/>
      <c r="M84" s="384"/>
      <c r="N84" s="382"/>
      <c r="O84" s="383"/>
      <c r="P84" s="252">
        <v>0</v>
      </c>
      <c r="Q84" s="209" t="s">
        <v>68</v>
      </c>
      <c r="R84" s="252">
        <v>0</v>
      </c>
      <c r="S84" s="383"/>
      <c r="T84" s="382"/>
      <c r="U84" s="455"/>
      <c r="V84" s="455"/>
      <c r="W84" s="455"/>
      <c r="X84" s="455"/>
      <c r="Y84" s="455"/>
      <c r="Z84" s="455"/>
      <c r="AA84" s="455"/>
      <c r="AB84" s="390"/>
      <c r="AC84" s="365"/>
      <c r="AD84" s="365"/>
      <c r="AE84" s="365"/>
      <c r="AF84" s="365"/>
      <c r="AG84" s="378"/>
    </row>
    <row r="85" spans="2:33" ht="14.1" customHeight="1">
      <c r="B85" s="377" t="s">
        <v>184</v>
      </c>
      <c r="C85" s="377" t="s">
        <v>8</v>
      </c>
      <c r="D85" s="380">
        <v>0.58333333333333337</v>
      </c>
      <c r="E85" s="380"/>
      <c r="F85" s="380"/>
      <c r="G85" s="393" t="str">
        <f>G58</f>
        <v>高林・青木フットボールクラブ</v>
      </c>
      <c r="H85" s="393"/>
      <c r="I85" s="393"/>
      <c r="J85" s="393"/>
      <c r="K85" s="393"/>
      <c r="L85" s="393"/>
      <c r="M85" s="393"/>
      <c r="N85" s="382">
        <f>P85+P86</f>
        <v>0</v>
      </c>
      <c r="O85" s="383" t="s">
        <v>9</v>
      </c>
      <c r="P85" s="252">
        <v>0</v>
      </c>
      <c r="Q85" s="209" t="s">
        <v>68</v>
      </c>
      <c r="R85" s="252">
        <v>1</v>
      </c>
      <c r="S85" s="383" t="s">
        <v>10</v>
      </c>
      <c r="T85" s="382">
        <f>R85+R86</f>
        <v>2</v>
      </c>
      <c r="U85" s="391" t="str">
        <f>K58</f>
        <v>ｕｎｉｏｎｓｐｏｒｔｓｃｌｕｂ</v>
      </c>
      <c r="V85" s="391"/>
      <c r="W85" s="391"/>
      <c r="X85" s="391"/>
      <c r="Y85" s="391"/>
      <c r="Z85" s="391"/>
      <c r="AA85" s="391"/>
      <c r="AB85" s="390" t="s">
        <v>246</v>
      </c>
      <c r="AC85" s="365" t="s">
        <v>185</v>
      </c>
      <c r="AD85" s="365" t="s">
        <v>183</v>
      </c>
      <c r="AE85" s="365" t="s">
        <v>182</v>
      </c>
      <c r="AF85" s="365">
        <v>5</v>
      </c>
      <c r="AG85" s="378" t="s">
        <v>247</v>
      </c>
    </row>
    <row r="86" spans="2:33" ht="14.1" customHeight="1">
      <c r="B86" s="377"/>
      <c r="C86" s="377"/>
      <c r="D86" s="380"/>
      <c r="E86" s="380"/>
      <c r="F86" s="380"/>
      <c r="G86" s="393"/>
      <c r="H86" s="393"/>
      <c r="I86" s="393"/>
      <c r="J86" s="393"/>
      <c r="K86" s="393"/>
      <c r="L86" s="393"/>
      <c r="M86" s="393"/>
      <c r="N86" s="382"/>
      <c r="O86" s="383"/>
      <c r="P86" s="252">
        <v>0</v>
      </c>
      <c r="Q86" s="209" t="s">
        <v>68</v>
      </c>
      <c r="R86" s="252">
        <v>1</v>
      </c>
      <c r="S86" s="383"/>
      <c r="T86" s="382"/>
      <c r="U86" s="391"/>
      <c r="V86" s="391"/>
      <c r="W86" s="391"/>
      <c r="X86" s="391"/>
      <c r="Y86" s="391"/>
      <c r="Z86" s="391"/>
      <c r="AA86" s="391"/>
      <c r="AB86" s="390"/>
      <c r="AC86" s="365"/>
      <c r="AD86" s="365"/>
      <c r="AE86" s="365"/>
      <c r="AF86" s="365"/>
      <c r="AG86" s="378"/>
    </row>
    <row r="87" spans="2:33" ht="14.1" customHeight="1">
      <c r="B87" s="377" t="s">
        <v>180</v>
      </c>
      <c r="C87" s="377" t="s">
        <v>0</v>
      </c>
      <c r="D87" s="380">
        <v>0.60416666666666663</v>
      </c>
      <c r="E87" s="380"/>
      <c r="F87" s="380"/>
      <c r="G87" s="384" t="str">
        <f>R58</f>
        <v>ＦＣ中村</v>
      </c>
      <c r="H87" s="384"/>
      <c r="I87" s="384"/>
      <c r="J87" s="384"/>
      <c r="K87" s="384"/>
      <c r="L87" s="384"/>
      <c r="M87" s="384"/>
      <c r="N87" s="382">
        <f>P87+P88</f>
        <v>0</v>
      </c>
      <c r="O87" s="383" t="s">
        <v>9</v>
      </c>
      <c r="P87" s="252">
        <v>0</v>
      </c>
      <c r="Q87" s="209" t="s">
        <v>68</v>
      </c>
      <c r="R87" s="252">
        <v>3</v>
      </c>
      <c r="S87" s="383" t="s">
        <v>10</v>
      </c>
      <c r="T87" s="382">
        <f>R87+R88</f>
        <v>9</v>
      </c>
      <c r="U87" s="455" t="str">
        <f>AD58</f>
        <v>富士見サッカースポーツ少年団ブルー</v>
      </c>
      <c r="V87" s="455"/>
      <c r="W87" s="455"/>
      <c r="X87" s="455"/>
      <c r="Y87" s="455"/>
      <c r="Z87" s="455"/>
      <c r="AA87" s="455"/>
      <c r="AB87" s="390" t="s">
        <v>246</v>
      </c>
      <c r="AC87" s="365" t="s">
        <v>186</v>
      </c>
      <c r="AD87" s="365" t="s">
        <v>187</v>
      </c>
      <c r="AE87" s="365" t="s">
        <v>188</v>
      </c>
      <c r="AF87" s="365">
        <v>4</v>
      </c>
      <c r="AG87" s="378" t="s">
        <v>247</v>
      </c>
    </row>
    <row r="88" spans="2:33" ht="14.1" customHeight="1">
      <c r="B88" s="377"/>
      <c r="C88" s="377"/>
      <c r="D88" s="380"/>
      <c r="E88" s="380"/>
      <c r="F88" s="380"/>
      <c r="G88" s="384"/>
      <c r="H88" s="384"/>
      <c r="I88" s="384"/>
      <c r="J88" s="384"/>
      <c r="K88" s="384"/>
      <c r="L88" s="384"/>
      <c r="M88" s="384"/>
      <c r="N88" s="382"/>
      <c r="O88" s="383"/>
      <c r="P88" s="252">
        <v>0</v>
      </c>
      <c r="Q88" s="209" t="s">
        <v>68</v>
      </c>
      <c r="R88" s="252">
        <v>6</v>
      </c>
      <c r="S88" s="383"/>
      <c r="T88" s="382"/>
      <c r="U88" s="455"/>
      <c r="V88" s="455"/>
      <c r="W88" s="455"/>
      <c r="X88" s="455"/>
      <c r="Y88" s="455"/>
      <c r="Z88" s="455"/>
      <c r="AA88" s="455"/>
      <c r="AB88" s="390"/>
      <c r="AC88" s="365"/>
      <c r="AD88" s="365"/>
      <c r="AE88" s="365"/>
      <c r="AF88" s="365"/>
      <c r="AG88" s="378"/>
    </row>
    <row r="89" spans="2:33" ht="14.1" customHeight="1">
      <c r="B89" s="377" t="s">
        <v>184</v>
      </c>
      <c r="C89" s="377" t="s">
        <v>0</v>
      </c>
      <c r="D89" s="380">
        <v>0.60416666666666663</v>
      </c>
      <c r="E89" s="380"/>
      <c r="F89" s="380"/>
      <c r="G89" s="391" t="str">
        <f>V58</f>
        <v>ＧＲＳ足利Ｊｒ．</v>
      </c>
      <c r="H89" s="391"/>
      <c r="I89" s="391"/>
      <c r="J89" s="391"/>
      <c r="K89" s="391"/>
      <c r="L89" s="391"/>
      <c r="M89" s="391"/>
      <c r="N89" s="382">
        <f>P89+P90</f>
        <v>1</v>
      </c>
      <c r="O89" s="383" t="s">
        <v>9</v>
      </c>
      <c r="P89" s="252">
        <v>0</v>
      </c>
      <c r="Q89" s="209" t="s">
        <v>68</v>
      </c>
      <c r="R89" s="252">
        <v>0</v>
      </c>
      <c r="S89" s="383" t="s">
        <v>10</v>
      </c>
      <c r="T89" s="382">
        <f>R89+R90</f>
        <v>0</v>
      </c>
      <c r="U89" s="393" t="str">
        <f>Z58</f>
        <v>ＦＣ　ＳＦｉＤＡ</v>
      </c>
      <c r="V89" s="393"/>
      <c r="W89" s="393"/>
      <c r="X89" s="393"/>
      <c r="Y89" s="393"/>
      <c r="Z89" s="393"/>
      <c r="AA89" s="393"/>
      <c r="AB89" s="390" t="s">
        <v>246</v>
      </c>
      <c r="AC89" s="365" t="s">
        <v>189</v>
      </c>
      <c r="AD89" s="365" t="s">
        <v>188</v>
      </c>
      <c r="AE89" s="365" t="s">
        <v>187</v>
      </c>
      <c r="AF89" s="365">
        <v>1</v>
      </c>
      <c r="AG89" s="378" t="s">
        <v>247</v>
      </c>
    </row>
    <row r="90" spans="2:33" ht="14.1" customHeight="1">
      <c r="B90" s="377"/>
      <c r="C90" s="377"/>
      <c r="D90" s="380"/>
      <c r="E90" s="380"/>
      <c r="F90" s="380"/>
      <c r="G90" s="391"/>
      <c r="H90" s="391"/>
      <c r="I90" s="391"/>
      <c r="J90" s="391"/>
      <c r="K90" s="391"/>
      <c r="L90" s="391"/>
      <c r="M90" s="391"/>
      <c r="N90" s="382"/>
      <c r="O90" s="383"/>
      <c r="P90" s="252">
        <v>1</v>
      </c>
      <c r="Q90" s="209" t="s">
        <v>68</v>
      </c>
      <c r="R90" s="252">
        <v>0</v>
      </c>
      <c r="S90" s="383"/>
      <c r="T90" s="382"/>
      <c r="U90" s="393"/>
      <c r="V90" s="393"/>
      <c r="W90" s="393"/>
      <c r="X90" s="393"/>
      <c r="Y90" s="393"/>
      <c r="Z90" s="393"/>
      <c r="AA90" s="393"/>
      <c r="AB90" s="390"/>
      <c r="AC90" s="365"/>
      <c r="AD90" s="365"/>
      <c r="AE90" s="365"/>
      <c r="AF90" s="365"/>
      <c r="AG90" s="378"/>
    </row>
    <row r="91" spans="2:33" ht="8.1" customHeight="1"/>
    <row r="92" spans="2:33" ht="19.5" customHeight="1">
      <c r="B92" s="397" t="str">
        <f>I54 &amp;"リーグ"</f>
        <v>Bリーグ</v>
      </c>
      <c r="C92" s="398"/>
      <c r="D92" s="398"/>
      <c r="E92" s="399"/>
      <c r="F92" s="403" t="str">
        <f>B94</f>
        <v>大谷東フットボールクラブ</v>
      </c>
      <c r="G92" s="404"/>
      <c r="H92" s="403" t="str">
        <f>B96</f>
        <v>高林・青木フットボールクラブ</v>
      </c>
      <c r="I92" s="404"/>
      <c r="J92" s="421" t="str">
        <f>B98</f>
        <v>ｕｎｉｏｎｓｐｏｒｔｓｃｌｕｂ</v>
      </c>
      <c r="K92" s="422"/>
      <c r="L92" s="403" t="str">
        <f>B100</f>
        <v>ＮＩＫＫＯ　ＳＰＯＲＴＳ　ＣＬＵＢ　セントラル</v>
      </c>
      <c r="M92" s="404"/>
      <c r="N92" s="415" t="s">
        <v>1</v>
      </c>
      <c r="O92" s="415" t="s">
        <v>2</v>
      </c>
      <c r="P92" s="415" t="s">
        <v>3</v>
      </c>
      <c r="Q92" s="103"/>
      <c r="R92" s="397" t="str">
        <f>X54 &amp;"リーグ"</f>
        <v>BBリーグ</v>
      </c>
      <c r="S92" s="398"/>
      <c r="T92" s="398"/>
      <c r="U92" s="399"/>
      <c r="V92" s="421" t="str">
        <f>R58</f>
        <v>ＦＣ中村</v>
      </c>
      <c r="W92" s="422"/>
      <c r="X92" s="421" t="str">
        <f>V58</f>
        <v>ＧＲＳ足利Ｊｒ．</v>
      </c>
      <c r="Y92" s="422"/>
      <c r="Z92" s="411" t="str">
        <f>Z58</f>
        <v>ＦＣ　ＳＦｉＤＡ</v>
      </c>
      <c r="AA92" s="412"/>
      <c r="AB92" s="433" t="str">
        <f>AD58</f>
        <v>富士見サッカースポーツ少年団ブルー</v>
      </c>
      <c r="AC92" s="435"/>
      <c r="AD92" s="415" t="s">
        <v>1</v>
      </c>
      <c r="AE92" s="415" t="s">
        <v>2</v>
      </c>
      <c r="AF92" s="415" t="s">
        <v>3</v>
      </c>
    </row>
    <row r="93" spans="2:33" ht="20.100000000000001" customHeight="1">
      <c r="B93" s="400"/>
      <c r="C93" s="401"/>
      <c r="D93" s="401"/>
      <c r="E93" s="402"/>
      <c r="F93" s="405"/>
      <c r="G93" s="406"/>
      <c r="H93" s="405"/>
      <c r="I93" s="406"/>
      <c r="J93" s="423"/>
      <c r="K93" s="424"/>
      <c r="L93" s="405"/>
      <c r="M93" s="406"/>
      <c r="N93" s="416"/>
      <c r="O93" s="416"/>
      <c r="P93" s="416"/>
      <c r="Q93" s="103"/>
      <c r="R93" s="400"/>
      <c r="S93" s="401"/>
      <c r="T93" s="401"/>
      <c r="U93" s="402"/>
      <c r="V93" s="423"/>
      <c r="W93" s="424"/>
      <c r="X93" s="423"/>
      <c r="Y93" s="424"/>
      <c r="Z93" s="413"/>
      <c r="AA93" s="414"/>
      <c r="AB93" s="436"/>
      <c r="AC93" s="438"/>
      <c r="AD93" s="416"/>
      <c r="AE93" s="416"/>
      <c r="AF93" s="416"/>
    </row>
    <row r="94" spans="2:33" ht="20.100000000000001" customHeight="1">
      <c r="B94" s="433" t="str">
        <f>C58</f>
        <v>大谷東フットボールクラブ</v>
      </c>
      <c r="C94" s="434"/>
      <c r="D94" s="434"/>
      <c r="E94" s="435"/>
      <c r="F94" s="427"/>
      <c r="G94" s="428"/>
      <c r="H94" s="217">
        <f>N67</f>
        <v>0</v>
      </c>
      <c r="I94" s="217">
        <f>T67</f>
        <v>1</v>
      </c>
      <c r="J94" s="217">
        <f>N75</f>
        <v>0</v>
      </c>
      <c r="K94" s="217">
        <f>T75</f>
        <v>3</v>
      </c>
      <c r="L94" s="217">
        <f>N83</f>
        <v>0</v>
      </c>
      <c r="M94" s="217">
        <f>T83</f>
        <v>1</v>
      </c>
      <c r="N94" s="431">
        <f>COUNTIF(F95:M95,"○")*3+COUNTIF(F95:M95,"△")</f>
        <v>0</v>
      </c>
      <c r="O94" s="431">
        <f>H94-I94+J94-K94+L94-M94</f>
        <v>-5</v>
      </c>
      <c r="P94" s="431">
        <v>4</v>
      </c>
      <c r="Q94" s="215"/>
      <c r="R94" s="433" t="str">
        <f>R58</f>
        <v>ＦＣ中村</v>
      </c>
      <c r="S94" s="434"/>
      <c r="T94" s="434"/>
      <c r="U94" s="435"/>
      <c r="V94" s="427"/>
      <c r="W94" s="428"/>
      <c r="X94" s="217">
        <f>N71</f>
        <v>0</v>
      </c>
      <c r="Y94" s="217">
        <f>T71</f>
        <v>3</v>
      </c>
      <c r="Z94" s="217">
        <f>N79</f>
        <v>0</v>
      </c>
      <c r="AA94" s="217">
        <f>T79</f>
        <v>7</v>
      </c>
      <c r="AB94" s="217">
        <f>N87</f>
        <v>0</v>
      </c>
      <c r="AC94" s="217">
        <f>T87</f>
        <v>9</v>
      </c>
      <c r="AD94" s="431">
        <f>COUNTIF(V95:AC95,"○")*3+COUNTIF(V95:AC95,"△")</f>
        <v>0</v>
      </c>
      <c r="AE94" s="431">
        <f>X94-Y94+Z94-AA94+AB94-AC94</f>
        <v>-19</v>
      </c>
      <c r="AF94" s="431">
        <v>4</v>
      </c>
    </row>
    <row r="95" spans="2:33" ht="20.100000000000001" customHeight="1">
      <c r="B95" s="436"/>
      <c r="C95" s="437"/>
      <c r="D95" s="437"/>
      <c r="E95" s="438"/>
      <c r="F95" s="429"/>
      <c r="G95" s="430"/>
      <c r="H95" s="439" t="str">
        <f>IF(H94&gt;I94,"○",IF(H94&lt;I94,"×",IF(H94=I94,"△")))</f>
        <v>×</v>
      </c>
      <c r="I95" s="440"/>
      <c r="J95" s="439" t="str">
        <f>IF(J94&gt;K94,"○",IF(J94&lt;K94,"×",IF(J94=K94,"△")))</f>
        <v>×</v>
      </c>
      <c r="K95" s="440"/>
      <c r="L95" s="439" t="str">
        <f>IF(L94&gt;M94,"○",IF(L94&lt;M94,"×",IF(L94=M94,"△")))</f>
        <v>×</v>
      </c>
      <c r="M95" s="440"/>
      <c r="N95" s="432"/>
      <c r="O95" s="432"/>
      <c r="P95" s="432"/>
      <c r="Q95" s="215"/>
      <c r="R95" s="436"/>
      <c r="S95" s="437"/>
      <c r="T95" s="437"/>
      <c r="U95" s="438"/>
      <c r="V95" s="429"/>
      <c r="W95" s="430"/>
      <c r="X95" s="439" t="str">
        <f>IF(X94&gt;Y94,"○",IF(X94&lt;Y94,"×",IF(X94=Y94,"△")))</f>
        <v>×</v>
      </c>
      <c r="Y95" s="440"/>
      <c r="Z95" s="439" t="str">
        <f>IF(Z94&gt;AA94,"○",IF(Z94&lt;AA94,"×",IF(Z94=AA94,"△")))</f>
        <v>×</v>
      </c>
      <c r="AA95" s="440"/>
      <c r="AB95" s="439" t="str">
        <f>IF(AB94&gt;AC94,"○",IF(AB94&lt;AC94,"×",IF(AB94=AC94,"△")))</f>
        <v>×</v>
      </c>
      <c r="AC95" s="440"/>
      <c r="AD95" s="432"/>
      <c r="AE95" s="432"/>
      <c r="AF95" s="432"/>
    </row>
    <row r="96" spans="2:33" ht="20.100000000000001" customHeight="1">
      <c r="B96" s="433" t="str">
        <f>G58</f>
        <v>高林・青木フットボールクラブ</v>
      </c>
      <c r="C96" s="434"/>
      <c r="D96" s="434"/>
      <c r="E96" s="435"/>
      <c r="F96" s="217">
        <f>I94</f>
        <v>1</v>
      </c>
      <c r="G96" s="217">
        <f>H94</f>
        <v>0</v>
      </c>
      <c r="H96" s="427"/>
      <c r="I96" s="428"/>
      <c r="J96" s="217">
        <f>N85</f>
        <v>0</v>
      </c>
      <c r="K96" s="217">
        <f>T85</f>
        <v>2</v>
      </c>
      <c r="L96" s="217">
        <f>N77</f>
        <v>2</v>
      </c>
      <c r="M96" s="217">
        <f>T77</f>
        <v>0</v>
      </c>
      <c r="N96" s="431">
        <f>COUNTIF(F97:M97,"○")*3+COUNTIF(F97:M97,"△")</f>
        <v>6</v>
      </c>
      <c r="O96" s="431">
        <f>F96-G96+J96-K96+L96-M96</f>
        <v>1</v>
      </c>
      <c r="P96" s="431">
        <v>2</v>
      </c>
      <c r="Q96" s="215"/>
      <c r="R96" s="456" t="str">
        <f>V58</f>
        <v>ＧＲＳ足利Ｊｒ．</v>
      </c>
      <c r="S96" s="457"/>
      <c r="T96" s="457"/>
      <c r="U96" s="458"/>
      <c r="V96" s="217">
        <f>Y94</f>
        <v>3</v>
      </c>
      <c r="W96" s="217">
        <f>X94</f>
        <v>0</v>
      </c>
      <c r="X96" s="427"/>
      <c r="Y96" s="428"/>
      <c r="Z96" s="217">
        <f>N89</f>
        <v>1</v>
      </c>
      <c r="AA96" s="217">
        <f>T89</f>
        <v>0</v>
      </c>
      <c r="AB96" s="217">
        <f>N81</f>
        <v>3</v>
      </c>
      <c r="AC96" s="217">
        <f>T81</f>
        <v>1</v>
      </c>
      <c r="AD96" s="431">
        <f>COUNTIF(V97:AC97,"○")*3+COUNTIF(V97:AC97,"△")</f>
        <v>9</v>
      </c>
      <c r="AE96" s="431">
        <f>V96-W96+Z96-AA96+AB96-AC96</f>
        <v>6</v>
      </c>
      <c r="AF96" s="431">
        <v>1</v>
      </c>
    </row>
    <row r="97" spans="2:32" ht="20.100000000000001" customHeight="1">
      <c r="B97" s="436"/>
      <c r="C97" s="437"/>
      <c r="D97" s="437"/>
      <c r="E97" s="438"/>
      <c r="F97" s="439" t="str">
        <f>IF(F96&gt;G96,"○",IF(F96&lt;G96,"×",IF(F96=G96,"△")))</f>
        <v>○</v>
      </c>
      <c r="G97" s="440"/>
      <c r="H97" s="429"/>
      <c r="I97" s="430"/>
      <c r="J97" s="439" t="str">
        <f>IF(J96&gt;K96,"○",IF(J96&lt;K96,"×",IF(J96=K96,"△")))</f>
        <v>×</v>
      </c>
      <c r="K97" s="440"/>
      <c r="L97" s="439" t="str">
        <f>IF(L96&gt;M96,"○",IF(L96&lt;M96,"×",IF(L96=M96,"△")))</f>
        <v>○</v>
      </c>
      <c r="M97" s="440"/>
      <c r="N97" s="432"/>
      <c r="O97" s="432"/>
      <c r="P97" s="432"/>
      <c r="Q97" s="215"/>
      <c r="R97" s="459"/>
      <c r="S97" s="460"/>
      <c r="T97" s="460"/>
      <c r="U97" s="461"/>
      <c r="V97" s="439" t="str">
        <f>IF(V96&gt;W96,"○",IF(V96&lt;W96,"×",IF(V96=W96,"△")))</f>
        <v>○</v>
      </c>
      <c r="W97" s="440"/>
      <c r="X97" s="429"/>
      <c r="Y97" s="430"/>
      <c r="Z97" s="439" t="str">
        <f>IF(Z96&gt;AA96,"○",IF(Z96&lt;AA96,"×",IF(Z96=AA96,"△")))</f>
        <v>○</v>
      </c>
      <c r="AA97" s="440"/>
      <c r="AB97" s="439" t="str">
        <f>IF(AB96&gt;AC96,"○",IF(AB96&lt;AC96,"×",IF(AB96=AC96,"△")))</f>
        <v>○</v>
      </c>
      <c r="AC97" s="440"/>
      <c r="AD97" s="432"/>
      <c r="AE97" s="432"/>
      <c r="AF97" s="432"/>
    </row>
    <row r="98" spans="2:32" ht="20.100000000000001" customHeight="1">
      <c r="B98" s="441" t="str">
        <f>K58</f>
        <v>ｕｎｉｏｎｓｐｏｒｔｓｃｌｕｂ</v>
      </c>
      <c r="C98" s="442"/>
      <c r="D98" s="442"/>
      <c r="E98" s="443"/>
      <c r="F98" s="217">
        <f>K94</f>
        <v>3</v>
      </c>
      <c r="G98" s="217">
        <f>J94</f>
        <v>0</v>
      </c>
      <c r="H98" s="217">
        <f>K96</f>
        <v>2</v>
      </c>
      <c r="I98" s="217">
        <f>J96</f>
        <v>0</v>
      </c>
      <c r="J98" s="427"/>
      <c r="K98" s="428"/>
      <c r="L98" s="217">
        <f>N69</f>
        <v>1</v>
      </c>
      <c r="M98" s="217">
        <f>T69</f>
        <v>0</v>
      </c>
      <c r="N98" s="431">
        <f>COUNTIF(F99:M99,"○")*3+COUNTIF(F99:M99,"△")</f>
        <v>9</v>
      </c>
      <c r="O98" s="431">
        <f>F98-G98+H98-I98+L98-M98</f>
        <v>6</v>
      </c>
      <c r="P98" s="431">
        <v>1</v>
      </c>
      <c r="Q98" s="215"/>
      <c r="R98" s="433" t="str">
        <f>Z58</f>
        <v>ＦＣ　ＳＦｉＤＡ</v>
      </c>
      <c r="S98" s="434"/>
      <c r="T98" s="434"/>
      <c r="U98" s="435"/>
      <c r="V98" s="217">
        <f>AA94</f>
        <v>7</v>
      </c>
      <c r="W98" s="217">
        <f>Z94</f>
        <v>0</v>
      </c>
      <c r="X98" s="217">
        <f>AA96</f>
        <v>0</v>
      </c>
      <c r="Y98" s="217">
        <f>Z96</f>
        <v>1</v>
      </c>
      <c r="Z98" s="427"/>
      <c r="AA98" s="428"/>
      <c r="AB98" s="217">
        <f>N73</f>
        <v>2</v>
      </c>
      <c r="AC98" s="217">
        <f>T73</f>
        <v>1</v>
      </c>
      <c r="AD98" s="431">
        <f>COUNTIF(V99:AC99,"○")*3+COUNTIF(V99:AC99,"△")</f>
        <v>6</v>
      </c>
      <c r="AE98" s="431">
        <f>V98-W98+X98-Y98+AB98-AC98</f>
        <v>7</v>
      </c>
      <c r="AF98" s="431">
        <v>2</v>
      </c>
    </row>
    <row r="99" spans="2:32" ht="20.100000000000001" customHeight="1">
      <c r="B99" s="444"/>
      <c r="C99" s="445"/>
      <c r="D99" s="445"/>
      <c r="E99" s="446"/>
      <c r="F99" s="439" t="str">
        <f>IF(F98&gt;G98,"○",IF(F98&lt;G98,"×",IF(F98=G98,"△")))</f>
        <v>○</v>
      </c>
      <c r="G99" s="440"/>
      <c r="H99" s="439" t="str">
        <f>IF(H98&gt;I98,"○",IF(H98&lt;I98,"×",IF(H98=I98,"△")))</f>
        <v>○</v>
      </c>
      <c r="I99" s="440"/>
      <c r="J99" s="429"/>
      <c r="K99" s="430"/>
      <c r="L99" s="439" t="str">
        <f>IF(L98&gt;M98,"○",IF(L98&lt;M98,"×",IF(L98=M98,"△")))</f>
        <v>○</v>
      </c>
      <c r="M99" s="440"/>
      <c r="N99" s="432"/>
      <c r="O99" s="432"/>
      <c r="P99" s="432"/>
      <c r="Q99" s="215"/>
      <c r="R99" s="436"/>
      <c r="S99" s="437"/>
      <c r="T99" s="437"/>
      <c r="U99" s="438"/>
      <c r="V99" s="439" t="str">
        <f>IF(V98&gt;W98,"○",IF(V98&lt;W98,"×",IF(V98=W98,"△")))</f>
        <v>○</v>
      </c>
      <c r="W99" s="440"/>
      <c r="X99" s="439" t="str">
        <f>IF(X98&gt;Y98,"○",IF(X98&lt;Y98,"×",IF(X98=Y98,"△")))</f>
        <v>×</v>
      </c>
      <c r="Y99" s="440"/>
      <c r="Z99" s="429"/>
      <c r="AA99" s="430"/>
      <c r="AB99" s="439" t="str">
        <f>IF(AB98&gt;AC98,"○",IF(AB98&lt;AC98,"×",IF(AB98=AC98,"△")))</f>
        <v>○</v>
      </c>
      <c r="AC99" s="440"/>
      <c r="AD99" s="432"/>
      <c r="AE99" s="432"/>
      <c r="AF99" s="432"/>
    </row>
    <row r="100" spans="2:32" ht="20.100000000000001" customHeight="1">
      <c r="B100" s="421" t="str">
        <f>O58</f>
        <v>ＮＩＫＫＯ　ＳＰＯＲＴＳ　ＣＬＵＢ　セントラル</v>
      </c>
      <c r="C100" s="462"/>
      <c r="D100" s="462"/>
      <c r="E100" s="422"/>
      <c r="F100" s="217">
        <f>M94</f>
        <v>1</v>
      </c>
      <c r="G100" s="217">
        <f>L94</f>
        <v>0</v>
      </c>
      <c r="H100" s="217">
        <f>M96</f>
        <v>0</v>
      </c>
      <c r="I100" s="217">
        <f>L96</f>
        <v>2</v>
      </c>
      <c r="J100" s="217">
        <f>M98</f>
        <v>0</v>
      </c>
      <c r="K100" s="217">
        <f>L98</f>
        <v>1</v>
      </c>
      <c r="L100" s="427"/>
      <c r="M100" s="428"/>
      <c r="N100" s="431">
        <f>COUNTIF(F101:M101,"○")*3+COUNTIF(F101:M101,"△")</f>
        <v>3</v>
      </c>
      <c r="O100" s="431">
        <f>F100-G100+H100-I100+J100-K100</f>
        <v>-2</v>
      </c>
      <c r="P100" s="431">
        <v>3</v>
      </c>
      <c r="Q100" s="215"/>
      <c r="R100" s="421" t="str">
        <f>AD58</f>
        <v>富士見サッカースポーツ少年団ブルー</v>
      </c>
      <c r="S100" s="462"/>
      <c r="T100" s="462"/>
      <c r="U100" s="422"/>
      <c r="V100" s="217">
        <f>AC94</f>
        <v>9</v>
      </c>
      <c r="W100" s="217">
        <f>AB94</f>
        <v>0</v>
      </c>
      <c r="X100" s="217">
        <f>AC96</f>
        <v>1</v>
      </c>
      <c r="Y100" s="217">
        <f>AB96</f>
        <v>3</v>
      </c>
      <c r="Z100" s="217">
        <f>AC98</f>
        <v>1</v>
      </c>
      <c r="AA100" s="217">
        <f>AB98</f>
        <v>2</v>
      </c>
      <c r="AB100" s="427"/>
      <c r="AC100" s="428"/>
      <c r="AD100" s="431">
        <f>COUNTIF(V101:AC101,"○")*3+COUNTIF(V101:AC101,"△")</f>
        <v>3</v>
      </c>
      <c r="AE100" s="431">
        <f>V100-W100+X100-Y100+Z100-AA100</f>
        <v>6</v>
      </c>
      <c r="AF100" s="431">
        <v>3</v>
      </c>
    </row>
    <row r="101" spans="2:32" ht="20.100000000000001" customHeight="1">
      <c r="B101" s="423"/>
      <c r="C101" s="463"/>
      <c r="D101" s="463"/>
      <c r="E101" s="424"/>
      <c r="F101" s="439" t="str">
        <f>IF(F100&gt;G100,"○",IF(F100&lt;G100,"×",IF(F100=G100,"△")))</f>
        <v>○</v>
      </c>
      <c r="G101" s="440"/>
      <c r="H101" s="439" t="str">
        <f>IF(H100&gt;I100,"○",IF(H100&lt;I100,"×",IF(H100=I100,"△")))</f>
        <v>×</v>
      </c>
      <c r="I101" s="440"/>
      <c r="J101" s="439" t="str">
        <f>IF(J100&gt;K100,"○",IF(J100&lt;K100,"×",IF(J100=K100,"△")))</f>
        <v>×</v>
      </c>
      <c r="K101" s="440"/>
      <c r="L101" s="429"/>
      <c r="M101" s="430"/>
      <c r="N101" s="432"/>
      <c r="O101" s="432"/>
      <c r="P101" s="432"/>
      <c r="Q101" s="215"/>
      <c r="R101" s="423"/>
      <c r="S101" s="463"/>
      <c r="T101" s="463"/>
      <c r="U101" s="424"/>
      <c r="V101" s="439" t="str">
        <f>IF(V100&gt;W100,"○",IF(V100&lt;W100,"×",IF(V100=W100,"△")))</f>
        <v>○</v>
      </c>
      <c r="W101" s="440"/>
      <c r="X101" s="439" t="str">
        <f>IF(X100&gt;Y100,"○",IF(X100&lt;Y100,"×",IF(X100=Y100,"△")))</f>
        <v>×</v>
      </c>
      <c r="Y101" s="440"/>
      <c r="Z101" s="439" t="str">
        <f>IF(Z100&gt;AA100,"○",IF(Z100&lt;AA100,"×",IF(Z100=AA100,"△")))</f>
        <v>×</v>
      </c>
      <c r="AA101" s="440"/>
      <c r="AB101" s="429"/>
      <c r="AC101" s="430"/>
      <c r="AD101" s="432"/>
      <c r="AE101" s="432"/>
      <c r="AF101" s="432"/>
    </row>
    <row r="102" spans="2:32" ht="20.100000000000001" customHeight="1"/>
  </sheetData>
  <mergeCells count="562">
    <mergeCell ref="B100:E101"/>
    <mergeCell ref="L100:M101"/>
    <mergeCell ref="N100:N101"/>
    <mergeCell ref="O100:O101"/>
    <mergeCell ref="P100:P101"/>
    <mergeCell ref="R100:U101"/>
    <mergeCell ref="AE98:AE99"/>
    <mergeCell ref="AB100:AC101"/>
    <mergeCell ref="AD100:AD101"/>
    <mergeCell ref="AE100:AE101"/>
    <mergeCell ref="B98:E99"/>
    <mergeCell ref="AF98:AF99"/>
    <mergeCell ref="F99:G99"/>
    <mergeCell ref="H99:I99"/>
    <mergeCell ref="L99:M99"/>
    <mergeCell ref="V99:W99"/>
    <mergeCell ref="X99:Y99"/>
    <mergeCell ref="AB99:AC99"/>
    <mergeCell ref="AF100:AF101"/>
    <mergeCell ref="F101:G101"/>
    <mergeCell ref="H101:I101"/>
    <mergeCell ref="J101:K101"/>
    <mergeCell ref="V101:W101"/>
    <mergeCell ref="X101:Y101"/>
    <mergeCell ref="Z101:AA101"/>
    <mergeCell ref="J98:K99"/>
    <mergeCell ref="N98:N99"/>
    <mergeCell ref="O98:O99"/>
    <mergeCell ref="P98:P99"/>
    <mergeCell ref="R98:U99"/>
    <mergeCell ref="Z98:AA99"/>
    <mergeCell ref="AD98:AD99"/>
    <mergeCell ref="AF94:AF95"/>
    <mergeCell ref="H95:I95"/>
    <mergeCell ref="J95:K95"/>
    <mergeCell ref="L95:M95"/>
    <mergeCell ref="X95:Y95"/>
    <mergeCell ref="Z95:AA95"/>
    <mergeCell ref="AB95:AC95"/>
    <mergeCell ref="X96:Y97"/>
    <mergeCell ref="AD96:AD97"/>
    <mergeCell ref="AE96:AE97"/>
    <mergeCell ref="AF96:AF97"/>
    <mergeCell ref="J97:K97"/>
    <mergeCell ref="L97:M97"/>
    <mergeCell ref="V97:W97"/>
    <mergeCell ref="Z97:AA97"/>
    <mergeCell ref="AB97:AC97"/>
    <mergeCell ref="AF89:AF90"/>
    <mergeCell ref="AF92:AF93"/>
    <mergeCell ref="V92:W93"/>
    <mergeCell ref="X92:Y93"/>
    <mergeCell ref="Z92:AA93"/>
    <mergeCell ref="AB92:AC93"/>
    <mergeCell ref="AD92:AD93"/>
    <mergeCell ref="AE92:AE93"/>
    <mergeCell ref="B96:E97"/>
    <mergeCell ref="H96:I97"/>
    <mergeCell ref="N96:N97"/>
    <mergeCell ref="O96:O97"/>
    <mergeCell ref="P96:P97"/>
    <mergeCell ref="R96:U97"/>
    <mergeCell ref="F97:G97"/>
    <mergeCell ref="B94:E95"/>
    <mergeCell ref="F94:G95"/>
    <mergeCell ref="N94:N95"/>
    <mergeCell ref="O94:O95"/>
    <mergeCell ref="P94:P95"/>
    <mergeCell ref="R94:U95"/>
    <mergeCell ref="V94:W95"/>
    <mergeCell ref="AD94:AD95"/>
    <mergeCell ref="AE94:AE95"/>
    <mergeCell ref="B92:E93"/>
    <mergeCell ref="F92:G93"/>
    <mergeCell ref="H92:I93"/>
    <mergeCell ref="J92:K93"/>
    <mergeCell ref="L92:M93"/>
    <mergeCell ref="N92:N93"/>
    <mergeCell ref="O92:O93"/>
    <mergeCell ref="P92:P93"/>
    <mergeCell ref="R92:U93"/>
    <mergeCell ref="N85:N86"/>
    <mergeCell ref="O85:O86"/>
    <mergeCell ref="AF87:AF88"/>
    <mergeCell ref="AG87:AG88"/>
    <mergeCell ref="B89:B90"/>
    <mergeCell ref="C89:C90"/>
    <mergeCell ref="D89:F90"/>
    <mergeCell ref="G89:M90"/>
    <mergeCell ref="N89:N90"/>
    <mergeCell ref="O89:O90"/>
    <mergeCell ref="S89:S90"/>
    <mergeCell ref="T89:T90"/>
    <mergeCell ref="T87:T88"/>
    <mergeCell ref="U87:AA88"/>
    <mergeCell ref="AB87:AB88"/>
    <mergeCell ref="AC87:AC88"/>
    <mergeCell ref="AD87:AD88"/>
    <mergeCell ref="AE87:AE88"/>
    <mergeCell ref="AG89:AG90"/>
    <mergeCell ref="U89:AA90"/>
    <mergeCell ref="AB89:AB90"/>
    <mergeCell ref="AC89:AC90"/>
    <mergeCell ref="AD89:AD90"/>
    <mergeCell ref="AE89:AE90"/>
    <mergeCell ref="D81:F82"/>
    <mergeCell ref="G81:M82"/>
    <mergeCell ref="N81:N82"/>
    <mergeCell ref="O81:O82"/>
    <mergeCell ref="AE85:AE86"/>
    <mergeCell ref="AF85:AF86"/>
    <mergeCell ref="AG85:AG86"/>
    <mergeCell ref="B87:B88"/>
    <mergeCell ref="C87:C88"/>
    <mergeCell ref="D87:F88"/>
    <mergeCell ref="G87:M88"/>
    <mergeCell ref="N87:N88"/>
    <mergeCell ref="O87:O88"/>
    <mergeCell ref="S87:S88"/>
    <mergeCell ref="S85:S86"/>
    <mergeCell ref="T85:T86"/>
    <mergeCell ref="U85:AA86"/>
    <mergeCell ref="AB85:AB86"/>
    <mergeCell ref="AC85:AC86"/>
    <mergeCell ref="AD85:AD86"/>
    <mergeCell ref="B85:B86"/>
    <mergeCell ref="C85:C86"/>
    <mergeCell ref="D85:F86"/>
    <mergeCell ref="G85:M86"/>
    <mergeCell ref="AB83:AB84"/>
    <mergeCell ref="AC83:AC84"/>
    <mergeCell ref="AD83:AD84"/>
    <mergeCell ref="AE83:AE84"/>
    <mergeCell ref="AF83:AF84"/>
    <mergeCell ref="AG83:AG84"/>
    <mergeCell ref="AG81:AG82"/>
    <mergeCell ref="B83:B84"/>
    <mergeCell ref="C83:C84"/>
    <mergeCell ref="D83:F84"/>
    <mergeCell ref="G83:M84"/>
    <mergeCell ref="N83:N84"/>
    <mergeCell ref="O83:O84"/>
    <mergeCell ref="S83:S84"/>
    <mergeCell ref="T83:T84"/>
    <mergeCell ref="U83:AA84"/>
    <mergeCell ref="U81:AA82"/>
    <mergeCell ref="AB81:AB82"/>
    <mergeCell ref="AC81:AC82"/>
    <mergeCell ref="AD81:AD82"/>
    <mergeCell ref="AE81:AE82"/>
    <mergeCell ref="AF81:AF82"/>
    <mergeCell ref="B81:B82"/>
    <mergeCell ref="C81:C82"/>
    <mergeCell ref="B77:B78"/>
    <mergeCell ref="C77:C78"/>
    <mergeCell ref="D77:F78"/>
    <mergeCell ref="G77:M78"/>
    <mergeCell ref="N77:N78"/>
    <mergeCell ref="U79:AA80"/>
    <mergeCell ref="AB79:AB80"/>
    <mergeCell ref="AC79:AC80"/>
    <mergeCell ref="AD79:AD80"/>
    <mergeCell ref="AD73:AD74"/>
    <mergeCell ref="AE73:AE74"/>
    <mergeCell ref="AF73:AF74"/>
    <mergeCell ref="B73:B74"/>
    <mergeCell ref="C73:C74"/>
    <mergeCell ref="D73:F74"/>
    <mergeCell ref="S81:S82"/>
    <mergeCell ref="T81:T82"/>
    <mergeCell ref="T79:T80"/>
    <mergeCell ref="AE77:AE78"/>
    <mergeCell ref="AF77:AF78"/>
    <mergeCell ref="B79:B80"/>
    <mergeCell ref="C79:C80"/>
    <mergeCell ref="D79:F80"/>
    <mergeCell ref="G79:M80"/>
    <mergeCell ref="N79:N80"/>
    <mergeCell ref="O79:O80"/>
    <mergeCell ref="S79:S80"/>
    <mergeCell ref="S77:S78"/>
    <mergeCell ref="T77:T78"/>
    <mergeCell ref="U77:AA78"/>
    <mergeCell ref="AB77:AB78"/>
    <mergeCell ref="AC77:AC78"/>
    <mergeCell ref="AD77:AD78"/>
    <mergeCell ref="B75:B76"/>
    <mergeCell ref="C75:C76"/>
    <mergeCell ref="D75:F76"/>
    <mergeCell ref="G75:M76"/>
    <mergeCell ref="N75:N76"/>
    <mergeCell ref="O75:O76"/>
    <mergeCell ref="S75:S76"/>
    <mergeCell ref="T75:T76"/>
    <mergeCell ref="U75:AA76"/>
    <mergeCell ref="AB75:AB76"/>
    <mergeCell ref="AC75:AC76"/>
    <mergeCell ref="AD75:AD76"/>
    <mergeCell ref="AE75:AE76"/>
    <mergeCell ref="O77:O78"/>
    <mergeCell ref="AF79:AF80"/>
    <mergeCell ref="AG79:AG80"/>
    <mergeCell ref="AF75:AF76"/>
    <mergeCell ref="AG75:AG76"/>
    <mergeCell ref="AG77:AG78"/>
    <mergeCell ref="AE79:AE80"/>
    <mergeCell ref="G73:M74"/>
    <mergeCell ref="N73:N74"/>
    <mergeCell ref="O73:O74"/>
    <mergeCell ref="S73:S74"/>
    <mergeCell ref="T73:T74"/>
    <mergeCell ref="T71:T72"/>
    <mergeCell ref="AE69:AE70"/>
    <mergeCell ref="AF69:AF70"/>
    <mergeCell ref="AG69:AG70"/>
    <mergeCell ref="U69:AA70"/>
    <mergeCell ref="AB69:AB70"/>
    <mergeCell ref="AC69:AC70"/>
    <mergeCell ref="AD69:AD70"/>
    <mergeCell ref="AF71:AF72"/>
    <mergeCell ref="AG71:AG72"/>
    <mergeCell ref="U71:AA72"/>
    <mergeCell ref="AB71:AB72"/>
    <mergeCell ref="AC71:AC72"/>
    <mergeCell ref="AD71:AD72"/>
    <mergeCell ref="AE71:AE72"/>
    <mergeCell ref="AG73:AG74"/>
    <mergeCell ref="U73:AA74"/>
    <mergeCell ref="AB73:AB74"/>
    <mergeCell ref="AC73:AC74"/>
    <mergeCell ref="B71:B72"/>
    <mergeCell ref="C71:C72"/>
    <mergeCell ref="D71:F72"/>
    <mergeCell ref="G71:M72"/>
    <mergeCell ref="N71:N72"/>
    <mergeCell ref="O71:O72"/>
    <mergeCell ref="S71:S72"/>
    <mergeCell ref="S69:S70"/>
    <mergeCell ref="T69:T70"/>
    <mergeCell ref="B69:B70"/>
    <mergeCell ref="C69:C70"/>
    <mergeCell ref="D69:F70"/>
    <mergeCell ref="G69:M70"/>
    <mergeCell ref="N69:N70"/>
    <mergeCell ref="O69:O70"/>
    <mergeCell ref="AF67:AF68"/>
    <mergeCell ref="AG67:AG68"/>
    <mergeCell ref="AD58:AE65"/>
    <mergeCell ref="B67:B68"/>
    <mergeCell ref="C67:C68"/>
    <mergeCell ref="D67:F68"/>
    <mergeCell ref="G67:M68"/>
    <mergeCell ref="N67:N68"/>
    <mergeCell ref="O67:O68"/>
    <mergeCell ref="S67:S68"/>
    <mergeCell ref="T67:T68"/>
    <mergeCell ref="U67:AA68"/>
    <mergeCell ref="AD57:AE57"/>
    <mergeCell ref="C58:D65"/>
    <mergeCell ref="G58:H65"/>
    <mergeCell ref="K58:L65"/>
    <mergeCell ref="O58:P65"/>
    <mergeCell ref="R58:S65"/>
    <mergeCell ref="V58:W65"/>
    <mergeCell ref="Z58:AA65"/>
    <mergeCell ref="AB67:AB68"/>
    <mergeCell ref="AC67:AC68"/>
    <mergeCell ref="AD67:AD68"/>
    <mergeCell ref="AE67:AE68"/>
    <mergeCell ref="I54:J54"/>
    <mergeCell ref="X54:Y54"/>
    <mergeCell ref="C57:D57"/>
    <mergeCell ref="G57:H57"/>
    <mergeCell ref="K57:L57"/>
    <mergeCell ref="O57:P57"/>
    <mergeCell ref="R57:S57"/>
    <mergeCell ref="V57:W57"/>
    <mergeCell ref="Z57:AA57"/>
    <mergeCell ref="AF49:AF50"/>
    <mergeCell ref="F50:G50"/>
    <mergeCell ref="H50:I50"/>
    <mergeCell ref="J50:K50"/>
    <mergeCell ref="V50:W50"/>
    <mergeCell ref="X50:Y50"/>
    <mergeCell ref="Z50:AA50"/>
    <mergeCell ref="I52:M52"/>
    <mergeCell ref="T52:W52"/>
    <mergeCell ref="X52:AG52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I1:M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102"/>
  <sheetViews>
    <sheetView view="pageBreakPreview" zoomScaleNormal="100" zoomScaleSheetLayoutView="100" workbookViewId="0"/>
  </sheetViews>
  <sheetFormatPr defaultColWidth="9" defaultRowHeight="13.2"/>
  <cols>
    <col min="1" max="14" width="5.44140625" style="216" customWidth="1"/>
    <col min="15" max="15" width="6.21875" style="216" customWidth="1"/>
    <col min="16" max="30" width="5.44140625" style="216" customWidth="1"/>
    <col min="31" max="31" width="6.109375" style="216" customWidth="1"/>
    <col min="32" max="35" width="5.44140625" style="216" customWidth="1"/>
    <col min="36" max="257" width="9" style="216"/>
    <col min="258" max="285" width="5.6640625" style="216" customWidth="1"/>
    <col min="286" max="513" width="9" style="216"/>
    <col min="514" max="541" width="5.6640625" style="216" customWidth="1"/>
    <col min="542" max="769" width="9" style="216"/>
    <col min="770" max="797" width="5.6640625" style="216" customWidth="1"/>
    <col min="798" max="1025" width="9" style="216"/>
    <col min="1026" max="1053" width="5.6640625" style="216" customWidth="1"/>
    <col min="1054" max="1281" width="9" style="216"/>
    <col min="1282" max="1309" width="5.6640625" style="216" customWidth="1"/>
    <col min="1310" max="1537" width="9" style="216"/>
    <col min="1538" max="1565" width="5.6640625" style="216" customWidth="1"/>
    <col min="1566" max="1793" width="9" style="216"/>
    <col min="1794" max="1821" width="5.6640625" style="216" customWidth="1"/>
    <col min="1822" max="2049" width="9" style="216"/>
    <col min="2050" max="2077" width="5.6640625" style="216" customWidth="1"/>
    <col min="2078" max="2305" width="9" style="216"/>
    <col min="2306" max="2333" width="5.6640625" style="216" customWidth="1"/>
    <col min="2334" max="2561" width="9" style="216"/>
    <col min="2562" max="2589" width="5.6640625" style="216" customWidth="1"/>
    <col min="2590" max="2817" width="9" style="216"/>
    <col min="2818" max="2845" width="5.6640625" style="216" customWidth="1"/>
    <col min="2846" max="3073" width="9" style="216"/>
    <col min="3074" max="3101" width="5.6640625" style="216" customWidth="1"/>
    <col min="3102" max="3329" width="9" style="216"/>
    <col min="3330" max="3357" width="5.6640625" style="216" customWidth="1"/>
    <col min="3358" max="3585" width="9" style="216"/>
    <col min="3586" max="3613" width="5.6640625" style="216" customWidth="1"/>
    <col min="3614" max="3841" width="9" style="216"/>
    <col min="3842" max="3869" width="5.6640625" style="216" customWidth="1"/>
    <col min="3870" max="4097" width="9" style="216"/>
    <col min="4098" max="4125" width="5.6640625" style="216" customWidth="1"/>
    <col min="4126" max="4353" width="9" style="216"/>
    <col min="4354" max="4381" width="5.6640625" style="216" customWidth="1"/>
    <col min="4382" max="4609" width="9" style="216"/>
    <col min="4610" max="4637" width="5.6640625" style="216" customWidth="1"/>
    <col min="4638" max="4865" width="9" style="216"/>
    <col min="4866" max="4893" width="5.6640625" style="216" customWidth="1"/>
    <col min="4894" max="5121" width="9" style="216"/>
    <col min="5122" max="5149" width="5.6640625" style="216" customWidth="1"/>
    <col min="5150" max="5377" width="9" style="216"/>
    <col min="5378" max="5405" width="5.6640625" style="216" customWidth="1"/>
    <col min="5406" max="5633" width="9" style="216"/>
    <col min="5634" max="5661" width="5.6640625" style="216" customWidth="1"/>
    <col min="5662" max="5889" width="9" style="216"/>
    <col min="5890" max="5917" width="5.6640625" style="216" customWidth="1"/>
    <col min="5918" max="6145" width="9" style="216"/>
    <col min="6146" max="6173" width="5.6640625" style="216" customWidth="1"/>
    <col min="6174" max="6401" width="9" style="216"/>
    <col min="6402" max="6429" width="5.6640625" style="216" customWidth="1"/>
    <col min="6430" max="6657" width="9" style="216"/>
    <col min="6658" max="6685" width="5.6640625" style="216" customWidth="1"/>
    <col min="6686" max="6913" width="9" style="216"/>
    <col min="6914" max="6941" width="5.6640625" style="216" customWidth="1"/>
    <col min="6942" max="7169" width="9" style="216"/>
    <col min="7170" max="7197" width="5.6640625" style="216" customWidth="1"/>
    <col min="7198" max="7425" width="9" style="216"/>
    <col min="7426" max="7453" width="5.6640625" style="216" customWidth="1"/>
    <col min="7454" max="7681" width="9" style="216"/>
    <col min="7682" max="7709" width="5.6640625" style="216" customWidth="1"/>
    <col min="7710" max="7937" width="9" style="216"/>
    <col min="7938" max="7965" width="5.6640625" style="216" customWidth="1"/>
    <col min="7966" max="8193" width="9" style="216"/>
    <col min="8194" max="8221" width="5.6640625" style="216" customWidth="1"/>
    <col min="8222" max="8449" width="9" style="216"/>
    <col min="8450" max="8477" width="5.6640625" style="216" customWidth="1"/>
    <col min="8478" max="8705" width="9" style="216"/>
    <col min="8706" max="8733" width="5.6640625" style="216" customWidth="1"/>
    <col min="8734" max="8961" width="9" style="216"/>
    <col min="8962" max="8989" width="5.6640625" style="216" customWidth="1"/>
    <col min="8990" max="9217" width="9" style="216"/>
    <col min="9218" max="9245" width="5.6640625" style="216" customWidth="1"/>
    <col min="9246" max="9473" width="9" style="216"/>
    <col min="9474" max="9501" width="5.6640625" style="216" customWidth="1"/>
    <col min="9502" max="9729" width="9" style="216"/>
    <col min="9730" max="9757" width="5.6640625" style="216" customWidth="1"/>
    <col min="9758" max="9985" width="9" style="216"/>
    <col min="9986" max="10013" width="5.6640625" style="216" customWidth="1"/>
    <col min="10014" max="10241" width="9" style="216"/>
    <col min="10242" max="10269" width="5.6640625" style="216" customWidth="1"/>
    <col min="10270" max="10497" width="9" style="216"/>
    <col min="10498" max="10525" width="5.6640625" style="216" customWidth="1"/>
    <col min="10526" max="10753" width="9" style="216"/>
    <col min="10754" max="10781" width="5.6640625" style="216" customWidth="1"/>
    <col min="10782" max="11009" width="9" style="216"/>
    <col min="11010" max="11037" width="5.6640625" style="216" customWidth="1"/>
    <col min="11038" max="11265" width="9" style="216"/>
    <col min="11266" max="11293" width="5.6640625" style="216" customWidth="1"/>
    <col min="11294" max="11521" width="9" style="216"/>
    <col min="11522" max="11549" width="5.6640625" style="216" customWidth="1"/>
    <col min="11550" max="11777" width="9" style="216"/>
    <col min="11778" max="11805" width="5.6640625" style="216" customWidth="1"/>
    <col min="11806" max="12033" width="9" style="216"/>
    <col min="12034" max="12061" width="5.6640625" style="216" customWidth="1"/>
    <col min="12062" max="12289" width="9" style="216"/>
    <col min="12290" max="12317" width="5.6640625" style="216" customWidth="1"/>
    <col min="12318" max="12545" width="9" style="216"/>
    <col min="12546" max="12573" width="5.6640625" style="216" customWidth="1"/>
    <col min="12574" max="12801" width="9" style="216"/>
    <col min="12802" max="12829" width="5.6640625" style="216" customWidth="1"/>
    <col min="12830" max="13057" width="9" style="216"/>
    <col min="13058" max="13085" width="5.6640625" style="216" customWidth="1"/>
    <col min="13086" max="13313" width="9" style="216"/>
    <col min="13314" max="13341" width="5.6640625" style="216" customWidth="1"/>
    <col min="13342" max="13569" width="9" style="216"/>
    <col min="13570" max="13597" width="5.6640625" style="216" customWidth="1"/>
    <col min="13598" max="13825" width="9" style="216"/>
    <col min="13826" max="13853" width="5.6640625" style="216" customWidth="1"/>
    <col min="13854" max="14081" width="9" style="216"/>
    <col min="14082" max="14109" width="5.6640625" style="216" customWidth="1"/>
    <col min="14110" max="14337" width="9" style="216"/>
    <col min="14338" max="14365" width="5.6640625" style="216" customWidth="1"/>
    <col min="14366" max="14593" width="9" style="216"/>
    <col min="14594" max="14621" width="5.6640625" style="216" customWidth="1"/>
    <col min="14622" max="14849" width="9" style="216"/>
    <col min="14850" max="14877" width="5.6640625" style="216" customWidth="1"/>
    <col min="14878" max="15105" width="9" style="216"/>
    <col min="15106" max="15133" width="5.6640625" style="216" customWidth="1"/>
    <col min="15134" max="15361" width="9" style="216"/>
    <col min="15362" max="15389" width="5.6640625" style="216" customWidth="1"/>
    <col min="15390" max="15617" width="9" style="216"/>
    <col min="15618" max="15645" width="5.6640625" style="216" customWidth="1"/>
    <col min="15646" max="15873" width="9" style="216"/>
    <col min="15874" max="15901" width="5.6640625" style="216" customWidth="1"/>
    <col min="15902" max="16129" width="9" style="216"/>
    <col min="16130" max="16157" width="5.6640625" style="216" customWidth="1"/>
    <col min="16158" max="16384" width="9" style="216"/>
  </cols>
  <sheetData>
    <row r="1" spans="1:33" ht="21.75" customHeight="1">
      <c r="A1" s="9" t="s">
        <v>232</v>
      </c>
      <c r="B1" s="52"/>
      <c r="C1" s="52"/>
      <c r="D1" s="52"/>
      <c r="E1" s="52"/>
      <c r="F1" s="52"/>
      <c r="G1" s="52"/>
      <c r="H1" s="52"/>
      <c r="I1" s="375" t="s">
        <v>233</v>
      </c>
      <c r="J1" s="375"/>
      <c r="K1" s="375"/>
      <c r="L1" s="375"/>
      <c r="M1" s="375"/>
      <c r="N1" s="95"/>
      <c r="O1" s="95"/>
      <c r="P1" s="95"/>
      <c r="Q1" s="95"/>
      <c r="R1" s="95"/>
      <c r="T1" s="376" t="s">
        <v>274</v>
      </c>
      <c r="U1" s="376"/>
      <c r="V1" s="376"/>
      <c r="W1" s="376"/>
      <c r="X1" s="375" t="str">
        <f>'U10組合せ(抽選結果)'!A40</f>
        <v>芳賀町けやき台サッカー場</v>
      </c>
      <c r="Y1" s="375"/>
      <c r="Z1" s="375"/>
      <c r="AA1" s="375"/>
      <c r="AB1" s="375"/>
      <c r="AC1" s="375"/>
      <c r="AD1" s="375"/>
      <c r="AE1" s="375"/>
      <c r="AF1" s="375"/>
      <c r="AG1" s="375"/>
    </row>
    <row r="2" spans="1:33" ht="15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R2" s="203"/>
      <c r="S2" s="203"/>
      <c r="T2" s="203"/>
      <c r="U2" s="203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3" ht="19.5" customHeight="1">
      <c r="A3" s="9"/>
      <c r="B3" s="9"/>
      <c r="C3" s="9"/>
      <c r="D3" s="9"/>
      <c r="E3" s="9"/>
      <c r="F3" s="9"/>
      <c r="G3" s="9"/>
      <c r="I3" s="376" t="s">
        <v>251</v>
      </c>
      <c r="J3" s="376"/>
      <c r="M3" s="203"/>
      <c r="R3" s="203"/>
      <c r="S3" s="203"/>
      <c r="T3" s="203"/>
      <c r="U3" s="203"/>
      <c r="V3" s="11"/>
      <c r="X3" s="376" t="s">
        <v>252</v>
      </c>
      <c r="Y3" s="376"/>
      <c r="Z3" s="9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28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30"/>
      <c r="Y4" s="96"/>
      <c r="Z4" s="1"/>
      <c r="AA4" s="1"/>
      <c r="AB4" s="1"/>
      <c r="AC4" s="1"/>
      <c r="AD4" s="1"/>
    </row>
    <row r="5" spans="1:33" ht="20.100000000000001" customHeight="1" thickTop="1">
      <c r="A5" s="1"/>
      <c r="B5" s="1"/>
      <c r="C5" s="1"/>
      <c r="D5" s="41"/>
      <c r="E5" s="13"/>
      <c r="F5" s="13"/>
      <c r="G5" s="97"/>
      <c r="H5" s="270"/>
      <c r="I5" s="266"/>
      <c r="J5" s="13"/>
      <c r="K5" s="14"/>
      <c r="L5" s="41"/>
      <c r="M5" s="13"/>
      <c r="N5" s="13"/>
      <c r="O5" s="14"/>
      <c r="P5" s="1"/>
      <c r="Q5" s="1"/>
      <c r="R5" s="1"/>
      <c r="S5" s="41"/>
      <c r="T5" s="13"/>
      <c r="U5" s="13"/>
      <c r="V5" s="98"/>
      <c r="W5" s="270"/>
      <c r="X5" s="266"/>
      <c r="Y5" s="13"/>
      <c r="Z5" s="14"/>
      <c r="AA5" s="41"/>
      <c r="AB5" s="13"/>
      <c r="AC5" s="13"/>
      <c r="AD5" s="14"/>
    </row>
    <row r="6" spans="1:33" ht="20.100000000000001" customHeight="1">
      <c r="A6" s="1"/>
      <c r="B6" s="1"/>
      <c r="C6" s="377">
        <v>1</v>
      </c>
      <c r="D6" s="377"/>
      <c r="E6" s="199"/>
      <c r="F6" s="1"/>
      <c r="G6" s="377">
        <v>2</v>
      </c>
      <c r="H6" s="377"/>
      <c r="I6" s="199"/>
      <c r="J6" s="1"/>
      <c r="K6" s="377">
        <v>3</v>
      </c>
      <c r="L6" s="377"/>
      <c r="M6" s="199"/>
      <c r="N6" s="1"/>
      <c r="O6" s="377">
        <v>4</v>
      </c>
      <c r="P6" s="377"/>
      <c r="Q6" s="1"/>
      <c r="R6" s="377">
        <v>5</v>
      </c>
      <c r="S6" s="377"/>
      <c r="T6" s="199"/>
      <c r="U6" s="1"/>
      <c r="V6" s="377">
        <v>6</v>
      </c>
      <c r="W6" s="377"/>
      <c r="X6" s="199"/>
      <c r="Y6" s="1"/>
      <c r="Z6" s="377">
        <v>7</v>
      </c>
      <c r="AA6" s="377"/>
      <c r="AB6" s="199"/>
      <c r="AC6" s="1"/>
      <c r="AD6" s="377">
        <v>8</v>
      </c>
      <c r="AE6" s="377"/>
    </row>
    <row r="7" spans="1:33" ht="20.100000000000001" customHeight="1">
      <c r="A7" s="1"/>
      <c r="B7" s="1"/>
      <c r="C7" s="386" t="str">
        <f>'U10組合せ(抽選結果)'!C40</f>
        <v>富士見サッカースポーツ少年団レッド</v>
      </c>
      <c r="D7" s="386"/>
      <c r="E7" s="202"/>
      <c r="F7" s="200"/>
      <c r="G7" s="389" t="str">
        <f>'U10組合せ(抽選結果)'!C42</f>
        <v>野木ＳＳＳ</v>
      </c>
      <c r="H7" s="389"/>
      <c r="I7" s="202"/>
      <c r="J7" s="99"/>
      <c r="K7" s="379" t="str">
        <f>'U10組合せ(抽選結果)'!C44</f>
        <v>喜連川ＦＣＪｒ</v>
      </c>
      <c r="L7" s="379"/>
      <c r="M7" s="202"/>
      <c r="N7" s="99"/>
      <c r="O7" s="385" t="str">
        <f>'U10組合せ(抽選結果)'!C46</f>
        <v>今市ジュニオール</v>
      </c>
      <c r="P7" s="385"/>
      <c r="Q7" s="99"/>
      <c r="R7" s="379" t="str">
        <f>'U10組合せ(抽選結果)'!C48</f>
        <v>祖母井クラブ</v>
      </c>
      <c r="S7" s="379"/>
      <c r="T7" s="202"/>
      <c r="U7" s="99"/>
      <c r="V7" s="389" t="str">
        <f>'U10組合せ(抽選結果)'!C50</f>
        <v>石井フットボールクラブ</v>
      </c>
      <c r="W7" s="389"/>
      <c r="X7" s="202"/>
      <c r="Y7" s="99"/>
      <c r="Z7" s="379" t="str">
        <f>'U10組合せ(抽選結果)'!C52</f>
        <v>ＦＣ黒羽</v>
      </c>
      <c r="AA7" s="379"/>
      <c r="AB7" s="202"/>
      <c r="AC7" s="99"/>
      <c r="AD7" s="385" t="str">
        <f>'U10組合せ(抽選結果)'!C54</f>
        <v>ＣＡ．アトレチコ　佐野</v>
      </c>
      <c r="AE7" s="385"/>
    </row>
    <row r="8" spans="1:33" ht="20.100000000000001" customHeight="1">
      <c r="A8" s="1"/>
      <c r="B8" s="1"/>
      <c r="C8" s="386"/>
      <c r="D8" s="386"/>
      <c r="E8" s="202"/>
      <c r="F8" s="200"/>
      <c r="G8" s="389"/>
      <c r="H8" s="389"/>
      <c r="I8" s="202"/>
      <c r="J8" s="99"/>
      <c r="K8" s="379"/>
      <c r="L8" s="379"/>
      <c r="M8" s="202"/>
      <c r="N8" s="99"/>
      <c r="O8" s="385"/>
      <c r="P8" s="385"/>
      <c r="Q8" s="99"/>
      <c r="R8" s="379"/>
      <c r="S8" s="379"/>
      <c r="T8" s="202"/>
      <c r="U8" s="99"/>
      <c r="V8" s="389"/>
      <c r="W8" s="389"/>
      <c r="X8" s="202"/>
      <c r="Y8" s="99"/>
      <c r="Z8" s="379"/>
      <c r="AA8" s="379"/>
      <c r="AB8" s="202"/>
      <c r="AC8" s="99"/>
      <c r="AD8" s="385"/>
      <c r="AE8" s="385"/>
    </row>
    <row r="9" spans="1:33" ht="20.100000000000001" customHeight="1">
      <c r="A9" s="1"/>
      <c r="B9" s="1"/>
      <c r="C9" s="386"/>
      <c r="D9" s="386"/>
      <c r="E9" s="202"/>
      <c r="F9" s="200"/>
      <c r="G9" s="389"/>
      <c r="H9" s="389"/>
      <c r="I9" s="202"/>
      <c r="J9" s="99"/>
      <c r="K9" s="379"/>
      <c r="L9" s="379"/>
      <c r="M9" s="202"/>
      <c r="N9" s="99"/>
      <c r="O9" s="385"/>
      <c r="P9" s="385"/>
      <c r="Q9" s="99"/>
      <c r="R9" s="379"/>
      <c r="S9" s="379"/>
      <c r="T9" s="202"/>
      <c r="U9" s="99"/>
      <c r="V9" s="389"/>
      <c r="W9" s="389"/>
      <c r="X9" s="202"/>
      <c r="Y9" s="99"/>
      <c r="Z9" s="379"/>
      <c r="AA9" s="379"/>
      <c r="AB9" s="202"/>
      <c r="AC9" s="99"/>
      <c r="AD9" s="385"/>
      <c r="AE9" s="385"/>
    </row>
    <row r="10" spans="1:33" ht="19.5" customHeight="1">
      <c r="A10" s="1"/>
      <c r="B10" s="1"/>
      <c r="C10" s="386"/>
      <c r="D10" s="386"/>
      <c r="E10" s="202"/>
      <c r="F10" s="200"/>
      <c r="G10" s="389"/>
      <c r="H10" s="389"/>
      <c r="I10" s="202"/>
      <c r="J10" s="99"/>
      <c r="K10" s="379"/>
      <c r="L10" s="379"/>
      <c r="M10" s="202"/>
      <c r="N10" s="99"/>
      <c r="O10" s="385"/>
      <c r="P10" s="385"/>
      <c r="Q10" s="99"/>
      <c r="R10" s="379"/>
      <c r="S10" s="379"/>
      <c r="T10" s="202"/>
      <c r="U10" s="99"/>
      <c r="V10" s="389"/>
      <c r="W10" s="389"/>
      <c r="X10" s="202"/>
      <c r="Y10" s="99"/>
      <c r="Z10" s="379"/>
      <c r="AA10" s="379"/>
      <c r="AB10" s="202"/>
      <c r="AC10" s="99"/>
      <c r="AD10" s="385"/>
      <c r="AE10" s="385"/>
    </row>
    <row r="11" spans="1:33" ht="20.100000000000001" customHeight="1">
      <c r="A11" s="1"/>
      <c r="B11" s="1"/>
      <c r="C11" s="386"/>
      <c r="D11" s="386"/>
      <c r="E11" s="202"/>
      <c r="F11" s="200"/>
      <c r="G11" s="389"/>
      <c r="H11" s="389"/>
      <c r="I11" s="202"/>
      <c r="J11" s="99"/>
      <c r="K11" s="379"/>
      <c r="L11" s="379"/>
      <c r="M11" s="202"/>
      <c r="N11" s="99"/>
      <c r="O11" s="385"/>
      <c r="P11" s="385"/>
      <c r="Q11" s="99"/>
      <c r="R11" s="379"/>
      <c r="S11" s="379"/>
      <c r="T11" s="202"/>
      <c r="U11" s="99"/>
      <c r="V11" s="389"/>
      <c r="W11" s="389"/>
      <c r="X11" s="202"/>
      <c r="Y11" s="99"/>
      <c r="Z11" s="379"/>
      <c r="AA11" s="379"/>
      <c r="AB11" s="202"/>
      <c r="AC11" s="99"/>
      <c r="AD11" s="385"/>
      <c r="AE11" s="385"/>
    </row>
    <row r="12" spans="1:33" ht="20.100000000000001" customHeight="1">
      <c r="A12" s="1"/>
      <c r="B12" s="1"/>
      <c r="C12" s="386"/>
      <c r="D12" s="386"/>
      <c r="E12" s="202"/>
      <c r="F12" s="200"/>
      <c r="G12" s="389"/>
      <c r="H12" s="389"/>
      <c r="I12" s="202"/>
      <c r="J12" s="99"/>
      <c r="K12" s="379"/>
      <c r="L12" s="379"/>
      <c r="M12" s="202"/>
      <c r="N12" s="99"/>
      <c r="O12" s="385"/>
      <c r="P12" s="385"/>
      <c r="Q12" s="99"/>
      <c r="R12" s="379"/>
      <c r="S12" s="379"/>
      <c r="T12" s="202"/>
      <c r="U12" s="99"/>
      <c r="V12" s="389"/>
      <c r="W12" s="389"/>
      <c r="X12" s="202"/>
      <c r="Y12" s="99"/>
      <c r="Z12" s="379"/>
      <c r="AA12" s="379"/>
      <c r="AB12" s="202"/>
      <c r="AC12" s="99"/>
      <c r="AD12" s="385"/>
      <c r="AE12" s="385"/>
    </row>
    <row r="13" spans="1:33" ht="20.100000000000001" customHeight="1">
      <c r="A13" s="1"/>
      <c r="B13" s="1"/>
      <c r="C13" s="386"/>
      <c r="D13" s="386"/>
      <c r="E13" s="202"/>
      <c r="F13" s="200"/>
      <c r="G13" s="389"/>
      <c r="H13" s="389"/>
      <c r="I13" s="202"/>
      <c r="J13" s="99"/>
      <c r="K13" s="379"/>
      <c r="L13" s="379"/>
      <c r="M13" s="202"/>
      <c r="N13" s="99"/>
      <c r="O13" s="385"/>
      <c r="P13" s="385"/>
      <c r="Q13" s="99"/>
      <c r="R13" s="379"/>
      <c r="S13" s="379"/>
      <c r="T13" s="202"/>
      <c r="U13" s="99"/>
      <c r="V13" s="389"/>
      <c r="W13" s="389"/>
      <c r="X13" s="202"/>
      <c r="Y13" s="99"/>
      <c r="Z13" s="379"/>
      <c r="AA13" s="379"/>
      <c r="AB13" s="202"/>
      <c r="AC13" s="99"/>
      <c r="AD13" s="385"/>
      <c r="AE13" s="385"/>
    </row>
    <row r="14" spans="1:33" ht="19.5" customHeight="1">
      <c r="A14" s="1"/>
      <c r="B14" s="1"/>
      <c r="C14" s="386"/>
      <c r="D14" s="386"/>
      <c r="E14" s="202"/>
      <c r="F14" s="200"/>
      <c r="G14" s="389"/>
      <c r="H14" s="389"/>
      <c r="I14" s="202"/>
      <c r="J14" s="99"/>
      <c r="K14" s="379"/>
      <c r="L14" s="379"/>
      <c r="M14" s="202"/>
      <c r="N14" s="99"/>
      <c r="O14" s="385"/>
      <c r="P14" s="385"/>
      <c r="Q14" s="99"/>
      <c r="R14" s="379"/>
      <c r="S14" s="379"/>
      <c r="T14" s="202"/>
      <c r="U14" s="99"/>
      <c r="V14" s="389"/>
      <c r="W14" s="389"/>
      <c r="X14" s="202"/>
      <c r="Y14" s="99"/>
      <c r="Z14" s="379"/>
      <c r="AA14" s="379"/>
      <c r="AB14" s="202"/>
      <c r="AC14" s="99"/>
      <c r="AD14" s="385"/>
      <c r="AE14" s="385"/>
    </row>
    <row r="15" spans="1:33" ht="19.2">
      <c r="B15" s="55" t="s">
        <v>176</v>
      </c>
      <c r="D15" s="5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B15" s="205"/>
      <c r="AC15" s="197" t="s">
        <v>177</v>
      </c>
      <c r="AD15" s="197" t="s">
        <v>178</v>
      </c>
      <c r="AE15" s="197" t="s">
        <v>178</v>
      </c>
      <c r="AF15" s="197" t="s">
        <v>179</v>
      </c>
      <c r="AG15" s="101"/>
    </row>
    <row r="16" spans="1:33" ht="13.5" customHeight="1">
      <c r="B16" s="377" t="s">
        <v>180</v>
      </c>
      <c r="C16" s="377" t="s">
        <v>4</v>
      </c>
      <c r="D16" s="380">
        <v>0.5</v>
      </c>
      <c r="E16" s="380"/>
      <c r="F16" s="380"/>
      <c r="G16" s="454" t="str">
        <f>C7</f>
        <v>富士見サッカースポーツ少年団レッド</v>
      </c>
      <c r="H16" s="454"/>
      <c r="I16" s="454"/>
      <c r="J16" s="454"/>
      <c r="K16" s="454"/>
      <c r="L16" s="454"/>
      <c r="M16" s="454"/>
      <c r="N16" s="382">
        <f>P16+P17</f>
        <v>0</v>
      </c>
      <c r="O16" s="383" t="s">
        <v>9</v>
      </c>
      <c r="P16" s="252">
        <v>0</v>
      </c>
      <c r="Q16" s="209" t="s">
        <v>68</v>
      </c>
      <c r="R16" s="252">
        <v>2</v>
      </c>
      <c r="S16" s="383" t="s">
        <v>10</v>
      </c>
      <c r="T16" s="382">
        <f>R16+R17</f>
        <v>4</v>
      </c>
      <c r="U16" s="391" t="str">
        <f>G7</f>
        <v>野木ＳＳＳ</v>
      </c>
      <c r="V16" s="391"/>
      <c r="W16" s="391"/>
      <c r="X16" s="391"/>
      <c r="Y16" s="391"/>
      <c r="Z16" s="391"/>
      <c r="AA16" s="391"/>
      <c r="AB16" s="390" t="s">
        <v>246</v>
      </c>
      <c r="AC16" s="365" t="s">
        <v>181</v>
      </c>
      <c r="AD16" s="365" t="s">
        <v>182</v>
      </c>
      <c r="AE16" s="365" t="s">
        <v>183</v>
      </c>
      <c r="AF16" s="365">
        <v>8</v>
      </c>
      <c r="AG16" s="378" t="s">
        <v>247</v>
      </c>
    </row>
    <row r="17" spans="2:33" ht="14.1" customHeight="1">
      <c r="B17" s="377"/>
      <c r="C17" s="377"/>
      <c r="D17" s="380"/>
      <c r="E17" s="380"/>
      <c r="F17" s="380"/>
      <c r="G17" s="454"/>
      <c r="H17" s="454"/>
      <c r="I17" s="454"/>
      <c r="J17" s="454"/>
      <c r="K17" s="454"/>
      <c r="L17" s="454"/>
      <c r="M17" s="454"/>
      <c r="N17" s="382"/>
      <c r="O17" s="383"/>
      <c r="P17" s="252">
        <v>0</v>
      </c>
      <c r="Q17" s="209" t="s">
        <v>68</v>
      </c>
      <c r="R17" s="252">
        <v>2</v>
      </c>
      <c r="S17" s="383"/>
      <c r="T17" s="382"/>
      <c r="U17" s="391"/>
      <c r="V17" s="391"/>
      <c r="W17" s="391"/>
      <c r="X17" s="391"/>
      <c r="Y17" s="391"/>
      <c r="Z17" s="391"/>
      <c r="AA17" s="391"/>
      <c r="AB17" s="390"/>
      <c r="AC17" s="365"/>
      <c r="AD17" s="365"/>
      <c r="AE17" s="365"/>
      <c r="AF17" s="365"/>
      <c r="AG17" s="378"/>
    </row>
    <row r="18" spans="2:33" ht="14.1" customHeight="1">
      <c r="B18" s="377" t="s">
        <v>184</v>
      </c>
      <c r="C18" s="377" t="s">
        <v>4</v>
      </c>
      <c r="D18" s="380">
        <v>0.5</v>
      </c>
      <c r="E18" s="380"/>
      <c r="F18" s="380"/>
      <c r="G18" s="384" t="str">
        <f>K7</f>
        <v>喜連川ＦＣＪｒ</v>
      </c>
      <c r="H18" s="384"/>
      <c r="I18" s="384"/>
      <c r="J18" s="384"/>
      <c r="K18" s="384"/>
      <c r="L18" s="384"/>
      <c r="M18" s="384"/>
      <c r="N18" s="382">
        <f>P18+P19</f>
        <v>0</v>
      </c>
      <c r="O18" s="383" t="s">
        <v>9</v>
      </c>
      <c r="P18" s="252">
        <v>0</v>
      </c>
      <c r="Q18" s="209" t="s">
        <v>68</v>
      </c>
      <c r="R18" s="252">
        <v>3</v>
      </c>
      <c r="S18" s="383" t="s">
        <v>10</v>
      </c>
      <c r="T18" s="382">
        <f>R18+R19</f>
        <v>5</v>
      </c>
      <c r="U18" s="392" t="str">
        <f>O7</f>
        <v>今市ジュニオール</v>
      </c>
      <c r="V18" s="392"/>
      <c r="W18" s="392"/>
      <c r="X18" s="392"/>
      <c r="Y18" s="392"/>
      <c r="Z18" s="392"/>
      <c r="AA18" s="392"/>
      <c r="AB18" s="390" t="s">
        <v>246</v>
      </c>
      <c r="AC18" s="365" t="s">
        <v>185</v>
      </c>
      <c r="AD18" s="365" t="s">
        <v>183</v>
      </c>
      <c r="AE18" s="365" t="s">
        <v>182</v>
      </c>
      <c r="AF18" s="365">
        <v>5</v>
      </c>
      <c r="AG18" s="378" t="s">
        <v>247</v>
      </c>
    </row>
    <row r="19" spans="2:33" ht="14.1" customHeight="1">
      <c r="B19" s="377"/>
      <c r="C19" s="377"/>
      <c r="D19" s="380"/>
      <c r="E19" s="380"/>
      <c r="F19" s="380"/>
      <c r="G19" s="384"/>
      <c r="H19" s="384"/>
      <c r="I19" s="384"/>
      <c r="J19" s="384"/>
      <c r="K19" s="384"/>
      <c r="L19" s="384"/>
      <c r="M19" s="384"/>
      <c r="N19" s="382"/>
      <c r="O19" s="383"/>
      <c r="P19" s="252">
        <v>0</v>
      </c>
      <c r="Q19" s="209" t="s">
        <v>68</v>
      </c>
      <c r="R19" s="252">
        <v>2</v>
      </c>
      <c r="S19" s="383"/>
      <c r="T19" s="382"/>
      <c r="U19" s="392"/>
      <c r="V19" s="392"/>
      <c r="W19" s="392"/>
      <c r="X19" s="392"/>
      <c r="Y19" s="392"/>
      <c r="Z19" s="392"/>
      <c r="AA19" s="392"/>
      <c r="AB19" s="390"/>
      <c r="AC19" s="365"/>
      <c r="AD19" s="365"/>
      <c r="AE19" s="365"/>
      <c r="AF19" s="365"/>
      <c r="AG19" s="378"/>
    </row>
    <row r="20" spans="2:33" ht="14.1" customHeight="1">
      <c r="B20" s="377" t="s">
        <v>180</v>
      </c>
      <c r="C20" s="377" t="s">
        <v>5</v>
      </c>
      <c r="D20" s="380">
        <v>0.52083333333333337</v>
      </c>
      <c r="E20" s="380"/>
      <c r="F20" s="380"/>
      <c r="G20" s="384" t="str">
        <f>R7</f>
        <v>祖母井クラブ</v>
      </c>
      <c r="H20" s="384"/>
      <c r="I20" s="384"/>
      <c r="J20" s="384"/>
      <c r="K20" s="384"/>
      <c r="L20" s="384"/>
      <c r="M20" s="384"/>
      <c r="N20" s="382">
        <f>P20+P21</f>
        <v>0</v>
      </c>
      <c r="O20" s="383" t="s">
        <v>9</v>
      </c>
      <c r="P20" s="252">
        <v>0</v>
      </c>
      <c r="Q20" s="209" t="s">
        <v>68</v>
      </c>
      <c r="R20" s="252">
        <v>1</v>
      </c>
      <c r="S20" s="383" t="s">
        <v>10</v>
      </c>
      <c r="T20" s="382">
        <f>R20+R21</f>
        <v>1</v>
      </c>
      <c r="U20" s="391" t="str">
        <f>V7</f>
        <v>石井フットボールクラブ</v>
      </c>
      <c r="V20" s="391"/>
      <c r="W20" s="391"/>
      <c r="X20" s="391"/>
      <c r="Y20" s="391"/>
      <c r="Z20" s="391"/>
      <c r="AA20" s="391"/>
      <c r="AB20" s="390" t="s">
        <v>246</v>
      </c>
      <c r="AC20" s="365" t="s">
        <v>186</v>
      </c>
      <c r="AD20" s="365" t="s">
        <v>187</v>
      </c>
      <c r="AE20" s="365" t="s">
        <v>188</v>
      </c>
      <c r="AF20" s="365">
        <v>4</v>
      </c>
      <c r="AG20" s="378" t="s">
        <v>247</v>
      </c>
    </row>
    <row r="21" spans="2:33" ht="14.1" customHeight="1">
      <c r="B21" s="377"/>
      <c r="C21" s="377"/>
      <c r="D21" s="380"/>
      <c r="E21" s="380"/>
      <c r="F21" s="380"/>
      <c r="G21" s="384"/>
      <c r="H21" s="384"/>
      <c r="I21" s="384"/>
      <c r="J21" s="384"/>
      <c r="K21" s="384"/>
      <c r="L21" s="384"/>
      <c r="M21" s="384"/>
      <c r="N21" s="382"/>
      <c r="O21" s="383"/>
      <c r="P21" s="252">
        <v>0</v>
      </c>
      <c r="Q21" s="209" t="s">
        <v>68</v>
      </c>
      <c r="R21" s="252">
        <v>0</v>
      </c>
      <c r="S21" s="383"/>
      <c r="T21" s="382"/>
      <c r="U21" s="391"/>
      <c r="V21" s="391"/>
      <c r="W21" s="391"/>
      <c r="X21" s="391"/>
      <c r="Y21" s="391"/>
      <c r="Z21" s="391"/>
      <c r="AA21" s="391"/>
      <c r="AB21" s="390"/>
      <c r="AC21" s="365"/>
      <c r="AD21" s="365"/>
      <c r="AE21" s="365"/>
      <c r="AF21" s="365"/>
      <c r="AG21" s="378"/>
    </row>
    <row r="22" spans="2:33" ht="14.1" customHeight="1">
      <c r="B22" s="377" t="s">
        <v>184</v>
      </c>
      <c r="C22" s="377" t="s">
        <v>5</v>
      </c>
      <c r="D22" s="380">
        <v>0.52083333333333337</v>
      </c>
      <c r="E22" s="380"/>
      <c r="F22" s="380"/>
      <c r="G22" s="393" t="str">
        <f>Z7</f>
        <v>ＦＣ黒羽</v>
      </c>
      <c r="H22" s="393"/>
      <c r="I22" s="393"/>
      <c r="J22" s="393"/>
      <c r="K22" s="393"/>
      <c r="L22" s="393"/>
      <c r="M22" s="393"/>
      <c r="N22" s="382">
        <f>P22+P23</f>
        <v>0</v>
      </c>
      <c r="O22" s="383" t="s">
        <v>9</v>
      </c>
      <c r="P22" s="252">
        <v>0</v>
      </c>
      <c r="Q22" s="209" t="s">
        <v>68</v>
      </c>
      <c r="R22" s="252">
        <v>2</v>
      </c>
      <c r="S22" s="383" t="s">
        <v>10</v>
      </c>
      <c r="T22" s="382">
        <f>R22+R23</f>
        <v>3</v>
      </c>
      <c r="U22" s="391" t="str">
        <f>AD7</f>
        <v>ＣＡ．アトレチコ　佐野</v>
      </c>
      <c r="V22" s="391"/>
      <c r="W22" s="391"/>
      <c r="X22" s="391"/>
      <c r="Y22" s="391"/>
      <c r="Z22" s="391"/>
      <c r="AA22" s="391"/>
      <c r="AB22" s="390" t="s">
        <v>246</v>
      </c>
      <c r="AC22" s="365" t="s">
        <v>189</v>
      </c>
      <c r="AD22" s="365" t="s">
        <v>188</v>
      </c>
      <c r="AE22" s="365" t="s">
        <v>187</v>
      </c>
      <c r="AF22" s="365">
        <v>1</v>
      </c>
      <c r="AG22" s="378" t="s">
        <v>247</v>
      </c>
    </row>
    <row r="23" spans="2:33" ht="14.1" customHeight="1">
      <c r="B23" s="377"/>
      <c r="C23" s="377"/>
      <c r="D23" s="380"/>
      <c r="E23" s="380"/>
      <c r="F23" s="380"/>
      <c r="G23" s="393"/>
      <c r="H23" s="393"/>
      <c r="I23" s="393"/>
      <c r="J23" s="393"/>
      <c r="K23" s="393"/>
      <c r="L23" s="393"/>
      <c r="M23" s="393"/>
      <c r="N23" s="382"/>
      <c r="O23" s="383"/>
      <c r="P23" s="252">
        <v>0</v>
      </c>
      <c r="Q23" s="209" t="s">
        <v>68</v>
      </c>
      <c r="R23" s="252">
        <v>1</v>
      </c>
      <c r="S23" s="383"/>
      <c r="T23" s="382"/>
      <c r="U23" s="391"/>
      <c r="V23" s="391"/>
      <c r="W23" s="391"/>
      <c r="X23" s="391"/>
      <c r="Y23" s="391"/>
      <c r="Z23" s="391"/>
      <c r="AA23" s="391"/>
      <c r="AB23" s="390"/>
      <c r="AC23" s="365"/>
      <c r="AD23" s="365"/>
      <c r="AE23" s="365"/>
      <c r="AF23" s="365"/>
      <c r="AG23" s="378"/>
    </row>
    <row r="24" spans="2:33" ht="14.1" customHeight="1">
      <c r="B24" s="377" t="s">
        <v>180</v>
      </c>
      <c r="C24" s="377" t="s">
        <v>6</v>
      </c>
      <c r="D24" s="380">
        <v>0.54166666666666663</v>
      </c>
      <c r="E24" s="380"/>
      <c r="F24" s="380"/>
      <c r="G24" s="454" t="str">
        <f>C7</f>
        <v>富士見サッカースポーツ少年団レッド</v>
      </c>
      <c r="H24" s="454"/>
      <c r="I24" s="454"/>
      <c r="J24" s="454"/>
      <c r="K24" s="454"/>
      <c r="L24" s="454"/>
      <c r="M24" s="454"/>
      <c r="N24" s="382">
        <f>P24+P25</f>
        <v>0</v>
      </c>
      <c r="O24" s="383" t="s">
        <v>9</v>
      </c>
      <c r="P24" s="252">
        <v>0</v>
      </c>
      <c r="Q24" s="209" t="s">
        <v>68</v>
      </c>
      <c r="R24" s="252">
        <v>1</v>
      </c>
      <c r="S24" s="383" t="s">
        <v>10</v>
      </c>
      <c r="T24" s="382">
        <f>R24+R25</f>
        <v>1</v>
      </c>
      <c r="U24" s="391" t="str">
        <f>K7</f>
        <v>喜連川ＦＣＪｒ</v>
      </c>
      <c r="V24" s="391"/>
      <c r="W24" s="391"/>
      <c r="X24" s="391"/>
      <c r="Y24" s="391"/>
      <c r="Z24" s="391"/>
      <c r="AA24" s="391"/>
      <c r="AB24" s="390" t="s">
        <v>246</v>
      </c>
      <c r="AC24" s="365" t="s">
        <v>182</v>
      </c>
      <c r="AD24" s="365" t="s">
        <v>181</v>
      </c>
      <c r="AE24" s="365" t="s">
        <v>185</v>
      </c>
      <c r="AF24" s="365">
        <v>7</v>
      </c>
      <c r="AG24" s="378" t="s">
        <v>247</v>
      </c>
    </row>
    <row r="25" spans="2:33" ht="14.1" customHeight="1">
      <c r="B25" s="377"/>
      <c r="C25" s="377"/>
      <c r="D25" s="380"/>
      <c r="E25" s="380"/>
      <c r="F25" s="380"/>
      <c r="G25" s="454"/>
      <c r="H25" s="454"/>
      <c r="I25" s="454"/>
      <c r="J25" s="454"/>
      <c r="K25" s="454"/>
      <c r="L25" s="454"/>
      <c r="M25" s="454"/>
      <c r="N25" s="382"/>
      <c r="O25" s="383"/>
      <c r="P25" s="252">
        <v>0</v>
      </c>
      <c r="Q25" s="209" t="s">
        <v>68</v>
      </c>
      <c r="R25" s="252">
        <v>0</v>
      </c>
      <c r="S25" s="383"/>
      <c r="T25" s="382"/>
      <c r="U25" s="391"/>
      <c r="V25" s="391"/>
      <c r="W25" s="391"/>
      <c r="X25" s="391"/>
      <c r="Y25" s="391"/>
      <c r="Z25" s="391"/>
      <c r="AA25" s="391"/>
      <c r="AB25" s="390"/>
      <c r="AC25" s="365"/>
      <c r="AD25" s="365"/>
      <c r="AE25" s="365"/>
      <c r="AF25" s="365"/>
      <c r="AG25" s="378"/>
    </row>
    <row r="26" spans="2:33" ht="14.1" customHeight="1">
      <c r="B26" s="377" t="s">
        <v>184</v>
      </c>
      <c r="C26" s="377" t="s">
        <v>6</v>
      </c>
      <c r="D26" s="380">
        <v>0.54166666666666663</v>
      </c>
      <c r="E26" s="380"/>
      <c r="F26" s="380"/>
      <c r="G26" s="391" t="str">
        <f>G7</f>
        <v>野木ＳＳＳ</v>
      </c>
      <c r="H26" s="391"/>
      <c r="I26" s="391"/>
      <c r="J26" s="391"/>
      <c r="K26" s="391"/>
      <c r="L26" s="391"/>
      <c r="M26" s="391"/>
      <c r="N26" s="382">
        <f>P26+P27</f>
        <v>3</v>
      </c>
      <c r="O26" s="383" t="s">
        <v>9</v>
      </c>
      <c r="P26" s="252">
        <v>2</v>
      </c>
      <c r="Q26" s="209" t="s">
        <v>68</v>
      </c>
      <c r="R26" s="252">
        <v>0</v>
      </c>
      <c r="S26" s="383" t="s">
        <v>10</v>
      </c>
      <c r="T26" s="382">
        <f>R26+R27</f>
        <v>0</v>
      </c>
      <c r="U26" s="393" t="str">
        <f>O7</f>
        <v>今市ジュニオール</v>
      </c>
      <c r="V26" s="393"/>
      <c r="W26" s="393"/>
      <c r="X26" s="393"/>
      <c r="Y26" s="393"/>
      <c r="Z26" s="393"/>
      <c r="AA26" s="393"/>
      <c r="AB26" s="390" t="s">
        <v>246</v>
      </c>
      <c r="AC26" s="365" t="s">
        <v>183</v>
      </c>
      <c r="AD26" s="365" t="s">
        <v>185</v>
      </c>
      <c r="AE26" s="365" t="s">
        <v>181</v>
      </c>
      <c r="AF26" s="365">
        <v>6</v>
      </c>
      <c r="AG26" s="378" t="s">
        <v>247</v>
      </c>
    </row>
    <row r="27" spans="2:33" ht="14.1" customHeight="1">
      <c r="B27" s="377"/>
      <c r="C27" s="377"/>
      <c r="D27" s="380"/>
      <c r="E27" s="380"/>
      <c r="F27" s="380"/>
      <c r="G27" s="391"/>
      <c r="H27" s="391"/>
      <c r="I27" s="391"/>
      <c r="J27" s="391"/>
      <c r="K27" s="391"/>
      <c r="L27" s="391"/>
      <c r="M27" s="391"/>
      <c r="N27" s="382"/>
      <c r="O27" s="383"/>
      <c r="P27" s="252">
        <v>1</v>
      </c>
      <c r="Q27" s="209" t="s">
        <v>68</v>
      </c>
      <c r="R27" s="252">
        <v>0</v>
      </c>
      <c r="S27" s="383"/>
      <c r="T27" s="382"/>
      <c r="U27" s="393"/>
      <c r="V27" s="393"/>
      <c r="W27" s="393"/>
      <c r="X27" s="393"/>
      <c r="Y27" s="393"/>
      <c r="Z27" s="393"/>
      <c r="AA27" s="393"/>
      <c r="AB27" s="390"/>
      <c r="AC27" s="365"/>
      <c r="AD27" s="365"/>
      <c r="AE27" s="365"/>
      <c r="AF27" s="365"/>
      <c r="AG27" s="378"/>
    </row>
    <row r="28" spans="2:33" ht="14.1" customHeight="1">
      <c r="B28" s="377" t="s">
        <v>180</v>
      </c>
      <c r="C28" s="377" t="s">
        <v>7</v>
      </c>
      <c r="D28" s="380">
        <v>0.5625</v>
      </c>
      <c r="E28" s="380"/>
      <c r="F28" s="380"/>
      <c r="G28" s="391" t="str">
        <f>R7</f>
        <v>祖母井クラブ</v>
      </c>
      <c r="H28" s="391"/>
      <c r="I28" s="391"/>
      <c r="J28" s="391"/>
      <c r="K28" s="391"/>
      <c r="L28" s="391"/>
      <c r="M28" s="391"/>
      <c r="N28" s="382">
        <f>P28+P29</f>
        <v>3</v>
      </c>
      <c r="O28" s="383" t="s">
        <v>9</v>
      </c>
      <c r="P28" s="252">
        <v>2</v>
      </c>
      <c r="Q28" s="209" t="s">
        <v>68</v>
      </c>
      <c r="R28" s="252">
        <v>0</v>
      </c>
      <c r="S28" s="383" t="s">
        <v>10</v>
      </c>
      <c r="T28" s="382">
        <f>R28+R29</f>
        <v>0</v>
      </c>
      <c r="U28" s="393" t="str">
        <f>Z7</f>
        <v>ＦＣ黒羽</v>
      </c>
      <c r="V28" s="393"/>
      <c r="W28" s="393"/>
      <c r="X28" s="393"/>
      <c r="Y28" s="393"/>
      <c r="Z28" s="393"/>
      <c r="AA28" s="393"/>
      <c r="AB28" s="390" t="s">
        <v>246</v>
      </c>
      <c r="AC28" s="365" t="s">
        <v>187</v>
      </c>
      <c r="AD28" s="365" t="s">
        <v>186</v>
      </c>
      <c r="AE28" s="365" t="s">
        <v>189</v>
      </c>
      <c r="AF28" s="365">
        <v>3</v>
      </c>
      <c r="AG28" s="378" t="s">
        <v>247</v>
      </c>
    </row>
    <row r="29" spans="2:33" ht="14.1" customHeight="1">
      <c r="B29" s="377"/>
      <c r="C29" s="377"/>
      <c r="D29" s="380"/>
      <c r="E29" s="380"/>
      <c r="F29" s="380"/>
      <c r="G29" s="391"/>
      <c r="H29" s="391"/>
      <c r="I29" s="391"/>
      <c r="J29" s="391"/>
      <c r="K29" s="391"/>
      <c r="L29" s="391"/>
      <c r="M29" s="391"/>
      <c r="N29" s="382"/>
      <c r="O29" s="383"/>
      <c r="P29" s="252">
        <v>1</v>
      </c>
      <c r="Q29" s="209" t="s">
        <v>68</v>
      </c>
      <c r="R29" s="252">
        <v>0</v>
      </c>
      <c r="S29" s="383"/>
      <c r="T29" s="382"/>
      <c r="U29" s="393"/>
      <c r="V29" s="393"/>
      <c r="W29" s="393"/>
      <c r="X29" s="393"/>
      <c r="Y29" s="393"/>
      <c r="Z29" s="393"/>
      <c r="AA29" s="393"/>
      <c r="AB29" s="390"/>
      <c r="AC29" s="365"/>
      <c r="AD29" s="365"/>
      <c r="AE29" s="365"/>
      <c r="AF29" s="365"/>
      <c r="AG29" s="378"/>
    </row>
    <row r="30" spans="2:33" ht="14.1" customHeight="1">
      <c r="B30" s="377" t="s">
        <v>184</v>
      </c>
      <c r="C30" s="377" t="s">
        <v>7</v>
      </c>
      <c r="D30" s="380">
        <v>0.5625</v>
      </c>
      <c r="E30" s="380"/>
      <c r="F30" s="380"/>
      <c r="G30" s="464" t="str">
        <f>V7</f>
        <v>石井フットボールクラブ</v>
      </c>
      <c r="H30" s="464"/>
      <c r="I30" s="464"/>
      <c r="J30" s="464"/>
      <c r="K30" s="464"/>
      <c r="L30" s="464"/>
      <c r="M30" s="464"/>
      <c r="N30" s="382">
        <f>P30+P31</f>
        <v>0</v>
      </c>
      <c r="O30" s="383" t="s">
        <v>9</v>
      </c>
      <c r="P30" s="252">
        <v>0</v>
      </c>
      <c r="Q30" s="209" t="s">
        <v>68</v>
      </c>
      <c r="R30" s="252">
        <v>0</v>
      </c>
      <c r="S30" s="383" t="s">
        <v>10</v>
      </c>
      <c r="T30" s="382">
        <f>R30+R31</f>
        <v>0</v>
      </c>
      <c r="U30" s="464" t="str">
        <f>AD7</f>
        <v>ＣＡ．アトレチコ　佐野</v>
      </c>
      <c r="V30" s="464"/>
      <c r="W30" s="464"/>
      <c r="X30" s="464"/>
      <c r="Y30" s="464"/>
      <c r="Z30" s="464"/>
      <c r="AA30" s="464"/>
      <c r="AB30" s="390" t="s">
        <v>246</v>
      </c>
      <c r="AC30" s="365" t="s">
        <v>188</v>
      </c>
      <c r="AD30" s="365" t="s">
        <v>189</v>
      </c>
      <c r="AE30" s="365" t="s">
        <v>186</v>
      </c>
      <c r="AF30" s="365">
        <v>2</v>
      </c>
      <c r="AG30" s="378" t="s">
        <v>247</v>
      </c>
    </row>
    <row r="31" spans="2:33" ht="14.1" customHeight="1">
      <c r="B31" s="377"/>
      <c r="C31" s="377"/>
      <c r="D31" s="380"/>
      <c r="E31" s="380"/>
      <c r="F31" s="380"/>
      <c r="G31" s="464"/>
      <c r="H31" s="464"/>
      <c r="I31" s="464"/>
      <c r="J31" s="464"/>
      <c r="K31" s="464"/>
      <c r="L31" s="464"/>
      <c r="M31" s="464"/>
      <c r="N31" s="382"/>
      <c r="O31" s="383"/>
      <c r="P31" s="252">
        <v>0</v>
      </c>
      <c r="Q31" s="209" t="s">
        <v>68</v>
      </c>
      <c r="R31" s="252">
        <v>0</v>
      </c>
      <c r="S31" s="383"/>
      <c r="T31" s="382"/>
      <c r="U31" s="464"/>
      <c r="V31" s="464"/>
      <c r="W31" s="464"/>
      <c r="X31" s="464"/>
      <c r="Y31" s="464"/>
      <c r="Z31" s="464"/>
      <c r="AA31" s="464"/>
      <c r="AB31" s="390"/>
      <c r="AC31" s="365"/>
      <c r="AD31" s="365"/>
      <c r="AE31" s="365"/>
      <c r="AF31" s="365"/>
      <c r="AG31" s="378"/>
    </row>
    <row r="32" spans="2:33" ht="14.1" customHeight="1">
      <c r="B32" s="377" t="s">
        <v>180</v>
      </c>
      <c r="C32" s="377" t="s">
        <v>8</v>
      </c>
      <c r="D32" s="380">
        <v>0.58333333333333337</v>
      </c>
      <c r="E32" s="380"/>
      <c r="F32" s="380"/>
      <c r="G32" s="454" t="str">
        <f>C7</f>
        <v>富士見サッカースポーツ少年団レッド</v>
      </c>
      <c r="H32" s="454"/>
      <c r="I32" s="454"/>
      <c r="J32" s="454"/>
      <c r="K32" s="454"/>
      <c r="L32" s="454"/>
      <c r="M32" s="454"/>
      <c r="N32" s="382">
        <f>P32+P33</f>
        <v>0</v>
      </c>
      <c r="O32" s="383" t="s">
        <v>9</v>
      </c>
      <c r="P32" s="252">
        <v>0</v>
      </c>
      <c r="Q32" s="209" t="s">
        <v>68</v>
      </c>
      <c r="R32" s="252">
        <v>3</v>
      </c>
      <c r="S32" s="383" t="s">
        <v>10</v>
      </c>
      <c r="T32" s="382">
        <f>R32+R33</f>
        <v>3</v>
      </c>
      <c r="U32" s="392" t="str">
        <f>O7</f>
        <v>今市ジュニオール</v>
      </c>
      <c r="V32" s="392"/>
      <c r="W32" s="392"/>
      <c r="X32" s="392"/>
      <c r="Y32" s="392"/>
      <c r="Z32" s="392"/>
      <c r="AA32" s="392"/>
      <c r="AB32" s="390" t="s">
        <v>246</v>
      </c>
      <c r="AC32" s="365" t="s">
        <v>181</v>
      </c>
      <c r="AD32" s="365" t="s">
        <v>182</v>
      </c>
      <c r="AE32" s="365" t="s">
        <v>183</v>
      </c>
      <c r="AF32" s="365">
        <v>8</v>
      </c>
      <c r="AG32" s="378" t="s">
        <v>247</v>
      </c>
    </row>
    <row r="33" spans="2:33" ht="14.1" customHeight="1">
      <c r="B33" s="377"/>
      <c r="C33" s="377"/>
      <c r="D33" s="380"/>
      <c r="E33" s="380"/>
      <c r="F33" s="380"/>
      <c r="G33" s="454"/>
      <c r="H33" s="454"/>
      <c r="I33" s="454"/>
      <c r="J33" s="454"/>
      <c r="K33" s="454"/>
      <c r="L33" s="454"/>
      <c r="M33" s="454"/>
      <c r="N33" s="382"/>
      <c r="O33" s="383"/>
      <c r="P33" s="252">
        <v>0</v>
      </c>
      <c r="Q33" s="209" t="s">
        <v>68</v>
      </c>
      <c r="R33" s="252">
        <v>0</v>
      </c>
      <c r="S33" s="383"/>
      <c r="T33" s="382"/>
      <c r="U33" s="392"/>
      <c r="V33" s="392"/>
      <c r="W33" s="392"/>
      <c r="X33" s="392"/>
      <c r="Y33" s="392"/>
      <c r="Z33" s="392"/>
      <c r="AA33" s="392"/>
      <c r="AB33" s="390"/>
      <c r="AC33" s="365"/>
      <c r="AD33" s="365"/>
      <c r="AE33" s="365"/>
      <c r="AF33" s="365"/>
      <c r="AG33" s="378"/>
    </row>
    <row r="34" spans="2:33" ht="14.1" customHeight="1">
      <c r="B34" s="377" t="s">
        <v>184</v>
      </c>
      <c r="C34" s="377" t="s">
        <v>8</v>
      </c>
      <c r="D34" s="380">
        <v>0.58333333333333337</v>
      </c>
      <c r="E34" s="380"/>
      <c r="F34" s="380"/>
      <c r="G34" s="391" t="str">
        <f>G7</f>
        <v>野木ＳＳＳ</v>
      </c>
      <c r="H34" s="391"/>
      <c r="I34" s="391"/>
      <c r="J34" s="391"/>
      <c r="K34" s="391"/>
      <c r="L34" s="391"/>
      <c r="M34" s="391"/>
      <c r="N34" s="382">
        <f>P34+P35</f>
        <v>3</v>
      </c>
      <c r="O34" s="383" t="s">
        <v>9</v>
      </c>
      <c r="P34" s="252">
        <v>1</v>
      </c>
      <c r="Q34" s="209" t="s">
        <v>68</v>
      </c>
      <c r="R34" s="252">
        <v>0</v>
      </c>
      <c r="S34" s="383" t="s">
        <v>10</v>
      </c>
      <c r="T34" s="382">
        <f>R34+R35</f>
        <v>0</v>
      </c>
      <c r="U34" s="384" t="str">
        <f>K7</f>
        <v>喜連川ＦＣＪｒ</v>
      </c>
      <c r="V34" s="384"/>
      <c r="W34" s="384"/>
      <c r="X34" s="384"/>
      <c r="Y34" s="384"/>
      <c r="Z34" s="384"/>
      <c r="AA34" s="384"/>
      <c r="AB34" s="390" t="s">
        <v>246</v>
      </c>
      <c r="AC34" s="365" t="s">
        <v>185</v>
      </c>
      <c r="AD34" s="365" t="s">
        <v>183</v>
      </c>
      <c r="AE34" s="365" t="s">
        <v>182</v>
      </c>
      <c r="AF34" s="365">
        <v>5</v>
      </c>
      <c r="AG34" s="378" t="s">
        <v>247</v>
      </c>
    </row>
    <row r="35" spans="2:33" ht="14.1" customHeight="1">
      <c r="B35" s="377"/>
      <c r="C35" s="377"/>
      <c r="D35" s="380"/>
      <c r="E35" s="380"/>
      <c r="F35" s="380"/>
      <c r="G35" s="391"/>
      <c r="H35" s="391"/>
      <c r="I35" s="391"/>
      <c r="J35" s="391"/>
      <c r="K35" s="391"/>
      <c r="L35" s="391"/>
      <c r="M35" s="391"/>
      <c r="N35" s="382"/>
      <c r="O35" s="383"/>
      <c r="P35" s="252">
        <v>2</v>
      </c>
      <c r="Q35" s="209" t="s">
        <v>68</v>
      </c>
      <c r="R35" s="252">
        <v>0</v>
      </c>
      <c r="S35" s="383"/>
      <c r="T35" s="382"/>
      <c r="U35" s="384"/>
      <c r="V35" s="384"/>
      <c r="W35" s="384"/>
      <c r="X35" s="384"/>
      <c r="Y35" s="384"/>
      <c r="Z35" s="384"/>
      <c r="AA35" s="384"/>
      <c r="AB35" s="390"/>
      <c r="AC35" s="365"/>
      <c r="AD35" s="365"/>
      <c r="AE35" s="365"/>
      <c r="AF35" s="365"/>
      <c r="AG35" s="378"/>
    </row>
    <row r="36" spans="2:33" ht="14.1" customHeight="1">
      <c r="B36" s="377" t="s">
        <v>180</v>
      </c>
      <c r="C36" s="377" t="s">
        <v>0</v>
      </c>
      <c r="D36" s="380">
        <v>0.60416666666666663</v>
      </c>
      <c r="E36" s="380"/>
      <c r="F36" s="380"/>
      <c r="G36" s="464" t="str">
        <f>R7</f>
        <v>祖母井クラブ</v>
      </c>
      <c r="H36" s="464"/>
      <c r="I36" s="464"/>
      <c r="J36" s="464"/>
      <c r="K36" s="464"/>
      <c r="L36" s="464"/>
      <c r="M36" s="464"/>
      <c r="N36" s="382">
        <f>P36+P37</f>
        <v>2</v>
      </c>
      <c r="O36" s="383" t="s">
        <v>9</v>
      </c>
      <c r="P36" s="252">
        <v>1</v>
      </c>
      <c r="Q36" s="209" t="s">
        <v>68</v>
      </c>
      <c r="R36" s="252">
        <v>1</v>
      </c>
      <c r="S36" s="383" t="s">
        <v>10</v>
      </c>
      <c r="T36" s="382">
        <f>R36+R37</f>
        <v>2</v>
      </c>
      <c r="U36" s="464" t="str">
        <f>AD7</f>
        <v>ＣＡ．アトレチコ　佐野</v>
      </c>
      <c r="V36" s="464"/>
      <c r="W36" s="464"/>
      <c r="X36" s="464"/>
      <c r="Y36" s="464"/>
      <c r="Z36" s="464"/>
      <c r="AA36" s="464"/>
      <c r="AB36" s="390" t="s">
        <v>246</v>
      </c>
      <c r="AC36" s="365" t="s">
        <v>186</v>
      </c>
      <c r="AD36" s="365" t="s">
        <v>187</v>
      </c>
      <c r="AE36" s="365" t="s">
        <v>188</v>
      </c>
      <c r="AF36" s="365">
        <v>4</v>
      </c>
      <c r="AG36" s="378" t="s">
        <v>247</v>
      </c>
    </row>
    <row r="37" spans="2:33" ht="14.1" customHeight="1">
      <c r="B37" s="377"/>
      <c r="C37" s="377"/>
      <c r="D37" s="380"/>
      <c r="E37" s="380"/>
      <c r="F37" s="380"/>
      <c r="G37" s="464"/>
      <c r="H37" s="464"/>
      <c r="I37" s="464"/>
      <c r="J37" s="464"/>
      <c r="K37" s="464"/>
      <c r="L37" s="464"/>
      <c r="M37" s="464"/>
      <c r="N37" s="382"/>
      <c r="O37" s="383"/>
      <c r="P37" s="252">
        <v>1</v>
      </c>
      <c r="Q37" s="209" t="s">
        <v>68</v>
      </c>
      <c r="R37" s="252">
        <v>1</v>
      </c>
      <c r="S37" s="383"/>
      <c r="T37" s="382"/>
      <c r="U37" s="464"/>
      <c r="V37" s="464"/>
      <c r="W37" s="464"/>
      <c r="X37" s="464"/>
      <c r="Y37" s="464"/>
      <c r="Z37" s="464"/>
      <c r="AA37" s="464"/>
      <c r="AB37" s="390"/>
      <c r="AC37" s="365"/>
      <c r="AD37" s="365"/>
      <c r="AE37" s="365"/>
      <c r="AF37" s="365"/>
      <c r="AG37" s="378"/>
    </row>
    <row r="38" spans="2:33" ht="14.1" customHeight="1">
      <c r="B38" s="377" t="s">
        <v>184</v>
      </c>
      <c r="C38" s="377" t="s">
        <v>0</v>
      </c>
      <c r="D38" s="380">
        <v>0.60416666666666663</v>
      </c>
      <c r="E38" s="380"/>
      <c r="F38" s="380"/>
      <c r="G38" s="391" t="str">
        <f>V7</f>
        <v>石井フットボールクラブ</v>
      </c>
      <c r="H38" s="391"/>
      <c r="I38" s="391"/>
      <c r="J38" s="391"/>
      <c r="K38" s="391"/>
      <c r="L38" s="391"/>
      <c r="M38" s="391"/>
      <c r="N38" s="382">
        <f>P38+P39</f>
        <v>2</v>
      </c>
      <c r="O38" s="383" t="s">
        <v>9</v>
      </c>
      <c r="P38" s="252">
        <v>1</v>
      </c>
      <c r="Q38" s="209" t="s">
        <v>68</v>
      </c>
      <c r="R38" s="252">
        <v>0</v>
      </c>
      <c r="S38" s="383" t="s">
        <v>10</v>
      </c>
      <c r="T38" s="382">
        <f>R38+R39</f>
        <v>0</v>
      </c>
      <c r="U38" s="393" t="str">
        <f>Z7</f>
        <v>ＦＣ黒羽</v>
      </c>
      <c r="V38" s="393"/>
      <c r="W38" s="393"/>
      <c r="X38" s="393"/>
      <c r="Y38" s="393"/>
      <c r="Z38" s="393"/>
      <c r="AA38" s="393"/>
      <c r="AB38" s="390" t="s">
        <v>246</v>
      </c>
      <c r="AC38" s="365" t="s">
        <v>189</v>
      </c>
      <c r="AD38" s="365" t="s">
        <v>188</v>
      </c>
      <c r="AE38" s="365" t="s">
        <v>187</v>
      </c>
      <c r="AF38" s="365">
        <v>1</v>
      </c>
      <c r="AG38" s="378" t="s">
        <v>247</v>
      </c>
    </row>
    <row r="39" spans="2:33" ht="14.1" customHeight="1">
      <c r="B39" s="377"/>
      <c r="C39" s="377"/>
      <c r="D39" s="380"/>
      <c r="E39" s="380"/>
      <c r="F39" s="380"/>
      <c r="G39" s="391"/>
      <c r="H39" s="391"/>
      <c r="I39" s="391"/>
      <c r="J39" s="391"/>
      <c r="K39" s="391"/>
      <c r="L39" s="391"/>
      <c r="M39" s="391"/>
      <c r="N39" s="382"/>
      <c r="O39" s="383"/>
      <c r="P39" s="252">
        <v>1</v>
      </c>
      <c r="Q39" s="209" t="s">
        <v>68</v>
      </c>
      <c r="R39" s="252">
        <v>0</v>
      </c>
      <c r="S39" s="383"/>
      <c r="T39" s="382"/>
      <c r="U39" s="393"/>
      <c r="V39" s="393"/>
      <c r="W39" s="393"/>
      <c r="X39" s="393"/>
      <c r="Y39" s="393"/>
      <c r="Z39" s="393"/>
      <c r="AA39" s="393"/>
      <c r="AB39" s="390"/>
      <c r="AC39" s="365"/>
      <c r="AD39" s="365"/>
      <c r="AE39" s="365"/>
      <c r="AF39" s="365"/>
      <c r="AG39" s="378"/>
    </row>
    <row r="40" spans="2:33" ht="8.1" customHeight="1"/>
    <row r="41" spans="2:33" ht="19.5" customHeight="1">
      <c r="B41" s="397" t="str">
        <f>I3 &amp;"リーグ"</f>
        <v>Cリーグ</v>
      </c>
      <c r="C41" s="398"/>
      <c r="D41" s="398"/>
      <c r="E41" s="399"/>
      <c r="F41" s="403" t="str">
        <f>B43</f>
        <v>富士見サッカースポーツ少年団レッド</v>
      </c>
      <c r="G41" s="404"/>
      <c r="H41" s="421" t="str">
        <f>B45</f>
        <v>野木ＳＳＳ</v>
      </c>
      <c r="I41" s="422"/>
      <c r="J41" s="433" t="str">
        <f>B47</f>
        <v>喜連川ＦＣＪｒ</v>
      </c>
      <c r="K41" s="435"/>
      <c r="L41" s="417" t="str">
        <f>B49</f>
        <v>今市ジュニオール</v>
      </c>
      <c r="M41" s="418"/>
      <c r="N41" s="415" t="s">
        <v>1</v>
      </c>
      <c r="O41" s="415" t="s">
        <v>2</v>
      </c>
      <c r="P41" s="415" t="s">
        <v>3</v>
      </c>
      <c r="Q41" s="103"/>
      <c r="R41" s="397" t="str">
        <f>X3 &amp;"リーグ"</f>
        <v>CCリーグ</v>
      </c>
      <c r="S41" s="398"/>
      <c r="T41" s="398"/>
      <c r="U41" s="399"/>
      <c r="V41" s="433" t="str">
        <f>R7</f>
        <v>祖母井クラブ</v>
      </c>
      <c r="W41" s="435"/>
      <c r="X41" s="411" t="str">
        <f>V7</f>
        <v>石井フットボールクラブ</v>
      </c>
      <c r="Y41" s="412"/>
      <c r="Z41" s="417" t="str">
        <f>Z7</f>
        <v>ＦＣ黒羽</v>
      </c>
      <c r="AA41" s="418"/>
      <c r="AB41" s="421" t="str">
        <f>AD7</f>
        <v>ＣＡ．アトレチコ　佐野</v>
      </c>
      <c r="AC41" s="422"/>
      <c r="AD41" s="415" t="s">
        <v>1</v>
      </c>
      <c r="AE41" s="415" t="s">
        <v>2</v>
      </c>
      <c r="AF41" s="415" t="s">
        <v>3</v>
      </c>
    </row>
    <row r="42" spans="2:33" ht="20.100000000000001" customHeight="1">
      <c r="B42" s="400"/>
      <c r="C42" s="401"/>
      <c r="D42" s="401"/>
      <c r="E42" s="402"/>
      <c r="F42" s="405"/>
      <c r="G42" s="406"/>
      <c r="H42" s="423"/>
      <c r="I42" s="424"/>
      <c r="J42" s="436"/>
      <c r="K42" s="438"/>
      <c r="L42" s="419"/>
      <c r="M42" s="420"/>
      <c r="N42" s="416"/>
      <c r="O42" s="416"/>
      <c r="P42" s="416"/>
      <c r="Q42" s="103"/>
      <c r="R42" s="400"/>
      <c r="S42" s="401"/>
      <c r="T42" s="401"/>
      <c r="U42" s="402"/>
      <c r="V42" s="436"/>
      <c r="W42" s="438"/>
      <c r="X42" s="413"/>
      <c r="Y42" s="414"/>
      <c r="Z42" s="419"/>
      <c r="AA42" s="420"/>
      <c r="AB42" s="423"/>
      <c r="AC42" s="424"/>
      <c r="AD42" s="416"/>
      <c r="AE42" s="416"/>
      <c r="AF42" s="416"/>
    </row>
    <row r="43" spans="2:33" ht="20.100000000000001" customHeight="1">
      <c r="B43" s="417" t="str">
        <f>C7</f>
        <v>富士見サッカースポーツ少年団レッド</v>
      </c>
      <c r="C43" s="425"/>
      <c r="D43" s="425"/>
      <c r="E43" s="418"/>
      <c r="F43" s="427"/>
      <c r="G43" s="428"/>
      <c r="H43" s="217">
        <f>N16</f>
        <v>0</v>
      </c>
      <c r="I43" s="217">
        <f>T16</f>
        <v>4</v>
      </c>
      <c r="J43" s="217">
        <f>N24</f>
        <v>0</v>
      </c>
      <c r="K43" s="217">
        <f>T24</f>
        <v>1</v>
      </c>
      <c r="L43" s="217">
        <f>N32</f>
        <v>0</v>
      </c>
      <c r="M43" s="217">
        <f>T32</f>
        <v>3</v>
      </c>
      <c r="N43" s="431">
        <f>COUNTIF(F44:M44,"○")*3+COUNTIF(F44:M44,"△")</f>
        <v>0</v>
      </c>
      <c r="O43" s="431">
        <f>H43-I43+J43-K43+L43-M43</f>
        <v>-8</v>
      </c>
      <c r="P43" s="431">
        <v>4</v>
      </c>
      <c r="Q43" s="199"/>
      <c r="R43" s="433" t="str">
        <f>R7</f>
        <v>祖母井クラブ</v>
      </c>
      <c r="S43" s="434"/>
      <c r="T43" s="434"/>
      <c r="U43" s="435"/>
      <c r="V43" s="427"/>
      <c r="W43" s="428"/>
      <c r="X43" s="217">
        <f>N20</f>
        <v>0</v>
      </c>
      <c r="Y43" s="217">
        <f>T20</f>
        <v>1</v>
      </c>
      <c r="Z43" s="217">
        <f>N28</f>
        <v>3</v>
      </c>
      <c r="AA43" s="217">
        <f>T28</f>
        <v>0</v>
      </c>
      <c r="AB43" s="217">
        <f>N36</f>
        <v>2</v>
      </c>
      <c r="AC43" s="217">
        <f>T36</f>
        <v>2</v>
      </c>
      <c r="AD43" s="431">
        <f>COUNTIF(V44:AC44,"○")*3+COUNTIF(V44:AC44,"△")</f>
        <v>4</v>
      </c>
      <c r="AE43" s="431">
        <f>X43-Y43+Z43-AA43+AB43-AC43</f>
        <v>2</v>
      </c>
      <c r="AF43" s="431">
        <v>3</v>
      </c>
    </row>
    <row r="44" spans="2:33" ht="20.100000000000001" customHeight="1">
      <c r="B44" s="419"/>
      <c r="C44" s="426"/>
      <c r="D44" s="426"/>
      <c r="E44" s="420"/>
      <c r="F44" s="429"/>
      <c r="G44" s="430"/>
      <c r="H44" s="439" t="str">
        <f>IF(H43&gt;I43,"○",IF(H43&lt;I43,"×",IF(H43=I43,"△")))</f>
        <v>×</v>
      </c>
      <c r="I44" s="440"/>
      <c r="J44" s="439" t="str">
        <f>IF(J43&gt;K43,"○",IF(J43&lt;K43,"×",IF(J43=K43,"△")))</f>
        <v>×</v>
      </c>
      <c r="K44" s="440"/>
      <c r="L44" s="439" t="str">
        <f>IF(L43&gt;M43,"○",IF(L43&lt;M43,"×",IF(L43=M43,"△")))</f>
        <v>×</v>
      </c>
      <c r="M44" s="440"/>
      <c r="N44" s="432"/>
      <c r="O44" s="432"/>
      <c r="P44" s="432"/>
      <c r="Q44" s="199"/>
      <c r="R44" s="436"/>
      <c r="S44" s="437"/>
      <c r="T44" s="437"/>
      <c r="U44" s="438"/>
      <c r="V44" s="429"/>
      <c r="W44" s="430"/>
      <c r="X44" s="439" t="str">
        <f>IF(X43&gt;Y43,"○",IF(X43&lt;Y43,"×",IF(X43=Y43,"△")))</f>
        <v>×</v>
      </c>
      <c r="Y44" s="440"/>
      <c r="Z44" s="439" t="str">
        <f>IF(Z43&gt;AA43,"○",IF(Z43&lt;AA43,"×",IF(Z43=AA43,"△")))</f>
        <v>○</v>
      </c>
      <c r="AA44" s="440"/>
      <c r="AB44" s="439" t="str">
        <f>IF(AB43&gt;AC43,"○",IF(AB43&lt;AC43,"×",IF(AB43=AC43,"△")))</f>
        <v>△</v>
      </c>
      <c r="AC44" s="440"/>
      <c r="AD44" s="432"/>
      <c r="AE44" s="432"/>
      <c r="AF44" s="432"/>
    </row>
    <row r="45" spans="2:33" ht="20.100000000000001" customHeight="1">
      <c r="B45" s="456" t="str">
        <f>G7</f>
        <v>野木ＳＳＳ</v>
      </c>
      <c r="C45" s="457"/>
      <c r="D45" s="457"/>
      <c r="E45" s="458"/>
      <c r="F45" s="217">
        <f>I43</f>
        <v>4</v>
      </c>
      <c r="G45" s="217">
        <f>H43</f>
        <v>0</v>
      </c>
      <c r="H45" s="427"/>
      <c r="I45" s="428"/>
      <c r="J45" s="217">
        <f>N34</f>
        <v>3</v>
      </c>
      <c r="K45" s="217">
        <f>T34</f>
        <v>0</v>
      </c>
      <c r="L45" s="217">
        <f>N26</f>
        <v>3</v>
      </c>
      <c r="M45" s="217">
        <f>T26</f>
        <v>0</v>
      </c>
      <c r="N45" s="431">
        <f>COUNTIF(F46:M46,"○")*3+COUNTIF(F46:M46,"△")</f>
        <v>9</v>
      </c>
      <c r="O45" s="431">
        <f>F45-G45+J45-K45+L45-M45</f>
        <v>10</v>
      </c>
      <c r="P45" s="431">
        <v>1</v>
      </c>
      <c r="Q45" s="199"/>
      <c r="R45" s="456" t="str">
        <f>V7</f>
        <v>石井フットボールクラブ</v>
      </c>
      <c r="S45" s="457"/>
      <c r="T45" s="457"/>
      <c r="U45" s="458"/>
      <c r="V45" s="217">
        <f>Y43</f>
        <v>1</v>
      </c>
      <c r="W45" s="217">
        <f>X43</f>
        <v>0</v>
      </c>
      <c r="X45" s="427"/>
      <c r="Y45" s="428"/>
      <c r="Z45" s="217">
        <f>N38</f>
        <v>2</v>
      </c>
      <c r="AA45" s="217">
        <f>T38</f>
        <v>0</v>
      </c>
      <c r="AB45" s="217">
        <f>N30</f>
        <v>0</v>
      </c>
      <c r="AC45" s="217">
        <f>T30</f>
        <v>0</v>
      </c>
      <c r="AD45" s="431">
        <f>COUNTIF(V46:AC46,"○")*3+COUNTIF(V46:AC46,"△")</f>
        <v>7</v>
      </c>
      <c r="AE45" s="431">
        <f>V45-W45+Z45-AA45+AB45-AC45</f>
        <v>3</v>
      </c>
      <c r="AF45" s="431">
        <v>1</v>
      </c>
    </row>
    <row r="46" spans="2:33" ht="20.100000000000001" customHeight="1">
      <c r="B46" s="459"/>
      <c r="C46" s="460"/>
      <c r="D46" s="460"/>
      <c r="E46" s="461"/>
      <c r="F46" s="439" t="str">
        <f>IF(F45&gt;G45,"○",IF(F45&lt;G45,"×",IF(F45=G45,"△")))</f>
        <v>○</v>
      </c>
      <c r="G46" s="440"/>
      <c r="H46" s="429"/>
      <c r="I46" s="430"/>
      <c r="J46" s="439" t="str">
        <f>IF(J45&gt;K45,"○",IF(J45&lt;K45,"×",IF(J45=K45,"△")))</f>
        <v>○</v>
      </c>
      <c r="K46" s="440"/>
      <c r="L46" s="439" t="str">
        <f>IF(L45&gt;M45,"○",IF(L45&lt;M45,"×",IF(L45=M45,"△")))</f>
        <v>○</v>
      </c>
      <c r="M46" s="440"/>
      <c r="N46" s="432"/>
      <c r="O46" s="432"/>
      <c r="P46" s="432"/>
      <c r="Q46" s="199"/>
      <c r="R46" s="459"/>
      <c r="S46" s="460"/>
      <c r="T46" s="460"/>
      <c r="U46" s="461"/>
      <c r="V46" s="439" t="str">
        <f>IF(V45&gt;W45,"○",IF(V45&lt;W45,"×",IF(V45=W45,"△")))</f>
        <v>○</v>
      </c>
      <c r="W46" s="440"/>
      <c r="X46" s="429"/>
      <c r="Y46" s="430"/>
      <c r="Z46" s="439" t="str">
        <f>IF(Z45&gt;AA45,"○",IF(Z45&lt;AA45,"×",IF(Z45=AA45,"△")))</f>
        <v>○</v>
      </c>
      <c r="AA46" s="440"/>
      <c r="AB46" s="439" t="str">
        <f>IF(AB45&gt;AC45,"○",IF(AB45&lt;AC45,"×",IF(AB45=AC45,"△")))</f>
        <v>△</v>
      </c>
      <c r="AC46" s="440"/>
      <c r="AD46" s="432"/>
      <c r="AE46" s="432"/>
      <c r="AF46" s="432"/>
    </row>
    <row r="47" spans="2:33" ht="20.100000000000001" customHeight="1">
      <c r="B47" s="433" t="str">
        <f>K7</f>
        <v>喜連川ＦＣＪｒ</v>
      </c>
      <c r="C47" s="434"/>
      <c r="D47" s="434"/>
      <c r="E47" s="435"/>
      <c r="F47" s="217">
        <f>K43</f>
        <v>1</v>
      </c>
      <c r="G47" s="217">
        <f>J43</f>
        <v>0</v>
      </c>
      <c r="H47" s="217">
        <f>K45</f>
        <v>0</v>
      </c>
      <c r="I47" s="217">
        <f>J45</f>
        <v>3</v>
      </c>
      <c r="J47" s="427"/>
      <c r="K47" s="428"/>
      <c r="L47" s="217">
        <f>N18</f>
        <v>0</v>
      </c>
      <c r="M47" s="217">
        <f>T18</f>
        <v>5</v>
      </c>
      <c r="N47" s="431">
        <f>COUNTIF(F48:M48,"○")*3+COUNTIF(F48:M48,"△")</f>
        <v>3</v>
      </c>
      <c r="O47" s="431">
        <f>F47-G47+H47-I47+L47-M47</f>
        <v>-7</v>
      </c>
      <c r="P47" s="431">
        <v>3</v>
      </c>
      <c r="Q47" s="199"/>
      <c r="R47" s="433" t="str">
        <f>Z7</f>
        <v>ＦＣ黒羽</v>
      </c>
      <c r="S47" s="434"/>
      <c r="T47" s="434"/>
      <c r="U47" s="435"/>
      <c r="V47" s="217">
        <f>AA43</f>
        <v>0</v>
      </c>
      <c r="W47" s="217">
        <f>Z43</f>
        <v>3</v>
      </c>
      <c r="X47" s="217">
        <f>AA45</f>
        <v>0</v>
      </c>
      <c r="Y47" s="217">
        <f>Z45</f>
        <v>2</v>
      </c>
      <c r="Z47" s="427"/>
      <c r="AA47" s="428"/>
      <c r="AB47" s="217">
        <f>N22</f>
        <v>0</v>
      </c>
      <c r="AC47" s="217">
        <f>T22</f>
        <v>3</v>
      </c>
      <c r="AD47" s="431">
        <f>COUNTIF(V48:AC48,"○")*3+COUNTIF(V48:AC48,"△")</f>
        <v>0</v>
      </c>
      <c r="AE47" s="431">
        <f>V47-W47+X47-Y47+AB47-AC47</f>
        <v>-8</v>
      </c>
      <c r="AF47" s="431">
        <v>4</v>
      </c>
    </row>
    <row r="48" spans="2:33" ht="20.100000000000001" customHeight="1">
      <c r="B48" s="436"/>
      <c r="C48" s="437"/>
      <c r="D48" s="437"/>
      <c r="E48" s="438"/>
      <c r="F48" s="439" t="str">
        <f>IF(F47&gt;G47,"○",IF(F47&lt;G47,"×",IF(F47=G47,"△")))</f>
        <v>○</v>
      </c>
      <c r="G48" s="440"/>
      <c r="H48" s="439" t="str">
        <f>IF(H47&gt;I47,"○",IF(H47&lt;I47,"×",IF(H47=I47,"△")))</f>
        <v>×</v>
      </c>
      <c r="I48" s="440"/>
      <c r="J48" s="429"/>
      <c r="K48" s="430"/>
      <c r="L48" s="439" t="str">
        <f>IF(L47&gt;M47,"○",IF(L47&lt;M47,"×",IF(L47=M47,"△")))</f>
        <v>×</v>
      </c>
      <c r="M48" s="440"/>
      <c r="N48" s="432"/>
      <c r="O48" s="432"/>
      <c r="P48" s="432"/>
      <c r="Q48" s="199"/>
      <c r="R48" s="436"/>
      <c r="S48" s="437"/>
      <c r="T48" s="437"/>
      <c r="U48" s="438"/>
      <c r="V48" s="439" t="str">
        <f>IF(V47&gt;W47,"○",IF(V47&lt;W47,"×",IF(V47=W47,"△")))</f>
        <v>×</v>
      </c>
      <c r="W48" s="440"/>
      <c r="X48" s="439" t="str">
        <f>IF(X47&gt;Y47,"○",IF(X47&lt;Y47,"×",IF(X47=Y47,"△")))</f>
        <v>×</v>
      </c>
      <c r="Y48" s="440"/>
      <c r="Z48" s="429"/>
      <c r="AA48" s="430"/>
      <c r="AB48" s="439" t="str">
        <f>IF(AB47&gt;AC47,"○",IF(AB47&lt;AC47,"×",IF(AB47=AC47,"△")))</f>
        <v>×</v>
      </c>
      <c r="AC48" s="440"/>
      <c r="AD48" s="432"/>
      <c r="AE48" s="432"/>
      <c r="AF48" s="432"/>
    </row>
    <row r="49" spans="1:33" ht="20.100000000000001" customHeight="1">
      <c r="B49" s="417" t="str">
        <f>O7</f>
        <v>今市ジュニオール</v>
      </c>
      <c r="C49" s="425"/>
      <c r="D49" s="425"/>
      <c r="E49" s="418"/>
      <c r="F49" s="217">
        <f>M43</f>
        <v>3</v>
      </c>
      <c r="G49" s="217">
        <f>L43</f>
        <v>0</v>
      </c>
      <c r="H49" s="217">
        <f>M45</f>
        <v>0</v>
      </c>
      <c r="I49" s="217">
        <f>L45</f>
        <v>3</v>
      </c>
      <c r="J49" s="217">
        <f>M47</f>
        <v>5</v>
      </c>
      <c r="K49" s="217">
        <f>L47</f>
        <v>0</v>
      </c>
      <c r="L49" s="427"/>
      <c r="M49" s="428"/>
      <c r="N49" s="431">
        <f>COUNTIF(F50:M50,"○")*3+COUNTIF(F50:M50,"△")</f>
        <v>6</v>
      </c>
      <c r="O49" s="431">
        <f>F49-G49+H49-I49+J49-K49</f>
        <v>5</v>
      </c>
      <c r="P49" s="431">
        <v>2</v>
      </c>
      <c r="Q49" s="199"/>
      <c r="R49" s="433" t="str">
        <f>AD7</f>
        <v>ＣＡ．アトレチコ　佐野</v>
      </c>
      <c r="S49" s="434"/>
      <c r="T49" s="434"/>
      <c r="U49" s="435"/>
      <c r="V49" s="217">
        <f>AC43</f>
        <v>2</v>
      </c>
      <c r="W49" s="217">
        <f>AB43</f>
        <v>2</v>
      </c>
      <c r="X49" s="217">
        <f>AC45</f>
        <v>0</v>
      </c>
      <c r="Y49" s="217">
        <f>AB45</f>
        <v>0</v>
      </c>
      <c r="Z49" s="217">
        <f>AC47</f>
        <v>3</v>
      </c>
      <c r="AA49" s="217">
        <f>AB47</f>
        <v>0</v>
      </c>
      <c r="AB49" s="427"/>
      <c r="AC49" s="428"/>
      <c r="AD49" s="431">
        <f>COUNTIF(V50:AC50,"○")*3+COUNTIF(V50:AC50,"△")</f>
        <v>5</v>
      </c>
      <c r="AE49" s="431">
        <f>V49-W49+X49-Y49+Z49-AA49</f>
        <v>3</v>
      </c>
      <c r="AF49" s="431">
        <v>2</v>
      </c>
    </row>
    <row r="50" spans="1:33" ht="20.100000000000001" customHeight="1">
      <c r="B50" s="419"/>
      <c r="C50" s="426"/>
      <c r="D50" s="426"/>
      <c r="E50" s="420"/>
      <c r="F50" s="439" t="str">
        <f>IF(F49&gt;G49,"○",IF(F49&lt;G49,"×",IF(F49=G49,"△")))</f>
        <v>○</v>
      </c>
      <c r="G50" s="440"/>
      <c r="H50" s="439" t="str">
        <f>IF(H49&gt;I49,"○",IF(H49&lt;I49,"×",IF(H49=I49,"△")))</f>
        <v>×</v>
      </c>
      <c r="I50" s="440"/>
      <c r="J50" s="439" t="str">
        <f>IF(J49&gt;K49,"○",IF(J49&lt;K49,"×",IF(J49=K49,"△")))</f>
        <v>○</v>
      </c>
      <c r="K50" s="440"/>
      <c r="L50" s="429"/>
      <c r="M50" s="430"/>
      <c r="N50" s="432"/>
      <c r="O50" s="432"/>
      <c r="P50" s="432"/>
      <c r="Q50" s="199"/>
      <c r="R50" s="436"/>
      <c r="S50" s="437"/>
      <c r="T50" s="437"/>
      <c r="U50" s="438"/>
      <c r="V50" s="439" t="str">
        <f>IF(V49&gt;W49,"○",IF(V49&lt;W49,"×",IF(V49=W49,"△")))</f>
        <v>△</v>
      </c>
      <c r="W50" s="440"/>
      <c r="X50" s="439" t="str">
        <f>IF(X49&gt;Y49,"○",IF(X49&lt;Y49,"×",IF(X49=Y49,"△")))</f>
        <v>△</v>
      </c>
      <c r="Y50" s="440"/>
      <c r="Z50" s="439" t="str">
        <f>IF(Z49&gt;AA49,"○",IF(Z49&lt;AA49,"×",IF(Z49=AA49,"△")))</f>
        <v>○</v>
      </c>
      <c r="AA50" s="440"/>
      <c r="AB50" s="429"/>
      <c r="AC50" s="430"/>
      <c r="AD50" s="432"/>
      <c r="AE50" s="432"/>
      <c r="AF50" s="432"/>
    </row>
    <row r="51" spans="1:33" ht="20.100000000000001" customHeight="1"/>
    <row r="52" spans="1:33" ht="21.75" customHeight="1">
      <c r="A52" s="9" t="s">
        <v>232</v>
      </c>
      <c r="B52" s="52"/>
      <c r="C52" s="52"/>
      <c r="D52" s="52"/>
      <c r="E52" s="52"/>
      <c r="F52" s="52"/>
      <c r="G52" s="52"/>
      <c r="H52" s="52"/>
      <c r="I52" s="375" t="s">
        <v>233</v>
      </c>
      <c r="J52" s="375"/>
      <c r="K52" s="375"/>
      <c r="L52" s="375"/>
      <c r="M52" s="375"/>
      <c r="N52" s="95"/>
      <c r="O52" s="95"/>
      <c r="P52" s="95"/>
      <c r="Q52" s="95"/>
      <c r="R52" s="95"/>
      <c r="T52" s="376" t="s">
        <v>275</v>
      </c>
      <c r="U52" s="376"/>
      <c r="V52" s="376"/>
      <c r="W52" s="376"/>
      <c r="X52" s="375" t="str">
        <f>'U10組合せ(抽選結果)'!A56</f>
        <v>別所山公園サッカー場</v>
      </c>
      <c r="Y52" s="375"/>
      <c r="Z52" s="375"/>
      <c r="AA52" s="375"/>
      <c r="AB52" s="375"/>
      <c r="AC52" s="375"/>
      <c r="AD52" s="375"/>
      <c r="AE52" s="375"/>
      <c r="AF52" s="375"/>
      <c r="AG52" s="375"/>
    </row>
    <row r="53" spans="1:3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R53" s="203"/>
      <c r="S53" s="203"/>
      <c r="T53" s="203"/>
      <c r="U53" s="203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3" ht="19.5" customHeight="1">
      <c r="A54" s="9"/>
      <c r="B54" s="9"/>
      <c r="C54" s="9"/>
      <c r="D54" s="9"/>
      <c r="E54" s="9"/>
      <c r="F54" s="9"/>
      <c r="G54" s="9"/>
      <c r="I54" s="376" t="s">
        <v>253</v>
      </c>
      <c r="J54" s="376"/>
      <c r="M54" s="203"/>
      <c r="R54" s="203"/>
      <c r="S54" s="203"/>
      <c r="T54" s="203"/>
      <c r="U54" s="203"/>
      <c r="V54" s="11"/>
      <c r="X54" s="376" t="s">
        <v>254</v>
      </c>
      <c r="Y54" s="376"/>
      <c r="Z54" s="9"/>
    </row>
    <row r="55" spans="1:33" ht="20.100000000000001" customHeight="1" thickBot="1">
      <c r="A55" s="1"/>
      <c r="B55" s="1"/>
      <c r="C55" s="1"/>
      <c r="D55" s="1"/>
      <c r="E55" s="1"/>
      <c r="F55" s="1"/>
      <c r="G55" s="1"/>
      <c r="H55" s="1"/>
      <c r="I55" s="1"/>
      <c r="J55" s="228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30"/>
      <c r="Y55" s="3"/>
      <c r="Z55" s="1"/>
      <c r="AA55" s="1"/>
      <c r="AB55" s="1"/>
      <c r="AC55" s="1"/>
      <c r="AD55" s="1"/>
    </row>
    <row r="56" spans="1:33" ht="20.100000000000001" customHeight="1" thickTop="1">
      <c r="A56" s="1"/>
      <c r="B56" s="1"/>
      <c r="C56" s="1"/>
      <c r="D56" s="41"/>
      <c r="E56" s="13"/>
      <c r="F56" s="13"/>
      <c r="G56" s="98"/>
      <c r="H56" s="270"/>
      <c r="I56" s="266"/>
      <c r="J56" s="13"/>
      <c r="K56" s="14"/>
      <c r="L56" s="41"/>
      <c r="M56" s="13"/>
      <c r="N56" s="13"/>
      <c r="O56" s="14"/>
      <c r="P56" s="1"/>
      <c r="Q56" s="1"/>
      <c r="R56" s="1"/>
      <c r="S56" s="41"/>
      <c r="T56" s="13"/>
      <c r="U56" s="13"/>
      <c r="V56" s="97"/>
      <c r="W56" s="12"/>
      <c r="X56" s="98"/>
      <c r="Y56" s="259"/>
      <c r="Z56" s="262"/>
      <c r="AA56" s="13"/>
      <c r="AB56" s="13"/>
      <c r="AC56" s="13"/>
      <c r="AD56" s="14"/>
    </row>
    <row r="57" spans="1:33" ht="20.100000000000001" customHeight="1">
      <c r="A57" s="1"/>
      <c r="B57" s="1"/>
      <c r="C57" s="377">
        <v>1</v>
      </c>
      <c r="D57" s="377"/>
      <c r="E57" s="199"/>
      <c r="F57" s="1"/>
      <c r="G57" s="377">
        <v>2</v>
      </c>
      <c r="H57" s="377"/>
      <c r="I57" s="199"/>
      <c r="J57" s="1"/>
      <c r="K57" s="377">
        <v>3</v>
      </c>
      <c r="L57" s="377"/>
      <c r="M57" s="199"/>
      <c r="N57" s="1"/>
      <c r="O57" s="377">
        <v>4</v>
      </c>
      <c r="P57" s="377"/>
      <c r="Q57" s="1"/>
      <c r="R57" s="377">
        <v>5</v>
      </c>
      <c r="S57" s="377"/>
      <c r="T57" s="199"/>
      <c r="U57" s="1"/>
      <c r="V57" s="377">
        <v>6</v>
      </c>
      <c r="W57" s="377"/>
      <c r="X57" s="199"/>
      <c r="Y57" s="1"/>
      <c r="Z57" s="377">
        <v>7</v>
      </c>
      <c r="AA57" s="377"/>
      <c r="AB57" s="199"/>
      <c r="AC57" s="1"/>
      <c r="AD57" s="377">
        <v>8</v>
      </c>
      <c r="AE57" s="377"/>
    </row>
    <row r="58" spans="1:33" ht="20.100000000000001" customHeight="1">
      <c r="A58" s="1"/>
      <c r="B58" s="1"/>
      <c r="C58" s="379" t="str">
        <f>'U10組合せ(抽選結果)'!C56</f>
        <v>鹿沼西ＦＣ</v>
      </c>
      <c r="D58" s="379"/>
      <c r="E58" s="202"/>
      <c r="F58" s="200"/>
      <c r="G58" s="453" t="str">
        <f>'U10組合せ(抽選結果)'!C58</f>
        <v>御厨フットボールクラブ</v>
      </c>
      <c r="H58" s="453"/>
      <c r="I58" s="202"/>
      <c r="J58" s="99"/>
      <c r="K58" s="379" t="str">
        <f>'U10組合せ(抽選結果)'!C60</f>
        <v>昭和戸祭・細谷ＳＣ</v>
      </c>
      <c r="L58" s="379"/>
      <c r="M58" s="202"/>
      <c r="N58" s="99"/>
      <c r="O58" s="388" t="str">
        <f>'U10組合せ(抽選結果)'!C62</f>
        <v>ＳＡＫＵＲＡ　ＦＯＯＴＢＡＬＬ　ＣＬＵＢ　Ｊｒ</v>
      </c>
      <c r="P58" s="388"/>
      <c r="Q58" s="99"/>
      <c r="R58" s="379" t="str">
        <f>'U10組合せ(抽選結果)'!C64</f>
        <v>南河内サッカースポーツ少年団</v>
      </c>
      <c r="S58" s="379"/>
      <c r="T58" s="202"/>
      <c r="U58" s="99"/>
      <c r="V58" s="379" t="str">
        <f>'U10組合せ(抽選結果)'!C66</f>
        <v>ＢＬＵＥ　ＴＨＵＮＤＥＲ</v>
      </c>
      <c r="W58" s="379"/>
      <c r="X58" s="202"/>
      <c r="Y58" s="99"/>
      <c r="Z58" s="453" t="str">
        <f>'U10組合せ(抽選結果)'!C68</f>
        <v>ＫＯＨＡＲＵ　ＰＲＯＵＤ栃木フットボールクラブ</v>
      </c>
      <c r="AA58" s="453"/>
      <c r="AB58" s="202"/>
      <c r="AC58" s="99"/>
      <c r="AD58" s="379" t="str">
        <f>'U10組合せ(抽選結果)'!C70</f>
        <v>ＪＦＣアミスタ市貝Ｂ</v>
      </c>
      <c r="AE58" s="379"/>
    </row>
    <row r="59" spans="1:33" ht="20.100000000000001" customHeight="1">
      <c r="A59" s="1"/>
      <c r="B59" s="1"/>
      <c r="C59" s="379"/>
      <c r="D59" s="379"/>
      <c r="E59" s="202"/>
      <c r="F59" s="200"/>
      <c r="G59" s="453"/>
      <c r="H59" s="453"/>
      <c r="I59" s="202"/>
      <c r="J59" s="99"/>
      <c r="K59" s="379"/>
      <c r="L59" s="379"/>
      <c r="M59" s="202"/>
      <c r="N59" s="99"/>
      <c r="O59" s="388"/>
      <c r="P59" s="388"/>
      <c r="Q59" s="99"/>
      <c r="R59" s="379"/>
      <c r="S59" s="379"/>
      <c r="T59" s="202"/>
      <c r="U59" s="99"/>
      <c r="V59" s="379"/>
      <c r="W59" s="379"/>
      <c r="X59" s="202"/>
      <c r="Y59" s="99"/>
      <c r="Z59" s="453"/>
      <c r="AA59" s="453"/>
      <c r="AB59" s="202"/>
      <c r="AC59" s="99"/>
      <c r="AD59" s="379"/>
      <c r="AE59" s="379"/>
    </row>
    <row r="60" spans="1:33" ht="20.100000000000001" customHeight="1">
      <c r="A60" s="1"/>
      <c r="B60" s="1"/>
      <c r="C60" s="379"/>
      <c r="D60" s="379"/>
      <c r="E60" s="202"/>
      <c r="F60" s="200"/>
      <c r="G60" s="453"/>
      <c r="H60" s="453"/>
      <c r="I60" s="202"/>
      <c r="J60" s="99"/>
      <c r="K60" s="379"/>
      <c r="L60" s="379"/>
      <c r="M60" s="202"/>
      <c r="N60" s="99"/>
      <c r="O60" s="388"/>
      <c r="P60" s="388"/>
      <c r="Q60" s="99"/>
      <c r="R60" s="379"/>
      <c r="S60" s="379"/>
      <c r="T60" s="202"/>
      <c r="U60" s="99"/>
      <c r="V60" s="379"/>
      <c r="W60" s="379"/>
      <c r="X60" s="202"/>
      <c r="Y60" s="99"/>
      <c r="Z60" s="453"/>
      <c r="AA60" s="453"/>
      <c r="AB60" s="202"/>
      <c r="AC60" s="99"/>
      <c r="AD60" s="379"/>
      <c r="AE60" s="379"/>
    </row>
    <row r="61" spans="1:33" ht="19.5" customHeight="1">
      <c r="A61" s="1"/>
      <c r="B61" s="1"/>
      <c r="C61" s="379"/>
      <c r="D61" s="379"/>
      <c r="E61" s="202"/>
      <c r="F61" s="200"/>
      <c r="G61" s="453"/>
      <c r="H61" s="453"/>
      <c r="I61" s="202"/>
      <c r="J61" s="99"/>
      <c r="K61" s="379"/>
      <c r="L61" s="379"/>
      <c r="M61" s="202"/>
      <c r="N61" s="99"/>
      <c r="O61" s="388"/>
      <c r="P61" s="388"/>
      <c r="Q61" s="99"/>
      <c r="R61" s="379"/>
      <c r="S61" s="379"/>
      <c r="T61" s="202"/>
      <c r="U61" s="99"/>
      <c r="V61" s="379"/>
      <c r="W61" s="379"/>
      <c r="X61" s="202"/>
      <c r="Y61" s="99"/>
      <c r="Z61" s="453"/>
      <c r="AA61" s="453"/>
      <c r="AB61" s="202"/>
      <c r="AC61" s="99"/>
      <c r="AD61" s="379"/>
      <c r="AE61" s="379"/>
    </row>
    <row r="62" spans="1:33" ht="20.100000000000001" customHeight="1">
      <c r="A62" s="1"/>
      <c r="B62" s="1"/>
      <c r="C62" s="379"/>
      <c r="D62" s="379"/>
      <c r="E62" s="202"/>
      <c r="F62" s="200"/>
      <c r="G62" s="453"/>
      <c r="H62" s="453"/>
      <c r="I62" s="202"/>
      <c r="J62" s="99"/>
      <c r="K62" s="379"/>
      <c r="L62" s="379"/>
      <c r="M62" s="202"/>
      <c r="N62" s="99"/>
      <c r="O62" s="388"/>
      <c r="P62" s="388"/>
      <c r="Q62" s="99"/>
      <c r="R62" s="379"/>
      <c r="S62" s="379"/>
      <c r="T62" s="202"/>
      <c r="U62" s="99"/>
      <c r="V62" s="379"/>
      <c r="W62" s="379"/>
      <c r="X62" s="202"/>
      <c r="Y62" s="99"/>
      <c r="Z62" s="453"/>
      <c r="AA62" s="453"/>
      <c r="AB62" s="202"/>
      <c r="AC62" s="99"/>
      <c r="AD62" s="379"/>
      <c r="AE62" s="379"/>
    </row>
    <row r="63" spans="1:33" ht="20.100000000000001" customHeight="1">
      <c r="A63" s="1"/>
      <c r="B63" s="1"/>
      <c r="C63" s="379"/>
      <c r="D63" s="379"/>
      <c r="E63" s="202"/>
      <c r="F63" s="200"/>
      <c r="G63" s="453"/>
      <c r="H63" s="453"/>
      <c r="I63" s="202"/>
      <c r="J63" s="99"/>
      <c r="K63" s="379"/>
      <c r="L63" s="379"/>
      <c r="M63" s="202"/>
      <c r="N63" s="99"/>
      <c r="O63" s="388"/>
      <c r="P63" s="388"/>
      <c r="Q63" s="99"/>
      <c r="R63" s="379"/>
      <c r="S63" s="379"/>
      <c r="T63" s="202"/>
      <c r="U63" s="99"/>
      <c r="V63" s="379"/>
      <c r="W63" s="379"/>
      <c r="X63" s="202"/>
      <c r="Y63" s="99"/>
      <c r="Z63" s="453"/>
      <c r="AA63" s="453"/>
      <c r="AB63" s="202"/>
      <c r="AC63" s="99"/>
      <c r="AD63" s="379"/>
      <c r="AE63" s="379"/>
    </row>
    <row r="64" spans="1:33" ht="20.100000000000001" customHeight="1">
      <c r="A64" s="1"/>
      <c r="B64" s="1"/>
      <c r="C64" s="379"/>
      <c r="D64" s="379"/>
      <c r="E64" s="202"/>
      <c r="F64" s="200"/>
      <c r="G64" s="453"/>
      <c r="H64" s="453"/>
      <c r="I64" s="202"/>
      <c r="J64" s="99"/>
      <c r="K64" s="379"/>
      <c r="L64" s="379"/>
      <c r="M64" s="202"/>
      <c r="N64" s="99"/>
      <c r="O64" s="388"/>
      <c r="P64" s="388"/>
      <c r="Q64" s="99"/>
      <c r="R64" s="379"/>
      <c r="S64" s="379"/>
      <c r="T64" s="202"/>
      <c r="U64" s="99"/>
      <c r="V64" s="379"/>
      <c r="W64" s="379"/>
      <c r="X64" s="202"/>
      <c r="Y64" s="99"/>
      <c r="Z64" s="453"/>
      <c r="AA64" s="453"/>
      <c r="AB64" s="202"/>
      <c r="AC64" s="99"/>
      <c r="AD64" s="379"/>
      <c r="AE64" s="379"/>
    </row>
    <row r="65" spans="1:33" ht="19.5" customHeight="1">
      <c r="A65" s="1"/>
      <c r="B65" s="1"/>
      <c r="C65" s="379"/>
      <c r="D65" s="379"/>
      <c r="E65" s="202"/>
      <c r="F65" s="200"/>
      <c r="G65" s="453"/>
      <c r="H65" s="453"/>
      <c r="I65" s="202"/>
      <c r="J65" s="99"/>
      <c r="K65" s="379"/>
      <c r="L65" s="379"/>
      <c r="M65" s="202"/>
      <c r="N65" s="99"/>
      <c r="O65" s="388"/>
      <c r="P65" s="388"/>
      <c r="Q65" s="99"/>
      <c r="R65" s="379"/>
      <c r="S65" s="379"/>
      <c r="T65" s="202"/>
      <c r="U65" s="99"/>
      <c r="V65" s="379"/>
      <c r="W65" s="379"/>
      <c r="X65" s="202"/>
      <c r="Y65" s="99"/>
      <c r="Z65" s="453"/>
      <c r="AA65" s="453"/>
      <c r="AB65" s="202"/>
      <c r="AC65" s="99"/>
      <c r="AD65" s="379"/>
      <c r="AE65" s="379"/>
    </row>
    <row r="66" spans="1:33" ht="19.2">
      <c r="B66" s="55" t="s">
        <v>176</v>
      </c>
      <c r="D66" s="55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B66" s="205"/>
      <c r="AC66" s="197" t="s">
        <v>177</v>
      </c>
      <c r="AD66" s="197" t="s">
        <v>178</v>
      </c>
      <c r="AE66" s="197" t="s">
        <v>178</v>
      </c>
      <c r="AF66" s="197" t="s">
        <v>179</v>
      </c>
      <c r="AG66" s="101"/>
    </row>
    <row r="67" spans="1:33" ht="13.5" customHeight="1">
      <c r="B67" s="377" t="s">
        <v>180</v>
      </c>
      <c r="C67" s="377" t="s">
        <v>4</v>
      </c>
      <c r="D67" s="380">
        <v>0.5</v>
      </c>
      <c r="E67" s="380"/>
      <c r="F67" s="380"/>
      <c r="G67" s="384" t="str">
        <f>C58</f>
        <v>鹿沼西ＦＣ</v>
      </c>
      <c r="H67" s="384"/>
      <c r="I67" s="384"/>
      <c r="J67" s="384"/>
      <c r="K67" s="384"/>
      <c r="L67" s="384"/>
      <c r="M67" s="384"/>
      <c r="N67" s="382">
        <f>P67+P68</f>
        <v>0</v>
      </c>
      <c r="O67" s="383" t="s">
        <v>9</v>
      </c>
      <c r="P67" s="252">
        <v>0</v>
      </c>
      <c r="Q67" s="209" t="s">
        <v>68</v>
      </c>
      <c r="R67" s="252">
        <v>2</v>
      </c>
      <c r="S67" s="383" t="s">
        <v>10</v>
      </c>
      <c r="T67" s="382">
        <f>R67+R68</f>
        <v>3</v>
      </c>
      <c r="U67" s="391" t="str">
        <f>G58</f>
        <v>御厨フットボールクラブ</v>
      </c>
      <c r="V67" s="391"/>
      <c r="W67" s="391"/>
      <c r="X67" s="391"/>
      <c r="Y67" s="391"/>
      <c r="Z67" s="391"/>
      <c r="AA67" s="391"/>
      <c r="AB67" s="390" t="s">
        <v>246</v>
      </c>
      <c r="AC67" s="365" t="s">
        <v>181</v>
      </c>
      <c r="AD67" s="365" t="s">
        <v>182</v>
      </c>
      <c r="AE67" s="365" t="s">
        <v>183</v>
      </c>
      <c r="AF67" s="365">
        <v>8</v>
      </c>
      <c r="AG67" s="378" t="s">
        <v>247</v>
      </c>
    </row>
    <row r="68" spans="1:33" ht="14.1" customHeight="1">
      <c r="B68" s="377"/>
      <c r="C68" s="377"/>
      <c r="D68" s="380"/>
      <c r="E68" s="380"/>
      <c r="F68" s="380"/>
      <c r="G68" s="384"/>
      <c r="H68" s="384"/>
      <c r="I68" s="384"/>
      <c r="J68" s="384"/>
      <c r="K68" s="384"/>
      <c r="L68" s="384"/>
      <c r="M68" s="384"/>
      <c r="N68" s="382"/>
      <c r="O68" s="383"/>
      <c r="P68" s="252">
        <v>0</v>
      </c>
      <c r="Q68" s="209" t="s">
        <v>68</v>
      </c>
      <c r="R68" s="252">
        <v>1</v>
      </c>
      <c r="S68" s="383"/>
      <c r="T68" s="382"/>
      <c r="U68" s="391"/>
      <c r="V68" s="391"/>
      <c r="W68" s="391"/>
      <c r="X68" s="391"/>
      <c r="Y68" s="391"/>
      <c r="Z68" s="391"/>
      <c r="AA68" s="391"/>
      <c r="AB68" s="390"/>
      <c r="AC68" s="365"/>
      <c r="AD68" s="365"/>
      <c r="AE68" s="365"/>
      <c r="AF68" s="365"/>
      <c r="AG68" s="378"/>
    </row>
    <row r="69" spans="1:33" ht="14.1" customHeight="1">
      <c r="B69" s="377" t="s">
        <v>184</v>
      </c>
      <c r="C69" s="377" t="s">
        <v>4</v>
      </c>
      <c r="D69" s="380">
        <v>0.5</v>
      </c>
      <c r="E69" s="380"/>
      <c r="F69" s="380"/>
      <c r="G69" s="384" t="str">
        <f>K58</f>
        <v>昭和戸祭・細谷ＳＣ</v>
      </c>
      <c r="H69" s="384"/>
      <c r="I69" s="384"/>
      <c r="J69" s="384"/>
      <c r="K69" s="384"/>
      <c r="L69" s="384"/>
      <c r="M69" s="384"/>
      <c r="N69" s="382">
        <f>P69+P70</f>
        <v>0</v>
      </c>
      <c r="O69" s="383" t="s">
        <v>9</v>
      </c>
      <c r="P69" s="252">
        <v>0</v>
      </c>
      <c r="Q69" s="209" t="s">
        <v>68</v>
      </c>
      <c r="R69" s="252">
        <v>0</v>
      </c>
      <c r="S69" s="383" t="s">
        <v>10</v>
      </c>
      <c r="T69" s="382">
        <f>R69+R70</f>
        <v>2</v>
      </c>
      <c r="U69" s="455" t="str">
        <f>O58</f>
        <v>ＳＡＫＵＲＡ　ＦＯＯＴＢＡＬＬ　ＣＬＵＢ　Ｊｒ</v>
      </c>
      <c r="V69" s="455"/>
      <c r="W69" s="455"/>
      <c r="X69" s="455"/>
      <c r="Y69" s="455"/>
      <c r="Z69" s="455"/>
      <c r="AA69" s="455"/>
      <c r="AB69" s="390" t="s">
        <v>246</v>
      </c>
      <c r="AC69" s="365" t="s">
        <v>185</v>
      </c>
      <c r="AD69" s="365" t="s">
        <v>183</v>
      </c>
      <c r="AE69" s="365" t="s">
        <v>182</v>
      </c>
      <c r="AF69" s="365">
        <v>5</v>
      </c>
      <c r="AG69" s="378" t="s">
        <v>247</v>
      </c>
    </row>
    <row r="70" spans="1:33" ht="14.1" customHeight="1">
      <c r="B70" s="377"/>
      <c r="C70" s="377"/>
      <c r="D70" s="380"/>
      <c r="E70" s="380"/>
      <c r="F70" s="380"/>
      <c r="G70" s="384"/>
      <c r="H70" s="384"/>
      <c r="I70" s="384"/>
      <c r="J70" s="384"/>
      <c r="K70" s="384"/>
      <c r="L70" s="384"/>
      <c r="M70" s="384"/>
      <c r="N70" s="382"/>
      <c r="O70" s="383"/>
      <c r="P70" s="252">
        <v>0</v>
      </c>
      <c r="Q70" s="209" t="s">
        <v>68</v>
      </c>
      <c r="R70" s="252">
        <v>2</v>
      </c>
      <c r="S70" s="383"/>
      <c r="T70" s="382"/>
      <c r="U70" s="455"/>
      <c r="V70" s="455"/>
      <c r="W70" s="455"/>
      <c r="X70" s="455"/>
      <c r="Y70" s="455"/>
      <c r="Z70" s="455"/>
      <c r="AA70" s="455"/>
      <c r="AB70" s="390"/>
      <c r="AC70" s="365"/>
      <c r="AD70" s="365"/>
      <c r="AE70" s="365"/>
      <c r="AF70" s="365"/>
      <c r="AG70" s="378"/>
    </row>
    <row r="71" spans="1:33" ht="14.1" customHeight="1">
      <c r="B71" s="377" t="s">
        <v>180</v>
      </c>
      <c r="C71" s="377" t="s">
        <v>5</v>
      </c>
      <c r="D71" s="380">
        <v>0.52083333333333337</v>
      </c>
      <c r="E71" s="380"/>
      <c r="F71" s="380"/>
      <c r="G71" s="394" t="str">
        <f>R58</f>
        <v>南河内サッカースポーツ少年団</v>
      </c>
      <c r="H71" s="394"/>
      <c r="I71" s="394"/>
      <c r="J71" s="394"/>
      <c r="K71" s="394"/>
      <c r="L71" s="394"/>
      <c r="M71" s="394"/>
      <c r="N71" s="382">
        <f>P71+P72</f>
        <v>0</v>
      </c>
      <c r="O71" s="383" t="s">
        <v>9</v>
      </c>
      <c r="P71" s="252">
        <v>0</v>
      </c>
      <c r="Q71" s="209" t="s">
        <v>68</v>
      </c>
      <c r="R71" s="252">
        <v>0</v>
      </c>
      <c r="S71" s="383" t="s">
        <v>10</v>
      </c>
      <c r="T71" s="382">
        <f>R71+R72</f>
        <v>4</v>
      </c>
      <c r="U71" s="391" t="str">
        <f>V58</f>
        <v>ＢＬＵＥ　ＴＨＵＮＤＥＲ</v>
      </c>
      <c r="V71" s="391"/>
      <c r="W71" s="391"/>
      <c r="X71" s="391"/>
      <c r="Y71" s="391"/>
      <c r="Z71" s="391"/>
      <c r="AA71" s="391"/>
      <c r="AB71" s="390" t="s">
        <v>246</v>
      </c>
      <c r="AC71" s="365" t="s">
        <v>186</v>
      </c>
      <c r="AD71" s="365" t="s">
        <v>187</v>
      </c>
      <c r="AE71" s="365" t="s">
        <v>188</v>
      </c>
      <c r="AF71" s="365">
        <v>4</v>
      </c>
      <c r="AG71" s="378" t="s">
        <v>247</v>
      </c>
    </row>
    <row r="72" spans="1:33" ht="14.1" customHeight="1">
      <c r="B72" s="377"/>
      <c r="C72" s="377"/>
      <c r="D72" s="380"/>
      <c r="E72" s="380"/>
      <c r="F72" s="380"/>
      <c r="G72" s="394"/>
      <c r="H72" s="394"/>
      <c r="I72" s="394"/>
      <c r="J72" s="394"/>
      <c r="K72" s="394"/>
      <c r="L72" s="394"/>
      <c r="M72" s="394"/>
      <c r="N72" s="382"/>
      <c r="O72" s="383"/>
      <c r="P72" s="252">
        <v>0</v>
      </c>
      <c r="Q72" s="209" t="s">
        <v>68</v>
      </c>
      <c r="R72" s="252">
        <v>4</v>
      </c>
      <c r="S72" s="383"/>
      <c r="T72" s="382"/>
      <c r="U72" s="391"/>
      <c r="V72" s="391"/>
      <c r="W72" s="391"/>
      <c r="X72" s="391"/>
      <c r="Y72" s="391"/>
      <c r="Z72" s="391"/>
      <c r="AA72" s="391"/>
      <c r="AB72" s="390"/>
      <c r="AC72" s="365"/>
      <c r="AD72" s="365"/>
      <c r="AE72" s="365"/>
      <c r="AF72" s="365"/>
      <c r="AG72" s="378"/>
    </row>
    <row r="73" spans="1:33" ht="14.1" customHeight="1">
      <c r="B73" s="377" t="s">
        <v>184</v>
      </c>
      <c r="C73" s="377" t="s">
        <v>5</v>
      </c>
      <c r="D73" s="380">
        <v>0.52083333333333337</v>
      </c>
      <c r="E73" s="380"/>
      <c r="F73" s="380"/>
      <c r="G73" s="465" t="str">
        <f>Z58</f>
        <v>ＫＯＨＡＲＵ　ＰＲＯＵＤ栃木フットボールクラブ</v>
      </c>
      <c r="H73" s="465"/>
      <c r="I73" s="465"/>
      <c r="J73" s="465"/>
      <c r="K73" s="465"/>
      <c r="L73" s="465"/>
      <c r="M73" s="465"/>
      <c r="N73" s="382">
        <f>P73+P74</f>
        <v>1</v>
      </c>
      <c r="O73" s="383" t="s">
        <v>9</v>
      </c>
      <c r="P73" s="252">
        <v>1</v>
      </c>
      <c r="Q73" s="209" t="s">
        <v>68</v>
      </c>
      <c r="R73" s="252">
        <v>0</v>
      </c>
      <c r="S73" s="383" t="s">
        <v>10</v>
      </c>
      <c r="T73" s="382">
        <f>R73+R74</f>
        <v>0</v>
      </c>
      <c r="U73" s="384" t="str">
        <f>AD58</f>
        <v>ＪＦＣアミスタ市貝Ｂ</v>
      </c>
      <c r="V73" s="384"/>
      <c r="W73" s="384"/>
      <c r="X73" s="384"/>
      <c r="Y73" s="384"/>
      <c r="Z73" s="384"/>
      <c r="AA73" s="384"/>
      <c r="AB73" s="390" t="s">
        <v>246</v>
      </c>
      <c r="AC73" s="365" t="s">
        <v>189</v>
      </c>
      <c r="AD73" s="365" t="s">
        <v>188</v>
      </c>
      <c r="AE73" s="365" t="s">
        <v>187</v>
      </c>
      <c r="AF73" s="365">
        <v>1</v>
      </c>
      <c r="AG73" s="378" t="s">
        <v>247</v>
      </c>
    </row>
    <row r="74" spans="1:33" ht="14.1" customHeight="1">
      <c r="B74" s="377"/>
      <c r="C74" s="377"/>
      <c r="D74" s="380"/>
      <c r="E74" s="380"/>
      <c r="F74" s="380"/>
      <c r="G74" s="465"/>
      <c r="H74" s="465"/>
      <c r="I74" s="465"/>
      <c r="J74" s="465"/>
      <c r="K74" s="465"/>
      <c r="L74" s="465"/>
      <c r="M74" s="465"/>
      <c r="N74" s="382"/>
      <c r="O74" s="383"/>
      <c r="P74" s="252">
        <v>0</v>
      </c>
      <c r="Q74" s="209" t="s">
        <v>68</v>
      </c>
      <c r="R74" s="252">
        <v>0</v>
      </c>
      <c r="S74" s="383"/>
      <c r="T74" s="382"/>
      <c r="U74" s="384"/>
      <c r="V74" s="384"/>
      <c r="W74" s="384"/>
      <c r="X74" s="384"/>
      <c r="Y74" s="384"/>
      <c r="Z74" s="384"/>
      <c r="AA74" s="384"/>
      <c r="AB74" s="390"/>
      <c r="AC74" s="365"/>
      <c r="AD74" s="365"/>
      <c r="AE74" s="365"/>
      <c r="AF74" s="365"/>
      <c r="AG74" s="378"/>
    </row>
    <row r="75" spans="1:33" ht="14.1" customHeight="1">
      <c r="B75" s="377" t="s">
        <v>180</v>
      </c>
      <c r="C75" s="377" t="s">
        <v>6</v>
      </c>
      <c r="D75" s="380">
        <v>0.54166666666666663</v>
      </c>
      <c r="E75" s="380"/>
      <c r="F75" s="380"/>
      <c r="G75" s="384" t="str">
        <f>C58</f>
        <v>鹿沼西ＦＣ</v>
      </c>
      <c r="H75" s="384"/>
      <c r="I75" s="384"/>
      <c r="J75" s="384"/>
      <c r="K75" s="384"/>
      <c r="L75" s="384"/>
      <c r="M75" s="384"/>
      <c r="N75" s="382">
        <f>P75+P76</f>
        <v>0</v>
      </c>
      <c r="O75" s="383" t="s">
        <v>9</v>
      </c>
      <c r="P75" s="252">
        <v>0</v>
      </c>
      <c r="Q75" s="209" t="s">
        <v>68</v>
      </c>
      <c r="R75" s="252">
        <v>3</v>
      </c>
      <c r="S75" s="383" t="s">
        <v>10</v>
      </c>
      <c r="T75" s="382">
        <f>R75+R76</f>
        <v>5</v>
      </c>
      <c r="U75" s="391" t="str">
        <f>K58</f>
        <v>昭和戸祭・細谷ＳＣ</v>
      </c>
      <c r="V75" s="391"/>
      <c r="W75" s="391"/>
      <c r="X75" s="391"/>
      <c r="Y75" s="391"/>
      <c r="Z75" s="391"/>
      <c r="AA75" s="391"/>
      <c r="AB75" s="390" t="s">
        <v>246</v>
      </c>
      <c r="AC75" s="365" t="s">
        <v>182</v>
      </c>
      <c r="AD75" s="365" t="s">
        <v>181</v>
      </c>
      <c r="AE75" s="365" t="s">
        <v>185</v>
      </c>
      <c r="AF75" s="365">
        <v>7</v>
      </c>
      <c r="AG75" s="378" t="s">
        <v>247</v>
      </c>
    </row>
    <row r="76" spans="1:33" ht="14.1" customHeight="1">
      <c r="B76" s="377"/>
      <c r="C76" s="377"/>
      <c r="D76" s="380"/>
      <c r="E76" s="380"/>
      <c r="F76" s="380"/>
      <c r="G76" s="384"/>
      <c r="H76" s="384"/>
      <c r="I76" s="384"/>
      <c r="J76" s="384"/>
      <c r="K76" s="384"/>
      <c r="L76" s="384"/>
      <c r="M76" s="384"/>
      <c r="N76" s="382"/>
      <c r="O76" s="383"/>
      <c r="P76" s="252">
        <v>0</v>
      </c>
      <c r="Q76" s="209" t="s">
        <v>68</v>
      </c>
      <c r="R76" s="252">
        <v>2</v>
      </c>
      <c r="S76" s="383"/>
      <c r="T76" s="382"/>
      <c r="U76" s="391"/>
      <c r="V76" s="391"/>
      <c r="W76" s="391"/>
      <c r="X76" s="391"/>
      <c r="Y76" s="391"/>
      <c r="Z76" s="391"/>
      <c r="AA76" s="391"/>
      <c r="AB76" s="390"/>
      <c r="AC76" s="365"/>
      <c r="AD76" s="365"/>
      <c r="AE76" s="365"/>
      <c r="AF76" s="365"/>
      <c r="AG76" s="378"/>
    </row>
    <row r="77" spans="1:33" ht="14.1" customHeight="1">
      <c r="B77" s="377" t="s">
        <v>184</v>
      </c>
      <c r="C77" s="377" t="s">
        <v>6</v>
      </c>
      <c r="D77" s="380">
        <v>0.54166666666666663</v>
      </c>
      <c r="E77" s="380"/>
      <c r="F77" s="380"/>
      <c r="G77" s="391" t="str">
        <f>G58</f>
        <v>御厨フットボールクラブ</v>
      </c>
      <c r="H77" s="391"/>
      <c r="I77" s="391"/>
      <c r="J77" s="391"/>
      <c r="K77" s="391"/>
      <c r="L77" s="391"/>
      <c r="M77" s="391"/>
      <c r="N77" s="382">
        <f>P77+P78</f>
        <v>2</v>
      </c>
      <c r="O77" s="383" t="s">
        <v>9</v>
      </c>
      <c r="P77" s="252">
        <v>2</v>
      </c>
      <c r="Q77" s="209" t="s">
        <v>68</v>
      </c>
      <c r="R77" s="252">
        <v>0</v>
      </c>
      <c r="S77" s="383" t="s">
        <v>10</v>
      </c>
      <c r="T77" s="382">
        <f>R77+R78</f>
        <v>0</v>
      </c>
      <c r="U77" s="454" t="str">
        <f>O58</f>
        <v>ＳＡＫＵＲＡ　ＦＯＯＴＢＡＬＬ　ＣＬＵＢ　Ｊｒ</v>
      </c>
      <c r="V77" s="454"/>
      <c r="W77" s="454"/>
      <c r="X77" s="454"/>
      <c r="Y77" s="454"/>
      <c r="Z77" s="454"/>
      <c r="AA77" s="454"/>
      <c r="AB77" s="390" t="s">
        <v>246</v>
      </c>
      <c r="AC77" s="365" t="s">
        <v>183</v>
      </c>
      <c r="AD77" s="365" t="s">
        <v>185</v>
      </c>
      <c r="AE77" s="365" t="s">
        <v>181</v>
      </c>
      <c r="AF77" s="365">
        <v>6</v>
      </c>
      <c r="AG77" s="378" t="s">
        <v>247</v>
      </c>
    </row>
    <row r="78" spans="1:33" ht="14.1" customHeight="1">
      <c r="B78" s="377"/>
      <c r="C78" s="377"/>
      <c r="D78" s="380"/>
      <c r="E78" s="380"/>
      <c r="F78" s="380"/>
      <c r="G78" s="391"/>
      <c r="H78" s="391"/>
      <c r="I78" s="391"/>
      <c r="J78" s="391"/>
      <c r="K78" s="391"/>
      <c r="L78" s="391"/>
      <c r="M78" s="391"/>
      <c r="N78" s="382"/>
      <c r="O78" s="383"/>
      <c r="P78" s="252">
        <v>0</v>
      </c>
      <c r="Q78" s="209" t="s">
        <v>68</v>
      </c>
      <c r="R78" s="252">
        <v>0</v>
      </c>
      <c r="S78" s="383"/>
      <c r="T78" s="382"/>
      <c r="U78" s="454"/>
      <c r="V78" s="454"/>
      <c r="W78" s="454"/>
      <c r="X78" s="454"/>
      <c r="Y78" s="454"/>
      <c r="Z78" s="454"/>
      <c r="AA78" s="454"/>
      <c r="AB78" s="390"/>
      <c r="AC78" s="365"/>
      <c r="AD78" s="365"/>
      <c r="AE78" s="365"/>
      <c r="AF78" s="365"/>
      <c r="AG78" s="378"/>
    </row>
    <row r="79" spans="1:33" ht="14.1" customHeight="1">
      <c r="B79" s="377" t="s">
        <v>180</v>
      </c>
      <c r="C79" s="377" t="s">
        <v>7</v>
      </c>
      <c r="D79" s="380">
        <v>0.5625</v>
      </c>
      <c r="E79" s="380"/>
      <c r="F79" s="380"/>
      <c r="G79" s="394" t="str">
        <f>R58</f>
        <v>南河内サッカースポーツ少年団</v>
      </c>
      <c r="H79" s="394"/>
      <c r="I79" s="394"/>
      <c r="J79" s="394"/>
      <c r="K79" s="394"/>
      <c r="L79" s="394"/>
      <c r="M79" s="394"/>
      <c r="N79" s="382">
        <f>P79+P80</f>
        <v>0</v>
      </c>
      <c r="O79" s="383" t="s">
        <v>9</v>
      </c>
      <c r="P79" s="252">
        <v>0</v>
      </c>
      <c r="Q79" s="209" t="s">
        <v>68</v>
      </c>
      <c r="R79" s="252">
        <v>3</v>
      </c>
      <c r="S79" s="383" t="s">
        <v>10</v>
      </c>
      <c r="T79" s="382">
        <f>R79+R80</f>
        <v>5</v>
      </c>
      <c r="U79" s="465" t="str">
        <f>Z58</f>
        <v>ＫＯＨＡＲＵ　ＰＲＯＵＤ栃木フットボールクラブ</v>
      </c>
      <c r="V79" s="465"/>
      <c r="W79" s="465"/>
      <c r="X79" s="465"/>
      <c r="Y79" s="465"/>
      <c r="Z79" s="465"/>
      <c r="AA79" s="465"/>
      <c r="AB79" s="390" t="s">
        <v>246</v>
      </c>
      <c r="AC79" s="365" t="s">
        <v>187</v>
      </c>
      <c r="AD79" s="365" t="s">
        <v>186</v>
      </c>
      <c r="AE79" s="365" t="s">
        <v>189</v>
      </c>
      <c r="AF79" s="365">
        <v>3</v>
      </c>
      <c r="AG79" s="378" t="s">
        <v>247</v>
      </c>
    </row>
    <row r="80" spans="1:33" ht="14.1" customHeight="1">
      <c r="B80" s="377"/>
      <c r="C80" s="377"/>
      <c r="D80" s="380"/>
      <c r="E80" s="380"/>
      <c r="F80" s="380"/>
      <c r="G80" s="394"/>
      <c r="H80" s="394"/>
      <c r="I80" s="394"/>
      <c r="J80" s="394"/>
      <c r="K80" s="394"/>
      <c r="L80" s="394"/>
      <c r="M80" s="394"/>
      <c r="N80" s="382"/>
      <c r="O80" s="383"/>
      <c r="P80" s="252">
        <v>0</v>
      </c>
      <c r="Q80" s="209" t="s">
        <v>68</v>
      </c>
      <c r="R80" s="252">
        <v>2</v>
      </c>
      <c r="S80" s="383"/>
      <c r="T80" s="382"/>
      <c r="U80" s="465"/>
      <c r="V80" s="465"/>
      <c r="W80" s="465"/>
      <c r="X80" s="465"/>
      <c r="Y80" s="465"/>
      <c r="Z80" s="465"/>
      <c r="AA80" s="465"/>
      <c r="AB80" s="390"/>
      <c r="AC80" s="365"/>
      <c r="AD80" s="365"/>
      <c r="AE80" s="365"/>
      <c r="AF80" s="365"/>
      <c r="AG80" s="378"/>
    </row>
    <row r="81" spans="2:33" ht="14.1" customHeight="1">
      <c r="B81" s="377" t="s">
        <v>184</v>
      </c>
      <c r="C81" s="377" t="s">
        <v>7</v>
      </c>
      <c r="D81" s="380">
        <v>0.5625</v>
      </c>
      <c r="E81" s="380"/>
      <c r="F81" s="380"/>
      <c r="G81" s="464" t="str">
        <f>V58</f>
        <v>ＢＬＵＥ　ＴＨＵＮＤＥＲ</v>
      </c>
      <c r="H81" s="464"/>
      <c r="I81" s="464"/>
      <c r="J81" s="464"/>
      <c r="K81" s="464"/>
      <c r="L81" s="464"/>
      <c r="M81" s="464"/>
      <c r="N81" s="382">
        <f>P81+P82</f>
        <v>1</v>
      </c>
      <c r="O81" s="383" t="s">
        <v>9</v>
      </c>
      <c r="P81" s="252">
        <v>1</v>
      </c>
      <c r="Q81" s="209" t="s">
        <v>68</v>
      </c>
      <c r="R81" s="252">
        <v>0</v>
      </c>
      <c r="S81" s="383" t="s">
        <v>10</v>
      </c>
      <c r="T81" s="382">
        <f>R81+R82</f>
        <v>1</v>
      </c>
      <c r="U81" s="464" t="str">
        <f>AD58</f>
        <v>ＪＦＣアミスタ市貝Ｂ</v>
      </c>
      <c r="V81" s="464"/>
      <c r="W81" s="464"/>
      <c r="X81" s="464"/>
      <c r="Y81" s="464"/>
      <c r="Z81" s="464"/>
      <c r="AA81" s="464"/>
      <c r="AB81" s="390" t="s">
        <v>246</v>
      </c>
      <c r="AC81" s="365" t="s">
        <v>188</v>
      </c>
      <c r="AD81" s="365" t="s">
        <v>189</v>
      </c>
      <c r="AE81" s="365" t="s">
        <v>186</v>
      </c>
      <c r="AF81" s="365">
        <v>2</v>
      </c>
      <c r="AG81" s="378" t="s">
        <v>247</v>
      </c>
    </row>
    <row r="82" spans="2:33" ht="14.1" customHeight="1">
      <c r="B82" s="377"/>
      <c r="C82" s="377"/>
      <c r="D82" s="380"/>
      <c r="E82" s="380"/>
      <c r="F82" s="380"/>
      <c r="G82" s="464"/>
      <c r="H82" s="464"/>
      <c r="I82" s="464"/>
      <c r="J82" s="464"/>
      <c r="K82" s="464"/>
      <c r="L82" s="464"/>
      <c r="M82" s="464"/>
      <c r="N82" s="382"/>
      <c r="O82" s="383"/>
      <c r="P82" s="252">
        <v>0</v>
      </c>
      <c r="Q82" s="209" t="s">
        <v>68</v>
      </c>
      <c r="R82" s="252">
        <v>1</v>
      </c>
      <c r="S82" s="383"/>
      <c r="T82" s="382"/>
      <c r="U82" s="464"/>
      <c r="V82" s="464"/>
      <c r="W82" s="464"/>
      <c r="X82" s="464"/>
      <c r="Y82" s="464"/>
      <c r="Z82" s="464"/>
      <c r="AA82" s="464"/>
      <c r="AB82" s="390"/>
      <c r="AC82" s="365"/>
      <c r="AD82" s="365"/>
      <c r="AE82" s="365"/>
      <c r="AF82" s="365"/>
      <c r="AG82" s="378"/>
    </row>
    <row r="83" spans="2:33" ht="14.1" customHeight="1">
      <c r="B83" s="377" t="s">
        <v>180</v>
      </c>
      <c r="C83" s="377" t="s">
        <v>8</v>
      </c>
      <c r="D83" s="380">
        <v>0.58333333333333337</v>
      </c>
      <c r="E83" s="380"/>
      <c r="F83" s="380"/>
      <c r="G83" s="384" t="str">
        <f>C58</f>
        <v>鹿沼西ＦＣ</v>
      </c>
      <c r="H83" s="384"/>
      <c r="I83" s="384"/>
      <c r="J83" s="384"/>
      <c r="K83" s="384"/>
      <c r="L83" s="384"/>
      <c r="M83" s="384"/>
      <c r="N83" s="382">
        <f>P83+P84</f>
        <v>0</v>
      </c>
      <c r="O83" s="383" t="s">
        <v>9</v>
      </c>
      <c r="P83" s="252">
        <v>0</v>
      </c>
      <c r="Q83" s="209" t="s">
        <v>68</v>
      </c>
      <c r="R83" s="252">
        <v>2</v>
      </c>
      <c r="S83" s="383" t="s">
        <v>10</v>
      </c>
      <c r="T83" s="382">
        <f>R83+R84</f>
        <v>4</v>
      </c>
      <c r="U83" s="455" t="str">
        <f>O58</f>
        <v>ＳＡＫＵＲＡ　ＦＯＯＴＢＡＬＬ　ＣＬＵＢ　Ｊｒ</v>
      </c>
      <c r="V83" s="455"/>
      <c r="W83" s="455"/>
      <c r="X83" s="455"/>
      <c r="Y83" s="455"/>
      <c r="Z83" s="455"/>
      <c r="AA83" s="455"/>
      <c r="AB83" s="390" t="s">
        <v>246</v>
      </c>
      <c r="AC83" s="365" t="s">
        <v>181</v>
      </c>
      <c r="AD83" s="365" t="s">
        <v>182</v>
      </c>
      <c r="AE83" s="365" t="s">
        <v>183</v>
      </c>
      <c r="AF83" s="365">
        <v>8</v>
      </c>
      <c r="AG83" s="378" t="s">
        <v>247</v>
      </c>
    </row>
    <row r="84" spans="2:33" ht="14.1" customHeight="1">
      <c r="B84" s="377"/>
      <c r="C84" s="377"/>
      <c r="D84" s="380"/>
      <c r="E84" s="380"/>
      <c r="F84" s="380"/>
      <c r="G84" s="384"/>
      <c r="H84" s="384"/>
      <c r="I84" s="384"/>
      <c r="J84" s="384"/>
      <c r="K84" s="384"/>
      <c r="L84" s="384"/>
      <c r="M84" s="384"/>
      <c r="N84" s="382"/>
      <c r="O84" s="383"/>
      <c r="P84" s="252">
        <v>0</v>
      </c>
      <c r="Q84" s="209" t="s">
        <v>68</v>
      </c>
      <c r="R84" s="252">
        <v>2</v>
      </c>
      <c r="S84" s="383"/>
      <c r="T84" s="382"/>
      <c r="U84" s="455"/>
      <c r="V84" s="455"/>
      <c r="W84" s="455"/>
      <c r="X84" s="455"/>
      <c r="Y84" s="455"/>
      <c r="Z84" s="455"/>
      <c r="AA84" s="455"/>
      <c r="AB84" s="390"/>
      <c r="AC84" s="365"/>
      <c r="AD84" s="365"/>
      <c r="AE84" s="365"/>
      <c r="AF84" s="365"/>
      <c r="AG84" s="378"/>
    </row>
    <row r="85" spans="2:33" ht="14.1" customHeight="1">
      <c r="B85" s="377" t="s">
        <v>184</v>
      </c>
      <c r="C85" s="377" t="s">
        <v>8</v>
      </c>
      <c r="D85" s="380">
        <v>0.58333333333333337</v>
      </c>
      <c r="E85" s="380"/>
      <c r="F85" s="380"/>
      <c r="G85" s="464" t="str">
        <f>G58</f>
        <v>御厨フットボールクラブ</v>
      </c>
      <c r="H85" s="464"/>
      <c r="I85" s="464"/>
      <c r="J85" s="464"/>
      <c r="K85" s="464"/>
      <c r="L85" s="464"/>
      <c r="M85" s="464"/>
      <c r="N85" s="382">
        <f>P85+P86</f>
        <v>0</v>
      </c>
      <c r="O85" s="383" t="s">
        <v>9</v>
      </c>
      <c r="P85" s="252">
        <v>0</v>
      </c>
      <c r="Q85" s="209" t="s">
        <v>68</v>
      </c>
      <c r="R85" s="252">
        <v>0</v>
      </c>
      <c r="S85" s="383" t="s">
        <v>10</v>
      </c>
      <c r="T85" s="382">
        <f>R85+R86</f>
        <v>0</v>
      </c>
      <c r="U85" s="464" t="str">
        <f>K58</f>
        <v>昭和戸祭・細谷ＳＣ</v>
      </c>
      <c r="V85" s="464"/>
      <c r="W85" s="464"/>
      <c r="X85" s="464"/>
      <c r="Y85" s="464"/>
      <c r="Z85" s="464"/>
      <c r="AA85" s="464"/>
      <c r="AB85" s="390" t="s">
        <v>246</v>
      </c>
      <c r="AC85" s="365" t="s">
        <v>185</v>
      </c>
      <c r="AD85" s="365" t="s">
        <v>183</v>
      </c>
      <c r="AE85" s="365" t="s">
        <v>182</v>
      </c>
      <c r="AF85" s="365">
        <v>5</v>
      </c>
      <c r="AG85" s="378" t="s">
        <v>247</v>
      </c>
    </row>
    <row r="86" spans="2:33" ht="14.1" customHeight="1">
      <c r="B86" s="377"/>
      <c r="C86" s="377"/>
      <c r="D86" s="380"/>
      <c r="E86" s="380"/>
      <c r="F86" s="380"/>
      <c r="G86" s="464"/>
      <c r="H86" s="464"/>
      <c r="I86" s="464"/>
      <c r="J86" s="464"/>
      <c r="K86" s="464"/>
      <c r="L86" s="464"/>
      <c r="M86" s="464"/>
      <c r="N86" s="382"/>
      <c r="O86" s="383"/>
      <c r="P86" s="252">
        <v>0</v>
      </c>
      <c r="Q86" s="209" t="s">
        <v>68</v>
      </c>
      <c r="R86" s="252">
        <v>0</v>
      </c>
      <c r="S86" s="383"/>
      <c r="T86" s="382"/>
      <c r="U86" s="464"/>
      <c r="V86" s="464"/>
      <c r="W86" s="464"/>
      <c r="X86" s="464"/>
      <c r="Y86" s="464"/>
      <c r="Z86" s="464"/>
      <c r="AA86" s="464"/>
      <c r="AB86" s="390"/>
      <c r="AC86" s="365"/>
      <c r="AD86" s="365"/>
      <c r="AE86" s="365"/>
      <c r="AF86" s="365"/>
      <c r="AG86" s="378"/>
    </row>
    <row r="87" spans="2:33" ht="14.1" customHeight="1">
      <c r="B87" s="377" t="s">
        <v>180</v>
      </c>
      <c r="C87" s="377" t="s">
        <v>0</v>
      </c>
      <c r="D87" s="380">
        <v>0.60416666666666663</v>
      </c>
      <c r="E87" s="380"/>
      <c r="F87" s="380"/>
      <c r="G87" s="394" t="str">
        <f>R58</f>
        <v>南河内サッカースポーツ少年団</v>
      </c>
      <c r="H87" s="394"/>
      <c r="I87" s="394"/>
      <c r="J87" s="394"/>
      <c r="K87" s="394"/>
      <c r="L87" s="394"/>
      <c r="M87" s="394"/>
      <c r="N87" s="382">
        <f>P87+P88</f>
        <v>0</v>
      </c>
      <c r="O87" s="383" t="s">
        <v>9</v>
      </c>
      <c r="P87" s="252">
        <v>0</v>
      </c>
      <c r="Q87" s="209" t="s">
        <v>68</v>
      </c>
      <c r="R87" s="252">
        <v>2</v>
      </c>
      <c r="S87" s="383" t="s">
        <v>10</v>
      </c>
      <c r="T87" s="382">
        <f>R87+R88</f>
        <v>2</v>
      </c>
      <c r="U87" s="391" t="str">
        <f>AD58</f>
        <v>ＪＦＣアミスタ市貝Ｂ</v>
      </c>
      <c r="V87" s="391"/>
      <c r="W87" s="391"/>
      <c r="X87" s="391"/>
      <c r="Y87" s="391"/>
      <c r="Z87" s="391"/>
      <c r="AA87" s="391"/>
      <c r="AB87" s="390" t="s">
        <v>246</v>
      </c>
      <c r="AC87" s="365" t="s">
        <v>186</v>
      </c>
      <c r="AD87" s="365" t="s">
        <v>187</v>
      </c>
      <c r="AE87" s="365" t="s">
        <v>188</v>
      </c>
      <c r="AF87" s="365">
        <v>4</v>
      </c>
      <c r="AG87" s="378" t="s">
        <v>247</v>
      </c>
    </row>
    <row r="88" spans="2:33" ht="14.1" customHeight="1">
      <c r="B88" s="377"/>
      <c r="C88" s="377"/>
      <c r="D88" s="380"/>
      <c r="E88" s="380"/>
      <c r="F88" s="380"/>
      <c r="G88" s="394"/>
      <c r="H88" s="394"/>
      <c r="I88" s="394"/>
      <c r="J88" s="394"/>
      <c r="K88" s="394"/>
      <c r="L88" s="394"/>
      <c r="M88" s="394"/>
      <c r="N88" s="382"/>
      <c r="O88" s="383"/>
      <c r="P88" s="252">
        <v>0</v>
      </c>
      <c r="Q88" s="209" t="s">
        <v>68</v>
      </c>
      <c r="R88" s="252">
        <v>0</v>
      </c>
      <c r="S88" s="383"/>
      <c r="T88" s="382"/>
      <c r="U88" s="391"/>
      <c r="V88" s="391"/>
      <c r="W88" s="391"/>
      <c r="X88" s="391"/>
      <c r="Y88" s="391"/>
      <c r="Z88" s="391"/>
      <c r="AA88" s="391"/>
      <c r="AB88" s="390"/>
      <c r="AC88" s="365"/>
      <c r="AD88" s="365"/>
      <c r="AE88" s="365"/>
      <c r="AF88" s="365"/>
      <c r="AG88" s="378"/>
    </row>
    <row r="89" spans="2:33" ht="14.1" customHeight="1">
      <c r="B89" s="377" t="s">
        <v>184</v>
      </c>
      <c r="C89" s="377" t="s">
        <v>0</v>
      </c>
      <c r="D89" s="380">
        <v>0.60416666666666663</v>
      </c>
      <c r="E89" s="380"/>
      <c r="F89" s="380"/>
      <c r="G89" s="384" t="str">
        <f>V58</f>
        <v>ＢＬＵＥ　ＴＨＵＮＤＥＲ</v>
      </c>
      <c r="H89" s="384"/>
      <c r="I89" s="384"/>
      <c r="J89" s="384"/>
      <c r="K89" s="384"/>
      <c r="L89" s="384"/>
      <c r="M89" s="384"/>
      <c r="N89" s="382">
        <f>P89+P90</f>
        <v>0</v>
      </c>
      <c r="O89" s="383" t="s">
        <v>9</v>
      </c>
      <c r="P89" s="252">
        <v>0</v>
      </c>
      <c r="Q89" s="209" t="s">
        <v>68</v>
      </c>
      <c r="R89" s="252">
        <v>0</v>
      </c>
      <c r="S89" s="383" t="s">
        <v>10</v>
      </c>
      <c r="T89" s="382">
        <f>R89+R90</f>
        <v>1</v>
      </c>
      <c r="U89" s="465" t="str">
        <f>Z58</f>
        <v>ＫＯＨＡＲＵ　ＰＲＯＵＤ栃木フットボールクラブ</v>
      </c>
      <c r="V89" s="465"/>
      <c r="W89" s="465"/>
      <c r="X89" s="465"/>
      <c r="Y89" s="465"/>
      <c r="Z89" s="465"/>
      <c r="AA89" s="465"/>
      <c r="AB89" s="390" t="s">
        <v>246</v>
      </c>
      <c r="AC89" s="365" t="s">
        <v>189</v>
      </c>
      <c r="AD89" s="365" t="s">
        <v>188</v>
      </c>
      <c r="AE89" s="365" t="s">
        <v>187</v>
      </c>
      <c r="AF89" s="365">
        <v>1</v>
      </c>
      <c r="AG89" s="378" t="s">
        <v>247</v>
      </c>
    </row>
    <row r="90" spans="2:33" ht="14.1" customHeight="1">
      <c r="B90" s="377"/>
      <c r="C90" s="377"/>
      <c r="D90" s="380"/>
      <c r="E90" s="380"/>
      <c r="F90" s="380"/>
      <c r="G90" s="384"/>
      <c r="H90" s="384"/>
      <c r="I90" s="384"/>
      <c r="J90" s="384"/>
      <c r="K90" s="384"/>
      <c r="L90" s="384"/>
      <c r="M90" s="384"/>
      <c r="N90" s="382"/>
      <c r="O90" s="383"/>
      <c r="P90" s="252">
        <v>0</v>
      </c>
      <c r="Q90" s="209" t="s">
        <v>68</v>
      </c>
      <c r="R90" s="252">
        <v>1</v>
      </c>
      <c r="S90" s="383"/>
      <c r="T90" s="382"/>
      <c r="U90" s="465"/>
      <c r="V90" s="465"/>
      <c r="W90" s="465"/>
      <c r="X90" s="465"/>
      <c r="Y90" s="465"/>
      <c r="Z90" s="465"/>
      <c r="AA90" s="465"/>
      <c r="AB90" s="390"/>
      <c r="AC90" s="365"/>
      <c r="AD90" s="365"/>
      <c r="AE90" s="365"/>
      <c r="AF90" s="365"/>
      <c r="AG90" s="378"/>
    </row>
    <row r="91" spans="2:33" ht="8.1" customHeight="1"/>
    <row r="92" spans="2:33" ht="19.5" customHeight="1">
      <c r="B92" s="397" t="str">
        <f>I54 &amp;"リーグ"</f>
        <v>Dリーグ</v>
      </c>
      <c r="C92" s="398"/>
      <c r="D92" s="398"/>
      <c r="E92" s="399"/>
      <c r="F92" s="433" t="str">
        <f>B94</f>
        <v>鹿沼西ＦＣ</v>
      </c>
      <c r="G92" s="435"/>
      <c r="H92" s="411" t="str">
        <f>B96</f>
        <v>御厨フットボールクラブ</v>
      </c>
      <c r="I92" s="412"/>
      <c r="J92" s="421" t="str">
        <f>B98</f>
        <v>昭和戸祭・細谷ＳＣ</v>
      </c>
      <c r="K92" s="422"/>
      <c r="L92" s="403" t="str">
        <f>B100</f>
        <v>ＳＡＫＵＲＡ　ＦＯＯＴＢＡＬＬ　ＣＬＵＢ　Ｊｒ</v>
      </c>
      <c r="M92" s="404"/>
      <c r="N92" s="415" t="s">
        <v>1</v>
      </c>
      <c r="O92" s="415" t="s">
        <v>2</v>
      </c>
      <c r="P92" s="415" t="s">
        <v>3</v>
      </c>
      <c r="Q92" s="103"/>
      <c r="R92" s="397" t="str">
        <f>X54 &amp;"リーグ"</f>
        <v>DDリーグ</v>
      </c>
      <c r="S92" s="398"/>
      <c r="T92" s="398"/>
      <c r="U92" s="399"/>
      <c r="V92" s="411" t="str">
        <f>R58</f>
        <v>南河内サッカースポーツ少年団</v>
      </c>
      <c r="W92" s="412"/>
      <c r="X92" s="403" t="str">
        <f>V58</f>
        <v>ＢＬＵＥ　ＴＨＵＮＤＥＲ</v>
      </c>
      <c r="Y92" s="404"/>
      <c r="Z92" s="466" t="str">
        <f>Z58</f>
        <v>ＫＯＨＡＲＵ　ＰＲＯＵＤ栃木フットボールクラブ</v>
      </c>
      <c r="AA92" s="467"/>
      <c r="AB92" s="411" t="str">
        <f>AD58</f>
        <v>ＪＦＣアミスタ市貝Ｂ</v>
      </c>
      <c r="AC92" s="412"/>
      <c r="AD92" s="415" t="s">
        <v>1</v>
      </c>
      <c r="AE92" s="415" t="s">
        <v>2</v>
      </c>
      <c r="AF92" s="415" t="s">
        <v>3</v>
      </c>
    </row>
    <row r="93" spans="2:33" ht="20.100000000000001" customHeight="1">
      <c r="B93" s="400"/>
      <c r="C93" s="401"/>
      <c r="D93" s="401"/>
      <c r="E93" s="402"/>
      <c r="F93" s="436"/>
      <c r="G93" s="438"/>
      <c r="H93" s="413"/>
      <c r="I93" s="414"/>
      <c r="J93" s="423"/>
      <c r="K93" s="424"/>
      <c r="L93" s="405"/>
      <c r="M93" s="406"/>
      <c r="N93" s="416"/>
      <c r="O93" s="416"/>
      <c r="P93" s="416"/>
      <c r="Q93" s="103"/>
      <c r="R93" s="400"/>
      <c r="S93" s="401"/>
      <c r="T93" s="401"/>
      <c r="U93" s="402"/>
      <c r="V93" s="413"/>
      <c r="W93" s="414"/>
      <c r="X93" s="405"/>
      <c r="Y93" s="406"/>
      <c r="Z93" s="468"/>
      <c r="AA93" s="469"/>
      <c r="AB93" s="413"/>
      <c r="AC93" s="414"/>
      <c r="AD93" s="416"/>
      <c r="AE93" s="416"/>
      <c r="AF93" s="416"/>
    </row>
    <row r="94" spans="2:33" ht="20.100000000000001" customHeight="1">
      <c r="B94" s="433" t="str">
        <f>C58</f>
        <v>鹿沼西ＦＣ</v>
      </c>
      <c r="C94" s="434"/>
      <c r="D94" s="434"/>
      <c r="E94" s="435"/>
      <c r="F94" s="427"/>
      <c r="G94" s="428"/>
      <c r="H94" s="217">
        <f>N67</f>
        <v>0</v>
      </c>
      <c r="I94" s="217">
        <f>T67</f>
        <v>3</v>
      </c>
      <c r="J94" s="217">
        <f>N75</f>
        <v>0</v>
      </c>
      <c r="K94" s="217">
        <f>T75</f>
        <v>5</v>
      </c>
      <c r="L94" s="217">
        <f>N83</f>
        <v>0</v>
      </c>
      <c r="M94" s="217">
        <f>T83</f>
        <v>4</v>
      </c>
      <c r="N94" s="431">
        <f>COUNTIF(F95:M95,"○")*3+COUNTIF(F95:M95,"△")</f>
        <v>0</v>
      </c>
      <c r="O94" s="431">
        <f>H94-I94+J94-K94+L94-M94</f>
        <v>-12</v>
      </c>
      <c r="P94" s="431">
        <v>4</v>
      </c>
      <c r="Q94" s="199"/>
      <c r="R94" s="433" t="str">
        <f>R58</f>
        <v>南河内サッカースポーツ少年団</v>
      </c>
      <c r="S94" s="434"/>
      <c r="T94" s="434"/>
      <c r="U94" s="435"/>
      <c r="V94" s="427"/>
      <c r="W94" s="428"/>
      <c r="X94" s="217">
        <f>N71</f>
        <v>0</v>
      </c>
      <c r="Y94" s="217">
        <f>T71</f>
        <v>4</v>
      </c>
      <c r="Z94" s="217">
        <f>N79</f>
        <v>0</v>
      </c>
      <c r="AA94" s="217">
        <f>T79</f>
        <v>5</v>
      </c>
      <c r="AB94" s="217">
        <f>N87</f>
        <v>0</v>
      </c>
      <c r="AC94" s="217">
        <f>T87</f>
        <v>2</v>
      </c>
      <c r="AD94" s="431">
        <f>COUNTIF(V95:AC95,"○")*3+COUNTIF(V95:AC95,"△")</f>
        <v>0</v>
      </c>
      <c r="AE94" s="431">
        <f>X94-Y94+Z94-AA94+AB94-AC94</f>
        <v>-11</v>
      </c>
      <c r="AF94" s="431">
        <v>4</v>
      </c>
    </row>
    <row r="95" spans="2:33" ht="20.100000000000001" customHeight="1">
      <c r="B95" s="436"/>
      <c r="C95" s="437"/>
      <c r="D95" s="437"/>
      <c r="E95" s="438"/>
      <c r="F95" s="429"/>
      <c r="G95" s="430"/>
      <c r="H95" s="439" t="str">
        <f>IF(H94&gt;I94,"○",IF(H94&lt;I94,"×",IF(H94=I94,"△")))</f>
        <v>×</v>
      </c>
      <c r="I95" s="440"/>
      <c r="J95" s="439" t="str">
        <f>IF(J94&gt;K94,"○",IF(J94&lt;K94,"×",IF(J94=K94,"△")))</f>
        <v>×</v>
      </c>
      <c r="K95" s="440"/>
      <c r="L95" s="439" t="str">
        <f>IF(L94&gt;M94,"○",IF(L94&lt;M94,"×",IF(L94=M94,"△")))</f>
        <v>×</v>
      </c>
      <c r="M95" s="440"/>
      <c r="N95" s="432"/>
      <c r="O95" s="432"/>
      <c r="P95" s="432"/>
      <c r="Q95" s="199"/>
      <c r="R95" s="436"/>
      <c r="S95" s="437"/>
      <c r="T95" s="437"/>
      <c r="U95" s="438"/>
      <c r="V95" s="429"/>
      <c r="W95" s="430"/>
      <c r="X95" s="439" t="str">
        <f>IF(X94&gt;Y94,"○",IF(X94&lt;Y94,"×",IF(X94=Y94,"△")))</f>
        <v>×</v>
      </c>
      <c r="Y95" s="440"/>
      <c r="Z95" s="439" t="str">
        <f>IF(Z94&gt;AA94,"○",IF(Z94&lt;AA94,"×",IF(Z94=AA94,"△")))</f>
        <v>×</v>
      </c>
      <c r="AA95" s="440"/>
      <c r="AB95" s="439" t="str">
        <f>IF(AB94&gt;AC94,"○",IF(AB94&lt;AC94,"×",IF(AB94=AC94,"△")))</f>
        <v>×</v>
      </c>
      <c r="AC95" s="440"/>
      <c r="AD95" s="432"/>
      <c r="AE95" s="432"/>
      <c r="AF95" s="432"/>
    </row>
    <row r="96" spans="2:33" ht="20.100000000000001" customHeight="1">
      <c r="B96" s="470" t="str">
        <f>G58</f>
        <v>御厨フットボールクラブ</v>
      </c>
      <c r="C96" s="471"/>
      <c r="D96" s="471"/>
      <c r="E96" s="472"/>
      <c r="F96" s="217">
        <f>I94</f>
        <v>3</v>
      </c>
      <c r="G96" s="217">
        <f>H94</f>
        <v>0</v>
      </c>
      <c r="H96" s="427"/>
      <c r="I96" s="428"/>
      <c r="J96" s="217">
        <f>N85</f>
        <v>0</v>
      </c>
      <c r="K96" s="217">
        <f>T85</f>
        <v>0</v>
      </c>
      <c r="L96" s="217">
        <f>N77</f>
        <v>2</v>
      </c>
      <c r="M96" s="217">
        <f>T77</f>
        <v>0</v>
      </c>
      <c r="N96" s="431">
        <f>COUNTIF(F97:M97,"○")*3+COUNTIF(F97:M97,"△")</f>
        <v>7</v>
      </c>
      <c r="O96" s="431">
        <f>F96-G96+J96-K96+L96-M96</f>
        <v>5</v>
      </c>
      <c r="P96" s="431">
        <v>1</v>
      </c>
      <c r="Q96" s="199"/>
      <c r="R96" s="421" t="str">
        <f>V58</f>
        <v>ＢＬＵＥ　ＴＨＵＮＤＥＲ</v>
      </c>
      <c r="S96" s="462"/>
      <c r="T96" s="462"/>
      <c r="U96" s="422"/>
      <c r="V96" s="217">
        <f>Y94</f>
        <v>4</v>
      </c>
      <c r="W96" s="217">
        <f>X94</f>
        <v>0</v>
      </c>
      <c r="X96" s="427"/>
      <c r="Y96" s="428"/>
      <c r="Z96" s="217">
        <f>N89</f>
        <v>0</v>
      </c>
      <c r="AA96" s="217">
        <f>T89</f>
        <v>1</v>
      </c>
      <c r="AB96" s="217">
        <f>N81</f>
        <v>1</v>
      </c>
      <c r="AC96" s="217">
        <f>T81</f>
        <v>1</v>
      </c>
      <c r="AD96" s="431">
        <f>COUNTIF(V97:AC97,"○")*3+COUNTIF(V97:AC97,"△")</f>
        <v>4</v>
      </c>
      <c r="AE96" s="431">
        <f>V96-W96+Z96-AA96+AB96-AC96</f>
        <v>3</v>
      </c>
      <c r="AF96" s="431">
        <v>2</v>
      </c>
    </row>
    <row r="97" spans="2:32" ht="20.100000000000001" customHeight="1">
      <c r="B97" s="473"/>
      <c r="C97" s="474"/>
      <c r="D97" s="474"/>
      <c r="E97" s="475"/>
      <c r="F97" s="439" t="str">
        <f>IF(F96&gt;G96,"○",IF(F96&lt;G96,"×",IF(F96=G96,"△")))</f>
        <v>○</v>
      </c>
      <c r="G97" s="440"/>
      <c r="H97" s="429"/>
      <c r="I97" s="430"/>
      <c r="J97" s="439" t="str">
        <f>IF(J96&gt;K96,"○",IF(J96&lt;K96,"×",IF(J96=K96,"△")))</f>
        <v>△</v>
      </c>
      <c r="K97" s="440"/>
      <c r="L97" s="439" t="str">
        <f>IF(L96&gt;M96,"○",IF(L96&lt;M96,"×",IF(L96=M96,"△")))</f>
        <v>○</v>
      </c>
      <c r="M97" s="440"/>
      <c r="N97" s="432"/>
      <c r="O97" s="432"/>
      <c r="P97" s="432"/>
      <c r="Q97" s="199"/>
      <c r="R97" s="423"/>
      <c r="S97" s="463"/>
      <c r="T97" s="463"/>
      <c r="U97" s="424"/>
      <c r="V97" s="439" t="str">
        <f>IF(V96&gt;W96,"○",IF(V96&lt;W96,"×",IF(V96=W96,"△")))</f>
        <v>○</v>
      </c>
      <c r="W97" s="440"/>
      <c r="X97" s="429"/>
      <c r="Y97" s="430"/>
      <c r="Z97" s="439" t="str">
        <f>IF(Z96&gt;AA96,"○",IF(Z96&lt;AA96,"×",IF(Z96=AA96,"△")))</f>
        <v>×</v>
      </c>
      <c r="AA97" s="440"/>
      <c r="AB97" s="439" t="str">
        <f>IF(AB96&gt;AC96,"○",IF(AB96&lt;AC96,"×",IF(AB96=AC96,"△")))</f>
        <v>△</v>
      </c>
      <c r="AC97" s="440"/>
      <c r="AD97" s="432"/>
      <c r="AE97" s="432"/>
      <c r="AF97" s="432"/>
    </row>
    <row r="98" spans="2:32" ht="20.100000000000001" customHeight="1">
      <c r="B98" s="433" t="str">
        <f>K58</f>
        <v>昭和戸祭・細谷ＳＣ</v>
      </c>
      <c r="C98" s="434"/>
      <c r="D98" s="434"/>
      <c r="E98" s="435"/>
      <c r="F98" s="217">
        <f>K94</f>
        <v>5</v>
      </c>
      <c r="G98" s="217">
        <f>J94</f>
        <v>0</v>
      </c>
      <c r="H98" s="217">
        <f>K96</f>
        <v>0</v>
      </c>
      <c r="I98" s="217">
        <f>J96</f>
        <v>0</v>
      </c>
      <c r="J98" s="427"/>
      <c r="K98" s="428"/>
      <c r="L98" s="217">
        <f>N69</f>
        <v>0</v>
      </c>
      <c r="M98" s="217">
        <f>T69</f>
        <v>2</v>
      </c>
      <c r="N98" s="431">
        <f>COUNTIF(F99:M99,"○")*3+COUNTIF(F99:M99,"△")</f>
        <v>4</v>
      </c>
      <c r="O98" s="431">
        <f>F98-G98+H98-I98+L98-M98</f>
        <v>3</v>
      </c>
      <c r="P98" s="431">
        <v>3</v>
      </c>
      <c r="Q98" s="199"/>
      <c r="R98" s="476" t="str">
        <f>Z58</f>
        <v>ＫＯＨＡＲＵ　ＰＲＯＵＤ栃木フットボールクラブ</v>
      </c>
      <c r="S98" s="477"/>
      <c r="T98" s="477"/>
      <c r="U98" s="478"/>
      <c r="V98" s="217">
        <f>AA94</f>
        <v>5</v>
      </c>
      <c r="W98" s="217">
        <f>Z94</f>
        <v>0</v>
      </c>
      <c r="X98" s="217">
        <f>AA96</f>
        <v>1</v>
      </c>
      <c r="Y98" s="217">
        <f>Z96</f>
        <v>0</v>
      </c>
      <c r="Z98" s="427"/>
      <c r="AA98" s="428"/>
      <c r="AB98" s="217">
        <f>N73</f>
        <v>1</v>
      </c>
      <c r="AC98" s="217">
        <f>T73</f>
        <v>0</v>
      </c>
      <c r="AD98" s="431">
        <f>COUNTIF(V99:AC99,"○")*3+COUNTIF(V99:AC99,"△")</f>
        <v>9</v>
      </c>
      <c r="AE98" s="431">
        <f>V98-W98+X98-Y98+AB98-AC98</f>
        <v>7</v>
      </c>
      <c r="AF98" s="431">
        <v>1</v>
      </c>
    </row>
    <row r="99" spans="2:32" ht="20.100000000000001" customHeight="1">
      <c r="B99" s="436"/>
      <c r="C99" s="437"/>
      <c r="D99" s="437"/>
      <c r="E99" s="438"/>
      <c r="F99" s="439" t="str">
        <f>IF(F98&gt;G98,"○",IF(F98&lt;G98,"×",IF(F98=G98,"△")))</f>
        <v>○</v>
      </c>
      <c r="G99" s="440"/>
      <c r="H99" s="439" t="str">
        <f>IF(H98&gt;I98,"○",IF(H98&lt;I98,"×",IF(H98=I98,"△")))</f>
        <v>△</v>
      </c>
      <c r="I99" s="440"/>
      <c r="J99" s="429"/>
      <c r="K99" s="430"/>
      <c r="L99" s="439" t="str">
        <f>IF(L98&gt;M98,"○",IF(L98&lt;M98,"×",IF(L98=M98,"△")))</f>
        <v>×</v>
      </c>
      <c r="M99" s="440"/>
      <c r="N99" s="432"/>
      <c r="O99" s="432"/>
      <c r="P99" s="432"/>
      <c r="Q99" s="199"/>
      <c r="R99" s="479"/>
      <c r="S99" s="480"/>
      <c r="T99" s="480"/>
      <c r="U99" s="481"/>
      <c r="V99" s="439" t="str">
        <f>IF(V98&gt;W98,"○",IF(V98&lt;W98,"×",IF(V98=W98,"△")))</f>
        <v>○</v>
      </c>
      <c r="W99" s="440"/>
      <c r="X99" s="439" t="str">
        <f>IF(X98&gt;Y98,"○",IF(X98&lt;Y98,"×",IF(X98=Y98,"△")))</f>
        <v>○</v>
      </c>
      <c r="Y99" s="440"/>
      <c r="Z99" s="429"/>
      <c r="AA99" s="430"/>
      <c r="AB99" s="439" t="str">
        <f>IF(AB98&gt;AC98,"○",IF(AB98&lt;AC98,"×",IF(AB98=AC98,"△")))</f>
        <v>○</v>
      </c>
      <c r="AC99" s="440"/>
      <c r="AD99" s="432"/>
      <c r="AE99" s="432"/>
      <c r="AF99" s="432"/>
    </row>
    <row r="100" spans="2:32" ht="20.100000000000001" customHeight="1">
      <c r="B100" s="417" t="str">
        <f>O58</f>
        <v>ＳＡＫＵＲＡ　ＦＯＯＴＢＡＬＬ　ＣＬＵＢ　Ｊｒ</v>
      </c>
      <c r="C100" s="425"/>
      <c r="D100" s="425"/>
      <c r="E100" s="418"/>
      <c r="F100" s="217">
        <f>M94</f>
        <v>4</v>
      </c>
      <c r="G100" s="217">
        <f>L94</f>
        <v>0</v>
      </c>
      <c r="H100" s="217">
        <f>M96</f>
        <v>0</v>
      </c>
      <c r="I100" s="217">
        <f>L96</f>
        <v>2</v>
      </c>
      <c r="J100" s="217">
        <f>M98</f>
        <v>2</v>
      </c>
      <c r="K100" s="217">
        <f>L98</f>
        <v>0</v>
      </c>
      <c r="L100" s="427"/>
      <c r="M100" s="428"/>
      <c r="N100" s="431">
        <f>COUNTIF(F101:M101,"○")*3+COUNTIF(F101:M101,"△")</f>
        <v>6</v>
      </c>
      <c r="O100" s="431">
        <f>F100-G100+H100-I100+J100-K100</f>
        <v>4</v>
      </c>
      <c r="P100" s="431">
        <v>2</v>
      </c>
      <c r="Q100" s="199"/>
      <c r="R100" s="417" t="str">
        <f>AD58</f>
        <v>ＪＦＣアミスタ市貝Ｂ</v>
      </c>
      <c r="S100" s="425"/>
      <c r="T100" s="425"/>
      <c r="U100" s="418"/>
      <c r="V100" s="217">
        <f>AC94</f>
        <v>2</v>
      </c>
      <c r="W100" s="217">
        <f>AB94</f>
        <v>0</v>
      </c>
      <c r="X100" s="217">
        <f>AC96</f>
        <v>1</v>
      </c>
      <c r="Y100" s="217">
        <f>AB96</f>
        <v>1</v>
      </c>
      <c r="Z100" s="217">
        <f>AC98</f>
        <v>0</v>
      </c>
      <c r="AA100" s="217">
        <f>AB98</f>
        <v>1</v>
      </c>
      <c r="AB100" s="427"/>
      <c r="AC100" s="428"/>
      <c r="AD100" s="431">
        <f>COUNTIF(V101:AC101,"○")*3+COUNTIF(V101:AC101,"△")</f>
        <v>4</v>
      </c>
      <c r="AE100" s="431">
        <f>V100-W100+X100-Y100+Z100-AA100</f>
        <v>1</v>
      </c>
      <c r="AF100" s="431">
        <v>3</v>
      </c>
    </row>
    <row r="101" spans="2:32" ht="20.100000000000001" customHeight="1">
      <c r="B101" s="419"/>
      <c r="C101" s="426"/>
      <c r="D101" s="426"/>
      <c r="E101" s="420"/>
      <c r="F101" s="439" t="str">
        <f>IF(F100&gt;G100,"○",IF(F100&lt;G100,"×",IF(F100=G100,"△")))</f>
        <v>○</v>
      </c>
      <c r="G101" s="440"/>
      <c r="H101" s="439" t="str">
        <f>IF(H100&gt;I100,"○",IF(H100&lt;I100,"×",IF(H100=I100,"△")))</f>
        <v>×</v>
      </c>
      <c r="I101" s="440"/>
      <c r="J101" s="439" t="str">
        <f>IF(J100&gt;K100,"○",IF(J100&lt;K100,"×",IF(J100=K100,"△")))</f>
        <v>○</v>
      </c>
      <c r="K101" s="440"/>
      <c r="L101" s="429"/>
      <c r="M101" s="430"/>
      <c r="N101" s="432"/>
      <c r="O101" s="432"/>
      <c r="P101" s="432"/>
      <c r="Q101" s="199"/>
      <c r="R101" s="419"/>
      <c r="S101" s="426"/>
      <c r="T101" s="426"/>
      <c r="U101" s="420"/>
      <c r="V101" s="439" t="str">
        <f>IF(V100&gt;W100,"○",IF(V100&lt;W100,"×",IF(V100=W100,"△")))</f>
        <v>○</v>
      </c>
      <c r="W101" s="440"/>
      <c r="X101" s="439" t="str">
        <f>IF(X100&gt;Y100,"○",IF(X100&lt;Y100,"×",IF(X100=Y100,"△")))</f>
        <v>△</v>
      </c>
      <c r="Y101" s="440"/>
      <c r="Z101" s="439" t="str">
        <f>IF(Z100&gt;AA100,"○",IF(Z100&lt;AA100,"×",IF(Z100=AA100,"△")))</f>
        <v>×</v>
      </c>
      <c r="AA101" s="440"/>
      <c r="AB101" s="429"/>
      <c r="AC101" s="430"/>
      <c r="AD101" s="432"/>
      <c r="AE101" s="432"/>
      <c r="AF101" s="432"/>
    </row>
    <row r="102" spans="2:32" ht="20.100000000000001" customHeight="1"/>
  </sheetData>
  <mergeCells count="562">
    <mergeCell ref="B100:E101"/>
    <mergeCell ref="L100:M101"/>
    <mergeCell ref="N100:N101"/>
    <mergeCell ref="O100:O101"/>
    <mergeCell ref="P100:P101"/>
    <mergeCell ref="R100:U101"/>
    <mergeCell ref="AE98:AE99"/>
    <mergeCell ref="AB100:AC101"/>
    <mergeCell ref="AD100:AD101"/>
    <mergeCell ref="AE100:AE101"/>
    <mergeCell ref="B98:E99"/>
    <mergeCell ref="AF98:AF99"/>
    <mergeCell ref="F99:G99"/>
    <mergeCell ref="H99:I99"/>
    <mergeCell ref="L99:M99"/>
    <mergeCell ref="V99:W99"/>
    <mergeCell ref="X99:Y99"/>
    <mergeCell ref="AB99:AC99"/>
    <mergeCell ref="AF100:AF101"/>
    <mergeCell ref="F101:G101"/>
    <mergeCell ref="H101:I101"/>
    <mergeCell ref="J101:K101"/>
    <mergeCell ref="V101:W101"/>
    <mergeCell ref="X101:Y101"/>
    <mergeCell ref="Z101:AA101"/>
    <mergeCell ref="J98:K99"/>
    <mergeCell ref="N98:N99"/>
    <mergeCell ref="O98:O99"/>
    <mergeCell ref="P98:P99"/>
    <mergeCell ref="R98:U99"/>
    <mergeCell ref="Z98:AA99"/>
    <mergeCell ref="AD98:AD99"/>
    <mergeCell ref="AF94:AF95"/>
    <mergeCell ref="H95:I95"/>
    <mergeCell ref="J95:K95"/>
    <mergeCell ref="L95:M95"/>
    <mergeCell ref="X95:Y95"/>
    <mergeCell ref="Z95:AA95"/>
    <mergeCell ref="AB95:AC95"/>
    <mergeCell ref="X96:Y97"/>
    <mergeCell ref="AD96:AD97"/>
    <mergeCell ref="AE96:AE97"/>
    <mergeCell ref="AF96:AF97"/>
    <mergeCell ref="J97:K97"/>
    <mergeCell ref="L97:M97"/>
    <mergeCell ref="V97:W97"/>
    <mergeCell ref="Z97:AA97"/>
    <mergeCell ref="AB97:AC97"/>
    <mergeCell ref="AF89:AF90"/>
    <mergeCell ref="AF92:AF93"/>
    <mergeCell ref="V92:W93"/>
    <mergeCell ref="X92:Y93"/>
    <mergeCell ref="Z92:AA93"/>
    <mergeCell ref="AB92:AC93"/>
    <mergeCell ref="AD92:AD93"/>
    <mergeCell ref="AE92:AE93"/>
    <mergeCell ref="B96:E97"/>
    <mergeCell ref="H96:I97"/>
    <mergeCell ref="N96:N97"/>
    <mergeCell ref="O96:O97"/>
    <mergeCell ref="P96:P97"/>
    <mergeCell ref="R96:U97"/>
    <mergeCell ref="F97:G97"/>
    <mergeCell ref="B94:E95"/>
    <mergeCell ref="F94:G95"/>
    <mergeCell ref="N94:N95"/>
    <mergeCell ref="O94:O95"/>
    <mergeCell ref="P94:P95"/>
    <mergeCell ref="R94:U95"/>
    <mergeCell ref="V94:W95"/>
    <mergeCell ref="AD94:AD95"/>
    <mergeCell ref="AE94:AE95"/>
    <mergeCell ref="B92:E93"/>
    <mergeCell ref="F92:G93"/>
    <mergeCell ref="H92:I93"/>
    <mergeCell ref="J92:K93"/>
    <mergeCell ref="L92:M93"/>
    <mergeCell ref="N92:N93"/>
    <mergeCell ref="O92:O93"/>
    <mergeCell ref="P92:P93"/>
    <mergeCell ref="R92:U93"/>
    <mergeCell ref="N85:N86"/>
    <mergeCell ref="O85:O86"/>
    <mergeCell ref="AF87:AF88"/>
    <mergeCell ref="AG87:AG88"/>
    <mergeCell ref="B89:B90"/>
    <mergeCell ref="C89:C90"/>
    <mergeCell ref="D89:F90"/>
    <mergeCell ref="G89:M90"/>
    <mergeCell ref="N89:N90"/>
    <mergeCell ref="O89:O90"/>
    <mergeCell ref="S89:S90"/>
    <mergeCell ref="T89:T90"/>
    <mergeCell ref="T87:T88"/>
    <mergeCell ref="U87:AA88"/>
    <mergeCell ref="AB87:AB88"/>
    <mergeCell ref="AC87:AC88"/>
    <mergeCell ref="AD87:AD88"/>
    <mergeCell ref="AE87:AE88"/>
    <mergeCell ref="AG89:AG90"/>
    <mergeCell ref="U89:AA90"/>
    <mergeCell ref="AB89:AB90"/>
    <mergeCell ref="AC89:AC90"/>
    <mergeCell ref="AD89:AD90"/>
    <mergeCell ref="AE89:AE90"/>
    <mergeCell ref="D81:F82"/>
    <mergeCell ref="G81:M82"/>
    <mergeCell ref="N81:N82"/>
    <mergeCell ref="O81:O82"/>
    <mergeCell ref="AE85:AE86"/>
    <mergeCell ref="AF85:AF86"/>
    <mergeCell ref="AG85:AG86"/>
    <mergeCell ref="B87:B88"/>
    <mergeCell ref="C87:C88"/>
    <mergeCell ref="D87:F88"/>
    <mergeCell ref="G87:M88"/>
    <mergeCell ref="N87:N88"/>
    <mergeCell ref="O87:O88"/>
    <mergeCell ref="S87:S88"/>
    <mergeCell ref="S85:S86"/>
    <mergeCell ref="T85:T86"/>
    <mergeCell ref="U85:AA86"/>
    <mergeCell ref="AB85:AB86"/>
    <mergeCell ref="AC85:AC86"/>
    <mergeCell ref="AD85:AD86"/>
    <mergeCell ref="B85:B86"/>
    <mergeCell ref="C85:C86"/>
    <mergeCell ref="D85:F86"/>
    <mergeCell ref="G85:M86"/>
    <mergeCell ref="AB83:AB84"/>
    <mergeCell ref="AC83:AC84"/>
    <mergeCell ref="AD83:AD84"/>
    <mergeCell ref="AE83:AE84"/>
    <mergeCell ref="AF83:AF84"/>
    <mergeCell ref="AG83:AG84"/>
    <mergeCell ref="AG81:AG82"/>
    <mergeCell ref="B83:B84"/>
    <mergeCell ref="C83:C84"/>
    <mergeCell ref="D83:F84"/>
    <mergeCell ref="G83:M84"/>
    <mergeCell ref="N83:N84"/>
    <mergeCell ref="O83:O84"/>
    <mergeCell ref="S83:S84"/>
    <mergeCell ref="T83:T84"/>
    <mergeCell ref="U83:AA84"/>
    <mergeCell ref="U81:AA82"/>
    <mergeCell ref="AB81:AB82"/>
    <mergeCell ref="AC81:AC82"/>
    <mergeCell ref="AD81:AD82"/>
    <mergeCell ref="AE81:AE82"/>
    <mergeCell ref="AF81:AF82"/>
    <mergeCell ref="B81:B82"/>
    <mergeCell ref="C81:C82"/>
    <mergeCell ref="B77:B78"/>
    <mergeCell ref="C77:C78"/>
    <mergeCell ref="D77:F78"/>
    <mergeCell ref="G77:M78"/>
    <mergeCell ref="N77:N78"/>
    <mergeCell ref="U79:AA80"/>
    <mergeCell ref="AB79:AB80"/>
    <mergeCell ref="AC79:AC80"/>
    <mergeCell ref="AD79:AD80"/>
    <mergeCell ref="AD73:AD74"/>
    <mergeCell ref="AE73:AE74"/>
    <mergeCell ref="AF73:AF74"/>
    <mergeCell ref="B73:B74"/>
    <mergeCell ref="C73:C74"/>
    <mergeCell ref="D73:F74"/>
    <mergeCell ref="S81:S82"/>
    <mergeCell ref="T81:T82"/>
    <mergeCell ref="T79:T80"/>
    <mergeCell ref="AE77:AE78"/>
    <mergeCell ref="AF77:AF78"/>
    <mergeCell ref="B79:B80"/>
    <mergeCell ref="C79:C80"/>
    <mergeCell ref="D79:F80"/>
    <mergeCell ref="G79:M80"/>
    <mergeCell ref="N79:N80"/>
    <mergeCell ref="O79:O80"/>
    <mergeCell ref="S79:S80"/>
    <mergeCell ref="S77:S78"/>
    <mergeCell ref="T77:T78"/>
    <mergeCell ref="U77:AA78"/>
    <mergeCell ref="AB77:AB78"/>
    <mergeCell ref="AC77:AC78"/>
    <mergeCell ref="AD77:AD78"/>
    <mergeCell ref="B75:B76"/>
    <mergeCell ref="C75:C76"/>
    <mergeCell ref="D75:F76"/>
    <mergeCell ref="G75:M76"/>
    <mergeCell ref="N75:N76"/>
    <mergeCell ref="O75:O76"/>
    <mergeCell ref="S75:S76"/>
    <mergeCell ref="T75:T76"/>
    <mergeCell ref="U75:AA76"/>
    <mergeCell ref="AB75:AB76"/>
    <mergeCell ref="AC75:AC76"/>
    <mergeCell ref="AD75:AD76"/>
    <mergeCell ref="AE75:AE76"/>
    <mergeCell ref="O77:O78"/>
    <mergeCell ref="AF79:AF80"/>
    <mergeCell ref="AG79:AG80"/>
    <mergeCell ref="AF75:AF76"/>
    <mergeCell ref="AG75:AG76"/>
    <mergeCell ref="AG77:AG78"/>
    <mergeCell ref="AE79:AE80"/>
    <mergeCell ref="G73:M74"/>
    <mergeCell ref="N73:N74"/>
    <mergeCell ref="O73:O74"/>
    <mergeCell ref="S73:S74"/>
    <mergeCell ref="T73:T74"/>
    <mergeCell ref="T71:T72"/>
    <mergeCell ref="AE69:AE70"/>
    <mergeCell ref="AF69:AF70"/>
    <mergeCell ref="AG69:AG70"/>
    <mergeCell ref="U69:AA70"/>
    <mergeCell ref="AB69:AB70"/>
    <mergeCell ref="AC69:AC70"/>
    <mergeCell ref="AD69:AD70"/>
    <mergeCell ref="AF71:AF72"/>
    <mergeCell ref="AG71:AG72"/>
    <mergeCell ref="U71:AA72"/>
    <mergeCell ref="AB71:AB72"/>
    <mergeCell ref="AC71:AC72"/>
    <mergeCell ref="AD71:AD72"/>
    <mergeCell ref="AE71:AE72"/>
    <mergeCell ref="AG73:AG74"/>
    <mergeCell ref="U73:AA74"/>
    <mergeCell ref="AB73:AB74"/>
    <mergeCell ref="AC73:AC74"/>
    <mergeCell ref="B71:B72"/>
    <mergeCell ref="C71:C72"/>
    <mergeCell ref="D71:F72"/>
    <mergeCell ref="G71:M72"/>
    <mergeCell ref="N71:N72"/>
    <mergeCell ref="O71:O72"/>
    <mergeCell ref="S71:S72"/>
    <mergeCell ref="S69:S70"/>
    <mergeCell ref="T69:T70"/>
    <mergeCell ref="B69:B70"/>
    <mergeCell ref="C69:C70"/>
    <mergeCell ref="D69:F70"/>
    <mergeCell ref="G69:M70"/>
    <mergeCell ref="N69:N70"/>
    <mergeCell ref="O69:O70"/>
    <mergeCell ref="AF67:AF68"/>
    <mergeCell ref="AG67:AG68"/>
    <mergeCell ref="AD58:AE65"/>
    <mergeCell ref="B67:B68"/>
    <mergeCell ref="C67:C68"/>
    <mergeCell ref="D67:F68"/>
    <mergeCell ref="G67:M68"/>
    <mergeCell ref="N67:N68"/>
    <mergeCell ref="O67:O68"/>
    <mergeCell ref="S67:S68"/>
    <mergeCell ref="T67:T68"/>
    <mergeCell ref="U67:AA68"/>
    <mergeCell ref="AD57:AE57"/>
    <mergeCell ref="C58:D65"/>
    <mergeCell ref="G58:H65"/>
    <mergeCell ref="K58:L65"/>
    <mergeCell ref="O58:P65"/>
    <mergeCell ref="R58:S65"/>
    <mergeCell ref="V58:W65"/>
    <mergeCell ref="Z58:AA65"/>
    <mergeCell ref="AB67:AB68"/>
    <mergeCell ref="AC67:AC68"/>
    <mergeCell ref="AD67:AD68"/>
    <mergeCell ref="AE67:AE68"/>
    <mergeCell ref="I54:J54"/>
    <mergeCell ref="X54:Y54"/>
    <mergeCell ref="C57:D57"/>
    <mergeCell ref="G57:H57"/>
    <mergeCell ref="K57:L57"/>
    <mergeCell ref="O57:P57"/>
    <mergeCell ref="R57:S57"/>
    <mergeCell ref="V57:W57"/>
    <mergeCell ref="Z57:AA57"/>
    <mergeCell ref="AF49:AF50"/>
    <mergeCell ref="F50:G50"/>
    <mergeCell ref="H50:I50"/>
    <mergeCell ref="J50:K50"/>
    <mergeCell ref="V50:W50"/>
    <mergeCell ref="X50:Y50"/>
    <mergeCell ref="Z50:AA50"/>
    <mergeCell ref="I52:M52"/>
    <mergeCell ref="T52:W52"/>
    <mergeCell ref="X52:AG52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I1:M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/>
  </sheetViews>
  <sheetFormatPr defaultRowHeight="13.2"/>
  <cols>
    <col min="1" max="1" width="5.44140625" style="216" customWidth="1"/>
    <col min="2" max="36" width="5.6640625" style="216" customWidth="1"/>
    <col min="37" max="256" width="8.88671875" style="216"/>
    <col min="257" max="257" width="5.44140625" style="216" customWidth="1"/>
    <col min="258" max="292" width="5.6640625" style="216" customWidth="1"/>
    <col min="293" max="512" width="8.88671875" style="216"/>
    <col min="513" max="513" width="5.44140625" style="216" customWidth="1"/>
    <col min="514" max="548" width="5.6640625" style="216" customWidth="1"/>
    <col min="549" max="768" width="8.88671875" style="216"/>
    <col min="769" max="769" width="5.44140625" style="216" customWidth="1"/>
    <col min="770" max="804" width="5.6640625" style="216" customWidth="1"/>
    <col min="805" max="1024" width="8.88671875" style="216"/>
    <col min="1025" max="1025" width="5.44140625" style="216" customWidth="1"/>
    <col min="1026" max="1060" width="5.6640625" style="216" customWidth="1"/>
    <col min="1061" max="1280" width="8.88671875" style="216"/>
    <col min="1281" max="1281" width="5.44140625" style="216" customWidth="1"/>
    <col min="1282" max="1316" width="5.6640625" style="216" customWidth="1"/>
    <col min="1317" max="1536" width="8.88671875" style="216"/>
    <col min="1537" max="1537" width="5.44140625" style="216" customWidth="1"/>
    <col min="1538" max="1572" width="5.6640625" style="216" customWidth="1"/>
    <col min="1573" max="1792" width="8.88671875" style="216"/>
    <col min="1793" max="1793" width="5.44140625" style="216" customWidth="1"/>
    <col min="1794" max="1828" width="5.6640625" style="216" customWidth="1"/>
    <col min="1829" max="2048" width="8.88671875" style="216"/>
    <col min="2049" max="2049" width="5.44140625" style="216" customWidth="1"/>
    <col min="2050" max="2084" width="5.6640625" style="216" customWidth="1"/>
    <col min="2085" max="2304" width="8.88671875" style="216"/>
    <col min="2305" max="2305" width="5.44140625" style="216" customWidth="1"/>
    <col min="2306" max="2340" width="5.6640625" style="216" customWidth="1"/>
    <col min="2341" max="2560" width="8.88671875" style="216"/>
    <col min="2561" max="2561" width="5.44140625" style="216" customWidth="1"/>
    <col min="2562" max="2596" width="5.6640625" style="216" customWidth="1"/>
    <col min="2597" max="2816" width="8.88671875" style="216"/>
    <col min="2817" max="2817" width="5.44140625" style="216" customWidth="1"/>
    <col min="2818" max="2852" width="5.6640625" style="216" customWidth="1"/>
    <col min="2853" max="3072" width="8.88671875" style="216"/>
    <col min="3073" max="3073" width="5.44140625" style="216" customWidth="1"/>
    <col min="3074" max="3108" width="5.6640625" style="216" customWidth="1"/>
    <col min="3109" max="3328" width="8.88671875" style="216"/>
    <col min="3329" max="3329" width="5.44140625" style="216" customWidth="1"/>
    <col min="3330" max="3364" width="5.6640625" style="216" customWidth="1"/>
    <col min="3365" max="3584" width="8.88671875" style="216"/>
    <col min="3585" max="3585" width="5.44140625" style="216" customWidth="1"/>
    <col min="3586" max="3620" width="5.6640625" style="216" customWidth="1"/>
    <col min="3621" max="3840" width="8.88671875" style="216"/>
    <col min="3841" max="3841" width="5.44140625" style="216" customWidth="1"/>
    <col min="3842" max="3876" width="5.6640625" style="216" customWidth="1"/>
    <col min="3877" max="4096" width="8.88671875" style="216"/>
    <col min="4097" max="4097" width="5.44140625" style="216" customWidth="1"/>
    <col min="4098" max="4132" width="5.6640625" style="216" customWidth="1"/>
    <col min="4133" max="4352" width="8.88671875" style="216"/>
    <col min="4353" max="4353" width="5.44140625" style="216" customWidth="1"/>
    <col min="4354" max="4388" width="5.6640625" style="216" customWidth="1"/>
    <col min="4389" max="4608" width="8.88671875" style="216"/>
    <col min="4609" max="4609" width="5.44140625" style="216" customWidth="1"/>
    <col min="4610" max="4644" width="5.6640625" style="216" customWidth="1"/>
    <col min="4645" max="4864" width="8.88671875" style="216"/>
    <col min="4865" max="4865" width="5.44140625" style="216" customWidth="1"/>
    <col min="4866" max="4900" width="5.6640625" style="216" customWidth="1"/>
    <col min="4901" max="5120" width="8.88671875" style="216"/>
    <col min="5121" max="5121" width="5.44140625" style="216" customWidth="1"/>
    <col min="5122" max="5156" width="5.6640625" style="216" customWidth="1"/>
    <col min="5157" max="5376" width="8.88671875" style="216"/>
    <col min="5377" max="5377" width="5.44140625" style="216" customWidth="1"/>
    <col min="5378" max="5412" width="5.6640625" style="216" customWidth="1"/>
    <col min="5413" max="5632" width="8.88671875" style="216"/>
    <col min="5633" max="5633" width="5.44140625" style="216" customWidth="1"/>
    <col min="5634" max="5668" width="5.6640625" style="216" customWidth="1"/>
    <col min="5669" max="5888" width="8.88671875" style="216"/>
    <col min="5889" max="5889" width="5.44140625" style="216" customWidth="1"/>
    <col min="5890" max="5924" width="5.6640625" style="216" customWidth="1"/>
    <col min="5925" max="6144" width="8.88671875" style="216"/>
    <col min="6145" max="6145" width="5.44140625" style="216" customWidth="1"/>
    <col min="6146" max="6180" width="5.6640625" style="216" customWidth="1"/>
    <col min="6181" max="6400" width="8.88671875" style="216"/>
    <col min="6401" max="6401" width="5.44140625" style="216" customWidth="1"/>
    <col min="6402" max="6436" width="5.6640625" style="216" customWidth="1"/>
    <col min="6437" max="6656" width="8.88671875" style="216"/>
    <col min="6657" max="6657" width="5.44140625" style="216" customWidth="1"/>
    <col min="6658" max="6692" width="5.6640625" style="216" customWidth="1"/>
    <col min="6693" max="6912" width="8.88671875" style="216"/>
    <col min="6913" max="6913" width="5.44140625" style="216" customWidth="1"/>
    <col min="6914" max="6948" width="5.6640625" style="216" customWidth="1"/>
    <col min="6949" max="7168" width="8.88671875" style="216"/>
    <col min="7169" max="7169" width="5.44140625" style="216" customWidth="1"/>
    <col min="7170" max="7204" width="5.6640625" style="216" customWidth="1"/>
    <col min="7205" max="7424" width="8.88671875" style="216"/>
    <col min="7425" max="7425" width="5.44140625" style="216" customWidth="1"/>
    <col min="7426" max="7460" width="5.6640625" style="216" customWidth="1"/>
    <col min="7461" max="7680" width="8.88671875" style="216"/>
    <col min="7681" max="7681" width="5.44140625" style="216" customWidth="1"/>
    <col min="7682" max="7716" width="5.6640625" style="216" customWidth="1"/>
    <col min="7717" max="7936" width="8.88671875" style="216"/>
    <col min="7937" max="7937" width="5.44140625" style="216" customWidth="1"/>
    <col min="7938" max="7972" width="5.6640625" style="216" customWidth="1"/>
    <col min="7973" max="8192" width="8.88671875" style="216"/>
    <col min="8193" max="8193" width="5.44140625" style="216" customWidth="1"/>
    <col min="8194" max="8228" width="5.6640625" style="216" customWidth="1"/>
    <col min="8229" max="8448" width="8.88671875" style="216"/>
    <col min="8449" max="8449" width="5.44140625" style="216" customWidth="1"/>
    <col min="8450" max="8484" width="5.6640625" style="216" customWidth="1"/>
    <col min="8485" max="8704" width="8.88671875" style="216"/>
    <col min="8705" max="8705" width="5.44140625" style="216" customWidth="1"/>
    <col min="8706" max="8740" width="5.6640625" style="216" customWidth="1"/>
    <col min="8741" max="8960" width="8.88671875" style="216"/>
    <col min="8961" max="8961" width="5.44140625" style="216" customWidth="1"/>
    <col min="8962" max="8996" width="5.6640625" style="216" customWidth="1"/>
    <col min="8997" max="9216" width="8.88671875" style="216"/>
    <col min="9217" max="9217" width="5.44140625" style="216" customWidth="1"/>
    <col min="9218" max="9252" width="5.6640625" style="216" customWidth="1"/>
    <col min="9253" max="9472" width="8.88671875" style="216"/>
    <col min="9473" max="9473" width="5.44140625" style="216" customWidth="1"/>
    <col min="9474" max="9508" width="5.6640625" style="216" customWidth="1"/>
    <col min="9509" max="9728" width="8.88671875" style="216"/>
    <col min="9729" max="9729" width="5.44140625" style="216" customWidth="1"/>
    <col min="9730" max="9764" width="5.6640625" style="216" customWidth="1"/>
    <col min="9765" max="9984" width="8.88671875" style="216"/>
    <col min="9985" max="9985" width="5.44140625" style="216" customWidth="1"/>
    <col min="9986" max="10020" width="5.6640625" style="216" customWidth="1"/>
    <col min="10021" max="10240" width="8.88671875" style="216"/>
    <col min="10241" max="10241" width="5.44140625" style="216" customWidth="1"/>
    <col min="10242" max="10276" width="5.6640625" style="216" customWidth="1"/>
    <col min="10277" max="10496" width="8.88671875" style="216"/>
    <col min="10497" max="10497" width="5.44140625" style="216" customWidth="1"/>
    <col min="10498" max="10532" width="5.6640625" style="216" customWidth="1"/>
    <col min="10533" max="10752" width="8.88671875" style="216"/>
    <col min="10753" max="10753" width="5.44140625" style="216" customWidth="1"/>
    <col min="10754" max="10788" width="5.6640625" style="216" customWidth="1"/>
    <col min="10789" max="11008" width="8.88671875" style="216"/>
    <col min="11009" max="11009" width="5.44140625" style="216" customWidth="1"/>
    <col min="11010" max="11044" width="5.6640625" style="216" customWidth="1"/>
    <col min="11045" max="11264" width="8.88671875" style="216"/>
    <col min="11265" max="11265" width="5.44140625" style="216" customWidth="1"/>
    <col min="11266" max="11300" width="5.6640625" style="216" customWidth="1"/>
    <col min="11301" max="11520" width="8.88671875" style="216"/>
    <col min="11521" max="11521" width="5.44140625" style="216" customWidth="1"/>
    <col min="11522" max="11556" width="5.6640625" style="216" customWidth="1"/>
    <col min="11557" max="11776" width="8.88671875" style="216"/>
    <col min="11777" max="11777" width="5.44140625" style="216" customWidth="1"/>
    <col min="11778" max="11812" width="5.6640625" style="216" customWidth="1"/>
    <col min="11813" max="12032" width="8.88671875" style="216"/>
    <col min="12033" max="12033" width="5.44140625" style="216" customWidth="1"/>
    <col min="12034" max="12068" width="5.6640625" style="216" customWidth="1"/>
    <col min="12069" max="12288" width="8.88671875" style="216"/>
    <col min="12289" max="12289" width="5.44140625" style="216" customWidth="1"/>
    <col min="12290" max="12324" width="5.6640625" style="216" customWidth="1"/>
    <col min="12325" max="12544" width="8.88671875" style="216"/>
    <col min="12545" max="12545" width="5.44140625" style="216" customWidth="1"/>
    <col min="12546" max="12580" width="5.6640625" style="216" customWidth="1"/>
    <col min="12581" max="12800" width="8.88671875" style="216"/>
    <col min="12801" max="12801" width="5.44140625" style="216" customWidth="1"/>
    <col min="12802" max="12836" width="5.6640625" style="216" customWidth="1"/>
    <col min="12837" max="13056" width="8.88671875" style="216"/>
    <col min="13057" max="13057" width="5.44140625" style="216" customWidth="1"/>
    <col min="13058" max="13092" width="5.6640625" style="216" customWidth="1"/>
    <col min="13093" max="13312" width="8.88671875" style="216"/>
    <col min="13313" max="13313" width="5.44140625" style="216" customWidth="1"/>
    <col min="13314" max="13348" width="5.6640625" style="216" customWidth="1"/>
    <col min="13349" max="13568" width="8.88671875" style="216"/>
    <col min="13569" max="13569" width="5.44140625" style="216" customWidth="1"/>
    <col min="13570" max="13604" width="5.6640625" style="216" customWidth="1"/>
    <col min="13605" max="13824" width="8.88671875" style="216"/>
    <col min="13825" max="13825" width="5.44140625" style="216" customWidth="1"/>
    <col min="13826" max="13860" width="5.6640625" style="216" customWidth="1"/>
    <col min="13861" max="14080" width="8.88671875" style="216"/>
    <col min="14081" max="14081" width="5.44140625" style="216" customWidth="1"/>
    <col min="14082" max="14116" width="5.6640625" style="216" customWidth="1"/>
    <col min="14117" max="14336" width="8.88671875" style="216"/>
    <col min="14337" max="14337" width="5.44140625" style="216" customWidth="1"/>
    <col min="14338" max="14372" width="5.6640625" style="216" customWidth="1"/>
    <col min="14373" max="14592" width="8.88671875" style="216"/>
    <col min="14593" max="14593" width="5.44140625" style="216" customWidth="1"/>
    <col min="14594" max="14628" width="5.6640625" style="216" customWidth="1"/>
    <col min="14629" max="14848" width="8.88671875" style="216"/>
    <col min="14849" max="14849" width="5.44140625" style="216" customWidth="1"/>
    <col min="14850" max="14884" width="5.6640625" style="216" customWidth="1"/>
    <col min="14885" max="15104" width="8.88671875" style="216"/>
    <col min="15105" max="15105" width="5.44140625" style="216" customWidth="1"/>
    <col min="15106" max="15140" width="5.6640625" style="216" customWidth="1"/>
    <col min="15141" max="15360" width="8.88671875" style="216"/>
    <col min="15361" max="15361" width="5.44140625" style="216" customWidth="1"/>
    <col min="15362" max="15396" width="5.6640625" style="216" customWidth="1"/>
    <col min="15397" max="15616" width="8.88671875" style="216"/>
    <col min="15617" max="15617" width="5.44140625" style="216" customWidth="1"/>
    <col min="15618" max="15652" width="5.6640625" style="216" customWidth="1"/>
    <col min="15653" max="15872" width="8.88671875" style="216"/>
    <col min="15873" max="15873" width="5.44140625" style="216" customWidth="1"/>
    <col min="15874" max="15908" width="5.6640625" style="216" customWidth="1"/>
    <col min="15909" max="16128" width="8.88671875" style="216"/>
    <col min="16129" max="16129" width="5.44140625" style="216" customWidth="1"/>
    <col min="16130" max="16164" width="5.6640625" style="216" customWidth="1"/>
    <col min="16165" max="16384" width="8.88671875" style="216"/>
  </cols>
  <sheetData>
    <row r="1" spans="1:33" ht="22.05" customHeight="1">
      <c r="A1" s="11" t="str">
        <f>'U10組合せ(抽選結果)'!H3</f>
        <v>■第1日　10月14日</v>
      </c>
      <c r="B1" s="53"/>
      <c r="C1" s="53"/>
      <c r="D1" s="53"/>
      <c r="E1" s="53"/>
      <c r="F1" s="53"/>
      <c r="G1" s="53"/>
      <c r="H1" s="53"/>
      <c r="I1" s="375" t="str">
        <f>'U10組合せ(抽選結果)'!Q3</f>
        <v>1次リーグ</v>
      </c>
      <c r="J1" s="375"/>
      <c r="K1" s="375"/>
      <c r="L1" s="375"/>
      <c r="M1" s="375"/>
      <c r="N1" s="482"/>
      <c r="O1" s="482"/>
      <c r="P1" s="482"/>
      <c r="Q1" s="482"/>
      <c r="R1" s="482"/>
      <c r="T1" s="376" t="s">
        <v>276</v>
      </c>
      <c r="U1" s="376"/>
      <c r="V1" s="376"/>
      <c r="W1" s="376"/>
      <c r="X1" s="375" t="str">
        <f>'U10組合せ(抽選結果)'!A72</f>
        <v>益子町民グランドB</v>
      </c>
      <c r="Y1" s="375"/>
      <c r="Z1" s="375"/>
      <c r="AA1" s="375"/>
      <c r="AB1" s="375"/>
      <c r="AC1" s="375"/>
      <c r="AD1" s="375"/>
      <c r="AE1" s="375"/>
      <c r="AF1" s="375"/>
      <c r="AG1" s="375"/>
    </row>
    <row r="2" spans="1:33" ht="20.100000000000001" customHeight="1">
      <c r="A2" s="53"/>
      <c r="B2" s="53"/>
      <c r="C2" s="53"/>
      <c r="D2" s="53"/>
      <c r="E2" s="53"/>
      <c r="F2" s="53"/>
      <c r="G2" s="53"/>
      <c r="H2" s="128"/>
      <c r="I2" s="210"/>
      <c r="J2" s="210"/>
      <c r="K2" s="210"/>
      <c r="L2" s="210"/>
      <c r="N2" s="210"/>
      <c r="O2" s="210"/>
      <c r="P2" s="210"/>
      <c r="Q2" s="210"/>
      <c r="R2" s="210"/>
      <c r="T2" s="203"/>
      <c r="U2" s="203"/>
      <c r="V2" s="203"/>
      <c r="W2" s="203"/>
      <c r="X2" s="204"/>
      <c r="Y2" s="204"/>
      <c r="AA2" s="129"/>
      <c r="AB2" s="130"/>
      <c r="AC2" s="130"/>
      <c r="AD2" s="130"/>
      <c r="AE2" s="130"/>
      <c r="AF2" s="130"/>
      <c r="AG2" s="130"/>
    </row>
    <row r="3" spans="1:33" ht="20.100000000000001" customHeight="1">
      <c r="F3" s="211"/>
      <c r="J3" s="483" t="s">
        <v>255</v>
      </c>
      <c r="K3" s="483"/>
      <c r="W3" s="483" t="s">
        <v>256</v>
      </c>
      <c r="X3" s="483"/>
      <c r="Z3" s="129"/>
      <c r="AA3" s="129"/>
      <c r="AB3" s="130"/>
      <c r="AC3" s="130"/>
      <c r="AD3" s="130"/>
      <c r="AE3" s="130"/>
      <c r="AF3" s="130"/>
      <c r="AG3" s="130"/>
    </row>
    <row r="4" spans="1:33" ht="20.100000000000001" customHeight="1" thickBot="1">
      <c r="G4" s="218"/>
      <c r="H4" s="218"/>
      <c r="I4" s="218"/>
      <c r="J4" s="219"/>
      <c r="K4" s="271"/>
      <c r="L4" s="232"/>
      <c r="M4" s="232"/>
      <c r="N4" s="232"/>
      <c r="O4" s="232"/>
      <c r="P4" s="232"/>
      <c r="Q4" s="232"/>
      <c r="R4" s="232"/>
      <c r="S4" s="232"/>
      <c r="T4" s="218"/>
      <c r="U4" s="218"/>
      <c r="V4" s="218"/>
      <c r="W4" s="233"/>
      <c r="X4" s="218"/>
      <c r="Y4" s="218"/>
      <c r="Z4" s="129"/>
      <c r="AA4" s="129"/>
      <c r="AB4" s="130"/>
      <c r="AC4" s="130"/>
      <c r="AD4" s="130"/>
      <c r="AE4" s="130"/>
      <c r="AF4" s="130"/>
      <c r="AG4" s="130"/>
    </row>
    <row r="5" spans="1:33" ht="20.100000000000001" customHeight="1" thickTop="1">
      <c r="F5" s="221"/>
      <c r="H5" s="222"/>
      <c r="J5" s="223"/>
      <c r="K5" s="254"/>
      <c r="L5" s="255"/>
      <c r="M5" s="255"/>
      <c r="N5" s="256"/>
      <c r="S5" s="221"/>
      <c r="V5" s="222"/>
      <c r="W5" s="257"/>
      <c r="Y5" s="222"/>
      <c r="Z5" s="222"/>
      <c r="AA5" s="223"/>
      <c r="AB5" s="224"/>
    </row>
    <row r="6" spans="1:33" ht="20.100000000000001" customHeight="1">
      <c r="B6" s="497"/>
      <c r="C6" s="497"/>
      <c r="D6" s="16"/>
      <c r="E6" s="16"/>
      <c r="F6" s="382">
        <v>1</v>
      </c>
      <c r="G6" s="382"/>
      <c r="H6" s="20"/>
      <c r="I6" s="20"/>
      <c r="J6" s="382">
        <v>2</v>
      </c>
      <c r="K6" s="382"/>
      <c r="L6" s="20"/>
      <c r="M6" s="20"/>
      <c r="N6" s="382">
        <v>3</v>
      </c>
      <c r="O6" s="382"/>
      <c r="P6" s="225"/>
      <c r="Q6" s="20"/>
      <c r="R6" s="20"/>
      <c r="S6" s="382">
        <v>4</v>
      </c>
      <c r="T6" s="382"/>
      <c r="U6" s="20"/>
      <c r="V6" s="20"/>
      <c r="W6" s="382">
        <v>5</v>
      </c>
      <c r="X6" s="382"/>
      <c r="Y6" s="20"/>
      <c r="Z6" s="20"/>
      <c r="AA6" s="382">
        <v>6</v>
      </c>
      <c r="AB6" s="382"/>
      <c r="AC6" s="16"/>
      <c r="AD6" s="16"/>
      <c r="AE6" s="487"/>
      <c r="AF6" s="488"/>
    </row>
    <row r="7" spans="1:33" ht="20.100000000000001" customHeight="1">
      <c r="B7" s="489"/>
      <c r="C7" s="489"/>
      <c r="D7" s="131"/>
      <c r="E7" s="131"/>
      <c r="F7" s="490" t="str">
        <f>'U10組合せ(抽選結果)'!C73</f>
        <v>合戦場フットボールクラブ</v>
      </c>
      <c r="G7" s="490"/>
      <c r="H7" s="131"/>
      <c r="I7" s="131"/>
      <c r="J7" s="491" t="str">
        <f>'U10組合せ(抽選結果)'!C75</f>
        <v>ヴェルフェ矢板Ｕ－１２・ｂｌａｎｃ</v>
      </c>
      <c r="K7" s="491"/>
      <c r="L7" s="131"/>
      <c r="M7" s="131"/>
      <c r="N7" s="492" t="str">
        <f>'U10組合せ(抽選結果)'!C77</f>
        <v>ＦＣグランディール宇都宮</v>
      </c>
      <c r="O7" s="492"/>
      <c r="P7" s="226"/>
      <c r="Q7" s="131"/>
      <c r="R7" s="131"/>
      <c r="S7" s="493" t="str">
        <f>'U10組合せ(抽選結果)'!C81</f>
        <v>ＦＣがむしゃら</v>
      </c>
      <c r="T7" s="493"/>
      <c r="U7" s="131"/>
      <c r="V7" s="131"/>
      <c r="W7" s="494" t="str">
        <f>'U10組合せ(抽選結果)'!C83</f>
        <v>おおぞらＳＣ</v>
      </c>
      <c r="X7" s="494"/>
      <c r="Y7" s="131"/>
      <c r="Z7" s="131"/>
      <c r="AA7" s="493" t="str">
        <f>'U10組合せ(抽選結果)'!C85</f>
        <v>坂西ジュニオール</v>
      </c>
      <c r="AB7" s="493"/>
      <c r="AC7" s="131"/>
      <c r="AD7" s="131"/>
      <c r="AE7" s="495"/>
      <c r="AF7" s="496"/>
    </row>
    <row r="8" spans="1:33" ht="20.100000000000001" customHeight="1">
      <c r="B8" s="489"/>
      <c r="C8" s="489"/>
      <c r="D8" s="131"/>
      <c r="E8" s="131"/>
      <c r="F8" s="490"/>
      <c r="G8" s="490"/>
      <c r="H8" s="131"/>
      <c r="I8" s="131"/>
      <c r="J8" s="491"/>
      <c r="K8" s="491"/>
      <c r="L8" s="131"/>
      <c r="M8" s="131"/>
      <c r="N8" s="492"/>
      <c r="O8" s="492"/>
      <c r="P8" s="226"/>
      <c r="Q8" s="131"/>
      <c r="R8" s="131"/>
      <c r="S8" s="493"/>
      <c r="T8" s="493"/>
      <c r="U8" s="131"/>
      <c r="V8" s="131"/>
      <c r="W8" s="494"/>
      <c r="X8" s="494"/>
      <c r="Y8" s="131"/>
      <c r="Z8" s="131"/>
      <c r="AA8" s="493"/>
      <c r="AB8" s="493"/>
      <c r="AC8" s="131"/>
      <c r="AD8" s="131"/>
      <c r="AE8" s="495"/>
      <c r="AF8" s="496"/>
    </row>
    <row r="9" spans="1:33" ht="20.100000000000001" customHeight="1">
      <c r="B9" s="489"/>
      <c r="C9" s="489"/>
      <c r="D9" s="131"/>
      <c r="E9" s="131"/>
      <c r="F9" s="490"/>
      <c r="G9" s="490"/>
      <c r="H9" s="131"/>
      <c r="I9" s="131"/>
      <c r="J9" s="491"/>
      <c r="K9" s="491"/>
      <c r="L9" s="131"/>
      <c r="M9" s="131"/>
      <c r="N9" s="492"/>
      <c r="O9" s="492"/>
      <c r="P9" s="226"/>
      <c r="Q9" s="131"/>
      <c r="R9" s="131"/>
      <c r="S9" s="493"/>
      <c r="T9" s="493"/>
      <c r="U9" s="131"/>
      <c r="V9" s="131"/>
      <c r="W9" s="494"/>
      <c r="X9" s="494"/>
      <c r="Y9" s="131"/>
      <c r="Z9" s="131"/>
      <c r="AA9" s="493"/>
      <c r="AB9" s="493"/>
      <c r="AC9" s="131"/>
      <c r="AD9" s="131"/>
      <c r="AE9" s="495"/>
      <c r="AF9" s="496"/>
    </row>
    <row r="10" spans="1:33" ht="20.100000000000001" customHeight="1">
      <c r="B10" s="489"/>
      <c r="C10" s="489"/>
      <c r="D10" s="131"/>
      <c r="E10" s="131"/>
      <c r="F10" s="490"/>
      <c r="G10" s="490"/>
      <c r="H10" s="131"/>
      <c r="I10" s="131"/>
      <c r="J10" s="491"/>
      <c r="K10" s="491"/>
      <c r="L10" s="131"/>
      <c r="M10" s="131"/>
      <c r="N10" s="492"/>
      <c r="O10" s="492"/>
      <c r="P10" s="226"/>
      <c r="Q10" s="131"/>
      <c r="R10" s="131"/>
      <c r="S10" s="493"/>
      <c r="T10" s="493"/>
      <c r="U10" s="131"/>
      <c r="V10" s="131"/>
      <c r="W10" s="494"/>
      <c r="X10" s="494"/>
      <c r="Y10" s="131"/>
      <c r="Z10" s="131"/>
      <c r="AA10" s="493"/>
      <c r="AB10" s="493"/>
      <c r="AC10" s="131"/>
      <c r="AD10" s="131"/>
      <c r="AE10" s="495"/>
      <c r="AF10" s="496"/>
    </row>
    <row r="11" spans="1:33" ht="20.100000000000001" customHeight="1">
      <c r="B11" s="489"/>
      <c r="C11" s="489"/>
      <c r="D11" s="131"/>
      <c r="E11" s="131"/>
      <c r="F11" s="490"/>
      <c r="G11" s="490"/>
      <c r="H11" s="131"/>
      <c r="I11" s="131"/>
      <c r="J11" s="491"/>
      <c r="K11" s="491"/>
      <c r="L11" s="131"/>
      <c r="M11" s="131"/>
      <c r="N11" s="492"/>
      <c r="O11" s="492"/>
      <c r="P11" s="226"/>
      <c r="Q11" s="131"/>
      <c r="R11" s="131"/>
      <c r="S11" s="493"/>
      <c r="T11" s="493"/>
      <c r="U11" s="131"/>
      <c r="V11" s="131"/>
      <c r="W11" s="494"/>
      <c r="X11" s="494"/>
      <c r="Y11" s="131"/>
      <c r="Z11" s="131"/>
      <c r="AA11" s="493"/>
      <c r="AB11" s="493"/>
      <c r="AC11" s="131"/>
      <c r="AD11" s="131"/>
      <c r="AE11" s="495"/>
      <c r="AF11" s="496"/>
    </row>
    <row r="12" spans="1:33" ht="20.100000000000001" customHeight="1">
      <c r="B12" s="489"/>
      <c r="C12" s="489"/>
      <c r="D12" s="131"/>
      <c r="E12" s="131"/>
      <c r="F12" s="490"/>
      <c r="G12" s="490"/>
      <c r="H12" s="131"/>
      <c r="I12" s="131"/>
      <c r="J12" s="491"/>
      <c r="K12" s="491"/>
      <c r="L12" s="131"/>
      <c r="M12" s="131"/>
      <c r="N12" s="492"/>
      <c r="O12" s="492"/>
      <c r="P12" s="226"/>
      <c r="Q12" s="131"/>
      <c r="R12" s="131"/>
      <c r="S12" s="493"/>
      <c r="T12" s="493"/>
      <c r="U12" s="131"/>
      <c r="V12" s="131"/>
      <c r="W12" s="494"/>
      <c r="X12" s="494"/>
      <c r="Y12" s="131"/>
      <c r="Z12" s="131"/>
      <c r="AA12" s="493"/>
      <c r="AB12" s="493"/>
      <c r="AC12" s="131"/>
      <c r="AD12" s="131"/>
      <c r="AE12" s="495"/>
      <c r="AF12" s="496"/>
    </row>
    <row r="13" spans="1:33" ht="20.100000000000001" customHeight="1">
      <c r="B13" s="489"/>
      <c r="C13" s="489"/>
      <c r="D13" s="226"/>
      <c r="E13" s="226"/>
      <c r="F13" s="490"/>
      <c r="G13" s="490"/>
      <c r="H13" s="226"/>
      <c r="I13" s="226"/>
      <c r="J13" s="491"/>
      <c r="K13" s="491"/>
      <c r="L13" s="226"/>
      <c r="M13" s="226"/>
      <c r="N13" s="492"/>
      <c r="O13" s="492"/>
      <c r="P13" s="226"/>
      <c r="Q13" s="226"/>
      <c r="R13" s="226"/>
      <c r="S13" s="493"/>
      <c r="T13" s="493"/>
      <c r="U13" s="226"/>
      <c r="V13" s="226"/>
      <c r="W13" s="494"/>
      <c r="X13" s="494"/>
      <c r="Y13" s="226"/>
      <c r="Z13" s="226"/>
      <c r="AA13" s="493"/>
      <c r="AB13" s="493"/>
      <c r="AC13" s="226"/>
      <c r="AD13" s="226"/>
      <c r="AE13" s="495"/>
      <c r="AF13" s="496"/>
    </row>
    <row r="14" spans="1:33" ht="20.100000000000001" customHeight="1">
      <c r="B14" s="489"/>
      <c r="C14" s="489"/>
      <c r="D14" s="226"/>
      <c r="E14" s="226"/>
      <c r="F14" s="490"/>
      <c r="G14" s="490"/>
      <c r="H14" s="226"/>
      <c r="I14" s="226"/>
      <c r="J14" s="491"/>
      <c r="K14" s="491"/>
      <c r="L14" s="226"/>
      <c r="M14" s="226"/>
      <c r="N14" s="492"/>
      <c r="O14" s="492"/>
      <c r="P14" s="226"/>
      <c r="Q14" s="226"/>
      <c r="R14" s="226"/>
      <c r="S14" s="493"/>
      <c r="T14" s="493"/>
      <c r="U14" s="226"/>
      <c r="V14" s="226"/>
      <c r="W14" s="494"/>
      <c r="X14" s="494"/>
      <c r="Y14" s="226"/>
      <c r="Z14" s="226"/>
      <c r="AA14" s="493"/>
      <c r="AB14" s="493"/>
      <c r="AC14" s="226"/>
      <c r="AD14" s="226"/>
      <c r="AE14" s="495"/>
      <c r="AF14" s="496"/>
    </row>
    <row r="15" spans="1:33" ht="20.100000000000001" customHeight="1">
      <c r="C15" s="208"/>
      <c r="D15" s="208"/>
      <c r="G15" s="208"/>
      <c r="H15" s="208"/>
      <c r="K15" s="208"/>
      <c r="L15" s="208"/>
      <c r="O15" s="208"/>
      <c r="P15" s="208"/>
      <c r="T15" s="208"/>
      <c r="U15" s="208"/>
      <c r="X15" s="208"/>
      <c r="Y15" s="208"/>
      <c r="AB15" s="205"/>
      <c r="AC15" s="197" t="s">
        <v>177</v>
      </c>
      <c r="AD15" s="197" t="s">
        <v>178</v>
      </c>
      <c r="AE15" s="197" t="s">
        <v>178</v>
      </c>
      <c r="AF15" s="197" t="s">
        <v>179</v>
      </c>
      <c r="AG15" s="101"/>
    </row>
    <row r="16" spans="1:33" ht="20.100000000000001" customHeight="1">
      <c r="A16" s="16"/>
      <c r="B16" s="377" t="s">
        <v>4</v>
      </c>
      <c r="C16" s="500">
        <v>0.5</v>
      </c>
      <c r="D16" s="500"/>
      <c r="E16" s="500"/>
      <c r="G16" s="484" t="str">
        <f>F7</f>
        <v>合戦場フットボールクラブ</v>
      </c>
      <c r="H16" s="484"/>
      <c r="I16" s="484"/>
      <c r="J16" s="484"/>
      <c r="K16" s="484"/>
      <c r="L16" s="484"/>
      <c r="M16" s="484"/>
      <c r="N16" s="485">
        <f>P16+P17</f>
        <v>0</v>
      </c>
      <c r="O16" s="486" t="s">
        <v>9</v>
      </c>
      <c r="P16" s="206">
        <v>0</v>
      </c>
      <c r="Q16" s="214" t="s">
        <v>249</v>
      </c>
      <c r="R16" s="206">
        <v>0</v>
      </c>
      <c r="S16" s="486" t="s">
        <v>10</v>
      </c>
      <c r="T16" s="485">
        <f>R16+R17</f>
        <v>1</v>
      </c>
      <c r="U16" s="502" t="str">
        <f>J7</f>
        <v>ヴェルフェ矢板Ｕ－１２・ｂｌａｎｃ</v>
      </c>
      <c r="V16" s="502"/>
      <c r="W16" s="502"/>
      <c r="X16" s="502"/>
      <c r="Y16" s="502"/>
      <c r="Z16" s="502"/>
      <c r="AA16" s="502"/>
      <c r="AB16" s="498" t="s">
        <v>246</v>
      </c>
      <c r="AC16" s="499" t="s">
        <v>182</v>
      </c>
      <c r="AD16" s="499" t="s">
        <v>189</v>
      </c>
      <c r="AE16" s="499" t="s">
        <v>181</v>
      </c>
      <c r="AF16" s="499">
        <v>6</v>
      </c>
      <c r="AG16" s="378" t="s">
        <v>247</v>
      </c>
    </row>
    <row r="17" spans="1:33" ht="20.100000000000001" customHeight="1">
      <c r="A17" s="16"/>
      <c r="B17" s="377"/>
      <c r="C17" s="500"/>
      <c r="D17" s="500"/>
      <c r="E17" s="500"/>
      <c r="G17" s="484"/>
      <c r="H17" s="484"/>
      <c r="I17" s="484"/>
      <c r="J17" s="484"/>
      <c r="K17" s="484"/>
      <c r="L17" s="484"/>
      <c r="M17" s="484"/>
      <c r="N17" s="485"/>
      <c r="O17" s="486"/>
      <c r="P17" s="206">
        <v>0</v>
      </c>
      <c r="Q17" s="214" t="s">
        <v>249</v>
      </c>
      <c r="R17" s="206">
        <v>1</v>
      </c>
      <c r="S17" s="486"/>
      <c r="T17" s="485"/>
      <c r="U17" s="502"/>
      <c r="V17" s="502"/>
      <c r="W17" s="502"/>
      <c r="X17" s="502"/>
      <c r="Y17" s="502"/>
      <c r="Z17" s="502"/>
      <c r="AA17" s="502"/>
      <c r="AB17" s="498"/>
      <c r="AC17" s="499"/>
      <c r="AD17" s="499"/>
      <c r="AE17" s="499"/>
      <c r="AF17" s="499"/>
      <c r="AG17" s="378"/>
    </row>
    <row r="18" spans="1:33" ht="20.100000000000001" customHeight="1">
      <c r="C18" s="213"/>
      <c r="D18" s="213"/>
      <c r="E18" s="85"/>
      <c r="G18" s="206"/>
      <c r="H18" s="206"/>
      <c r="I18" s="227"/>
      <c r="J18" s="227"/>
      <c r="K18" s="206"/>
      <c r="L18" s="206"/>
      <c r="M18" s="227"/>
      <c r="N18" s="227"/>
      <c r="O18" s="206"/>
      <c r="P18" s="206"/>
      <c r="Q18" s="227"/>
      <c r="R18" s="227"/>
      <c r="S18" s="227"/>
      <c r="T18" s="206"/>
      <c r="U18" s="206"/>
      <c r="V18" s="227"/>
      <c r="W18" s="227"/>
      <c r="X18" s="206"/>
      <c r="Y18" s="206"/>
      <c r="Z18" s="227"/>
      <c r="AA18" s="227"/>
      <c r="AB18" s="201"/>
      <c r="AC18" s="58"/>
      <c r="AD18" s="58"/>
      <c r="AE18" s="212"/>
      <c r="AF18" s="212"/>
      <c r="AG18" s="198"/>
    </row>
    <row r="19" spans="1:33" ht="20.100000000000001" customHeight="1">
      <c r="A19" s="16"/>
      <c r="B19" s="377" t="s">
        <v>5</v>
      </c>
      <c r="C19" s="500">
        <v>0.52083333333333337</v>
      </c>
      <c r="D19" s="500"/>
      <c r="E19" s="500"/>
      <c r="G19" s="484" t="str">
        <f>S7</f>
        <v>ＦＣがむしゃら</v>
      </c>
      <c r="H19" s="484"/>
      <c r="I19" s="484"/>
      <c r="J19" s="484"/>
      <c r="K19" s="484"/>
      <c r="L19" s="484"/>
      <c r="M19" s="484"/>
      <c r="N19" s="485">
        <f>P19+P20</f>
        <v>0</v>
      </c>
      <c r="O19" s="486" t="s">
        <v>9</v>
      </c>
      <c r="P19" s="206">
        <v>0</v>
      </c>
      <c r="Q19" s="214" t="s">
        <v>249</v>
      </c>
      <c r="R19" s="206">
        <v>0</v>
      </c>
      <c r="S19" s="486" t="s">
        <v>10</v>
      </c>
      <c r="T19" s="485">
        <f>R19+R20</f>
        <v>1</v>
      </c>
      <c r="U19" s="501" t="str">
        <f>W7</f>
        <v>おおぞらＳＣ</v>
      </c>
      <c r="V19" s="501"/>
      <c r="W19" s="501"/>
      <c r="X19" s="501"/>
      <c r="Y19" s="501"/>
      <c r="Z19" s="501"/>
      <c r="AA19" s="501"/>
      <c r="AB19" s="498" t="s">
        <v>246</v>
      </c>
      <c r="AC19" s="499" t="s">
        <v>188</v>
      </c>
      <c r="AD19" s="499" t="s">
        <v>186</v>
      </c>
      <c r="AE19" s="499" t="s">
        <v>187</v>
      </c>
      <c r="AF19" s="499">
        <v>3</v>
      </c>
      <c r="AG19" s="378" t="s">
        <v>247</v>
      </c>
    </row>
    <row r="20" spans="1:33" ht="20.100000000000001" customHeight="1">
      <c r="A20" s="16"/>
      <c r="B20" s="377"/>
      <c r="C20" s="500"/>
      <c r="D20" s="500"/>
      <c r="E20" s="500"/>
      <c r="G20" s="484"/>
      <c r="H20" s="484"/>
      <c r="I20" s="484"/>
      <c r="J20" s="484"/>
      <c r="K20" s="484"/>
      <c r="L20" s="484"/>
      <c r="M20" s="484"/>
      <c r="N20" s="485"/>
      <c r="O20" s="486"/>
      <c r="P20" s="206">
        <v>0</v>
      </c>
      <c r="Q20" s="214" t="s">
        <v>249</v>
      </c>
      <c r="R20" s="206">
        <v>1</v>
      </c>
      <c r="S20" s="486"/>
      <c r="T20" s="485"/>
      <c r="U20" s="501"/>
      <c r="V20" s="501"/>
      <c r="W20" s="501"/>
      <c r="X20" s="501"/>
      <c r="Y20" s="501"/>
      <c r="Z20" s="501"/>
      <c r="AA20" s="501"/>
      <c r="AB20" s="498"/>
      <c r="AC20" s="499"/>
      <c r="AD20" s="499"/>
      <c r="AE20" s="499"/>
      <c r="AF20" s="499"/>
      <c r="AG20" s="378"/>
    </row>
    <row r="21" spans="1:33" ht="20.100000000000001" customHeight="1">
      <c r="A21" s="16"/>
      <c r="C21" s="213"/>
      <c r="D21" s="213"/>
      <c r="E21" s="85"/>
      <c r="G21" s="206"/>
      <c r="H21" s="206"/>
      <c r="I21" s="227"/>
      <c r="J21" s="227"/>
      <c r="K21" s="206"/>
      <c r="L21" s="206"/>
      <c r="M21" s="227"/>
      <c r="N21" s="227"/>
      <c r="O21" s="206"/>
      <c r="P21" s="206"/>
      <c r="Q21" s="227"/>
      <c r="R21" s="227"/>
      <c r="S21" s="227"/>
      <c r="T21" s="206"/>
      <c r="U21" s="206"/>
      <c r="V21" s="227"/>
      <c r="W21" s="227"/>
      <c r="X21" s="206"/>
      <c r="Y21" s="206"/>
      <c r="Z21" s="227"/>
      <c r="AA21" s="227"/>
      <c r="AB21" s="201"/>
      <c r="AC21" s="58"/>
      <c r="AD21" s="58"/>
      <c r="AE21" s="212"/>
      <c r="AF21" s="212"/>
      <c r="AG21" s="198"/>
    </row>
    <row r="22" spans="1:33" ht="20.100000000000001" customHeight="1">
      <c r="A22" s="16"/>
      <c r="B22" s="377" t="s">
        <v>6</v>
      </c>
      <c r="C22" s="500">
        <v>0.54166666666666663</v>
      </c>
      <c r="D22" s="500"/>
      <c r="E22" s="500"/>
      <c r="G22" s="484" t="str">
        <f>F7</f>
        <v>合戦場フットボールクラブ</v>
      </c>
      <c r="H22" s="484"/>
      <c r="I22" s="484"/>
      <c r="J22" s="484"/>
      <c r="K22" s="484"/>
      <c r="L22" s="484"/>
      <c r="M22" s="484"/>
      <c r="N22" s="485">
        <f>P22+P23</f>
        <v>0</v>
      </c>
      <c r="O22" s="486" t="s">
        <v>9</v>
      </c>
      <c r="P22" s="206">
        <v>0</v>
      </c>
      <c r="Q22" s="214" t="s">
        <v>249</v>
      </c>
      <c r="R22" s="206">
        <v>1</v>
      </c>
      <c r="S22" s="486" t="s">
        <v>10</v>
      </c>
      <c r="T22" s="485">
        <f>R22+R23</f>
        <v>4</v>
      </c>
      <c r="U22" s="501" t="str">
        <f>N7</f>
        <v>ＦＣグランディール宇都宮</v>
      </c>
      <c r="V22" s="501"/>
      <c r="W22" s="501"/>
      <c r="X22" s="501"/>
      <c r="Y22" s="501"/>
      <c r="Z22" s="501"/>
      <c r="AA22" s="501"/>
      <c r="AB22" s="498" t="s">
        <v>246</v>
      </c>
      <c r="AC22" s="499" t="s">
        <v>181</v>
      </c>
      <c r="AD22" s="499" t="s">
        <v>182</v>
      </c>
      <c r="AE22" s="499" t="s">
        <v>189</v>
      </c>
      <c r="AF22" s="499">
        <v>5</v>
      </c>
      <c r="AG22" s="378" t="s">
        <v>247</v>
      </c>
    </row>
    <row r="23" spans="1:33" ht="20.100000000000001" customHeight="1">
      <c r="A23" s="16"/>
      <c r="B23" s="377"/>
      <c r="C23" s="500"/>
      <c r="D23" s="500"/>
      <c r="E23" s="500"/>
      <c r="G23" s="484"/>
      <c r="H23" s="484"/>
      <c r="I23" s="484"/>
      <c r="J23" s="484"/>
      <c r="K23" s="484"/>
      <c r="L23" s="484"/>
      <c r="M23" s="484"/>
      <c r="N23" s="485"/>
      <c r="O23" s="486"/>
      <c r="P23" s="206">
        <v>0</v>
      </c>
      <c r="Q23" s="214" t="s">
        <v>249</v>
      </c>
      <c r="R23" s="206">
        <v>3</v>
      </c>
      <c r="S23" s="486"/>
      <c r="T23" s="485"/>
      <c r="U23" s="501"/>
      <c r="V23" s="501"/>
      <c r="W23" s="501"/>
      <c r="X23" s="501"/>
      <c r="Y23" s="501"/>
      <c r="Z23" s="501"/>
      <c r="AA23" s="501"/>
      <c r="AB23" s="498"/>
      <c r="AC23" s="499"/>
      <c r="AD23" s="499"/>
      <c r="AE23" s="499"/>
      <c r="AF23" s="499"/>
      <c r="AG23" s="378"/>
    </row>
    <row r="24" spans="1:33" ht="20.100000000000001" customHeight="1">
      <c r="A24" s="16"/>
      <c r="B24" s="199"/>
      <c r="C24" s="211"/>
      <c r="D24" s="211"/>
      <c r="E24" s="211"/>
      <c r="G24" s="206"/>
      <c r="H24" s="206"/>
      <c r="I24" s="206"/>
      <c r="J24" s="206"/>
      <c r="K24" s="206"/>
      <c r="L24" s="206"/>
      <c r="M24" s="206"/>
      <c r="N24" s="134"/>
      <c r="O24" s="207"/>
      <c r="P24" s="206"/>
      <c r="Q24" s="227"/>
      <c r="R24" s="227"/>
      <c r="S24" s="207"/>
      <c r="T24" s="134"/>
      <c r="U24" s="206"/>
      <c r="V24" s="206"/>
      <c r="W24" s="206"/>
      <c r="X24" s="206"/>
      <c r="Y24" s="206"/>
      <c r="Z24" s="206"/>
      <c r="AA24" s="206"/>
      <c r="AB24" s="201"/>
      <c r="AC24" s="58"/>
      <c r="AD24" s="58"/>
      <c r="AE24" s="212"/>
      <c r="AF24" s="212"/>
      <c r="AG24" s="198"/>
    </row>
    <row r="25" spans="1:33" ht="20.100000000000001" customHeight="1">
      <c r="A25" s="16"/>
      <c r="B25" s="377" t="s">
        <v>7</v>
      </c>
      <c r="C25" s="500">
        <v>0.5625</v>
      </c>
      <c r="D25" s="500"/>
      <c r="E25" s="500"/>
      <c r="G25" s="501" t="str">
        <f>S7</f>
        <v>ＦＣがむしゃら</v>
      </c>
      <c r="H25" s="501"/>
      <c r="I25" s="501"/>
      <c r="J25" s="501"/>
      <c r="K25" s="501"/>
      <c r="L25" s="501"/>
      <c r="M25" s="501"/>
      <c r="N25" s="485">
        <f>P25+P26</f>
        <v>3</v>
      </c>
      <c r="O25" s="486" t="s">
        <v>9</v>
      </c>
      <c r="P25" s="206">
        <v>1</v>
      </c>
      <c r="Q25" s="214" t="s">
        <v>249</v>
      </c>
      <c r="R25" s="206">
        <v>0</v>
      </c>
      <c r="S25" s="486" t="s">
        <v>10</v>
      </c>
      <c r="T25" s="485">
        <f>R25+R26</f>
        <v>0</v>
      </c>
      <c r="U25" s="484" t="str">
        <f>AA7</f>
        <v>坂西ジュニオール</v>
      </c>
      <c r="V25" s="484"/>
      <c r="W25" s="484"/>
      <c r="X25" s="484"/>
      <c r="Y25" s="484"/>
      <c r="Z25" s="484"/>
      <c r="AA25" s="484"/>
      <c r="AB25" s="498" t="s">
        <v>246</v>
      </c>
      <c r="AC25" s="499" t="s">
        <v>187</v>
      </c>
      <c r="AD25" s="499" t="s">
        <v>188</v>
      </c>
      <c r="AE25" s="499" t="s">
        <v>186</v>
      </c>
      <c r="AF25" s="499">
        <v>2</v>
      </c>
      <c r="AG25" s="378" t="s">
        <v>247</v>
      </c>
    </row>
    <row r="26" spans="1:33" ht="20.100000000000001" customHeight="1">
      <c r="A26" s="16"/>
      <c r="B26" s="377"/>
      <c r="C26" s="500"/>
      <c r="D26" s="500"/>
      <c r="E26" s="500"/>
      <c r="G26" s="501"/>
      <c r="H26" s="501"/>
      <c r="I26" s="501"/>
      <c r="J26" s="501"/>
      <c r="K26" s="501"/>
      <c r="L26" s="501"/>
      <c r="M26" s="501"/>
      <c r="N26" s="485"/>
      <c r="O26" s="486"/>
      <c r="P26" s="206">
        <v>2</v>
      </c>
      <c r="Q26" s="214" t="s">
        <v>249</v>
      </c>
      <c r="R26" s="206">
        <v>0</v>
      </c>
      <c r="S26" s="486"/>
      <c r="T26" s="485"/>
      <c r="U26" s="484"/>
      <c r="V26" s="484"/>
      <c r="W26" s="484"/>
      <c r="X26" s="484"/>
      <c r="Y26" s="484"/>
      <c r="Z26" s="484"/>
      <c r="AA26" s="484"/>
      <c r="AB26" s="498"/>
      <c r="AC26" s="499"/>
      <c r="AD26" s="499"/>
      <c r="AE26" s="499"/>
      <c r="AF26" s="499"/>
      <c r="AG26" s="378"/>
    </row>
    <row r="27" spans="1:33" ht="20.100000000000001" customHeight="1">
      <c r="A27" s="16"/>
      <c r="C27" s="213"/>
      <c r="D27" s="213"/>
      <c r="E27" s="85"/>
      <c r="G27" s="206"/>
      <c r="H27" s="206"/>
      <c r="I27" s="227"/>
      <c r="J27" s="227"/>
      <c r="K27" s="206"/>
      <c r="L27" s="206"/>
      <c r="M27" s="227"/>
      <c r="N27" s="227"/>
      <c r="O27" s="206"/>
      <c r="P27" s="206"/>
      <c r="Q27" s="227"/>
      <c r="R27" s="227"/>
      <c r="S27" s="227"/>
      <c r="T27" s="206"/>
      <c r="U27" s="206"/>
      <c r="V27" s="227"/>
      <c r="W27" s="227"/>
      <c r="X27" s="206"/>
      <c r="Y27" s="206"/>
      <c r="Z27" s="227"/>
      <c r="AA27" s="227"/>
      <c r="AB27" s="201"/>
      <c r="AC27" s="58"/>
      <c r="AD27" s="58"/>
      <c r="AE27" s="212"/>
      <c r="AF27" s="212"/>
      <c r="AG27" s="198"/>
    </row>
    <row r="28" spans="1:33" ht="20.100000000000001" customHeight="1">
      <c r="A28" s="16"/>
      <c r="B28" s="377" t="s">
        <v>8</v>
      </c>
      <c r="C28" s="500">
        <v>0.58333333333333337</v>
      </c>
      <c r="D28" s="500"/>
      <c r="E28" s="500"/>
      <c r="G28" s="503" t="str">
        <f>J7</f>
        <v>ヴェルフェ矢板Ｕ－１２・ｂｌａｎｃ</v>
      </c>
      <c r="H28" s="503"/>
      <c r="I28" s="503"/>
      <c r="J28" s="503"/>
      <c r="K28" s="503"/>
      <c r="L28" s="503"/>
      <c r="M28" s="503"/>
      <c r="N28" s="485">
        <f>P28+P29</f>
        <v>0</v>
      </c>
      <c r="O28" s="486" t="s">
        <v>9</v>
      </c>
      <c r="P28" s="206">
        <v>0</v>
      </c>
      <c r="Q28" s="214" t="s">
        <v>249</v>
      </c>
      <c r="R28" s="206">
        <v>1</v>
      </c>
      <c r="S28" s="486" t="s">
        <v>10</v>
      </c>
      <c r="T28" s="485">
        <f>R28+R29</f>
        <v>1</v>
      </c>
      <c r="U28" s="501" t="str">
        <f>N7</f>
        <v>ＦＣグランディール宇都宮</v>
      </c>
      <c r="V28" s="501"/>
      <c r="W28" s="501"/>
      <c r="X28" s="501"/>
      <c r="Y28" s="501"/>
      <c r="Z28" s="501"/>
      <c r="AA28" s="501"/>
      <c r="AB28" s="498" t="s">
        <v>246</v>
      </c>
      <c r="AC28" s="499" t="s">
        <v>189</v>
      </c>
      <c r="AD28" s="499" t="s">
        <v>181</v>
      </c>
      <c r="AE28" s="499" t="s">
        <v>182</v>
      </c>
      <c r="AF28" s="499">
        <v>4</v>
      </c>
      <c r="AG28" s="378" t="s">
        <v>247</v>
      </c>
    </row>
    <row r="29" spans="1:33" ht="20.100000000000001" customHeight="1">
      <c r="A29" s="16"/>
      <c r="B29" s="377"/>
      <c r="C29" s="500"/>
      <c r="D29" s="500"/>
      <c r="E29" s="500"/>
      <c r="G29" s="503"/>
      <c r="H29" s="503"/>
      <c r="I29" s="503"/>
      <c r="J29" s="503"/>
      <c r="K29" s="503"/>
      <c r="L29" s="503"/>
      <c r="M29" s="503"/>
      <c r="N29" s="485"/>
      <c r="O29" s="486"/>
      <c r="P29" s="206">
        <v>0</v>
      </c>
      <c r="Q29" s="214" t="s">
        <v>249</v>
      </c>
      <c r="R29" s="206">
        <v>0</v>
      </c>
      <c r="S29" s="486"/>
      <c r="T29" s="485"/>
      <c r="U29" s="501"/>
      <c r="V29" s="501"/>
      <c r="W29" s="501"/>
      <c r="X29" s="501"/>
      <c r="Y29" s="501"/>
      <c r="Z29" s="501"/>
      <c r="AA29" s="501"/>
      <c r="AB29" s="498"/>
      <c r="AC29" s="499"/>
      <c r="AD29" s="499"/>
      <c r="AE29" s="499"/>
      <c r="AF29" s="499"/>
      <c r="AG29" s="378"/>
    </row>
    <row r="30" spans="1:33" ht="20.100000000000001" customHeight="1">
      <c r="A30" s="16"/>
      <c r="C30" s="213"/>
      <c r="D30" s="213"/>
      <c r="E30" s="85"/>
      <c r="G30" s="206"/>
      <c r="H30" s="206"/>
      <c r="I30" s="227"/>
      <c r="J30" s="227"/>
      <c r="K30" s="206"/>
      <c r="L30" s="206"/>
      <c r="M30" s="227"/>
      <c r="N30" s="227"/>
      <c r="O30" s="206"/>
      <c r="P30" s="206"/>
      <c r="Q30" s="227"/>
      <c r="R30" s="227"/>
      <c r="S30" s="227"/>
      <c r="T30" s="206"/>
      <c r="U30" s="206"/>
      <c r="V30" s="227"/>
      <c r="W30" s="227"/>
      <c r="X30" s="206"/>
      <c r="Y30" s="206"/>
      <c r="Z30" s="227"/>
      <c r="AA30" s="227"/>
      <c r="AB30" s="201"/>
      <c r="AC30" s="208"/>
      <c r="AD30" s="58"/>
      <c r="AE30" s="58"/>
      <c r="AF30" s="212"/>
      <c r="AG30" s="132"/>
    </row>
    <row r="31" spans="1:33" ht="20.100000000000001" customHeight="1">
      <c r="A31" s="16"/>
      <c r="B31" s="377" t="s">
        <v>0</v>
      </c>
      <c r="C31" s="500">
        <v>0.60416666666666663</v>
      </c>
      <c r="D31" s="500"/>
      <c r="E31" s="500"/>
      <c r="G31" s="501" t="str">
        <f>W7</f>
        <v>おおぞらＳＣ</v>
      </c>
      <c r="H31" s="501"/>
      <c r="I31" s="501"/>
      <c r="J31" s="501"/>
      <c r="K31" s="501"/>
      <c r="L31" s="501"/>
      <c r="M31" s="501"/>
      <c r="N31" s="485">
        <f>P31+P32</f>
        <v>3</v>
      </c>
      <c r="O31" s="486" t="s">
        <v>9</v>
      </c>
      <c r="P31" s="206">
        <v>3</v>
      </c>
      <c r="Q31" s="214" t="s">
        <v>249</v>
      </c>
      <c r="R31" s="206">
        <v>0</v>
      </c>
      <c r="S31" s="486" t="s">
        <v>10</v>
      </c>
      <c r="T31" s="485">
        <f>R31+R32</f>
        <v>0</v>
      </c>
      <c r="U31" s="484" t="str">
        <f>AA7</f>
        <v>坂西ジュニオール</v>
      </c>
      <c r="V31" s="484"/>
      <c r="W31" s="484"/>
      <c r="X31" s="484"/>
      <c r="Y31" s="484"/>
      <c r="Z31" s="484"/>
      <c r="AA31" s="484"/>
      <c r="AB31" s="498" t="s">
        <v>246</v>
      </c>
      <c r="AC31" s="499" t="s">
        <v>186</v>
      </c>
      <c r="AD31" s="499" t="s">
        <v>187</v>
      </c>
      <c r="AE31" s="499" t="s">
        <v>188</v>
      </c>
      <c r="AF31" s="499">
        <v>1</v>
      </c>
      <c r="AG31" s="378" t="s">
        <v>247</v>
      </c>
    </row>
    <row r="32" spans="1:33" ht="20.100000000000001" customHeight="1">
      <c r="A32" s="16"/>
      <c r="B32" s="377"/>
      <c r="C32" s="500"/>
      <c r="D32" s="500"/>
      <c r="E32" s="500"/>
      <c r="G32" s="501"/>
      <c r="H32" s="501"/>
      <c r="I32" s="501"/>
      <c r="J32" s="501"/>
      <c r="K32" s="501"/>
      <c r="L32" s="501"/>
      <c r="M32" s="501"/>
      <c r="N32" s="485"/>
      <c r="O32" s="486"/>
      <c r="P32" s="206">
        <v>0</v>
      </c>
      <c r="Q32" s="214" t="s">
        <v>249</v>
      </c>
      <c r="R32" s="206">
        <v>0</v>
      </c>
      <c r="S32" s="486"/>
      <c r="T32" s="485"/>
      <c r="U32" s="484"/>
      <c r="V32" s="484"/>
      <c r="W32" s="484"/>
      <c r="X32" s="484"/>
      <c r="Y32" s="484"/>
      <c r="Z32" s="484"/>
      <c r="AA32" s="484"/>
      <c r="AB32" s="498"/>
      <c r="AC32" s="499"/>
      <c r="AD32" s="499"/>
      <c r="AE32" s="499"/>
      <c r="AF32" s="499"/>
      <c r="AG32" s="378"/>
    </row>
    <row r="33" spans="1:33" ht="20.100000000000001" customHeight="1">
      <c r="B33" s="199"/>
      <c r="C33" s="133"/>
      <c r="D33" s="133"/>
      <c r="E33" s="133"/>
      <c r="G33" s="206"/>
      <c r="H33" s="206"/>
      <c r="I33" s="206"/>
      <c r="J33" s="206"/>
      <c r="K33" s="206"/>
      <c r="L33" s="206"/>
      <c r="M33" s="206"/>
      <c r="N33" s="134"/>
      <c r="O33" s="207"/>
      <c r="P33" s="206"/>
      <c r="Q33" s="214"/>
      <c r="R33" s="227"/>
      <c r="S33" s="207"/>
      <c r="T33" s="134"/>
      <c r="U33" s="206"/>
      <c r="V33" s="206"/>
      <c r="W33" s="206"/>
      <c r="X33" s="206"/>
      <c r="Y33" s="206"/>
      <c r="Z33" s="206"/>
      <c r="AA33" s="206"/>
      <c r="AB33" s="208"/>
      <c r="AC33" s="208"/>
      <c r="AF33" s="208"/>
      <c r="AG33" s="208"/>
    </row>
    <row r="34" spans="1:33" ht="20.100000000000001" customHeight="1">
      <c r="C34" s="520" t="str">
        <f>J3 &amp;"リーグ"</f>
        <v>Eリーグ</v>
      </c>
      <c r="D34" s="521"/>
      <c r="E34" s="521"/>
      <c r="F34" s="522"/>
      <c r="G34" s="411" t="str">
        <f>C36</f>
        <v>合戦場フットボールクラブ</v>
      </c>
      <c r="H34" s="412"/>
      <c r="I34" s="407" t="str">
        <f>C38</f>
        <v>ヴェルフェ矢板Ｕ－１２・ｂｌａｎｃ</v>
      </c>
      <c r="J34" s="408"/>
      <c r="K34" s="407" t="str">
        <f>C40</f>
        <v>ＦＣグランディール宇都宮</v>
      </c>
      <c r="L34" s="408"/>
      <c r="M34" s="504" t="s">
        <v>1</v>
      </c>
      <c r="N34" s="504" t="s">
        <v>2</v>
      </c>
      <c r="O34" s="504" t="s">
        <v>248</v>
      </c>
      <c r="P34" s="504" t="s">
        <v>3</v>
      </c>
      <c r="R34" s="397" t="str">
        <f>W3 &amp;"リーグ"</f>
        <v>EEリーグ</v>
      </c>
      <c r="S34" s="398"/>
      <c r="T34" s="398"/>
      <c r="U34" s="399"/>
      <c r="V34" s="417" t="str">
        <f>R36</f>
        <v>ＦＣがむしゃら</v>
      </c>
      <c r="W34" s="418"/>
      <c r="X34" s="417" t="str">
        <f>R38</f>
        <v>おおぞらＳＣ</v>
      </c>
      <c r="Y34" s="418"/>
      <c r="Z34" s="421" t="str">
        <f>R40</f>
        <v>坂西ジュニオール</v>
      </c>
      <c r="AA34" s="422"/>
      <c r="AB34" s="504" t="s">
        <v>1</v>
      </c>
      <c r="AC34" s="504" t="s">
        <v>2</v>
      </c>
      <c r="AD34" s="504" t="s">
        <v>248</v>
      </c>
      <c r="AE34" s="504" t="s">
        <v>3</v>
      </c>
    </row>
    <row r="35" spans="1:33" ht="20.100000000000001" customHeight="1">
      <c r="C35" s="523"/>
      <c r="D35" s="524"/>
      <c r="E35" s="524"/>
      <c r="F35" s="525"/>
      <c r="G35" s="413"/>
      <c r="H35" s="414"/>
      <c r="I35" s="409"/>
      <c r="J35" s="410"/>
      <c r="K35" s="409"/>
      <c r="L35" s="410"/>
      <c r="M35" s="505"/>
      <c r="N35" s="505"/>
      <c r="O35" s="505"/>
      <c r="P35" s="505"/>
      <c r="R35" s="400"/>
      <c r="S35" s="401"/>
      <c r="T35" s="401"/>
      <c r="U35" s="402"/>
      <c r="V35" s="419"/>
      <c r="W35" s="420"/>
      <c r="X35" s="419"/>
      <c r="Y35" s="420"/>
      <c r="Z35" s="423"/>
      <c r="AA35" s="424"/>
      <c r="AB35" s="505"/>
      <c r="AC35" s="505"/>
      <c r="AD35" s="505"/>
      <c r="AE35" s="505"/>
    </row>
    <row r="36" spans="1:33" ht="20.100000000000001" customHeight="1">
      <c r="C36" s="506" t="str">
        <f>F7</f>
        <v>合戦場フットボールクラブ</v>
      </c>
      <c r="D36" s="507"/>
      <c r="E36" s="507"/>
      <c r="F36" s="508"/>
      <c r="G36" s="512"/>
      <c r="H36" s="513"/>
      <c r="I36" s="251">
        <f>N16</f>
        <v>0</v>
      </c>
      <c r="J36" s="251">
        <f>T16</f>
        <v>1</v>
      </c>
      <c r="K36" s="251">
        <f>N22</f>
        <v>0</v>
      </c>
      <c r="L36" s="251">
        <f>T22</f>
        <v>4</v>
      </c>
      <c r="M36" s="516">
        <f>COUNTIF(G37:L37,"○")*3+COUNTIF(G37:L37,"△")</f>
        <v>0</v>
      </c>
      <c r="N36" s="518">
        <f>O36-J36-L36</f>
        <v>-5</v>
      </c>
      <c r="O36" s="518">
        <f>I36+K36</f>
        <v>0</v>
      </c>
      <c r="P36" s="518">
        <v>3</v>
      </c>
      <c r="R36" s="520" t="str">
        <f>S7</f>
        <v>ＦＣがむしゃら</v>
      </c>
      <c r="S36" s="521"/>
      <c r="T36" s="521"/>
      <c r="U36" s="522"/>
      <c r="V36" s="512"/>
      <c r="W36" s="513"/>
      <c r="X36" s="251">
        <f>N19</f>
        <v>0</v>
      </c>
      <c r="Y36" s="251">
        <f>T19</f>
        <v>1</v>
      </c>
      <c r="Z36" s="251">
        <f>N25</f>
        <v>3</v>
      </c>
      <c r="AA36" s="251">
        <f>T25</f>
        <v>0</v>
      </c>
      <c r="AB36" s="516">
        <f>COUNTIF(V37:AA37,"○")*3+COUNTIF(V37:AA37,"△")</f>
        <v>3</v>
      </c>
      <c r="AC36" s="518">
        <f>AD36-Y36-AA36</f>
        <v>2</v>
      </c>
      <c r="AD36" s="518">
        <f>X36+Z36</f>
        <v>3</v>
      </c>
      <c r="AE36" s="518">
        <v>2</v>
      </c>
    </row>
    <row r="37" spans="1:33" ht="20.100000000000001" customHeight="1">
      <c r="C37" s="509"/>
      <c r="D37" s="510"/>
      <c r="E37" s="510"/>
      <c r="F37" s="511"/>
      <c r="G37" s="514"/>
      <c r="H37" s="515"/>
      <c r="I37" s="526" t="str">
        <f>IF(I36&gt;J36,"○",IF(I36&lt;J36,"×",IF(I36=J36,"△")))</f>
        <v>×</v>
      </c>
      <c r="J37" s="527"/>
      <c r="K37" s="526" t="str">
        <f>IF(K36&gt;L36,"○",IF(K36&lt;L36,"×",IF(K36=L36,"△")))</f>
        <v>×</v>
      </c>
      <c r="L37" s="527"/>
      <c r="M37" s="517"/>
      <c r="N37" s="519"/>
      <c r="O37" s="519"/>
      <c r="P37" s="519"/>
      <c r="R37" s="523"/>
      <c r="S37" s="524"/>
      <c r="T37" s="524"/>
      <c r="U37" s="525"/>
      <c r="V37" s="514"/>
      <c r="W37" s="515"/>
      <c r="X37" s="526" t="str">
        <f>IF(X36&gt;Y36,"○",IF(X36&lt;Y36,"×",IF(X36=Y36,"△")))</f>
        <v>×</v>
      </c>
      <c r="Y37" s="527"/>
      <c r="Z37" s="526" t="str">
        <f>IF(Z36&gt;AA36,"○",IF(Z36&lt;AA36,"×",IF(Z36=AA36,"△")))</f>
        <v>○</v>
      </c>
      <c r="AA37" s="527"/>
      <c r="AB37" s="517"/>
      <c r="AC37" s="519"/>
      <c r="AD37" s="519"/>
      <c r="AE37" s="519"/>
    </row>
    <row r="38" spans="1:33" ht="20.100000000000001" customHeight="1">
      <c r="C38" s="506" t="str">
        <f>J7</f>
        <v>ヴェルフェ矢板Ｕ－１２・ｂｌａｎｃ</v>
      </c>
      <c r="D38" s="507"/>
      <c r="E38" s="507"/>
      <c r="F38" s="508"/>
      <c r="G38" s="251">
        <f>J36</f>
        <v>1</v>
      </c>
      <c r="H38" s="251">
        <f>I36</f>
        <v>0</v>
      </c>
      <c r="I38" s="512"/>
      <c r="J38" s="513"/>
      <c r="K38" s="251">
        <f>N28</f>
        <v>0</v>
      </c>
      <c r="L38" s="251">
        <f>T28</f>
        <v>1</v>
      </c>
      <c r="M38" s="516">
        <f>COUNTIF(G39:L39,"○")*3+COUNTIF(G39:L39,"△")</f>
        <v>3</v>
      </c>
      <c r="N38" s="518">
        <f>O38-H38-L38</f>
        <v>0</v>
      </c>
      <c r="O38" s="518">
        <f>G38+K38</f>
        <v>1</v>
      </c>
      <c r="P38" s="518">
        <v>2</v>
      </c>
      <c r="R38" s="528" t="str">
        <f>W7</f>
        <v>おおぞらＳＣ</v>
      </c>
      <c r="S38" s="529"/>
      <c r="T38" s="529"/>
      <c r="U38" s="530"/>
      <c r="V38" s="251">
        <f>Y36</f>
        <v>1</v>
      </c>
      <c r="W38" s="251">
        <f>X36</f>
        <v>0</v>
      </c>
      <c r="X38" s="512"/>
      <c r="Y38" s="513"/>
      <c r="Z38" s="251">
        <f>N31</f>
        <v>3</v>
      </c>
      <c r="AA38" s="251">
        <f>T31</f>
        <v>0</v>
      </c>
      <c r="AB38" s="516">
        <f>COUNTIF(V39:AA39,"○")*3+COUNTIF(V39:AA39,"△")</f>
        <v>6</v>
      </c>
      <c r="AC38" s="518">
        <f>AD38-W38-AA38</f>
        <v>4</v>
      </c>
      <c r="AD38" s="518">
        <f>V38+Z38</f>
        <v>4</v>
      </c>
      <c r="AE38" s="518">
        <v>1</v>
      </c>
    </row>
    <row r="39" spans="1:33" ht="20.100000000000001" customHeight="1">
      <c r="C39" s="509"/>
      <c r="D39" s="510"/>
      <c r="E39" s="510"/>
      <c r="F39" s="511"/>
      <c r="G39" s="526" t="str">
        <f>IF(G38&gt;H38,"○",IF(G38&lt;H38,"×",IF(G38=H38,"△")))</f>
        <v>○</v>
      </c>
      <c r="H39" s="527"/>
      <c r="I39" s="514"/>
      <c r="J39" s="515"/>
      <c r="K39" s="526" t="str">
        <f>IF(K38&gt;L38,"○",IF(K38&lt;L38,"×",IF(K38=L38,"△")))</f>
        <v>×</v>
      </c>
      <c r="L39" s="527"/>
      <c r="M39" s="517"/>
      <c r="N39" s="519"/>
      <c r="O39" s="519"/>
      <c r="P39" s="519"/>
      <c r="R39" s="531"/>
      <c r="S39" s="532"/>
      <c r="T39" s="532"/>
      <c r="U39" s="533"/>
      <c r="V39" s="526" t="str">
        <f>IF(V38&gt;W38,"○",IF(V38&lt;W38,"×",IF(V38=W38,"△")))</f>
        <v>○</v>
      </c>
      <c r="W39" s="527"/>
      <c r="X39" s="514"/>
      <c r="Y39" s="515"/>
      <c r="Z39" s="526" t="str">
        <f>IF(Z38&gt;AA38,"○",IF(Z38&lt;AA38,"×",IF(Z38=AA38,"△")))</f>
        <v>○</v>
      </c>
      <c r="AA39" s="527"/>
      <c r="AB39" s="517"/>
      <c r="AC39" s="519"/>
      <c r="AD39" s="519"/>
      <c r="AE39" s="519"/>
    </row>
    <row r="40" spans="1:33" ht="20.100000000000001" customHeight="1">
      <c r="C40" s="534" t="str">
        <f>N7</f>
        <v>ＦＣグランディール宇都宮</v>
      </c>
      <c r="D40" s="535"/>
      <c r="E40" s="535"/>
      <c r="F40" s="536"/>
      <c r="G40" s="251">
        <f>L36</f>
        <v>4</v>
      </c>
      <c r="H40" s="251">
        <f>K36</f>
        <v>0</v>
      </c>
      <c r="I40" s="251">
        <f>L38</f>
        <v>1</v>
      </c>
      <c r="J40" s="251">
        <f>K38</f>
        <v>0</v>
      </c>
      <c r="K40" s="512"/>
      <c r="L40" s="513"/>
      <c r="M40" s="516">
        <f>COUNTIF(G41:L41,"○")*3+COUNTIF(G41:L41,"△")</f>
        <v>6</v>
      </c>
      <c r="N40" s="518">
        <f>O40-H40-J40</f>
        <v>5</v>
      </c>
      <c r="O40" s="518">
        <f>G40+I40</f>
        <v>5</v>
      </c>
      <c r="P40" s="518">
        <v>1</v>
      </c>
      <c r="R40" s="520" t="str">
        <f>AA7</f>
        <v>坂西ジュニオール</v>
      </c>
      <c r="S40" s="521"/>
      <c r="T40" s="521"/>
      <c r="U40" s="522"/>
      <c r="V40" s="251">
        <f>AA36</f>
        <v>0</v>
      </c>
      <c r="W40" s="251">
        <f>Z36</f>
        <v>3</v>
      </c>
      <c r="X40" s="251">
        <f>AA38</f>
        <v>0</v>
      </c>
      <c r="Y40" s="251">
        <f>Z38</f>
        <v>3</v>
      </c>
      <c r="Z40" s="512"/>
      <c r="AA40" s="513"/>
      <c r="AB40" s="516">
        <f>COUNTIF(V41:AA41,"○")*3+COUNTIF(V41:AA41,"△")</f>
        <v>0</v>
      </c>
      <c r="AC40" s="518">
        <f>AD40-W40-Y40</f>
        <v>-6</v>
      </c>
      <c r="AD40" s="518">
        <f>V40+X40</f>
        <v>0</v>
      </c>
      <c r="AE40" s="518">
        <v>3</v>
      </c>
    </row>
    <row r="41" spans="1:33" ht="20.100000000000001" customHeight="1">
      <c r="C41" s="537"/>
      <c r="D41" s="538"/>
      <c r="E41" s="538"/>
      <c r="F41" s="539"/>
      <c r="G41" s="526" t="str">
        <f>IF(G40&gt;H40,"○",IF(G40&lt;H40,"×",IF(G40=H40,"△")))</f>
        <v>○</v>
      </c>
      <c r="H41" s="527"/>
      <c r="I41" s="526" t="str">
        <f>IF(I40&gt;J40,"○",IF(I40&lt;J40,"×",IF(I40=J40,"△")))</f>
        <v>○</v>
      </c>
      <c r="J41" s="527"/>
      <c r="K41" s="514"/>
      <c r="L41" s="515"/>
      <c r="M41" s="517"/>
      <c r="N41" s="519"/>
      <c r="O41" s="519"/>
      <c r="P41" s="519"/>
      <c r="R41" s="523"/>
      <c r="S41" s="524"/>
      <c r="T41" s="524"/>
      <c r="U41" s="525"/>
      <c r="V41" s="526" t="str">
        <f>IF(V40&gt;W40,"○",IF(V40&lt;W40,"×",IF(V40=W40,"△")))</f>
        <v>×</v>
      </c>
      <c r="W41" s="527"/>
      <c r="X41" s="526" t="str">
        <f>IF(X40&gt;Y40,"○",IF(X40&lt;Y40,"×",IF(X40=Y40,"△")))</f>
        <v>×</v>
      </c>
      <c r="Y41" s="527"/>
      <c r="Z41" s="514"/>
      <c r="AA41" s="515"/>
      <c r="AB41" s="517"/>
      <c r="AC41" s="519"/>
      <c r="AD41" s="519"/>
      <c r="AE41" s="519"/>
    </row>
    <row r="42" spans="1:33" ht="20.100000000000001" customHeight="1"/>
    <row r="43" spans="1:33" ht="20.100000000000001" customHeight="1"/>
    <row r="44" spans="1:33" ht="22.05" customHeight="1">
      <c r="A44" s="9" t="str">
        <f>A1</f>
        <v>■第1日　10月14日</v>
      </c>
      <c r="B44" s="52"/>
      <c r="C44" s="52"/>
      <c r="D44" s="52"/>
      <c r="E44" s="52"/>
      <c r="F44" s="52"/>
      <c r="G44" s="52"/>
      <c r="H44" s="52"/>
      <c r="I44" s="375" t="str">
        <f>I1</f>
        <v>1次リーグ</v>
      </c>
      <c r="J44" s="375"/>
      <c r="K44" s="375"/>
      <c r="L44" s="375"/>
      <c r="M44" s="375"/>
      <c r="N44" s="482"/>
      <c r="O44" s="482"/>
      <c r="P44" s="482"/>
      <c r="Q44" s="482"/>
      <c r="R44" s="482"/>
      <c r="T44" s="376" t="s">
        <v>277</v>
      </c>
      <c r="U44" s="376"/>
      <c r="V44" s="376"/>
      <c r="W44" s="376"/>
      <c r="X44" s="375" t="str">
        <f>'U10組合せ(抽選結果)'!A88</f>
        <v>真岡ハイトラ運動公園運動広場1A</v>
      </c>
      <c r="Y44" s="375"/>
      <c r="Z44" s="375"/>
      <c r="AA44" s="375"/>
      <c r="AB44" s="375"/>
      <c r="AC44" s="375"/>
      <c r="AD44" s="375"/>
      <c r="AE44" s="375"/>
      <c r="AF44" s="375"/>
      <c r="AG44" s="375"/>
    </row>
    <row r="45" spans="1:33" ht="20.100000000000001" customHeight="1">
      <c r="A45" s="53"/>
      <c r="B45" s="53"/>
      <c r="C45" s="53"/>
      <c r="D45" s="53"/>
      <c r="E45" s="53"/>
      <c r="F45" s="53"/>
      <c r="G45" s="53"/>
      <c r="H45" s="128"/>
      <c r="I45" s="210"/>
      <c r="J45" s="210"/>
      <c r="K45" s="210"/>
      <c r="L45" s="210"/>
      <c r="N45" s="210"/>
      <c r="O45" s="210"/>
      <c r="P45" s="210"/>
      <c r="Q45" s="210"/>
      <c r="R45" s="210"/>
      <c r="T45" s="203"/>
      <c r="U45" s="203"/>
      <c r="V45" s="203"/>
      <c r="W45" s="203"/>
      <c r="X45" s="204"/>
      <c r="Y45" s="204"/>
      <c r="AA45" s="129"/>
      <c r="AB45" s="130"/>
      <c r="AC45" s="130"/>
      <c r="AD45" s="130"/>
      <c r="AE45" s="130"/>
      <c r="AF45" s="130"/>
      <c r="AG45" s="130"/>
    </row>
    <row r="46" spans="1:33" ht="20.100000000000001" customHeight="1">
      <c r="F46" s="211"/>
      <c r="J46" s="483" t="s">
        <v>257</v>
      </c>
      <c r="K46" s="483"/>
      <c r="W46" s="483" t="s">
        <v>258</v>
      </c>
      <c r="X46" s="483"/>
      <c r="Z46" s="129"/>
      <c r="AA46" s="129"/>
      <c r="AB46" s="130"/>
      <c r="AC46" s="130"/>
      <c r="AD46" s="130"/>
      <c r="AE46" s="130"/>
      <c r="AF46" s="130"/>
      <c r="AG46" s="130"/>
    </row>
    <row r="47" spans="1:33" ht="20.100000000000001" customHeight="1" thickBot="1">
      <c r="G47" s="232"/>
      <c r="H47" s="232"/>
      <c r="I47" s="232"/>
      <c r="J47" s="221"/>
      <c r="K47" s="231"/>
      <c r="L47" s="218"/>
      <c r="M47" s="218"/>
      <c r="N47" s="218"/>
      <c r="O47" s="232"/>
      <c r="P47" s="232"/>
      <c r="Q47" s="232"/>
      <c r="R47" s="232"/>
      <c r="S47" s="232"/>
      <c r="T47" s="218"/>
      <c r="U47" s="218"/>
      <c r="V47" s="218"/>
      <c r="W47" s="233"/>
      <c r="X47" s="224"/>
      <c r="Y47" s="232"/>
      <c r="Z47" s="129"/>
      <c r="AA47" s="129"/>
      <c r="AB47" s="130"/>
      <c r="AC47" s="130"/>
      <c r="AD47" s="130"/>
      <c r="AE47" s="130"/>
      <c r="AF47" s="130"/>
      <c r="AG47" s="130"/>
    </row>
    <row r="48" spans="1:33" ht="20.100000000000001" customHeight="1" thickTop="1">
      <c r="F48" s="232"/>
      <c r="G48" s="267"/>
      <c r="H48" s="255"/>
      <c r="I48" s="255"/>
      <c r="J48" s="268"/>
      <c r="K48" s="222"/>
      <c r="N48" s="221"/>
      <c r="S48" s="221"/>
      <c r="V48" s="222"/>
      <c r="W48" s="223"/>
      <c r="X48" s="254"/>
      <c r="Y48" s="255"/>
      <c r="Z48" s="255"/>
      <c r="AA48" s="256"/>
      <c r="AB48" s="232"/>
    </row>
    <row r="49" spans="1:33" ht="20.100000000000001" customHeight="1">
      <c r="B49" s="497"/>
      <c r="C49" s="497"/>
      <c r="D49" s="16"/>
      <c r="E49" s="16"/>
      <c r="F49" s="382">
        <v>1</v>
      </c>
      <c r="G49" s="382"/>
      <c r="H49" s="20"/>
      <c r="I49" s="20"/>
      <c r="J49" s="382">
        <v>2</v>
      </c>
      <c r="K49" s="382"/>
      <c r="L49" s="20"/>
      <c r="M49" s="20"/>
      <c r="N49" s="382">
        <v>3</v>
      </c>
      <c r="O49" s="382"/>
      <c r="P49" s="225"/>
      <c r="Q49" s="20"/>
      <c r="R49" s="20"/>
      <c r="S49" s="382">
        <v>4</v>
      </c>
      <c r="T49" s="382"/>
      <c r="U49" s="20"/>
      <c r="V49" s="20"/>
      <c r="W49" s="382">
        <v>5</v>
      </c>
      <c r="X49" s="382"/>
      <c r="Y49" s="20"/>
      <c r="Z49" s="20"/>
      <c r="AA49" s="382">
        <v>6</v>
      </c>
      <c r="AB49" s="382"/>
      <c r="AC49" s="16"/>
      <c r="AD49" s="16"/>
      <c r="AE49" s="487"/>
      <c r="AF49" s="488"/>
    </row>
    <row r="50" spans="1:33" ht="20.100000000000001" customHeight="1">
      <c r="B50" s="489"/>
      <c r="C50" s="489"/>
      <c r="D50" s="131"/>
      <c r="E50" s="131"/>
      <c r="F50" s="540" t="str">
        <f>'U10組合せ(抽選結果)'!C89</f>
        <v>ヴェルフェ矢板Ｕ－１２・ｖｅｒｔ</v>
      </c>
      <c r="G50" s="540"/>
      <c r="H50" s="131"/>
      <c r="I50" s="131"/>
      <c r="J50" s="490" t="str">
        <f>'U10組合せ(抽選結果)'!C91</f>
        <v>クレアＦＣアルドーレ</v>
      </c>
      <c r="K50" s="490"/>
      <c r="L50" s="131"/>
      <c r="M50" s="131"/>
      <c r="N50" s="490" t="str">
        <f>'U10組合せ(抽選結果)'!C93</f>
        <v>ＩＳＯＳＣＳＥＧＵＮＤＯ</v>
      </c>
      <c r="O50" s="490"/>
      <c r="P50" s="226"/>
      <c r="Q50" s="131"/>
      <c r="R50" s="131"/>
      <c r="S50" s="493" t="str">
        <f>'U10組合せ(抽選結果)'!C97</f>
        <v>Ｓ４　スペランツァ</v>
      </c>
      <c r="T50" s="493"/>
      <c r="U50" s="131"/>
      <c r="V50" s="131"/>
      <c r="W50" s="541" t="str">
        <f>'U10組合せ(抽選結果)'!C99</f>
        <v>エスペランサＭＯＫＡ</v>
      </c>
      <c r="X50" s="541"/>
      <c r="Y50" s="131"/>
      <c r="Z50" s="131"/>
      <c r="AA50" s="494" t="str">
        <f>'U10組合せ(抽選結果)'!C101</f>
        <v>ＦＣ　Ａｖａｎｃｅ</v>
      </c>
      <c r="AB50" s="494"/>
      <c r="AC50" s="131"/>
      <c r="AD50" s="131"/>
      <c r="AE50" s="495"/>
      <c r="AF50" s="496"/>
    </row>
    <row r="51" spans="1:33" ht="20.100000000000001" customHeight="1">
      <c r="B51" s="489"/>
      <c r="C51" s="489"/>
      <c r="D51" s="131"/>
      <c r="E51" s="131"/>
      <c r="F51" s="540"/>
      <c r="G51" s="540"/>
      <c r="H51" s="131"/>
      <c r="I51" s="131"/>
      <c r="J51" s="490"/>
      <c r="K51" s="490"/>
      <c r="L51" s="131"/>
      <c r="M51" s="131"/>
      <c r="N51" s="490"/>
      <c r="O51" s="490"/>
      <c r="P51" s="226"/>
      <c r="Q51" s="131"/>
      <c r="R51" s="131"/>
      <c r="S51" s="493"/>
      <c r="T51" s="493"/>
      <c r="U51" s="131"/>
      <c r="V51" s="131"/>
      <c r="W51" s="541"/>
      <c r="X51" s="541"/>
      <c r="Y51" s="131"/>
      <c r="Z51" s="131"/>
      <c r="AA51" s="494"/>
      <c r="AB51" s="494"/>
      <c r="AC51" s="131"/>
      <c r="AD51" s="131"/>
      <c r="AE51" s="495"/>
      <c r="AF51" s="496"/>
    </row>
    <row r="52" spans="1:33" ht="20.100000000000001" customHeight="1">
      <c r="B52" s="489"/>
      <c r="C52" s="489"/>
      <c r="D52" s="131"/>
      <c r="E52" s="131"/>
      <c r="F52" s="540"/>
      <c r="G52" s="540"/>
      <c r="H52" s="131"/>
      <c r="I52" s="131"/>
      <c r="J52" s="490"/>
      <c r="K52" s="490"/>
      <c r="L52" s="131"/>
      <c r="M52" s="131"/>
      <c r="N52" s="490"/>
      <c r="O52" s="490"/>
      <c r="P52" s="226"/>
      <c r="Q52" s="131"/>
      <c r="R52" s="131"/>
      <c r="S52" s="493"/>
      <c r="T52" s="493"/>
      <c r="U52" s="131"/>
      <c r="V52" s="131"/>
      <c r="W52" s="541"/>
      <c r="X52" s="541"/>
      <c r="Y52" s="131"/>
      <c r="Z52" s="131"/>
      <c r="AA52" s="494"/>
      <c r="AB52" s="494"/>
      <c r="AC52" s="131"/>
      <c r="AD52" s="131"/>
      <c r="AE52" s="495"/>
      <c r="AF52" s="496"/>
    </row>
    <row r="53" spans="1:33" ht="20.100000000000001" customHeight="1">
      <c r="B53" s="489"/>
      <c r="C53" s="489"/>
      <c r="D53" s="131"/>
      <c r="E53" s="131"/>
      <c r="F53" s="540"/>
      <c r="G53" s="540"/>
      <c r="H53" s="131"/>
      <c r="I53" s="131"/>
      <c r="J53" s="490"/>
      <c r="K53" s="490"/>
      <c r="L53" s="131"/>
      <c r="M53" s="131"/>
      <c r="N53" s="490"/>
      <c r="O53" s="490"/>
      <c r="P53" s="226"/>
      <c r="Q53" s="131"/>
      <c r="R53" s="131"/>
      <c r="S53" s="493"/>
      <c r="T53" s="493"/>
      <c r="U53" s="131"/>
      <c r="V53" s="131"/>
      <c r="W53" s="541"/>
      <c r="X53" s="541"/>
      <c r="Y53" s="131"/>
      <c r="Z53" s="131"/>
      <c r="AA53" s="494"/>
      <c r="AB53" s="494"/>
      <c r="AC53" s="131"/>
      <c r="AD53" s="131"/>
      <c r="AE53" s="495"/>
      <c r="AF53" s="496"/>
    </row>
    <row r="54" spans="1:33" ht="20.100000000000001" customHeight="1">
      <c r="B54" s="489"/>
      <c r="C54" s="489"/>
      <c r="D54" s="131"/>
      <c r="E54" s="131"/>
      <c r="F54" s="540"/>
      <c r="G54" s="540"/>
      <c r="H54" s="131"/>
      <c r="I54" s="131"/>
      <c r="J54" s="490"/>
      <c r="K54" s="490"/>
      <c r="L54" s="131"/>
      <c r="M54" s="131"/>
      <c r="N54" s="490"/>
      <c r="O54" s="490"/>
      <c r="P54" s="226"/>
      <c r="Q54" s="131"/>
      <c r="R54" s="131"/>
      <c r="S54" s="493"/>
      <c r="T54" s="493"/>
      <c r="U54" s="131"/>
      <c r="V54" s="131"/>
      <c r="W54" s="541"/>
      <c r="X54" s="541"/>
      <c r="Y54" s="131"/>
      <c r="Z54" s="131"/>
      <c r="AA54" s="494"/>
      <c r="AB54" s="494"/>
      <c r="AC54" s="131"/>
      <c r="AD54" s="131"/>
      <c r="AE54" s="495"/>
      <c r="AF54" s="496"/>
    </row>
    <row r="55" spans="1:33" ht="20.100000000000001" customHeight="1">
      <c r="B55" s="489"/>
      <c r="C55" s="489"/>
      <c r="D55" s="131"/>
      <c r="E55" s="131"/>
      <c r="F55" s="540"/>
      <c r="G55" s="540"/>
      <c r="H55" s="131"/>
      <c r="I55" s="131"/>
      <c r="J55" s="490"/>
      <c r="K55" s="490"/>
      <c r="L55" s="131"/>
      <c r="M55" s="131"/>
      <c r="N55" s="490"/>
      <c r="O55" s="490"/>
      <c r="P55" s="226"/>
      <c r="Q55" s="131"/>
      <c r="R55" s="131"/>
      <c r="S55" s="493"/>
      <c r="T55" s="493"/>
      <c r="U55" s="131"/>
      <c r="V55" s="131"/>
      <c r="W55" s="541"/>
      <c r="X55" s="541"/>
      <c r="Y55" s="131"/>
      <c r="Z55" s="131"/>
      <c r="AA55" s="494"/>
      <c r="AB55" s="494"/>
      <c r="AC55" s="131"/>
      <c r="AD55" s="131"/>
      <c r="AE55" s="495"/>
      <c r="AF55" s="496"/>
    </row>
    <row r="56" spans="1:33" ht="20.100000000000001" customHeight="1">
      <c r="B56" s="489"/>
      <c r="C56" s="489"/>
      <c r="D56" s="226"/>
      <c r="E56" s="226"/>
      <c r="F56" s="540"/>
      <c r="G56" s="540"/>
      <c r="H56" s="226"/>
      <c r="I56" s="226"/>
      <c r="J56" s="490"/>
      <c r="K56" s="490"/>
      <c r="L56" s="226"/>
      <c r="M56" s="226"/>
      <c r="N56" s="490"/>
      <c r="O56" s="490"/>
      <c r="P56" s="226"/>
      <c r="Q56" s="226"/>
      <c r="R56" s="226"/>
      <c r="S56" s="493"/>
      <c r="T56" s="493"/>
      <c r="U56" s="226"/>
      <c r="V56" s="226"/>
      <c r="W56" s="541"/>
      <c r="X56" s="541"/>
      <c r="Y56" s="226"/>
      <c r="Z56" s="226"/>
      <c r="AA56" s="494"/>
      <c r="AB56" s="494"/>
      <c r="AC56" s="226"/>
      <c r="AD56" s="226"/>
      <c r="AE56" s="495"/>
      <c r="AF56" s="496"/>
    </row>
    <row r="57" spans="1:33" ht="20.100000000000001" customHeight="1">
      <c r="B57" s="489"/>
      <c r="C57" s="489"/>
      <c r="D57" s="226"/>
      <c r="E57" s="226"/>
      <c r="F57" s="540"/>
      <c r="G57" s="540"/>
      <c r="H57" s="226"/>
      <c r="I57" s="226"/>
      <c r="J57" s="490"/>
      <c r="K57" s="490"/>
      <c r="L57" s="226"/>
      <c r="M57" s="226"/>
      <c r="N57" s="490"/>
      <c r="O57" s="490"/>
      <c r="P57" s="226"/>
      <c r="Q57" s="226"/>
      <c r="R57" s="226"/>
      <c r="S57" s="493"/>
      <c r="T57" s="493"/>
      <c r="U57" s="226"/>
      <c r="V57" s="226"/>
      <c r="W57" s="541"/>
      <c r="X57" s="541"/>
      <c r="Y57" s="226"/>
      <c r="Z57" s="226"/>
      <c r="AA57" s="494"/>
      <c r="AB57" s="494"/>
      <c r="AC57" s="226"/>
      <c r="AD57" s="226"/>
      <c r="AE57" s="495"/>
      <c r="AF57" s="496"/>
    </row>
    <row r="58" spans="1:33" ht="20.100000000000001" customHeight="1">
      <c r="C58" s="208"/>
      <c r="D58" s="208"/>
      <c r="G58" s="208"/>
      <c r="H58" s="208"/>
      <c r="K58" s="208"/>
      <c r="L58" s="208"/>
      <c r="O58" s="208"/>
      <c r="P58" s="208"/>
      <c r="T58" s="208"/>
      <c r="U58" s="208"/>
      <c r="X58" s="208"/>
      <c r="Y58" s="208"/>
      <c r="AB58" s="205"/>
      <c r="AC58" s="197" t="s">
        <v>177</v>
      </c>
      <c r="AD58" s="197" t="s">
        <v>178</v>
      </c>
      <c r="AE58" s="197" t="s">
        <v>178</v>
      </c>
      <c r="AF58" s="197" t="s">
        <v>179</v>
      </c>
      <c r="AG58" s="101"/>
    </row>
    <row r="59" spans="1:33" ht="20.100000000000001" customHeight="1">
      <c r="A59" s="16"/>
      <c r="B59" s="377" t="s">
        <v>4</v>
      </c>
      <c r="C59" s="500">
        <v>0.5</v>
      </c>
      <c r="D59" s="500"/>
      <c r="E59" s="500"/>
      <c r="G59" s="502" t="str">
        <f>F50</f>
        <v>ヴェルフェ矢板Ｕ－１２・ｖｅｒｔ</v>
      </c>
      <c r="H59" s="502"/>
      <c r="I59" s="502"/>
      <c r="J59" s="502"/>
      <c r="K59" s="502"/>
      <c r="L59" s="502"/>
      <c r="M59" s="502"/>
      <c r="N59" s="485">
        <f>P59+P60</f>
        <v>11</v>
      </c>
      <c r="O59" s="486" t="s">
        <v>9</v>
      </c>
      <c r="P59" s="206">
        <v>6</v>
      </c>
      <c r="Q59" s="214" t="s">
        <v>249</v>
      </c>
      <c r="R59" s="206">
        <v>0</v>
      </c>
      <c r="S59" s="486" t="s">
        <v>10</v>
      </c>
      <c r="T59" s="485">
        <f>R59+R60</f>
        <v>0</v>
      </c>
      <c r="U59" s="484" t="str">
        <f>J50</f>
        <v>クレアＦＣアルドーレ</v>
      </c>
      <c r="V59" s="484"/>
      <c r="W59" s="484"/>
      <c r="X59" s="484"/>
      <c r="Y59" s="484"/>
      <c r="Z59" s="484"/>
      <c r="AA59" s="484"/>
      <c r="AB59" s="498" t="s">
        <v>246</v>
      </c>
      <c r="AC59" s="499" t="s">
        <v>182</v>
      </c>
      <c r="AD59" s="499" t="s">
        <v>189</v>
      </c>
      <c r="AE59" s="499" t="s">
        <v>181</v>
      </c>
      <c r="AF59" s="499">
        <v>6</v>
      </c>
      <c r="AG59" s="378" t="s">
        <v>247</v>
      </c>
    </row>
    <row r="60" spans="1:33" ht="20.100000000000001" customHeight="1">
      <c r="A60" s="16"/>
      <c r="B60" s="377"/>
      <c r="C60" s="500"/>
      <c r="D60" s="500"/>
      <c r="E60" s="500"/>
      <c r="G60" s="502"/>
      <c r="H60" s="502"/>
      <c r="I60" s="502"/>
      <c r="J60" s="502"/>
      <c r="K60" s="502"/>
      <c r="L60" s="502"/>
      <c r="M60" s="502"/>
      <c r="N60" s="485"/>
      <c r="O60" s="486"/>
      <c r="P60" s="206">
        <v>5</v>
      </c>
      <c r="Q60" s="214" t="s">
        <v>249</v>
      </c>
      <c r="R60" s="206">
        <v>0</v>
      </c>
      <c r="S60" s="486"/>
      <c r="T60" s="485"/>
      <c r="U60" s="484"/>
      <c r="V60" s="484"/>
      <c r="W60" s="484"/>
      <c r="X60" s="484"/>
      <c r="Y60" s="484"/>
      <c r="Z60" s="484"/>
      <c r="AA60" s="484"/>
      <c r="AB60" s="498"/>
      <c r="AC60" s="499"/>
      <c r="AD60" s="499"/>
      <c r="AE60" s="499"/>
      <c r="AF60" s="499"/>
      <c r="AG60" s="378"/>
    </row>
    <row r="61" spans="1:33" ht="20.100000000000001" customHeight="1">
      <c r="C61" s="213"/>
      <c r="D61" s="213"/>
      <c r="E61" s="85"/>
      <c r="G61" s="206"/>
      <c r="H61" s="206"/>
      <c r="I61" s="227"/>
      <c r="J61" s="227"/>
      <c r="K61" s="206"/>
      <c r="L61" s="206"/>
      <c r="M61" s="227"/>
      <c r="N61" s="227"/>
      <c r="O61" s="206"/>
      <c r="P61" s="206"/>
      <c r="Q61" s="227"/>
      <c r="R61" s="227"/>
      <c r="S61" s="227"/>
      <c r="T61" s="206"/>
      <c r="U61" s="206"/>
      <c r="V61" s="227"/>
      <c r="W61" s="227"/>
      <c r="X61" s="206"/>
      <c r="Y61" s="206"/>
      <c r="Z61" s="227"/>
      <c r="AA61" s="227"/>
      <c r="AB61" s="201"/>
      <c r="AC61" s="58"/>
      <c r="AD61" s="58"/>
      <c r="AE61" s="212"/>
      <c r="AF61" s="212"/>
      <c r="AG61" s="198"/>
    </row>
    <row r="62" spans="1:33" ht="20.100000000000001" customHeight="1">
      <c r="A62" s="16"/>
      <c r="B62" s="377" t="s">
        <v>5</v>
      </c>
      <c r="C62" s="500">
        <v>0.52083333333333337</v>
      </c>
      <c r="D62" s="500"/>
      <c r="E62" s="500"/>
      <c r="G62" s="501" t="str">
        <f>S50</f>
        <v>Ｓ４　スペランツァ</v>
      </c>
      <c r="H62" s="501"/>
      <c r="I62" s="501"/>
      <c r="J62" s="501"/>
      <c r="K62" s="501"/>
      <c r="L62" s="501"/>
      <c r="M62" s="501"/>
      <c r="N62" s="485">
        <f>P62+P63</f>
        <v>4</v>
      </c>
      <c r="O62" s="486" t="s">
        <v>9</v>
      </c>
      <c r="P62" s="206">
        <v>2</v>
      </c>
      <c r="Q62" s="214" t="s">
        <v>249</v>
      </c>
      <c r="R62" s="206">
        <v>1</v>
      </c>
      <c r="S62" s="486" t="s">
        <v>10</v>
      </c>
      <c r="T62" s="485">
        <f>R62+R63</f>
        <v>2</v>
      </c>
      <c r="U62" s="484" t="str">
        <f>W50</f>
        <v>エスペランサＭＯＫＡ</v>
      </c>
      <c r="V62" s="484"/>
      <c r="W62" s="484"/>
      <c r="X62" s="484"/>
      <c r="Y62" s="484"/>
      <c r="Z62" s="484"/>
      <c r="AA62" s="484"/>
      <c r="AB62" s="498" t="s">
        <v>246</v>
      </c>
      <c r="AC62" s="499" t="s">
        <v>188</v>
      </c>
      <c r="AD62" s="499" t="s">
        <v>186</v>
      </c>
      <c r="AE62" s="499" t="s">
        <v>187</v>
      </c>
      <c r="AF62" s="499">
        <v>3</v>
      </c>
      <c r="AG62" s="378" t="s">
        <v>247</v>
      </c>
    </row>
    <row r="63" spans="1:33" ht="20.100000000000001" customHeight="1">
      <c r="A63" s="16"/>
      <c r="B63" s="377"/>
      <c r="C63" s="500"/>
      <c r="D63" s="500"/>
      <c r="E63" s="500"/>
      <c r="G63" s="501"/>
      <c r="H63" s="501"/>
      <c r="I63" s="501"/>
      <c r="J63" s="501"/>
      <c r="K63" s="501"/>
      <c r="L63" s="501"/>
      <c r="M63" s="501"/>
      <c r="N63" s="485"/>
      <c r="O63" s="486"/>
      <c r="P63" s="206">
        <v>2</v>
      </c>
      <c r="Q63" s="214" t="s">
        <v>249</v>
      </c>
      <c r="R63" s="206">
        <v>1</v>
      </c>
      <c r="S63" s="486"/>
      <c r="T63" s="485"/>
      <c r="U63" s="484"/>
      <c r="V63" s="484"/>
      <c r="W63" s="484"/>
      <c r="X63" s="484"/>
      <c r="Y63" s="484"/>
      <c r="Z63" s="484"/>
      <c r="AA63" s="484"/>
      <c r="AB63" s="498"/>
      <c r="AC63" s="499"/>
      <c r="AD63" s="499"/>
      <c r="AE63" s="499"/>
      <c r="AF63" s="499"/>
      <c r="AG63" s="378"/>
    </row>
    <row r="64" spans="1:33" ht="20.100000000000001" customHeight="1">
      <c r="A64" s="16"/>
      <c r="C64" s="213"/>
      <c r="D64" s="213"/>
      <c r="E64" s="85"/>
      <c r="G64" s="206"/>
      <c r="H64" s="206"/>
      <c r="I64" s="227"/>
      <c r="J64" s="227"/>
      <c r="K64" s="206"/>
      <c r="L64" s="206"/>
      <c r="M64" s="227"/>
      <c r="N64" s="227"/>
      <c r="O64" s="206"/>
      <c r="P64" s="206"/>
      <c r="Q64" s="227"/>
      <c r="R64" s="227"/>
      <c r="S64" s="227"/>
      <c r="T64" s="206"/>
      <c r="U64" s="206"/>
      <c r="V64" s="227"/>
      <c r="W64" s="227"/>
      <c r="X64" s="206"/>
      <c r="Y64" s="206"/>
      <c r="Z64" s="227"/>
      <c r="AA64" s="227"/>
      <c r="AB64" s="201"/>
      <c r="AC64" s="58"/>
      <c r="AD64" s="58"/>
      <c r="AE64" s="212"/>
      <c r="AF64" s="212"/>
      <c r="AG64" s="198"/>
    </row>
    <row r="65" spans="1:33" ht="20.100000000000001" customHeight="1">
      <c r="A65" s="16"/>
      <c r="B65" s="377" t="s">
        <v>6</v>
      </c>
      <c r="C65" s="500">
        <v>0.54166666666666663</v>
      </c>
      <c r="D65" s="500"/>
      <c r="E65" s="500"/>
      <c r="G65" s="502" t="str">
        <f>F50</f>
        <v>ヴェルフェ矢板Ｕ－１２・ｖｅｒｔ</v>
      </c>
      <c r="H65" s="502"/>
      <c r="I65" s="502"/>
      <c r="J65" s="502"/>
      <c r="K65" s="502"/>
      <c r="L65" s="502"/>
      <c r="M65" s="502"/>
      <c r="N65" s="485">
        <f>P65+P66</f>
        <v>8</v>
      </c>
      <c r="O65" s="486" t="s">
        <v>9</v>
      </c>
      <c r="P65" s="206">
        <v>3</v>
      </c>
      <c r="Q65" s="214" t="s">
        <v>249</v>
      </c>
      <c r="R65" s="206">
        <v>0</v>
      </c>
      <c r="S65" s="486" t="s">
        <v>10</v>
      </c>
      <c r="T65" s="485">
        <f>R65+R66</f>
        <v>0</v>
      </c>
      <c r="U65" s="484" t="str">
        <f>N50</f>
        <v>ＩＳＯＳＣＳＥＧＵＮＤＯ</v>
      </c>
      <c r="V65" s="484"/>
      <c r="W65" s="484"/>
      <c r="X65" s="484"/>
      <c r="Y65" s="484"/>
      <c r="Z65" s="484"/>
      <c r="AA65" s="484"/>
      <c r="AB65" s="498" t="s">
        <v>246</v>
      </c>
      <c r="AC65" s="499" t="s">
        <v>181</v>
      </c>
      <c r="AD65" s="499" t="s">
        <v>182</v>
      </c>
      <c r="AE65" s="499" t="s">
        <v>189</v>
      </c>
      <c r="AF65" s="499">
        <v>5</v>
      </c>
      <c r="AG65" s="378" t="s">
        <v>247</v>
      </c>
    </row>
    <row r="66" spans="1:33" ht="20.100000000000001" customHeight="1">
      <c r="A66" s="16"/>
      <c r="B66" s="377"/>
      <c r="C66" s="500"/>
      <c r="D66" s="500"/>
      <c r="E66" s="500"/>
      <c r="G66" s="502"/>
      <c r="H66" s="502"/>
      <c r="I66" s="502"/>
      <c r="J66" s="502"/>
      <c r="K66" s="502"/>
      <c r="L66" s="502"/>
      <c r="M66" s="502"/>
      <c r="N66" s="485"/>
      <c r="O66" s="486"/>
      <c r="P66" s="206">
        <v>5</v>
      </c>
      <c r="Q66" s="214" t="s">
        <v>249</v>
      </c>
      <c r="R66" s="206">
        <v>0</v>
      </c>
      <c r="S66" s="486"/>
      <c r="T66" s="485"/>
      <c r="U66" s="484"/>
      <c r="V66" s="484"/>
      <c r="W66" s="484"/>
      <c r="X66" s="484"/>
      <c r="Y66" s="484"/>
      <c r="Z66" s="484"/>
      <c r="AA66" s="484"/>
      <c r="AB66" s="498"/>
      <c r="AC66" s="499"/>
      <c r="AD66" s="499"/>
      <c r="AE66" s="499"/>
      <c r="AF66" s="499"/>
      <c r="AG66" s="378"/>
    </row>
    <row r="67" spans="1:33" ht="20.100000000000001" customHeight="1">
      <c r="A67" s="16"/>
      <c r="B67" s="199"/>
      <c r="C67" s="211"/>
      <c r="D67" s="211"/>
      <c r="E67" s="211"/>
      <c r="G67" s="206"/>
      <c r="H67" s="206"/>
      <c r="I67" s="206"/>
      <c r="J67" s="206"/>
      <c r="K67" s="206"/>
      <c r="L67" s="206"/>
      <c r="M67" s="206"/>
      <c r="N67" s="134"/>
      <c r="O67" s="207"/>
      <c r="P67" s="206"/>
      <c r="Q67" s="227"/>
      <c r="R67" s="227"/>
      <c r="S67" s="207"/>
      <c r="T67" s="134"/>
      <c r="U67" s="206"/>
      <c r="V67" s="206"/>
      <c r="W67" s="206"/>
      <c r="X67" s="206"/>
      <c r="Y67" s="206"/>
      <c r="Z67" s="206"/>
      <c r="AA67" s="206"/>
      <c r="AB67" s="201"/>
      <c r="AC67" s="58"/>
      <c r="AD67" s="58"/>
      <c r="AE67" s="212"/>
      <c r="AF67" s="212"/>
      <c r="AG67" s="198"/>
    </row>
    <row r="68" spans="1:33" ht="20.100000000000001" customHeight="1">
      <c r="A68" s="16"/>
      <c r="B68" s="377" t="s">
        <v>7</v>
      </c>
      <c r="C68" s="500">
        <v>0.5625</v>
      </c>
      <c r="D68" s="500"/>
      <c r="E68" s="500"/>
      <c r="G68" s="484" t="str">
        <f>S50</f>
        <v>Ｓ４　スペランツァ</v>
      </c>
      <c r="H68" s="484"/>
      <c r="I68" s="484"/>
      <c r="J68" s="484"/>
      <c r="K68" s="484"/>
      <c r="L68" s="484"/>
      <c r="M68" s="484"/>
      <c r="N68" s="485">
        <f>P68+P69</f>
        <v>0</v>
      </c>
      <c r="O68" s="486" t="s">
        <v>9</v>
      </c>
      <c r="P68" s="206">
        <v>0</v>
      </c>
      <c r="Q68" s="214" t="s">
        <v>249</v>
      </c>
      <c r="R68" s="206">
        <v>1</v>
      </c>
      <c r="S68" s="486" t="s">
        <v>10</v>
      </c>
      <c r="T68" s="485">
        <f>R68+R69</f>
        <v>4</v>
      </c>
      <c r="U68" s="501" t="str">
        <f>AA50</f>
        <v>ＦＣ　Ａｖａｎｃｅ</v>
      </c>
      <c r="V68" s="501"/>
      <c r="W68" s="501"/>
      <c r="X68" s="501"/>
      <c r="Y68" s="501"/>
      <c r="Z68" s="501"/>
      <c r="AA68" s="501"/>
      <c r="AB68" s="498" t="s">
        <v>246</v>
      </c>
      <c r="AC68" s="499" t="s">
        <v>187</v>
      </c>
      <c r="AD68" s="499" t="s">
        <v>188</v>
      </c>
      <c r="AE68" s="499" t="s">
        <v>186</v>
      </c>
      <c r="AF68" s="499">
        <v>2</v>
      </c>
      <c r="AG68" s="378" t="s">
        <v>247</v>
      </c>
    </row>
    <row r="69" spans="1:33" ht="20.100000000000001" customHeight="1">
      <c r="A69" s="16"/>
      <c r="B69" s="377"/>
      <c r="C69" s="500"/>
      <c r="D69" s="500"/>
      <c r="E69" s="500"/>
      <c r="G69" s="484"/>
      <c r="H69" s="484"/>
      <c r="I69" s="484"/>
      <c r="J69" s="484"/>
      <c r="K69" s="484"/>
      <c r="L69" s="484"/>
      <c r="M69" s="484"/>
      <c r="N69" s="485"/>
      <c r="O69" s="486"/>
      <c r="P69" s="206">
        <v>0</v>
      </c>
      <c r="Q69" s="214" t="s">
        <v>249</v>
      </c>
      <c r="R69" s="206">
        <v>3</v>
      </c>
      <c r="S69" s="486"/>
      <c r="T69" s="485"/>
      <c r="U69" s="501"/>
      <c r="V69" s="501"/>
      <c r="W69" s="501"/>
      <c r="X69" s="501"/>
      <c r="Y69" s="501"/>
      <c r="Z69" s="501"/>
      <c r="AA69" s="501"/>
      <c r="AB69" s="498"/>
      <c r="AC69" s="499"/>
      <c r="AD69" s="499"/>
      <c r="AE69" s="499"/>
      <c r="AF69" s="499"/>
      <c r="AG69" s="378"/>
    </row>
    <row r="70" spans="1:33" ht="20.100000000000001" customHeight="1">
      <c r="A70" s="16"/>
      <c r="C70" s="213"/>
      <c r="D70" s="213"/>
      <c r="E70" s="85"/>
      <c r="G70" s="206"/>
      <c r="H70" s="206"/>
      <c r="I70" s="227"/>
      <c r="J70" s="227"/>
      <c r="K70" s="206"/>
      <c r="L70" s="206"/>
      <c r="M70" s="227"/>
      <c r="N70" s="227"/>
      <c r="O70" s="206"/>
      <c r="P70" s="206"/>
      <c r="Q70" s="227"/>
      <c r="R70" s="227"/>
      <c r="S70" s="227"/>
      <c r="T70" s="206"/>
      <c r="U70" s="206"/>
      <c r="V70" s="227"/>
      <c r="W70" s="227"/>
      <c r="X70" s="206"/>
      <c r="Y70" s="206"/>
      <c r="Z70" s="227"/>
      <c r="AA70" s="227"/>
      <c r="AB70" s="201"/>
      <c r="AC70" s="58"/>
      <c r="AD70" s="58"/>
      <c r="AE70" s="212"/>
      <c r="AF70" s="212"/>
      <c r="AG70" s="198"/>
    </row>
    <row r="71" spans="1:33" ht="20.100000000000001" customHeight="1">
      <c r="A71" s="16"/>
      <c r="B71" s="377" t="s">
        <v>8</v>
      </c>
      <c r="C71" s="500">
        <v>0.58333333333333337</v>
      </c>
      <c r="D71" s="500"/>
      <c r="E71" s="500"/>
      <c r="G71" s="484" t="str">
        <f>J50</f>
        <v>クレアＦＣアルドーレ</v>
      </c>
      <c r="H71" s="484"/>
      <c r="I71" s="484"/>
      <c r="J71" s="484"/>
      <c r="K71" s="484"/>
      <c r="L71" s="484"/>
      <c r="M71" s="484"/>
      <c r="N71" s="485">
        <f>P71+P72</f>
        <v>0</v>
      </c>
      <c r="O71" s="486" t="s">
        <v>9</v>
      </c>
      <c r="P71" s="206">
        <v>0</v>
      </c>
      <c r="Q71" s="214" t="s">
        <v>249</v>
      </c>
      <c r="R71" s="206">
        <v>3</v>
      </c>
      <c r="S71" s="486" t="s">
        <v>10</v>
      </c>
      <c r="T71" s="485">
        <f>R71+R72</f>
        <v>3</v>
      </c>
      <c r="U71" s="501" t="str">
        <f>N50</f>
        <v>ＩＳＯＳＣＳＥＧＵＮＤＯ</v>
      </c>
      <c r="V71" s="501"/>
      <c r="W71" s="501"/>
      <c r="X71" s="501"/>
      <c r="Y71" s="501"/>
      <c r="Z71" s="501"/>
      <c r="AA71" s="501"/>
      <c r="AB71" s="498" t="s">
        <v>246</v>
      </c>
      <c r="AC71" s="499" t="s">
        <v>189</v>
      </c>
      <c r="AD71" s="499" t="s">
        <v>181</v>
      </c>
      <c r="AE71" s="499" t="s">
        <v>182</v>
      </c>
      <c r="AF71" s="499">
        <v>4</v>
      </c>
      <c r="AG71" s="378" t="s">
        <v>247</v>
      </c>
    </row>
    <row r="72" spans="1:33" ht="20.100000000000001" customHeight="1">
      <c r="A72" s="16"/>
      <c r="B72" s="377"/>
      <c r="C72" s="500"/>
      <c r="D72" s="500"/>
      <c r="E72" s="500"/>
      <c r="G72" s="484"/>
      <c r="H72" s="484"/>
      <c r="I72" s="484"/>
      <c r="J72" s="484"/>
      <c r="K72" s="484"/>
      <c r="L72" s="484"/>
      <c r="M72" s="484"/>
      <c r="N72" s="485"/>
      <c r="O72" s="486"/>
      <c r="P72" s="206">
        <v>0</v>
      </c>
      <c r="Q72" s="214" t="s">
        <v>249</v>
      </c>
      <c r="R72" s="206">
        <v>0</v>
      </c>
      <c r="S72" s="486"/>
      <c r="T72" s="485"/>
      <c r="U72" s="501"/>
      <c r="V72" s="501"/>
      <c r="W72" s="501"/>
      <c r="X72" s="501"/>
      <c r="Y72" s="501"/>
      <c r="Z72" s="501"/>
      <c r="AA72" s="501"/>
      <c r="AB72" s="498"/>
      <c r="AC72" s="499"/>
      <c r="AD72" s="499"/>
      <c r="AE72" s="499"/>
      <c r="AF72" s="499"/>
      <c r="AG72" s="378"/>
    </row>
    <row r="73" spans="1:33" ht="20.100000000000001" customHeight="1">
      <c r="A73" s="16"/>
      <c r="C73" s="213"/>
      <c r="D73" s="213"/>
      <c r="E73" s="85"/>
      <c r="G73" s="206"/>
      <c r="H73" s="206"/>
      <c r="I73" s="227"/>
      <c r="J73" s="227"/>
      <c r="K73" s="206"/>
      <c r="L73" s="206"/>
      <c r="M73" s="227"/>
      <c r="N73" s="227"/>
      <c r="O73" s="206"/>
      <c r="P73" s="206"/>
      <c r="Q73" s="227"/>
      <c r="R73" s="227"/>
      <c r="S73" s="227"/>
      <c r="T73" s="206"/>
      <c r="U73" s="206"/>
      <c r="V73" s="227"/>
      <c r="W73" s="227"/>
      <c r="X73" s="206"/>
      <c r="Y73" s="206"/>
      <c r="Z73" s="227"/>
      <c r="AA73" s="227"/>
      <c r="AB73" s="201"/>
      <c r="AC73" s="208"/>
      <c r="AD73" s="58"/>
      <c r="AE73" s="58"/>
      <c r="AF73" s="212"/>
      <c r="AG73" s="132"/>
    </row>
    <row r="74" spans="1:33" ht="20.100000000000001" customHeight="1">
      <c r="A74" s="16"/>
      <c r="B74" s="377" t="s">
        <v>0</v>
      </c>
      <c r="C74" s="500">
        <v>0.60416666666666663</v>
      </c>
      <c r="D74" s="500"/>
      <c r="E74" s="500"/>
      <c r="G74" s="484" t="str">
        <f>W50</f>
        <v>エスペランサＭＯＫＡ</v>
      </c>
      <c r="H74" s="484"/>
      <c r="I74" s="484"/>
      <c r="J74" s="484"/>
      <c r="K74" s="484"/>
      <c r="L74" s="484"/>
      <c r="M74" s="484"/>
      <c r="N74" s="485">
        <f>P74+P75</f>
        <v>0</v>
      </c>
      <c r="O74" s="486" t="s">
        <v>9</v>
      </c>
      <c r="P74" s="206">
        <v>0</v>
      </c>
      <c r="Q74" s="214" t="s">
        <v>249</v>
      </c>
      <c r="R74" s="206">
        <v>4</v>
      </c>
      <c r="S74" s="486" t="s">
        <v>10</v>
      </c>
      <c r="T74" s="485">
        <f>R74+R75</f>
        <v>8</v>
      </c>
      <c r="U74" s="501" t="str">
        <f>AA50</f>
        <v>ＦＣ　Ａｖａｎｃｅ</v>
      </c>
      <c r="V74" s="501"/>
      <c r="W74" s="501"/>
      <c r="X74" s="501"/>
      <c r="Y74" s="501"/>
      <c r="Z74" s="501"/>
      <c r="AA74" s="501"/>
      <c r="AB74" s="498" t="s">
        <v>246</v>
      </c>
      <c r="AC74" s="499" t="s">
        <v>186</v>
      </c>
      <c r="AD74" s="499" t="s">
        <v>187</v>
      </c>
      <c r="AE74" s="499" t="s">
        <v>188</v>
      </c>
      <c r="AF74" s="499">
        <v>1</v>
      </c>
      <c r="AG74" s="378" t="s">
        <v>247</v>
      </c>
    </row>
    <row r="75" spans="1:33" ht="20.100000000000001" customHeight="1">
      <c r="A75" s="16"/>
      <c r="B75" s="377"/>
      <c r="C75" s="500"/>
      <c r="D75" s="500"/>
      <c r="E75" s="500"/>
      <c r="G75" s="484"/>
      <c r="H75" s="484"/>
      <c r="I75" s="484"/>
      <c r="J75" s="484"/>
      <c r="K75" s="484"/>
      <c r="L75" s="484"/>
      <c r="M75" s="484"/>
      <c r="N75" s="485"/>
      <c r="O75" s="486"/>
      <c r="P75" s="206">
        <v>0</v>
      </c>
      <c r="Q75" s="214" t="s">
        <v>249</v>
      </c>
      <c r="R75" s="206">
        <v>4</v>
      </c>
      <c r="S75" s="486"/>
      <c r="T75" s="485"/>
      <c r="U75" s="501"/>
      <c r="V75" s="501"/>
      <c r="W75" s="501"/>
      <c r="X75" s="501"/>
      <c r="Y75" s="501"/>
      <c r="Z75" s="501"/>
      <c r="AA75" s="501"/>
      <c r="AB75" s="498"/>
      <c r="AC75" s="499"/>
      <c r="AD75" s="499"/>
      <c r="AE75" s="499"/>
      <c r="AF75" s="499"/>
      <c r="AG75" s="378"/>
    </row>
    <row r="76" spans="1:33" ht="20.100000000000001" customHeight="1">
      <c r="B76" s="199"/>
      <c r="C76" s="133"/>
      <c r="D76" s="133"/>
      <c r="E76" s="133"/>
      <c r="G76" s="206"/>
      <c r="H76" s="206"/>
      <c r="I76" s="206"/>
      <c r="J76" s="206"/>
      <c r="K76" s="206"/>
      <c r="L76" s="206"/>
      <c r="M76" s="206"/>
      <c r="N76" s="134"/>
      <c r="O76" s="207"/>
      <c r="P76" s="206"/>
      <c r="Q76" s="214"/>
      <c r="R76" s="227"/>
      <c r="S76" s="207"/>
      <c r="T76" s="134"/>
      <c r="U76" s="206"/>
      <c r="V76" s="206"/>
      <c r="W76" s="206"/>
      <c r="X76" s="206"/>
      <c r="Y76" s="206"/>
      <c r="Z76" s="206"/>
      <c r="AA76" s="206"/>
      <c r="AB76" s="208"/>
      <c r="AC76" s="208"/>
      <c r="AF76" s="208"/>
      <c r="AG76" s="208"/>
    </row>
    <row r="77" spans="1:33" ht="20.100000000000001" customHeight="1">
      <c r="C77" s="520" t="str">
        <f>J46 &amp;"リーグ"</f>
        <v>Fリーグ</v>
      </c>
      <c r="D77" s="521"/>
      <c r="E77" s="521"/>
      <c r="F77" s="522"/>
      <c r="G77" s="407" t="str">
        <f>C79</f>
        <v>ヴェルフェ矢板Ｕ－１２・ｖｅｒｔ</v>
      </c>
      <c r="H77" s="408"/>
      <c r="I77" s="421" t="str">
        <f>C81</f>
        <v>クレアＦＣアルドーレ</v>
      </c>
      <c r="J77" s="422"/>
      <c r="K77" s="421" t="str">
        <f>C83</f>
        <v>ＩＳＯＳＣＳＥＧＵＮＤＯ</v>
      </c>
      <c r="L77" s="422"/>
      <c r="M77" s="504" t="s">
        <v>1</v>
      </c>
      <c r="N77" s="504" t="s">
        <v>2</v>
      </c>
      <c r="O77" s="504" t="s">
        <v>248</v>
      </c>
      <c r="P77" s="504" t="s">
        <v>3</v>
      </c>
      <c r="R77" s="397" t="str">
        <f>W46 &amp;"リーグ"</f>
        <v>FFリーグ</v>
      </c>
      <c r="S77" s="398"/>
      <c r="T77" s="398"/>
      <c r="U77" s="399"/>
      <c r="V77" s="417" t="str">
        <f>R79</f>
        <v>Ｓ４　スペランツァ</v>
      </c>
      <c r="W77" s="418"/>
      <c r="X77" s="421" t="str">
        <f>R81</f>
        <v>エスペランサＭＯＫＡ</v>
      </c>
      <c r="Y77" s="422"/>
      <c r="Z77" s="433" t="str">
        <f>R83</f>
        <v>ＦＣ　Ａｖａｎｃｅ</v>
      </c>
      <c r="AA77" s="435"/>
      <c r="AB77" s="504" t="s">
        <v>1</v>
      </c>
      <c r="AC77" s="504" t="s">
        <v>2</v>
      </c>
      <c r="AD77" s="504" t="s">
        <v>248</v>
      </c>
      <c r="AE77" s="504" t="s">
        <v>3</v>
      </c>
    </row>
    <row r="78" spans="1:33" ht="20.100000000000001" customHeight="1">
      <c r="C78" s="523"/>
      <c r="D78" s="524"/>
      <c r="E78" s="524"/>
      <c r="F78" s="525"/>
      <c r="G78" s="409"/>
      <c r="H78" s="410"/>
      <c r="I78" s="423"/>
      <c r="J78" s="424"/>
      <c r="K78" s="423"/>
      <c r="L78" s="424"/>
      <c r="M78" s="505"/>
      <c r="N78" s="505"/>
      <c r="O78" s="505"/>
      <c r="P78" s="505"/>
      <c r="R78" s="400"/>
      <c r="S78" s="401"/>
      <c r="T78" s="401"/>
      <c r="U78" s="402"/>
      <c r="V78" s="419"/>
      <c r="W78" s="420"/>
      <c r="X78" s="423"/>
      <c r="Y78" s="424"/>
      <c r="Z78" s="436"/>
      <c r="AA78" s="438"/>
      <c r="AB78" s="505"/>
      <c r="AC78" s="505"/>
      <c r="AD78" s="505"/>
      <c r="AE78" s="505"/>
    </row>
    <row r="79" spans="1:33" ht="20.100000000000001" customHeight="1">
      <c r="C79" s="528" t="str">
        <f>F50</f>
        <v>ヴェルフェ矢板Ｕ－１２・ｖｅｒｔ</v>
      </c>
      <c r="D79" s="529"/>
      <c r="E79" s="529"/>
      <c r="F79" s="530"/>
      <c r="G79" s="512"/>
      <c r="H79" s="513"/>
      <c r="I79" s="251">
        <f>N59</f>
        <v>11</v>
      </c>
      <c r="J79" s="251">
        <f>T59</f>
        <v>0</v>
      </c>
      <c r="K79" s="251">
        <f>N65</f>
        <v>8</v>
      </c>
      <c r="L79" s="251">
        <f>T65</f>
        <v>0</v>
      </c>
      <c r="M79" s="516">
        <f>COUNTIF(G80:L80,"○")*3+COUNTIF(G80:L80,"△")</f>
        <v>6</v>
      </c>
      <c r="N79" s="518">
        <f>O79-J79-L79</f>
        <v>19</v>
      </c>
      <c r="O79" s="518">
        <f>I79+K79</f>
        <v>19</v>
      </c>
      <c r="P79" s="518">
        <v>1</v>
      </c>
      <c r="R79" s="520" t="str">
        <f>S50</f>
        <v>Ｓ４　スペランツァ</v>
      </c>
      <c r="S79" s="521"/>
      <c r="T79" s="521"/>
      <c r="U79" s="522"/>
      <c r="V79" s="512"/>
      <c r="W79" s="513"/>
      <c r="X79" s="251">
        <f>N62</f>
        <v>4</v>
      </c>
      <c r="Y79" s="251">
        <f>T62</f>
        <v>2</v>
      </c>
      <c r="Z79" s="251">
        <f>N68</f>
        <v>0</v>
      </c>
      <c r="AA79" s="251">
        <f>T68</f>
        <v>4</v>
      </c>
      <c r="AB79" s="516">
        <f>COUNTIF(V80:AA80,"○")*3+COUNTIF(V80:AA80,"△")</f>
        <v>3</v>
      </c>
      <c r="AC79" s="518">
        <f>AD79-Y79-AA79</f>
        <v>-2</v>
      </c>
      <c r="AD79" s="518">
        <f>X79+Z79</f>
        <v>4</v>
      </c>
      <c r="AE79" s="518">
        <v>2</v>
      </c>
    </row>
    <row r="80" spans="1:33" ht="20.100000000000001" customHeight="1">
      <c r="C80" s="531"/>
      <c r="D80" s="532"/>
      <c r="E80" s="532"/>
      <c r="F80" s="533"/>
      <c r="G80" s="514"/>
      <c r="H80" s="515"/>
      <c r="I80" s="526" t="str">
        <f>IF(I79&gt;J79,"○",IF(I79&lt;J79,"×",IF(I79=J79,"△")))</f>
        <v>○</v>
      </c>
      <c r="J80" s="527"/>
      <c r="K80" s="526" t="str">
        <f>IF(K79&gt;L79,"○",IF(K79&lt;L79,"×",IF(K79=L79,"△")))</f>
        <v>○</v>
      </c>
      <c r="L80" s="527"/>
      <c r="M80" s="517"/>
      <c r="N80" s="519"/>
      <c r="O80" s="519"/>
      <c r="P80" s="519"/>
      <c r="R80" s="523"/>
      <c r="S80" s="524"/>
      <c r="T80" s="524"/>
      <c r="U80" s="525"/>
      <c r="V80" s="514"/>
      <c r="W80" s="515"/>
      <c r="X80" s="526" t="str">
        <f>IF(X79&gt;Y79,"○",IF(X79&lt;Y79,"×",IF(X79=Y79,"△")))</f>
        <v>○</v>
      </c>
      <c r="Y80" s="527"/>
      <c r="Z80" s="526" t="str">
        <f>IF(Z79&gt;AA79,"○",IF(Z79&lt;AA79,"×",IF(Z79=AA79,"△")))</f>
        <v>×</v>
      </c>
      <c r="AA80" s="527"/>
      <c r="AB80" s="517"/>
      <c r="AC80" s="519"/>
      <c r="AD80" s="519"/>
      <c r="AE80" s="519"/>
    </row>
    <row r="81" spans="3:31" ht="20.100000000000001" customHeight="1">
      <c r="C81" s="520" t="str">
        <f>J50</f>
        <v>クレアＦＣアルドーレ</v>
      </c>
      <c r="D81" s="521"/>
      <c r="E81" s="521"/>
      <c r="F81" s="522"/>
      <c r="G81" s="251">
        <f>J79</f>
        <v>0</v>
      </c>
      <c r="H81" s="251">
        <f>I79</f>
        <v>11</v>
      </c>
      <c r="I81" s="512"/>
      <c r="J81" s="513"/>
      <c r="K81" s="251">
        <f>N71</f>
        <v>0</v>
      </c>
      <c r="L81" s="251">
        <f>T71</f>
        <v>3</v>
      </c>
      <c r="M81" s="516">
        <f>COUNTIF(G82:L82,"○")*3+COUNTIF(G82:L82,"△")</f>
        <v>0</v>
      </c>
      <c r="N81" s="518">
        <f>O81-H81-L81</f>
        <v>-14</v>
      </c>
      <c r="O81" s="518">
        <f>G81+K81</f>
        <v>0</v>
      </c>
      <c r="P81" s="518">
        <v>3</v>
      </c>
      <c r="R81" s="520" t="str">
        <f>W50</f>
        <v>エスペランサＭＯＫＡ</v>
      </c>
      <c r="S81" s="521"/>
      <c r="T81" s="521"/>
      <c r="U81" s="522"/>
      <c r="V81" s="251">
        <f>Y79</f>
        <v>2</v>
      </c>
      <c r="W81" s="251">
        <f>X79</f>
        <v>4</v>
      </c>
      <c r="X81" s="512"/>
      <c r="Y81" s="513"/>
      <c r="Z81" s="251">
        <f>N74</f>
        <v>0</v>
      </c>
      <c r="AA81" s="251">
        <f>T74</f>
        <v>8</v>
      </c>
      <c r="AB81" s="516">
        <f>COUNTIF(V82:AA82,"○")*3+COUNTIF(V82:AA82,"△")</f>
        <v>0</v>
      </c>
      <c r="AC81" s="518">
        <f>AD81-W81-AA81</f>
        <v>-10</v>
      </c>
      <c r="AD81" s="518">
        <f>V81+Z81</f>
        <v>2</v>
      </c>
      <c r="AE81" s="518">
        <v>3</v>
      </c>
    </row>
    <row r="82" spans="3:31" ht="20.100000000000001" customHeight="1">
      <c r="C82" s="523"/>
      <c r="D82" s="524"/>
      <c r="E82" s="524"/>
      <c r="F82" s="525"/>
      <c r="G82" s="526" t="str">
        <f>IF(G81&gt;H81,"○",IF(G81&lt;H81,"×",IF(G81=H81,"△")))</f>
        <v>×</v>
      </c>
      <c r="H82" s="527"/>
      <c r="I82" s="514"/>
      <c r="J82" s="515"/>
      <c r="K82" s="526" t="str">
        <f>IF(K81&gt;L81,"○",IF(K81&lt;L81,"×",IF(K81=L81,"△")))</f>
        <v>×</v>
      </c>
      <c r="L82" s="527"/>
      <c r="M82" s="517"/>
      <c r="N82" s="519"/>
      <c r="O82" s="519"/>
      <c r="P82" s="519"/>
      <c r="R82" s="523"/>
      <c r="S82" s="524"/>
      <c r="T82" s="524"/>
      <c r="U82" s="525"/>
      <c r="V82" s="526" t="str">
        <f>IF(V81&gt;W81,"○",IF(V81&lt;W81,"×",IF(V81=W81,"△")))</f>
        <v>×</v>
      </c>
      <c r="W82" s="527"/>
      <c r="X82" s="514"/>
      <c r="Y82" s="515"/>
      <c r="Z82" s="526" t="str">
        <f>IF(Z81&gt;AA81,"○",IF(Z81&lt;AA81,"×",IF(Z81=AA81,"△")))</f>
        <v>×</v>
      </c>
      <c r="AA82" s="527"/>
      <c r="AB82" s="517"/>
      <c r="AC82" s="519"/>
      <c r="AD82" s="519"/>
      <c r="AE82" s="519"/>
    </row>
    <row r="83" spans="3:31" ht="20.100000000000001" customHeight="1">
      <c r="C83" s="520" t="str">
        <f>N50</f>
        <v>ＩＳＯＳＣＳＥＧＵＮＤＯ</v>
      </c>
      <c r="D83" s="521"/>
      <c r="E83" s="521"/>
      <c r="F83" s="522"/>
      <c r="G83" s="251">
        <f>L79</f>
        <v>0</v>
      </c>
      <c r="H83" s="251">
        <f>K79</f>
        <v>8</v>
      </c>
      <c r="I83" s="251">
        <f>L81</f>
        <v>3</v>
      </c>
      <c r="J83" s="251">
        <f>K81</f>
        <v>0</v>
      </c>
      <c r="K83" s="512"/>
      <c r="L83" s="513"/>
      <c r="M83" s="516">
        <f>COUNTIF(G84:L84,"○")*3+COUNTIF(G84:L84,"△")</f>
        <v>3</v>
      </c>
      <c r="N83" s="518">
        <f>O83-H83-J83</f>
        <v>-5</v>
      </c>
      <c r="O83" s="518">
        <f>G83+I83</f>
        <v>3</v>
      </c>
      <c r="P83" s="518">
        <v>2</v>
      </c>
      <c r="R83" s="528" t="str">
        <f>AA50</f>
        <v>ＦＣ　Ａｖａｎｃｅ</v>
      </c>
      <c r="S83" s="529"/>
      <c r="T83" s="529"/>
      <c r="U83" s="530"/>
      <c r="V83" s="251">
        <f>AA79</f>
        <v>4</v>
      </c>
      <c r="W83" s="251">
        <f>Z79</f>
        <v>0</v>
      </c>
      <c r="X83" s="251">
        <f>AA81</f>
        <v>8</v>
      </c>
      <c r="Y83" s="251">
        <f>Z81</f>
        <v>0</v>
      </c>
      <c r="Z83" s="512"/>
      <c r="AA83" s="513"/>
      <c r="AB83" s="516">
        <f>COUNTIF(V84:AA84,"○")*3+COUNTIF(V84:AA84,"△")</f>
        <v>6</v>
      </c>
      <c r="AC83" s="518">
        <f>AD83-W83-Y83</f>
        <v>12</v>
      </c>
      <c r="AD83" s="518">
        <f>V83+X83</f>
        <v>12</v>
      </c>
      <c r="AE83" s="518">
        <v>1</v>
      </c>
    </row>
    <row r="84" spans="3:31" ht="20.100000000000001" customHeight="1">
      <c r="C84" s="523"/>
      <c r="D84" s="524"/>
      <c r="E84" s="524"/>
      <c r="F84" s="525"/>
      <c r="G84" s="526" t="str">
        <f>IF(G83&gt;H83,"○",IF(G83&lt;H83,"×",IF(G83=H83,"△")))</f>
        <v>×</v>
      </c>
      <c r="H84" s="527"/>
      <c r="I84" s="526" t="str">
        <f>IF(I83&gt;J83,"○",IF(I83&lt;J83,"×",IF(I83=J83,"△")))</f>
        <v>○</v>
      </c>
      <c r="J84" s="527"/>
      <c r="K84" s="514"/>
      <c r="L84" s="515"/>
      <c r="M84" s="517"/>
      <c r="N84" s="519"/>
      <c r="O84" s="519"/>
      <c r="P84" s="519"/>
      <c r="R84" s="531"/>
      <c r="S84" s="532"/>
      <c r="T84" s="532"/>
      <c r="U84" s="533"/>
      <c r="V84" s="526" t="str">
        <f>IF(V83&gt;W83,"○",IF(V83&lt;W83,"×",IF(V83=W83,"△")))</f>
        <v>○</v>
      </c>
      <c r="W84" s="527"/>
      <c r="X84" s="526" t="str">
        <f>IF(X83&gt;Y83,"○",IF(X83&lt;Y83,"×",IF(X83=Y83,"△")))</f>
        <v>○</v>
      </c>
      <c r="Y84" s="527"/>
      <c r="Z84" s="514"/>
      <c r="AA84" s="515"/>
      <c r="AB84" s="517"/>
      <c r="AC84" s="519"/>
      <c r="AD84" s="519"/>
      <c r="AE84" s="519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I44:M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AB16:AB17"/>
    <mergeCell ref="AC16:AC17"/>
    <mergeCell ref="AD16:AD17"/>
    <mergeCell ref="AE16:AE17"/>
    <mergeCell ref="B16:B17"/>
    <mergeCell ref="C16:E17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I1:M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/>
  </sheetViews>
  <sheetFormatPr defaultRowHeight="13.2"/>
  <cols>
    <col min="1" max="1" width="5.44140625" style="216" customWidth="1"/>
    <col min="2" max="36" width="5.6640625" style="216" customWidth="1"/>
    <col min="37" max="256" width="8.88671875" style="216"/>
    <col min="257" max="257" width="5.44140625" style="216" customWidth="1"/>
    <col min="258" max="292" width="5.6640625" style="216" customWidth="1"/>
    <col min="293" max="512" width="8.88671875" style="216"/>
    <col min="513" max="513" width="5.44140625" style="216" customWidth="1"/>
    <col min="514" max="548" width="5.6640625" style="216" customWidth="1"/>
    <col min="549" max="768" width="8.88671875" style="216"/>
    <col min="769" max="769" width="5.44140625" style="216" customWidth="1"/>
    <col min="770" max="804" width="5.6640625" style="216" customWidth="1"/>
    <col min="805" max="1024" width="8.88671875" style="216"/>
    <col min="1025" max="1025" width="5.44140625" style="216" customWidth="1"/>
    <col min="1026" max="1060" width="5.6640625" style="216" customWidth="1"/>
    <col min="1061" max="1280" width="8.88671875" style="216"/>
    <col min="1281" max="1281" width="5.44140625" style="216" customWidth="1"/>
    <col min="1282" max="1316" width="5.6640625" style="216" customWidth="1"/>
    <col min="1317" max="1536" width="8.88671875" style="216"/>
    <col min="1537" max="1537" width="5.44140625" style="216" customWidth="1"/>
    <col min="1538" max="1572" width="5.6640625" style="216" customWidth="1"/>
    <col min="1573" max="1792" width="8.88671875" style="216"/>
    <col min="1793" max="1793" width="5.44140625" style="216" customWidth="1"/>
    <col min="1794" max="1828" width="5.6640625" style="216" customWidth="1"/>
    <col min="1829" max="2048" width="8.88671875" style="216"/>
    <col min="2049" max="2049" width="5.44140625" style="216" customWidth="1"/>
    <col min="2050" max="2084" width="5.6640625" style="216" customWidth="1"/>
    <col min="2085" max="2304" width="8.88671875" style="216"/>
    <col min="2305" max="2305" width="5.44140625" style="216" customWidth="1"/>
    <col min="2306" max="2340" width="5.6640625" style="216" customWidth="1"/>
    <col min="2341" max="2560" width="8.88671875" style="216"/>
    <col min="2561" max="2561" width="5.44140625" style="216" customWidth="1"/>
    <col min="2562" max="2596" width="5.6640625" style="216" customWidth="1"/>
    <col min="2597" max="2816" width="8.88671875" style="216"/>
    <col min="2817" max="2817" width="5.44140625" style="216" customWidth="1"/>
    <col min="2818" max="2852" width="5.6640625" style="216" customWidth="1"/>
    <col min="2853" max="3072" width="8.88671875" style="216"/>
    <col min="3073" max="3073" width="5.44140625" style="216" customWidth="1"/>
    <col min="3074" max="3108" width="5.6640625" style="216" customWidth="1"/>
    <col min="3109" max="3328" width="8.88671875" style="216"/>
    <col min="3329" max="3329" width="5.44140625" style="216" customWidth="1"/>
    <col min="3330" max="3364" width="5.6640625" style="216" customWidth="1"/>
    <col min="3365" max="3584" width="8.88671875" style="216"/>
    <col min="3585" max="3585" width="5.44140625" style="216" customWidth="1"/>
    <col min="3586" max="3620" width="5.6640625" style="216" customWidth="1"/>
    <col min="3621" max="3840" width="8.88671875" style="216"/>
    <col min="3841" max="3841" width="5.44140625" style="216" customWidth="1"/>
    <col min="3842" max="3876" width="5.6640625" style="216" customWidth="1"/>
    <col min="3877" max="4096" width="8.88671875" style="216"/>
    <col min="4097" max="4097" width="5.44140625" style="216" customWidth="1"/>
    <col min="4098" max="4132" width="5.6640625" style="216" customWidth="1"/>
    <col min="4133" max="4352" width="8.88671875" style="216"/>
    <col min="4353" max="4353" width="5.44140625" style="216" customWidth="1"/>
    <col min="4354" max="4388" width="5.6640625" style="216" customWidth="1"/>
    <col min="4389" max="4608" width="8.88671875" style="216"/>
    <col min="4609" max="4609" width="5.44140625" style="216" customWidth="1"/>
    <col min="4610" max="4644" width="5.6640625" style="216" customWidth="1"/>
    <col min="4645" max="4864" width="8.88671875" style="216"/>
    <col min="4865" max="4865" width="5.44140625" style="216" customWidth="1"/>
    <col min="4866" max="4900" width="5.6640625" style="216" customWidth="1"/>
    <col min="4901" max="5120" width="8.88671875" style="216"/>
    <col min="5121" max="5121" width="5.44140625" style="216" customWidth="1"/>
    <col min="5122" max="5156" width="5.6640625" style="216" customWidth="1"/>
    <col min="5157" max="5376" width="8.88671875" style="216"/>
    <col min="5377" max="5377" width="5.44140625" style="216" customWidth="1"/>
    <col min="5378" max="5412" width="5.6640625" style="216" customWidth="1"/>
    <col min="5413" max="5632" width="8.88671875" style="216"/>
    <col min="5633" max="5633" width="5.44140625" style="216" customWidth="1"/>
    <col min="5634" max="5668" width="5.6640625" style="216" customWidth="1"/>
    <col min="5669" max="5888" width="8.88671875" style="216"/>
    <col min="5889" max="5889" width="5.44140625" style="216" customWidth="1"/>
    <col min="5890" max="5924" width="5.6640625" style="216" customWidth="1"/>
    <col min="5925" max="6144" width="8.88671875" style="216"/>
    <col min="6145" max="6145" width="5.44140625" style="216" customWidth="1"/>
    <col min="6146" max="6180" width="5.6640625" style="216" customWidth="1"/>
    <col min="6181" max="6400" width="8.88671875" style="216"/>
    <col min="6401" max="6401" width="5.44140625" style="216" customWidth="1"/>
    <col min="6402" max="6436" width="5.6640625" style="216" customWidth="1"/>
    <col min="6437" max="6656" width="8.88671875" style="216"/>
    <col min="6657" max="6657" width="5.44140625" style="216" customWidth="1"/>
    <col min="6658" max="6692" width="5.6640625" style="216" customWidth="1"/>
    <col min="6693" max="6912" width="8.88671875" style="216"/>
    <col min="6913" max="6913" width="5.44140625" style="216" customWidth="1"/>
    <col min="6914" max="6948" width="5.6640625" style="216" customWidth="1"/>
    <col min="6949" max="7168" width="8.88671875" style="216"/>
    <col min="7169" max="7169" width="5.44140625" style="216" customWidth="1"/>
    <col min="7170" max="7204" width="5.6640625" style="216" customWidth="1"/>
    <col min="7205" max="7424" width="8.88671875" style="216"/>
    <col min="7425" max="7425" width="5.44140625" style="216" customWidth="1"/>
    <col min="7426" max="7460" width="5.6640625" style="216" customWidth="1"/>
    <col min="7461" max="7680" width="8.88671875" style="216"/>
    <col min="7681" max="7681" width="5.44140625" style="216" customWidth="1"/>
    <col min="7682" max="7716" width="5.6640625" style="216" customWidth="1"/>
    <col min="7717" max="7936" width="8.88671875" style="216"/>
    <col min="7937" max="7937" width="5.44140625" style="216" customWidth="1"/>
    <col min="7938" max="7972" width="5.6640625" style="216" customWidth="1"/>
    <col min="7973" max="8192" width="8.88671875" style="216"/>
    <col min="8193" max="8193" width="5.44140625" style="216" customWidth="1"/>
    <col min="8194" max="8228" width="5.6640625" style="216" customWidth="1"/>
    <col min="8229" max="8448" width="8.88671875" style="216"/>
    <col min="8449" max="8449" width="5.44140625" style="216" customWidth="1"/>
    <col min="8450" max="8484" width="5.6640625" style="216" customWidth="1"/>
    <col min="8485" max="8704" width="8.88671875" style="216"/>
    <col min="8705" max="8705" width="5.44140625" style="216" customWidth="1"/>
    <col min="8706" max="8740" width="5.6640625" style="216" customWidth="1"/>
    <col min="8741" max="8960" width="8.88671875" style="216"/>
    <col min="8961" max="8961" width="5.44140625" style="216" customWidth="1"/>
    <col min="8962" max="8996" width="5.6640625" style="216" customWidth="1"/>
    <col min="8997" max="9216" width="8.88671875" style="216"/>
    <col min="9217" max="9217" width="5.44140625" style="216" customWidth="1"/>
    <col min="9218" max="9252" width="5.6640625" style="216" customWidth="1"/>
    <col min="9253" max="9472" width="8.88671875" style="216"/>
    <col min="9473" max="9473" width="5.44140625" style="216" customWidth="1"/>
    <col min="9474" max="9508" width="5.6640625" style="216" customWidth="1"/>
    <col min="9509" max="9728" width="8.88671875" style="216"/>
    <col min="9729" max="9729" width="5.44140625" style="216" customWidth="1"/>
    <col min="9730" max="9764" width="5.6640625" style="216" customWidth="1"/>
    <col min="9765" max="9984" width="8.88671875" style="216"/>
    <col min="9985" max="9985" width="5.44140625" style="216" customWidth="1"/>
    <col min="9986" max="10020" width="5.6640625" style="216" customWidth="1"/>
    <col min="10021" max="10240" width="8.88671875" style="216"/>
    <col min="10241" max="10241" width="5.44140625" style="216" customWidth="1"/>
    <col min="10242" max="10276" width="5.6640625" style="216" customWidth="1"/>
    <col min="10277" max="10496" width="8.88671875" style="216"/>
    <col min="10497" max="10497" width="5.44140625" style="216" customWidth="1"/>
    <col min="10498" max="10532" width="5.6640625" style="216" customWidth="1"/>
    <col min="10533" max="10752" width="8.88671875" style="216"/>
    <col min="10753" max="10753" width="5.44140625" style="216" customWidth="1"/>
    <col min="10754" max="10788" width="5.6640625" style="216" customWidth="1"/>
    <col min="10789" max="11008" width="8.88671875" style="216"/>
    <col min="11009" max="11009" width="5.44140625" style="216" customWidth="1"/>
    <col min="11010" max="11044" width="5.6640625" style="216" customWidth="1"/>
    <col min="11045" max="11264" width="8.88671875" style="216"/>
    <col min="11265" max="11265" width="5.44140625" style="216" customWidth="1"/>
    <col min="11266" max="11300" width="5.6640625" style="216" customWidth="1"/>
    <col min="11301" max="11520" width="8.88671875" style="216"/>
    <col min="11521" max="11521" width="5.44140625" style="216" customWidth="1"/>
    <col min="11522" max="11556" width="5.6640625" style="216" customWidth="1"/>
    <col min="11557" max="11776" width="8.88671875" style="216"/>
    <col min="11777" max="11777" width="5.44140625" style="216" customWidth="1"/>
    <col min="11778" max="11812" width="5.6640625" style="216" customWidth="1"/>
    <col min="11813" max="12032" width="8.88671875" style="216"/>
    <col min="12033" max="12033" width="5.44140625" style="216" customWidth="1"/>
    <col min="12034" max="12068" width="5.6640625" style="216" customWidth="1"/>
    <col min="12069" max="12288" width="8.88671875" style="216"/>
    <col min="12289" max="12289" width="5.44140625" style="216" customWidth="1"/>
    <col min="12290" max="12324" width="5.6640625" style="216" customWidth="1"/>
    <col min="12325" max="12544" width="8.88671875" style="216"/>
    <col min="12545" max="12545" width="5.44140625" style="216" customWidth="1"/>
    <col min="12546" max="12580" width="5.6640625" style="216" customWidth="1"/>
    <col min="12581" max="12800" width="8.88671875" style="216"/>
    <col min="12801" max="12801" width="5.44140625" style="216" customWidth="1"/>
    <col min="12802" max="12836" width="5.6640625" style="216" customWidth="1"/>
    <col min="12837" max="13056" width="8.88671875" style="216"/>
    <col min="13057" max="13057" width="5.44140625" style="216" customWidth="1"/>
    <col min="13058" max="13092" width="5.6640625" style="216" customWidth="1"/>
    <col min="13093" max="13312" width="8.88671875" style="216"/>
    <col min="13313" max="13313" width="5.44140625" style="216" customWidth="1"/>
    <col min="13314" max="13348" width="5.6640625" style="216" customWidth="1"/>
    <col min="13349" max="13568" width="8.88671875" style="216"/>
    <col min="13569" max="13569" width="5.44140625" style="216" customWidth="1"/>
    <col min="13570" max="13604" width="5.6640625" style="216" customWidth="1"/>
    <col min="13605" max="13824" width="8.88671875" style="216"/>
    <col min="13825" max="13825" width="5.44140625" style="216" customWidth="1"/>
    <col min="13826" max="13860" width="5.6640625" style="216" customWidth="1"/>
    <col min="13861" max="14080" width="8.88671875" style="216"/>
    <col min="14081" max="14081" width="5.44140625" style="216" customWidth="1"/>
    <col min="14082" max="14116" width="5.6640625" style="216" customWidth="1"/>
    <col min="14117" max="14336" width="8.88671875" style="216"/>
    <col min="14337" max="14337" width="5.44140625" style="216" customWidth="1"/>
    <col min="14338" max="14372" width="5.6640625" style="216" customWidth="1"/>
    <col min="14373" max="14592" width="8.88671875" style="216"/>
    <col min="14593" max="14593" width="5.44140625" style="216" customWidth="1"/>
    <col min="14594" max="14628" width="5.6640625" style="216" customWidth="1"/>
    <col min="14629" max="14848" width="8.88671875" style="216"/>
    <col min="14849" max="14849" width="5.44140625" style="216" customWidth="1"/>
    <col min="14850" max="14884" width="5.6640625" style="216" customWidth="1"/>
    <col min="14885" max="15104" width="8.88671875" style="216"/>
    <col min="15105" max="15105" width="5.44140625" style="216" customWidth="1"/>
    <col min="15106" max="15140" width="5.6640625" style="216" customWidth="1"/>
    <col min="15141" max="15360" width="8.88671875" style="216"/>
    <col min="15361" max="15361" width="5.44140625" style="216" customWidth="1"/>
    <col min="15362" max="15396" width="5.6640625" style="216" customWidth="1"/>
    <col min="15397" max="15616" width="8.88671875" style="216"/>
    <col min="15617" max="15617" width="5.44140625" style="216" customWidth="1"/>
    <col min="15618" max="15652" width="5.6640625" style="216" customWidth="1"/>
    <col min="15653" max="15872" width="8.88671875" style="216"/>
    <col min="15873" max="15873" width="5.44140625" style="216" customWidth="1"/>
    <col min="15874" max="15908" width="5.6640625" style="216" customWidth="1"/>
    <col min="15909" max="16128" width="8.88671875" style="216"/>
    <col min="16129" max="16129" width="5.44140625" style="216" customWidth="1"/>
    <col min="16130" max="16164" width="5.6640625" style="216" customWidth="1"/>
    <col min="16165" max="16384" width="8.88671875" style="216"/>
  </cols>
  <sheetData>
    <row r="1" spans="1:33" ht="22.05" customHeight="1">
      <c r="A1" s="11" t="str">
        <f>'U10組合せ(抽選結果)'!H3</f>
        <v>■第1日　10月14日</v>
      </c>
      <c r="B1" s="53"/>
      <c r="C1" s="53"/>
      <c r="D1" s="53"/>
      <c r="E1" s="53"/>
      <c r="F1" s="53"/>
      <c r="G1" s="53"/>
      <c r="H1" s="53"/>
      <c r="I1" s="375" t="str">
        <f>'U10組合せ(抽選結果)'!Q3</f>
        <v>1次リーグ</v>
      </c>
      <c r="J1" s="375"/>
      <c r="K1" s="375"/>
      <c r="L1" s="375"/>
      <c r="M1" s="375"/>
      <c r="N1" s="482"/>
      <c r="O1" s="482"/>
      <c r="P1" s="482"/>
      <c r="Q1" s="482"/>
      <c r="R1" s="482"/>
      <c r="T1" s="376" t="s">
        <v>278</v>
      </c>
      <c r="U1" s="376"/>
      <c r="V1" s="376"/>
      <c r="W1" s="376"/>
      <c r="X1" s="375" t="str">
        <f>'U10組合せ(抽選結果)'!A104</f>
        <v>サンエコ自然の森サッカー場B</v>
      </c>
      <c r="Y1" s="375"/>
      <c r="Z1" s="375"/>
      <c r="AA1" s="375"/>
      <c r="AB1" s="375"/>
      <c r="AC1" s="375"/>
      <c r="AD1" s="375"/>
      <c r="AE1" s="375"/>
      <c r="AF1" s="375"/>
      <c r="AG1" s="375"/>
    </row>
    <row r="2" spans="1:33" ht="20.100000000000001" customHeight="1">
      <c r="A2" s="53"/>
      <c r="B2" s="53"/>
      <c r="C2" s="53"/>
      <c r="D2" s="53"/>
      <c r="E2" s="53"/>
      <c r="F2" s="53"/>
      <c r="G2" s="53"/>
      <c r="H2" s="128"/>
      <c r="I2" s="210"/>
      <c r="J2" s="210"/>
      <c r="K2" s="210"/>
      <c r="L2" s="210"/>
      <c r="N2" s="210"/>
      <c r="O2" s="210"/>
      <c r="P2" s="210"/>
      <c r="Q2" s="210"/>
      <c r="R2" s="210"/>
      <c r="T2" s="203"/>
      <c r="U2" s="203"/>
      <c r="V2" s="203"/>
      <c r="W2" s="203"/>
      <c r="X2" s="204"/>
      <c r="Y2" s="204"/>
      <c r="AA2" s="129"/>
      <c r="AB2" s="130"/>
      <c r="AC2" s="130"/>
      <c r="AD2" s="130"/>
      <c r="AE2" s="130"/>
      <c r="AF2" s="130"/>
      <c r="AG2" s="130"/>
    </row>
    <row r="3" spans="1:33" ht="20.100000000000001" customHeight="1">
      <c r="F3" s="211"/>
      <c r="J3" s="483" t="s">
        <v>259</v>
      </c>
      <c r="K3" s="483"/>
      <c r="W3" s="483" t="s">
        <v>260</v>
      </c>
      <c r="X3" s="483"/>
      <c r="Z3" s="129"/>
      <c r="AA3" s="129"/>
      <c r="AB3" s="130"/>
      <c r="AC3" s="130"/>
      <c r="AD3" s="130"/>
      <c r="AE3" s="130"/>
      <c r="AF3" s="130"/>
      <c r="AG3" s="130"/>
    </row>
    <row r="4" spans="1:33" ht="20.100000000000001" customHeight="1" thickBot="1">
      <c r="G4" s="232"/>
      <c r="H4" s="232"/>
      <c r="I4" s="232"/>
      <c r="J4" s="221"/>
      <c r="K4" s="231"/>
      <c r="L4" s="218"/>
      <c r="M4" s="218"/>
      <c r="N4" s="218"/>
      <c r="O4" s="232"/>
      <c r="P4" s="232"/>
      <c r="Q4" s="232"/>
      <c r="R4" s="232"/>
      <c r="S4" s="232"/>
      <c r="T4" s="218"/>
      <c r="U4" s="218"/>
      <c r="V4" s="218"/>
      <c r="W4" s="233"/>
      <c r="X4" s="224"/>
      <c r="Y4" s="232"/>
      <c r="Z4" s="129"/>
      <c r="AA4" s="129"/>
      <c r="AB4" s="130"/>
      <c r="AC4" s="130"/>
      <c r="AD4" s="130"/>
      <c r="AE4" s="130"/>
      <c r="AF4" s="130"/>
      <c r="AG4" s="130"/>
    </row>
    <row r="5" spans="1:33" ht="20.100000000000001" customHeight="1" thickTop="1">
      <c r="F5" s="232"/>
      <c r="G5" s="267"/>
      <c r="H5" s="255"/>
      <c r="I5" s="255"/>
      <c r="J5" s="268"/>
      <c r="K5" s="222"/>
      <c r="N5" s="221"/>
      <c r="S5" s="221"/>
      <c r="V5" s="222"/>
      <c r="W5" s="223"/>
      <c r="X5" s="254"/>
      <c r="Y5" s="255"/>
      <c r="Z5" s="255"/>
      <c r="AA5" s="256"/>
      <c r="AB5" s="232"/>
    </row>
    <row r="6" spans="1:33" ht="20.100000000000001" customHeight="1">
      <c r="B6" s="497"/>
      <c r="C6" s="497"/>
      <c r="D6" s="16"/>
      <c r="E6" s="16"/>
      <c r="F6" s="382">
        <v>1</v>
      </c>
      <c r="G6" s="382"/>
      <c r="H6" s="20"/>
      <c r="I6" s="20"/>
      <c r="J6" s="382">
        <v>2</v>
      </c>
      <c r="K6" s="382"/>
      <c r="L6" s="20"/>
      <c r="M6" s="20"/>
      <c r="N6" s="382">
        <v>3</v>
      </c>
      <c r="O6" s="382"/>
      <c r="P6" s="225"/>
      <c r="Q6" s="20"/>
      <c r="R6" s="20"/>
      <c r="S6" s="382">
        <v>4</v>
      </c>
      <c r="T6" s="382"/>
      <c r="U6" s="20"/>
      <c r="V6" s="20"/>
      <c r="W6" s="382">
        <v>5</v>
      </c>
      <c r="X6" s="382"/>
      <c r="Y6" s="20"/>
      <c r="Z6" s="20"/>
      <c r="AA6" s="382">
        <v>6</v>
      </c>
      <c r="AB6" s="382"/>
      <c r="AC6" s="16"/>
      <c r="AD6" s="16"/>
      <c r="AE6" s="487"/>
      <c r="AF6" s="488"/>
    </row>
    <row r="7" spans="1:33" ht="20.100000000000001" customHeight="1">
      <c r="B7" s="489"/>
      <c r="C7" s="489"/>
      <c r="D7" s="131"/>
      <c r="E7" s="131"/>
      <c r="F7" s="494" t="str">
        <f>'U10組合せ(抽選結果)'!C105</f>
        <v>ＦＣＲｉｓｏ</v>
      </c>
      <c r="G7" s="494"/>
      <c r="H7" s="131"/>
      <c r="I7" s="131"/>
      <c r="J7" s="493" t="str">
        <f>'U10組合せ(抽選結果)'!C107</f>
        <v>茂木ＦＣ</v>
      </c>
      <c r="K7" s="493"/>
      <c r="L7" s="131"/>
      <c r="M7" s="131"/>
      <c r="N7" s="493" t="str">
        <f>'U10組合せ(抽選結果)'!C109</f>
        <v>ＦＣプリメーロ</v>
      </c>
      <c r="O7" s="493"/>
      <c r="P7" s="226"/>
      <c r="Q7" s="131"/>
      <c r="R7" s="131"/>
      <c r="S7" s="490" t="str">
        <f>'U10組合せ(抽選結果)'!C113</f>
        <v>緑が丘ＹＦＣサッカー教室</v>
      </c>
      <c r="T7" s="490"/>
      <c r="U7" s="131"/>
      <c r="V7" s="131"/>
      <c r="W7" s="490" t="str">
        <f>'U10組合せ(抽選結果)'!C115</f>
        <v>ＦＣあわのレジェンド</v>
      </c>
      <c r="X7" s="490"/>
      <c r="Y7" s="131"/>
      <c r="Z7" s="131"/>
      <c r="AA7" s="492" t="str">
        <f>'U10組合せ(抽選結果)'!C117</f>
        <v>那須野ヶ原ＦＣボンジボーラ　セカンド</v>
      </c>
      <c r="AB7" s="492"/>
      <c r="AC7" s="131"/>
      <c r="AD7" s="131"/>
      <c r="AE7" s="495"/>
      <c r="AF7" s="496"/>
    </row>
    <row r="8" spans="1:33" ht="20.100000000000001" customHeight="1">
      <c r="B8" s="489"/>
      <c r="C8" s="489"/>
      <c r="D8" s="131"/>
      <c r="E8" s="131"/>
      <c r="F8" s="494"/>
      <c r="G8" s="494"/>
      <c r="H8" s="131"/>
      <c r="I8" s="131"/>
      <c r="J8" s="493"/>
      <c r="K8" s="493"/>
      <c r="L8" s="131"/>
      <c r="M8" s="131"/>
      <c r="N8" s="493"/>
      <c r="O8" s="493"/>
      <c r="P8" s="226"/>
      <c r="Q8" s="131"/>
      <c r="R8" s="131"/>
      <c r="S8" s="490"/>
      <c r="T8" s="490"/>
      <c r="U8" s="131"/>
      <c r="V8" s="131"/>
      <c r="W8" s="490"/>
      <c r="X8" s="490"/>
      <c r="Y8" s="131"/>
      <c r="Z8" s="131"/>
      <c r="AA8" s="492"/>
      <c r="AB8" s="492"/>
      <c r="AC8" s="131"/>
      <c r="AD8" s="131"/>
      <c r="AE8" s="495"/>
      <c r="AF8" s="496"/>
    </row>
    <row r="9" spans="1:33" ht="20.100000000000001" customHeight="1">
      <c r="B9" s="489"/>
      <c r="C9" s="489"/>
      <c r="D9" s="131"/>
      <c r="E9" s="131"/>
      <c r="F9" s="494"/>
      <c r="G9" s="494"/>
      <c r="H9" s="131"/>
      <c r="I9" s="131"/>
      <c r="J9" s="493"/>
      <c r="K9" s="493"/>
      <c r="L9" s="131"/>
      <c r="M9" s="131"/>
      <c r="N9" s="493"/>
      <c r="O9" s="493"/>
      <c r="P9" s="226"/>
      <c r="Q9" s="131"/>
      <c r="R9" s="131"/>
      <c r="S9" s="490"/>
      <c r="T9" s="490"/>
      <c r="U9" s="131"/>
      <c r="V9" s="131"/>
      <c r="W9" s="490"/>
      <c r="X9" s="490"/>
      <c r="Y9" s="131"/>
      <c r="Z9" s="131"/>
      <c r="AA9" s="492"/>
      <c r="AB9" s="492"/>
      <c r="AC9" s="131"/>
      <c r="AD9" s="131"/>
      <c r="AE9" s="495"/>
      <c r="AF9" s="496"/>
    </row>
    <row r="10" spans="1:33" ht="20.100000000000001" customHeight="1">
      <c r="B10" s="489"/>
      <c r="C10" s="489"/>
      <c r="D10" s="131"/>
      <c r="E10" s="131"/>
      <c r="F10" s="494"/>
      <c r="G10" s="494"/>
      <c r="H10" s="131"/>
      <c r="I10" s="131"/>
      <c r="J10" s="493"/>
      <c r="K10" s="493"/>
      <c r="L10" s="131"/>
      <c r="M10" s="131"/>
      <c r="N10" s="493"/>
      <c r="O10" s="493"/>
      <c r="P10" s="226"/>
      <c r="Q10" s="131"/>
      <c r="R10" s="131"/>
      <c r="S10" s="490"/>
      <c r="T10" s="490"/>
      <c r="U10" s="131"/>
      <c r="V10" s="131"/>
      <c r="W10" s="490"/>
      <c r="X10" s="490"/>
      <c r="Y10" s="131"/>
      <c r="Z10" s="131"/>
      <c r="AA10" s="492"/>
      <c r="AB10" s="492"/>
      <c r="AC10" s="131"/>
      <c r="AD10" s="131"/>
      <c r="AE10" s="495"/>
      <c r="AF10" s="496"/>
    </row>
    <row r="11" spans="1:33" ht="20.100000000000001" customHeight="1">
      <c r="B11" s="489"/>
      <c r="C11" s="489"/>
      <c r="D11" s="131"/>
      <c r="E11" s="131"/>
      <c r="F11" s="494"/>
      <c r="G11" s="494"/>
      <c r="H11" s="131"/>
      <c r="I11" s="131"/>
      <c r="J11" s="493"/>
      <c r="K11" s="493"/>
      <c r="L11" s="131"/>
      <c r="M11" s="131"/>
      <c r="N11" s="493"/>
      <c r="O11" s="493"/>
      <c r="P11" s="226"/>
      <c r="Q11" s="131"/>
      <c r="R11" s="131"/>
      <c r="S11" s="490"/>
      <c r="T11" s="490"/>
      <c r="U11" s="131"/>
      <c r="V11" s="131"/>
      <c r="W11" s="490"/>
      <c r="X11" s="490"/>
      <c r="Y11" s="131"/>
      <c r="Z11" s="131"/>
      <c r="AA11" s="492"/>
      <c r="AB11" s="492"/>
      <c r="AC11" s="131"/>
      <c r="AD11" s="131"/>
      <c r="AE11" s="495"/>
      <c r="AF11" s="496"/>
    </row>
    <row r="12" spans="1:33" ht="20.100000000000001" customHeight="1">
      <c r="B12" s="489"/>
      <c r="C12" s="489"/>
      <c r="D12" s="131"/>
      <c r="E12" s="131"/>
      <c r="F12" s="494"/>
      <c r="G12" s="494"/>
      <c r="H12" s="131"/>
      <c r="I12" s="131"/>
      <c r="J12" s="493"/>
      <c r="K12" s="493"/>
      <c r="L12" s="131"/>
      <c r="M12" s="131"/>
      <c r="N12" s="493"/>
      <c r="O12" s="493"/>
      <c r="P12" s="226"/>
      <c r="Q12" s="131"/>
      <c r="R12" s="131"/>
      <c r="S12" s="490"/>
      <c r="T12" s="490"/>
      <c r="U12" s="131"/>
      <c r="V12" s="131"/>
      <c r="W12" s="490"/>
      <c r="X12" s="490"/>
      <c r="Y12" s="131"/>
      <c r="Z12" s="131"/>
      <c r="AA12" s="492"/>
      <c r="AB12" s="492"/>
      <c r="AC12" s="131"/>
      <c r="AD12" s="131"/>
      <c r="AE12" s="495"/>
      <c r="AF12" s="496"/>
    </row>
    <row r="13" spans="1:33" ht="20.100000000000001" customHeight="1">
      <c r="B13" s="489"/>
      <c r="C13" s="489"/>
      <c r="D13" s="226"/>
      <c r="E13" s="226"/>
      <c r="F13" s="494"/>
      <c r="G13" s="494"/>
      <c r="H13" s="226"/>
      <c r="I13" s="226"/>
      <c r="J13" s="493"/>
      <c r="K13" s="493"/>
      <c r="L13" s="226"/>
      <c r="M13" s="226"/>
      <c r="N13" s="493"/>
      <c r="O13" s="493"/>
      <c r="P13" s="226"/>
      <c r="Q13" s="226"/>
      <c r="R13" s="226"/>
      <c r="S13" s="490"/>
      <c r="T13" s="490"/>
      <c r="U13" s="226"/>
      <c r="V13" s="226"/>
      <c r="W13" s="490"/>
      <c r="X13" s="490"/>
      <c r="Y13" s="226"/>
      <c r="Z13" s="226"/>
      <c r="AA13" s="492"/>
      <c r="AB13" s="492"/>
      <c r="AC13" s="226"/>
      <c r="AD13" s="226"/>
      <c r="AE13" s="495"/>
      <c r="AF13" s="496"/>
    </row>
    <row r="14" spans="1:33" ht="20.100000000000001" customHeight="1">
      <c r="B14" s="489"/>
      <c r="C14" s="489"/>
      <c r="D14" s="226"/>
      <c r="E14" s="226"/>
      <c r="F14" s="494"/>
      <c r="G14" s="494"/>
      <c r="H14" s="226"/>
      <c r="I14" s="226"/>
      <c r="J14" s="493"/>
      <c r="K14" s="493"/>
      <c r="L14" s="226"/>
      <c r="M14" s="226"/>
      <c r="N14" s="493"/>
      <c r="O14" s="493"/>
      <c r="P14" s="226"/>
      <c r="Q14" s="226"/>
      <c r="R14" s="226"/>
      <c r="S14" s="490"/>
      <c r="T14" s="490"/>
      <c r="U14" s="226"/>
      <c r="V14" s="226"/>
      <c r="W14" s="490"/>
      <c r="X14" s="490"/>
      <c r="Y14" s="226"/>
      <c r="Z14" s="226"/>
      <c r="AA14" s="492"/>
      <c r="AB14" s="492"/>
      <c r="AC14" s="226"/>
      <c r="AD14" s="226"/>
      <c r="AE14" s="495"/>
      <c r="AF14" s="496"/>
    </row>
    <row r="15" spans="1:33" ht="20.100000000000001" customHeight="1">
      <c r="C15" s="208"/>
      <c r="D15" s="208"/>
      <c r="G15" s="208"/>
      <c r="H15" s="208"/>
      <c r="K15" s="208"/>
      <c r="L15" s="208"/>
      <c r="O15" s="208"/>
      <c r="P15" s="208"/>
      <c r="T15" s="208"/>
      <c r="U15" s="208"/>
      <c r="X15" s="208"/>
      <c r="Y15" s="208"/>
      <c r="AB15" s="205"/>
      <c r="AC15" s="197" t="s">
        <v>177</v>
      </c>
      <c r="AD15" s="197" t="s">
        <v>178</v>
      </c>
      <c r="AE15" s="197" t="s">
        <v>178</v>
      </c>
      <c r="AF15" s="197" t="s">
        <v>179</v>
      </c>
      <c r="AG15" s="101"/>
    </row>
    <row r="16" spans="1:33" ht="20.100000000000001" customHeight="1">
      <c r="A16" s="16"/>
      <c r="B16" s="377" t="s">
        <v>4</v>
      </c>
      <c r="C16" s="500">
        <v>0.5</v>
      </c>
      <c r="D16" s="500"/>
      <c r="E16" s="500"/>
      <c r="G16" s="542" t="str">
        <f>F7</f>
        <v>ＦＣＲｉｓｏ</v>
      </c>
      <c r="H16" s="542"/>
      <c r="I16" s="542"/>
      <c r="J16" s="542"/>
      <c r="K16" s="542"/>
      <c r="L16" s="542"/>
      <c r="M16" s="542"/>
      <c r="N16" s="485">
        <f>P16+P17</f>
        <v>1</v>
      </c>
      <c r="O16" s="486" t="s">
        <v>9</v>
      </c>
      <c r="P16" s="206">
        <v>1</v>
      </c>
      <c r="Q16" s="214" t="s">
        <v>249</v>
      </c>
      <c r="R16" s="206">
        <v>1</v>
      </c>
      <c r="S16" s="486" t="s">
        <v>10</v>
      </c>
      <c r="T16" s="485">
        <f>R16+R17</f>
        <v>1</v>
      </c>
      <c r="U16" s="542" t="str">
        <f>J7</f>
        <v>茂木ＦＣ</v>
      </c>
      <c r="V16" s="542"/>
      <c r="W16" s="542"/>
      <c r="X16" s="542"/>
      <c r="Y16" s="542"/>
      <c r="Z16" s="542"/>
      <c r="AA16" s="542"/>
      <c r="AB16" s="498" t="s">
        <v>246</v>
      </c>
      <c r="AC16" s="499" t="s">
        <v>182</v>
      </c>
      <c r="AD16" s="499" t="s">
        <v>189</v>
      </c>
      <c r="AE16" s="499" t="s">
        <v>181</v>
      </c>
      <c r="AF16" s="499">
        <v>6</v>
      </c>
      <c r="AG16" s="378" t="s">
        <v>247</v>
      </c>
    </row>
    <row r="17" spans="1:33" ht="20.100000000000001" customHeight="1">
      <c r="A17" s="16"/>
      <c r="B17" s="377"/>
      <c r="C17" s="500"/>
      <c r="D17" s="500"/>
      <c r="E17" s="500"/>
      <c r="G17" s="542"/>
      <c r="H17" s="542"/>
      <c r="I17" s="542"/>
      <c r="J17" s="542"/>
      <c r="K17" s="542"/>
      <c r="L17" s="542"/>
      <c r="M17" s="542"/>
      <c r="N17" s="485"/>
      <c r="O17" s="486"/>
      <c r="P17" s="206">
        <v>0</v>
      </c>
      <c r="Q17" s="214" t="s">
        <v>249</v>
      </c>
      <c r="R17" s="206">
        <v>0</v>
      </c>
      <c r="S17" s="486"/>
      <c r="T17" s="485"/>
      <c r="U17" s="542"/>
      <c r="V17" s="542"/>
      <c r="W17" s="542"/>
      <c r="X17" s="542"/>
      <c r="Y17" s="542"/>
      <c r="Z17" s="542"/>
      <c r="AA17" s="542"/>
      <c r="AB17" s="498"/>
      <c r="AC17" s="499"/>
      <c r="AD17" s="499"/>
      <c r="AE17" s="499"/>
      <c r="AF17" s="499"/>
      <c r="AG17" s="378"/>
    </row>
    <row r="18" spans="1:33" ht="20.100000000000001" customHeight="1">
      <c r="C18" s="213"/>
      <c r="D18" s="213"/>
      <c r="E18" s="85"/>
      <c r="G18" s="206"/>
      <c r="H18" s="206"/>
      <c r="I18" s="227"/>
      <c r="J18" s="227"/>
      <c r="K18" s="206"/>
      <c r="L18" s="206"/>
      <c r="M18" s="227"/>
      <c r="N18" s="227"/>
      <c r="O18" s="206"/>
      <c r="P18" s="206"/>
      <c r="Q18" s="227"/>
      <c r="R18" s="227"/>
      <c r="S18" s="227"/>
      <c r="T18" s="206"/>
      <c r="U18" s="206"/>
      <c r="V18" s="227"/>
      <c r="W18" s="227"/>
      <c r="X18" s="206"/>
      <c r="Y18" s="206"/>
      <c r="Z18" s="227"/>
      <c r="AA18" s="227"/>
      <c r="AB18" s="201"/>
      <c r="AC18" s="58"/>
      <c r="AD18" s="58"/>
      <c r="AE18" s="212"/>
      <c r="AF18" s="212"/>
      <c r="AG18" s="198"/>
    </row>
    <row r="19" spans="1:33" ht="20.100000000000001" customHeight="1">
      <c r="A19" s="16"/>
      <c r="B19" s="377" t="s">
        <v>5</v>
      </c>
      <c r="C19" s="500">
        <v>0.52083333333333337</v>
      </c>
      <c r="D19" s="500"/>
      <c r="E19" s="500"/>
      <c r="G19" s="484" t="str">
        <f>S7</f>
        <v>緑が丘ＹＦＣサッカー教室</v>
      </c>
      <c r="H19" s="484"/>
      <c r="I19" s="484"/>
      <c r="J19" s="484"/>
      <c r="K19" s="484"/>
      <c r="L19" s="484"/>
      <c r="M19" s="484"/>
      <c r="N19" s="485">
        <f>P19+P20</f>
        <v>1</v>
      </c>
      <c r="O19" s="486" t="s">
        <v>9</v>
      </c>
      <c r="P19" s="206">
        <v>0</v>
      </c>
      <c r="Q19" s="214" t="s">
        <v>249</v>
      </c>
      <c r="R19" s="206">
        <v>1</v>
      </c>
      <c r="S19" s="486" t="s">
        <v>10</v>
      </c>
      <c r="T19" s="485">
        <f>R19+R20</f>
        <v>2</v>
      </c>
      <c r="U19" s="501" t="str">
        <f>W7</f>
        <v>ＦＣあわのレジェンド</v>
      </c>
      <c r="V19" s="501"/>
      <c r="W19" s="501"/>
      <c r="X19" s="501"/>
      <c r="Y19" s="501"/>
      <c r="Z19" s="501"/>
      <c r="AA19" s="501"/>
      <c r="AB19" s="498" t="s">
        <v>246</v>
      </c>
      <c r="AC19" s="499" t="s">
        <v>188</v>
      </c>
      <c r="AD19" s="499" t="s">
        <v>186</v>
      </c>
      <c r="AE19" s="499" t="s">
        <v>187</v>
      </c>
      <c r="AF19" s="499">
        <v>3</v>
      </c>
      <c r="AG19" s="378" t="s">
        <v>247</v>
      </c>
    </row>
    <row r="20" spans="1:33" ht="20.100000000000001" customHeight="1">
      <c r="A20" s="16"/>
      <c r="B20" s="377"/>
      <c r="C20" s="500"/>
      <c r="D20" s="500"/>
      <c r="E20" s="500"/>
      <c r="G20" s="484"/>
      <c r="H20" s="484"/>
      <c r="I20" s="484"/>
      <c r="J20" s="484"/>
      <c r="K20" s="484"/>
      <c r="L20" s="484"/>
      <c r="M20" s="484"/>
      <c r="N20" s="485"/>
      <c r="O20" s="486"/>
      <c r="P20" s="206">
        <v>1</v>
      </c>
      <c r="Q20" s="214" t="s">
        <v>249</v>
      </c>
      <c r="R20" s="206">
        <v>1</v>
      </c>
      <c r="S20" s="486"/>
      <c r="T20" s="485"/>
      <c r="U20" s="501"/>
      <c r="V20" s="501"/>
      <c r="W20" s="501"/>
      <c r="X20" s="501"/>
      <c r="Y20" s="501"/>
      <c r="Z20" s="501"/>
      <c r="AA20" s="501"/>
      <c r="AB20" s="498"/>
      <c r="AC20" s="499"/>
      <c r="AD20" s="499"/>
      <c r="AE20" s="499"/>
      <c r="AF20" s="499"/>
      <c r="AG20" s="378"/>
    </row>
    <row r="21" spans="1:33" ht="20.100000000000001" customHeight="1">
      <c r="A21" s="16"/>
      <c r="C21" s="213"/>
      <c r="D21" s="213"/>
      <c r="E21" s="85"/>
      <c r="G21" s="206"/>
      <c r="H21" s="206"/>
      <c r="I21" s="227"/>
      <c r="J21" s="227"/>
      <c r="K21" s="206"/>
      <c r="L21" s="206"/>
      <c r="M21" s="227"/>
      <c r="N21" s="227"/>
      <c r="O21" s="206"/>
      <c r="P21" s="206"/>
      <c r="Q21" s="227"/>
      <c r="R21" s="227"/>
      <c r="S21" s="227"/>
      <c r="T21" s="206"/>
      <c r="U21" s="206"/>
      <c r="V21" s="227"/>
      <c r="W21" s="227"/>
      <c r="X21" s="206"/>
      <c r="Y21" s="206"/>
      <c r="Z21" s="227"/>
      <c r="AA21" s="227"/>
      <c r="AB21" s="201"/>
      <c r="AC21" s="58"/>
      <c r="AD21" s="58"/>
      <c r="AE21" s="212"/>
      <c r="AF21" s="212"/>
      <c r="AG21" s="198"/>
    </row>
    <row r="22" spans="1:33" ht="20.100000000000001" customHeight="1">
      <c r="A22" s="16"/>
      <c r="B22" s="377" t="s">
        <v>6</v>
      </c>
      <c r="C22" s="500">
        <v>0.54166666666666663</v>
      </c>
      <c r="D22" s="500"/>
      <c r="E22" s="500"/>
      <c r="G22" s="501" t="str">
        <f>F7</f>
        <v>ＦＣＲｉｓｏ</v>
      </c>
      <c r="H22" s="501"/>
      <c r="I22" s="501"/>
      <c r="J22" s="501"/>
      <c r="K22" s="501"/>
      <c r="L22" s="501"/>
      <c r="M22" s="501"/>
      <c r="N22" s="485">
        <f>P22+P23</f>
        <v>3</v>
      </c>
      <c r="O22" s="486" t="s">
        <v>9</v>
      </c>
      <c r="P22" s="206">
        <v>2</v>
      </c>
      <c r="Q22" s="214" t="s">
        <v>249</v>
      </c>
      <c r="R22" s="206">
        <v>0</v>
      </c>
      <c r="S22" s="486" t="s">
        <v>10</v>
      </c>
      <c r="T22" s="485">
        <f>R22+R23</f>
        <v>0</v>
      </c>
      <c r="U22" s="484" t="str">
        <f>N7</f>
        <v>ＦＣプリメーロ</v>
      </c>
      <c r="V22" s="484"/>
      <c r="W22" s="484"/>
      <c r="X22" s="484"/>
      <c r="Y22" s="484"/>
      <c r="Z22" s="484"/>
      <c r="AA22" s="484"/>
      <c r="AB22" s="498" t="s">
        <v>246</v>
      </c>
      <c r="AC22" s="499" t="s">
        <v>181</v>
      </c>
      <c r="AD22" s="499" t="s">
        <v>182</v>
      </c>
      <c r="AE22" s="499" t="s">
        <v>189</v>
      </c>
      <c r="AF22" s="499">
        <v>5</v>
      </c>
      <c r="AG22" s="378" t="s">
        <v>247</v>
      </c>
    </row>
    <row r="23" spans="1:33" ht="20.100000000000001" customHeight="1">
      <c r="A23" s="16"/>
      <c r="B23" s="377"/>
      <c r="C23" s="500"/>
      <c r="D23" s="500"/>
      <c r="E23" s="500"/>
      <c r="G23" s="501"/>
      <c r="H23" s="501"/>
      <c r="I23" s="501"/>
      <c r="J23" s="501"/>
      <c r="K23" s="501"/>
      <c r="L23" s="501"/>
      <c r="M23" s="501"/>
      <c r="N23" s="485"/>
      <c r="O23" s="486"/>
      <c r="P23" s="206">
        <v>1</v>
      </c>
      <c r="Q23" s="214" t="s">
        <v>249</v>
      </c>
      <c r="R23" s="206">
        <v>0</v>
      </c>
      <c r="S23" s="486"/>
      <c r="T23" s="485"/>
      <c r="U23" s="484"/>
      <c r="V23" s="484"/>
      <c r="W23" s="484"/>
      <c r="X23" s="484"/>
      <c r="Y23" s="484"/>
      <c r="Z23" s="484"/>
      <c r="AA23" s="484"/>
      <c r="AB23" s="498"/>
      <c r="AC23" s="499"/>
      <c r="AD23" s="499"/>
      <c r="AE23" s="499"/>
      <c r="AF23" s="499"/>
      <c r="AG23" s="378"/>
    </row>
    <row r="24" spans="1:33" ht="20.100000000000001" customHeight="1">
      <c r="A24" s="16"/>
      <c r="B24" s="199"/>
      <c r="C24" s="211"/>
      <c r="D24" s="211"/>
      <c r="E24" s="211"/>
      <c r="G24" s="206"/>
      <c r="H24" s="206"/>
      <c r="I24" s="206"/>
      <c r="J24" s="206"/>
      <c r="K24" s="206"/>
      <c r="L24" s="206"/>
      <c r="M24" s="206"/>
      <c r="N24" s="134"/>
      <c r="O24" s="207"/>
      <c r="P24" s="206"/>
      <c r="Q24" s="227"/>
      <c r="R24" s="227"/>
      <c r="S24" s="207"/>
      <c r="T24" s="134"/>
      <c r="U24" s="206"/>
      <c r="V24" s="206"/>
      <c r="W24" s="206"/>
      <c r="X24" s="206"/>
      <c r="Y24" s="206"/>
      <c r="Z24" s="206"/>
      <c r="AA24" s="206"/>
      <c r="AB24" s="201"/>
      <c r="AC24" s="58"/>
      <c r="AD24" s="58"/>
      <c r="AE24" s="212"/>
      <c r="AF24" s="212"/>
      <c r="AG24" s="198"/>
    </row>
    <row r="25" spans="1:33" ht="20.100000000000001" customHeight="1">
      <c r="A25" s="16"/>
      <c r="B25" s="377" t="s">
        <v>7</v>
      </c>
      <c r="C25" s="500">
        <v>0.5625</v>
      </c>
      <c r="D25" s="500"/>
      <c r="E25" s="500"/>
      <c r="G25" s="484" t="str">
        <f>S7</f>
        <v>緑が丘ＹＦＣサッカー教室</v>
      </c>
      <c r="H25" s="484"/>
      <c r="I25" s="484"/>
      <c r="J25" s="484"/>
      <c r="K25" s="484"/>
      <c r="L25" s="484"/>
      <c r="M25" s="484"/>
      <c r="N25" s="485">
        <f>P25+P26</f>
        <v>0</v>
      </c>
      <c r="O25" s="486" t="s">
        <v>9</v>
      </c>
      <c r="P25" s="206">
        <v>0</v>
      </c>
      <c r="Q25" s="214" t="s">
        <v>249</v>
      </c>
      <c r="R25" s="206">
        <v>3</v>
      </c>
      <c r="S25" s="486" t="s">
        <v>10</v>
      </c>
      <c r="T25" s="485">
        <f>R25+R26</f>
        <v>3</v>
      </c>
      <c r="U25" s="501" t="str">
        <f>AA7</f>
        <v>那須野ヶ原ＦＣボンジボーラ　セカンド</v>
      </c>
      <c r="V25" s="501"/>
      <c r="W25" s="501"/>
      <c r="X25" s="501"/>
      <c r="Y25" s="501"/>
      <c r="Z25" s="501"/>
      <c r="AA25" s="501"/>
      <c r="AB25" s="498" t="s">
        <v>246</v>
      </c>
      <c r="AC25" s="499" t="s">
        <v>187</v>
      </c>
      <c r="AD25" s="499" t="s">
        <v>188</v>
      </c>
      <c r="AE25" s="499" t="s">
        <v>186</v>
      </c>
      <c r="AF25" s="499">
        <v>2</v>
      </c>
      <c r="AG25" s="378" t="s">
        <v>247</v>
      </c>
    </row>
    <row r="26" spans="1:33" ht="20.100000000000001" customHeight="1">
      <c r="A26" s="16"/>
      <c r="B26" s="377"/>
      <c r="C26" s="500"/>
      <c r="D26" s="500"/>
      <c r="E26" s="500"/>
      <c r="G26" s="484"/>
      <c r="H26" s="484"/>
      <c r="I26" s="484"/>
      <c r="J26" s="484"/>
      <c r="K26" s="484"/>
      <c r="L26" s="484"/>
      <c r="M26" s="484"/>
      <c r="N26" s="485"/>
      <c r="O26" s="486"/>
      <c r="P26" s="206">
        <v>0</v>
      </c>
      <c r="Q26" s="214" t="s">
        <v>249</v>
      </c>
      <c r="R26" s="206">
        <v>0</v>
      </c>
      <c r="S26" s="486"/>
      <c r="T26" s="485"/>
      <c r="U26" s="501"/>
      <c r="V26" s="501"/>
      <c r="W26" s="501"/>
      <c r="X26" s="501"/>
      <c r="Y26" s="501"/>
      <c r="Z26" s="501"/>
      <c r="AA26" s="501"/>
      <c r="AB26" s="498"/>
      <c r="AC26" s="499"/>
      <c r="AD26" s="499"/>
      <c r="AE26" s="499"/>
      <c r="AF26" s="499"/>
      <c r="AG26" s="378"/>
    </row>
    <row r="27" spans="1:33" ht="20.100000000000001" customHeight="1">
      <c r="A27" s="16"/>
      <c r="C27" s="213"/>
      <c r="D27" s="213"/>
      <c r="E27" s="85"/>
      <c r="G27" s="206"/>
      <c r="H27" s="206"/>
      <c r="I27" s="227"/>
      <c r="J27" s="227"/>
      <c r="K27" s="206"/>
      <c r="L27" s="206"/>
      <c r="M27" s="227"/>
      <c r="N27" s="227"/>
      <c r="O27" s="206"/>
      <c r="P27" s="206"/>
      <c r="Q27" s="227"/>
      <c r="R27" s="227"/>
      <c r="S27" s="227"/>
      <c r="T27" s="206"/>
      <c r="U27" s="206"/>
      <c r="V27" s="227"/>
      <c r="W27" s="227"/>
      <c r="X27" s="206"/>
      <c r="Y27" s="206"/>
      <c r="Z27" s="227"/>
      <c r="AA27" s="227"/>
      <c r="AB27" s="201"/>
      <c r="AC27" s="58"/>
      <c r="AD27" s="58"/>
      <c r="AE27" s="212"/>
      <c r="AF27" s="212"/>
      <c r="AG27" s="198"/>
    </row>
    <row r="28" spans="1:33" ht="20.100000000000001" customHeight="1">
      <c r="A28" s="16"/>
      <c r="B28" s="377" t="s">
        <v>8</v>
      </c>
      <c r="C28" s="500">
        <v>0.58333333333333337</v>
      </c>
      <c r="D28" s="500"/>
      <c r="E28" s="500"/>
      <c r="G28" s="484" t="str">
        <f>J7</f>
        <v>茂木ＦＣ</v>
      </c>
      <c r="H28" s="484"/>
      <c r="I28" s="484"/>
      <c r="J28" s="484"/>
      <c r="K28" s="484"/>
      <c r="L28" s="484"/>
      <c r="M28" s="484"/>
      <c r="N28" s="485">
        <f>P28+P29</f>
        <v>0</v>
      </c>
      <c r="O28" s="486" t="s">
        <v>9</v>
      </c>
      <c r="P28" s="206">
        <v>0</v>
      </c>
      <c r="Q28" s="214" t="s">
        <v>249</v>
      </c>
      <c r="R28" s="206">
        <v>1</v>
      </c>
      <c r="S28" s="486" t="s">
        <v>10</v>
      </c>
      <c r="T28" s="485">
        <f>R28+R29</f>
        <v>5</v>
      </c>
      <c r="U28" s="501" t="str">
        <f>N7</f>
        <v>ＦＣプリメーロ</v>
      </c>
      <c r="V28" s="501"/>
      <c r="W28" s="501"/>
      <c r="X28" s="501"/>
      <c r="Y28" s="501"/>
      <c r="Z28" s="501"/>
      <c r="AA28" s="501"/>
      <c r="AB28" s="498" t="s">
        <v>246</v>
      </c>
      <c r="AC28" s="499" t="s">
        <v>189</v>
      </c>
      <c r="AD28" s="499" t="s">
        <v>181</v>
      </c>
      <c r="AE28" s="499" t="s">
        <v>182</v>
      </c>
      <c r="AF28" s="499">
        <v>4</v>
      </c>
      <c r="AG28" s="378" t="s">
        <v>247</v>
      </c>
    </row>
    <row r="29" spans="1:33" ht="20.100000000000001" customHeight="1">
      <c r="A29" s="16"/>
      <c r="B29" s="377"/>
      <c r="C29" s="500"/>
      <c r="D29" s="500"/>
      <c r="E29" s="500"/>
      <c r="G29" s="484"/>
      <c r="H29" s="484"/>
      <c r="I29" s="484"/>
      <c r="J29" s="484"/>
      <c r="K29" s="484"/>
      <c r="L29" s="484"/>
      <c r="M29" s="484"/>
      <c r="N29" s="485"/>
      <c r="O29" s="486"/>
      <c r="P29" s="206">
        <v>0</v>
      </c>
      <c r="Q29" s="214" t="s">
        <v>249</v>
      </c>
      <c r="R29" s="206">
        <v>4</v>
      </c>
      <c r="S29" s="486"/>
      <c r="T29" s="485"/>
      <c r="U29" s="501"/>
      <c r="V29" s="501"/>
      <c r="W29" s="501"/>
      <c r="X29" s="501"/>
      <c r="Y29" s="501"/>
      <c r="Z29" s="501"/>
      <c r="AA29" s="501"/>
      <c r="AB29" s="498"/>
      <c r="AC29" s="499"/>
      <c r="AD29" s="499"/>
      <c r="AE29" s="499"/>
      <c r="AF29" s="499"/>
      <c r="AG29" s="378"/>
    </row>
    <row r="30" spans="1:33" ht="20.100000000000001" customHeight="1">
      <c r="A30" s="16"/>
      <c r="C30" s="213"/>
      <c r="D30" s="213"/>
      <c r="E30" s="85"/>
      <c r="G30" s="206"/>
      <c r="H30" s="206"/>
      <c r="I30" s="227"/>
      <c r="J30" s="227"/>
      <c r="K30" s="206"/>
      <c r="L30" s="206"/>
      <c r="M30" s="227"/>
      <c r="N30" s="227"/>
      <c r="O30" s="206"/>
      <c r="P30" s="206"/>
      <c r="Q30" s="227"/>
      <c r="R30" s="227"/>
      <c r="S30" s="227"/>
      <c r="T30" s="206"/>
      <c r="U30" s="206"/>
      <c r="V30" s="227"/>
      <c r="W30" s="227"/>
      <c r="X30" s="206"/>
      <c r="Y30" s="206"/>
      <c r="Z30" s="227"/>
      <c r="AA30" s="227"/>
      <c r="AB30" s="201"/>
      <c r="AC30" s="208"/>
      <c r="AD30" s="58"/>
      <c r="AE30" s="58"/>
      <c r="AF30" s="212"/>
      <c r="AG30" s="132"/>
    </row>
    <row r="31" spans="1:33" ht="20.100000000000001" customHeight="1">
      <c r="A31" s="16"/>
      <c r="B31" s="377" t="s">
        <v>0</v>
      </c>
      <c r="C31" s="500">
        <v>0.60416666666666663</v>
      </c>
      <c r="D31" s="500"/>
      <c r="E31" s="500"/>
      <c r="G31" s="484" t="str">
        <f>W7</f>
        <v>ＦＣあわのレジェンド</v>
      </c>
      <c r="H31" s="484"/>
      <c r="I31" s="484"/>
      <c r="J31" s="484"/>
      <c r="K31" s="484"/>
      <c r="L31" s="484"/>
      <c r="M31" s="484"/>
      <c r="N31" s="485">
        <f>P31+P32</f>
        <v>0</v>
      </c>
      <c r="O31" s="486" t="s">
        <v>9</v>
      </c>
      <c r="P31" s="206">
        <v>0</v>
      </c>
      <c r="Q31" s="214" t="s">
        <v>249</v>
      </c>
      <c r="R31" s="206">
        <v>1</v>
      </c>
      <c r="S31" s="486" t="s">
        <v>10</v>
      </c>
      <c r="T31" s="485">
        <f>R31+R32</f>
        <v>3</v>
      </c>
      <c r="U31" s="501" t="str">
        <f>AA7</f>
        <v>那須野ヶ原ＦＣボンジボーラ　セカンド</v>
      </c>
      <c r="V31" s="501"/>
      <c r="W31" s="501"/>
      <c r="X31" s="501"/>
      <c r="Y31" s="501"/>
      <c r="Z31" s="501"/>
      <c r="AA31" s="501"/>
      <c r="AB31" s="498" t="s">
        <v>246</v>
      </c>
      <c r="AC31" s="499" t="s">
        <v>186</v>
      </c>
      <c r="AD31" s="499" t="s">
        <v>187</v>
      </c>
      <c r="AE31" s="499" t="s">
        <v>188</v>
      </c>
      <c r="AF31" s="499">
        <v>1</v>
      </c>
      <c r="AG31" s="378" t="s">
        <v>247</v>
      </c>
    </row>
    <row r="32" spans="1:33" ht="20.100000000000001" customHeight="1">
      <c r="A32" s="16"/>
      <c r="B32" s="377"/>
      <c r="C32" s="500"/>
      <c r="D32" s="500"/>
      <c r="E32" s="500"/>
      <c r="G32" s="484"/>
      <c r="H32" s="484"/>
      <c r="I32" s="484"/>
      <c r="J32" s="484"/>
      <c r="K32" s="484"/>
      <c r="L32" s="484"/>
      <c r="M32" s="484"/>
      <c r="N32" s="485"/>
      <c r="O32" s="486"/>
      <c r="P32" s="206">
        <v>0</v>
      </c>
      <c r="Q32" s="214" t="s">
        <v>249</v>
      </c>
      <c r="R32" s="206">
        <v>2</v>
      </c>
      <c r="S32" s="486"/>
      <c r="T32" s="485"/>
      <c r="U32" s="501"/>
      <c r="V32" s="501"/>
      <c r="W32" s="501"/>
      <c r="X32" s="501"/>
      <c r="Y32" s="501"/>
      <c r="Z32" s="501"/>
      <c r="AA32" s="501"/>
      <c r="AB32" s="498"/>
      <c r="AC32" s="499"/>
      <c r="AD32" s="499"/>
      <c r="AE32" s="499"/>
      <c r="AF32" s="499"/>
      <c r="AG32" s="378"/>
    </row>
    <row r="33" spans="1:33" ht="20.100000000000001" customHeight="1">
      <c r="B33" s="199"/>
      <c r="C33" s="133"/>
      <c r="D33" s="133"/>
      <c r="E33" s="133"/>
      <c r="G33" s="206"/>
      <c r="H33" s="206"/>
      <c r="I33" s="206"/>
      <c r="J33" s="206"/>
      <c r="K33" s="206"/>
      <c r="L33" s="206"/>
      <c r="M33" s="206"/>
      <c r="N33" s="134"/>
      <c r="O33" s="207"/>
      <c r="P33" s="206"/>
      <c r="Q33" s="214"/>
      <c r="R33" s="227"/>
      <c r="S33" s="207"/>
      <c r="T33" s="134"/>
      <c r="U33" s="206"/>
      <c r="V33" s="206"/>
      <c r="W33" s="206"/>
      <c r="X33" s="206"/>
      <c r="Y33" s="206"/>
      <c r="Z33" s="206"/>
      <c r="AA33" s="206"/>
      <c r="AB33" s="208"/>
      <c r="AC33" s="208"/>
      <c r="AF33" s="208"/>
      <c r="AG33" s="208"/>
    </row>
    <row r="34" spans="1:33" ht="20.100000000000001" customHeight="1">
      <c r="C34" s="520" t="str">
        <f>J3 &amp;"リーグ"</f>
        <v>Gリーグ</v>
      </c>
      <c r="D34" s="521"/>
      <c r="E34" s="521"/>
      <c r="F34" s="522"/>
      <c r="G34" s="417" t="str">
        <f>C36</f>
        <v>ＦＣＲｉｓｏ</v>
      </c>
      <c r="H34" s="418"/>
      <c r="I34" s="433" t="str">
        <f>C38</f>
        <v>茂木ＦＣ</v>
      </c>
      <c r="J34" s="435"/>
      <c r="K34" s="433" t="str">
        <f>C40</f>
        <v>ＦＣプリメーロ</v>
      </c>
      <c r="L34" s="435"/>
      <c r="M34" s="504" t="s">
        <v>1</v>
      </c>
      <c r="N34" s="504" t="s">
        <v>2</v>
      </c>
      <c r="O34" s="504" t="s">
        <v>248</v>
      </c>
      <c r="P34" s="504" t="s">
        <v>3</v>
      </c>
      <c r="R34" s="397" t="str">
        <f>W3 &amp;"リーグ"</f>
        <v>GGリーグ</v>
      </c>
      <c r="S34" s="398"/>
      <c r="T34" s="398"/>
      <c r="U34" s="399"/>
      <c r="V34" s="411" t="str">
        <f>R36</f>
        <v>緑が丘ＹＦＣサッカー教室</v>
      </c>
      <c r="W34" s="412"/>
      <c r="X34" s="421" t="str">
        <f>R38</f>
        <v>ＦＣあわのレジェンド</v>
      </c>
      <c r="Y34" s="422"/>
      <c r="Z34" s="407" t="str">
        <f>R40</f>
        <v>那須野ヶ原ＦＣボンジボーラ　セカンド</v>
      </c>
      <c r="AA34" s="408"/>
      <c r="AB34" s="504" t="s">
        <v>1</v>
      </c>
      <c r="AC34" s="504" t="s">
        <v>2</v>
      </c>
      <c r="AD34" s="504" t="s">
        <v>248</v>
      </c>
      <c r="AE34" s="504" t="s">
        <v>3</v>
      </c>
    </row>
    <row r="35" spans="1:33" ht="20.100000000000001" customHeight="1">
      <c r="C35" s="523"/>
      <c r="D35" s="524"/>
      <c r="E35" s="524"/>
      <c r="F35" s="525"/>
      <c r="G35" s="419"/>
      <c r="H35" s="420"/>
      <c r="I35" s="436"/>
      <c r="J35" s="438"/>
      <c r="K35" s="436"/>
      <c r="L35" s="438"/>
      <c r="M35" s="505"/>
      <c r="N35" s="505"/>
      <c r="O35" s="505"/>
      <c r="P35" s="505"/>
      <c r="R35" s="400"/>
      <c r="S35" s="401"/>
      <c r="T35" s="401"/>
      <c r="U35" s="402"/>
      <c r="V35" s="413"/>
      <c r="W35" s="414"/>
      <c r="X35" s="423"/>
      <c r="Y35" s="424"/>
      <c r="Z35" s="409"/>
      <c r="AA35" s="410"/>
      <c r="AB35" s="505"/>
      <c r="AC35" s="505"/>
      <c r="AD35" s="505"/>
      <c r="AE35" s="505"/>
    </row>
    <row r="36" spans="1:33" ht="20.100000000000001" customHeight="1">
      <c r="C36" s="528" t="str">
        <f>F7</f>
        <v>ＦＣＲｉｓｏ</v>
      </c>
      <c r="D36" s="529"/>
      <c r="E36" s="529"/>
      <c r="F36" s="530"/>
      <c r="G36" s="512"/>
      <c r="H36" s="513"/>
      <c r="I36" s="251">
        <f>N16</f>
        <v>1</v>
      </c>
      <c r="J36" s="251">
        <f>T16</f>
        <v>1</v>
      </c>
      <c r="K36" s="251">
        <f>N22</f>
        <v>3</v>
      </c>
      <c r="L36" s="251">
        <f>T22</f>
        <v>0</v>
      </c>
      <c r="M36" s="516">
        <f>COUNTIF(G37:L37,"○")*3+COUNTIF(G37:L37,"△")</f>
        <v>4</v>
      </c>
      <c r="N36" s="518">
        <f>O36-J36-L36</f>
        <v>3</v>
      </c>
      <c r="O36" s="518">
        <f>I36+K36</f>
        <v>4</v>
      </c>
      <c r="P36" s="518">
        <v>1</v>
      </c>
      <c r="R36" s="520" t="str">
        <f>S7</f>
        <v>緑が丘ＹＦＣサッカー教室</v>
      </c>
      <c r="S36" s="521"/>
      <c r="T36" s="521"/>
      <c r="U36" s="522"/>
      <c r="V36" s="512"/>
      <c r="W36" s="513"/>
      <c r="X36" s="251">
        <f>N19</f>
        <v>1</v>
      </c>
      <c r="Y36" s="251">
        <f>T19</f>
        <v>2</v>
      </c>
      <c r="Z36" s="251">
        <f>N25</f>
        <v>0</v>
      </c>
      <c r="AA36" s="251">
        <f>T25</f>
        <v>3</v>
      </c>
      <c r="AB36" s="516">
        <f>COUNTIF(V37:AA37,"○")*3+COUNTIF(V37:AA37,"△")</f>
        <v>0</v>
      </c>
      <c r="AC36" s="518">
        <f>AD36-Y36-AA36</f>
        <v>-4</v>
      </c>
      <c r="AD36" s="518">
        <f>X36+Z36</f>
        <v>1</v>
      </c>
      <c r="AE36" s="518">
        <v>3</v>
      </c>
    </row>
    <row r="37" spans="1:33" ht="20.100000000000001" customHeight="1">
      <c r="C37" s="531"/>
      <c r="D37" s="532"/>
      <c r="E37" s="532"/>
      <c r="F37" s="533"/>
      <c r="G37" s="514"/>
      <c r="H37" s="515"/>
      <c r="I37" s="526" t="str">
        <f>IF(I36&gt;J36,"○",IF(I36&lt;J36,"×",IF(I36=J36,"△")))</f>
        <v>△</v>
      </c>
      <c r="J37" s="527"/>
      <c r="K37" s="526" t="str">
        <f>IF(K36&gt;L36,"○",IF(K36&lt;L36,"×",IF(K36=L36,"△")))</f>
        <v>○</v>
      </c>
      <c r="L37" s="527"/>
      <c r="M37" s="517"/>
      <c r="N37" s="519"/>
      <c r="O37" s="519"/>
      <c r="P37" s="519"/>
      <c r="R37" s="523"/>
      <c r="S37" s="524"/>
      <c r="T37" s="524"/>
      <c r="U37" s="525"/>
      <c r="V37" s="514"/>
      <c r="W37" s="515"/>
      <c r="X37" s="526" t="str">
        <f>IF(X36&gt;Y36,"○",IF(X36&lt;Y36,"×",IF(X36=Y36,"△")))</f>
        <v>×</v>
      </c>
      <c r="Y37" s="527"/>
      <c r="Z37" s="526" t="str">
        <f>IF(Z36&gt;AA36,"○",IF(Z36&lt;AA36,"×",IF(Z36=AA36,"△")))</f>
        <v>×</v>
      </c>
      <c r="AA37" s="527"/>
      <c r="AB37" s="517"/>
      <c r="AC37" s="519"/>
      <c r="AD37" s="519"/>
      <c r="AE37" s="519"/>
    </row>
    <row r="38" spans="1:33" ht="20.100000000000001" customHeight="1">
      <c r="C38" s="520" t="str">
        <f>J7</f>
        <v>茂木ＦＣ</v>
      </c>
      <c r="D38" s="521"/>
      <c r="E38" s="521"/>
      <c r="F38" s="522"/>
      <c r="G38" s="251">
        <f>J36</f>
        <v>1</v>
      </c>
      <c r="H38" s="251">
        <f>I36</f>
        <v>1</v>
      </c>
      <c r="I38" s="512"/>
      <c r="J38" s="513"/>
      <c r="K38" s="251">
        <f>N28</f>
        <v>0</v>
      </c>
      <c r="L38" s="251">
        <f>T28</f>
        <v>5</v>
      </c>
      <c r="M38" s="516">
        <f>COUNTIF(G39:L39,"○")*3+COUNTIF(G39:L39,"△")</f>
        <v>1</v>
      </c>
      <c r="N38" s="518">
        <f>O38-H38-L38</f>
        <v>-5</v>
      </c>
      <c r="O38" s="518">
        <f>G38+K38</f>
        <v>1</v>
      </c>
      <c r="P38" s="518">
        <v>3</v>
      </c>
      <c r="R38" s="520" t="str">
        <f>W7</f>
        <v>ＦＣあわのレジェンド</v>
      </c>
      <c r="S38" s="521"/>
      <c r="T38" s="521"/>
      <c r="U38" s="522"/>
      <c r="V38" s="251">
        <f>Y36</f>
        <v>2</v>
      </c>
      <c r="W38" s="251">
        <f>X36</f>
        <v>1</v>
      </c>
      <c r="X38" s="512"/>
      <c r="Y38" s="513"/>
      <c r="Z38" s="251">
        <f>N31</f>
        <v>0</v>
      </c>
      <c r="AA38" s="251">
        <f>T31</f>
        <v>3</v>
      </c>
      <c r="AB38" s="516">
        <f>COUNTIF(V39:AA39,"○")*3+COUNTIF(V39:AA39,"△")</f>
        <v>3</v>
      </c>
      <c r="AC38" s="518">
        <f>AD38-W38-AA38</f>
        <v>-2</v>
      </c>
      <c r="AD38" s="518">
        <f>V38+Z38</f>
        <v>2</v>
      </c>
      <c r="AE38" s="518">
        <v>2</v>
      </c>
    </row>
    <row r="39" spans="1:33" ht="20.100000000000001" customHeight="1">
      <c r="C39" s="523"/>
      <c r="D39" s="524"/>
      <c r="E39" s="524"/>
      <c r="F39" s="525"/>
      <c r="G39" s="526" t="str">
        <f>IF(G38&gt;H38,"○",IF(G38&lt;H38,"×",IF(G38=H38,"△")))</f>
        <v>△</v>
      </c>
      <c r="H39" s="527"/>
      <c r="I39" s="514"/>
      <c r="J39" s="515"/>
      <c r="K39" s="526" t="str">
        <f>IF(K38&gt;L38,"○",IF(K38&lt;L38,"×",IF(K38=L38,"△")))</f>
        <v>×</v>
      </c>
      <c r="L39" s="527"/>
      <c r="M39" s="517"/>
      <c r="N39" s="519"/>
      <c r="O39" s="519"/>
      <c r="P39" s="519"/>
      <c r="R39" s="523"/>
      <c r="S39" s="524"/>
      <c r="T39" s="524"/>
      <c r="U39" s="525"/>
      <c r="V39" s="526" t="str">
        <f>IF(V38&gt;W38,"○",IF(V38&lt;W38,"×",IF(V38=W38,"△")))</f>
        <v>○</v>
      </c>
      <c r="W39" s="527"/>
      <c r="X39" s="514"/>
      <c r="Y39" s="515"/>
      <c r="Z39" s="526" t="str">
        <f>IF(Z38&gt;AA38,"○",IF(Z38&lt;AA38,"×",IF(Z38=AA38,"△")))</f>
        <v>×</v>
      </c>
      <c r="AA39" s="527"/>
      <c r="AB39" s="517"/>
      <c r="AC39" s="519"/>
      <c r="AD39" s="519"/>
      <c r="AE39" s="519"/>
    </row>
    <row r="40" spans="1:33" ht="20.100000000000001" customHeight="1">
      <c r="C40" s="520" t="str">
        <f>N7</f>
        <v>ＦＣプリメーロ</v>
      </c>
      <c r="D40" s="521"/>
      <c r="E40" s="521"/>
      <c r="F40" s="522"/>
      <c r="G40" s="251">
        <f>L36</f>
        <v>0</v>
      </c>
      <c r="H40" s="251">
        <f>K36</f>
        <v>3</v>
      </c>
      <c r="I40" s="251">
        <f>L38</f>
        <v>5</v>
      </c>
      <c r="J40" s="251">
        <f>K38</f>
        <v>0</v>
      </c>
      <c r="K40" s="512"/>
      <c r="L40" s="513"/>
      <c r="M40" s="516">
        <f>COUNTIF(G41:L41,"○")*3+COUNTIF(G41:L41,"△")</f>
        <v>3</v>
      </c>
      <c r="N40" s="518">
        <f>O40-H40-J40</f>
        <v>2</v>
      </c>
      <c r="O40" s="518">
        <f>G40+I40</f>
        <v>5</v>
      </c>
      <c r="P40" s="518">
        <v>2</v>
      </c>
      <c r="R40" s="534" t="str">
        <f>AA7</f>
        <v>那須野ヶ原ＦＣボンジボーラ　セカンド</v>
      </c>
      <c r="S40" s="535"/>
      <c r="T40" s="535"/>
      <c r="U40" s="536"/>
      <c r="V40" s="251">
        <f>AA36</f>
        <v>3</v>
      </c>
      <c r="W40" s="251">
        <f>Z36</f>
        <v>0</v>
      </c>
      <c r="X40" s="251">
        <f>AA38</f>
        <v>3</v>
      </c>
      <c r="Y40" s="251">
        <f>Z38</f>
        <v>0</v>
      </c>
      <c r="Z40" s="512"/>
      <c r="AA40" s="513"/>
      <c r="AB40" s="516">
        <f>COUNTIF(V41:AA41,"○")*3+COUNTIF(V41:AA41,"△")</f>
        <v>6</v>
      </c>
      <c r="AC40" s="518">
        <f>AD40-W40-Y40</f>
        <v>6</v>
      </c>
      <c r="AD40" s="518">
        <f>V40+X40</f>
        <v>6</v>
      </c>
      <c r="AE40" s="518">
        <v>1</v>
      </c>
    </row>
    <row r="41" spans="1:33" ht="20.100000000000001" customHeight="1">
      <c r="C41" s="523"/>
      <c r="D41" s="524"/>
      <c r="E41" s="524"/>
      <c r="F41" s="525"/>
      <c r="G41" s="526" t="str">
        <f>IF(G40&gt;H40,"○",IF(G40&lt;H40,"×",IF(G40=H40,"△")))</f>
        <v>×</v>
      </c>
      <c r="H41" s="527"/>
      <c r="I41" s="526" t="str">
        <f>IF(I40&gt;J40,"○",IF(I40&lt;J40,"×",IF(I40=J40,"△")))</f>
        <v>○</v>
      </c>
      <c r="J41" s="527"/>
      <c r="K41" s="514"/>
      <c r="L41" s="515"/>
      <c r="M41" s="517"/>
      <c r="N41" s="519"/>
      <c r="O41" s="519"/>
      <c r="P41" s="519"/>
      <c r="R41" s="537"/>
      <c r="S41" s="538"/>
      <c r="T41" s="538"/>
      <c r="U41" s="539"/>
      <c r="V41" s="526" t="str">
        <f>IF(V40&gt;W40,"○",IF(V40&lt;W40,"×",IF(V40=W40,"△")))</f>
        <v>○</v>
      </c>
      <c r="W41" s="527"/>
      <c r="X41" s="526" t="str">
        <f>IF(X40&gt;Y40,"○",IF(X40&lt;Y40,"×",IF(X40=Y40,"△")))</f>
        <v>○</v>
      </c>
      <c r="Y41" s="527"/>
      <c r="Z41" s="514"/>
      <c r="AA41" s="515"/>
      <c r="AB41" s="517"/>
      <c r="AC41" s="519"/>
      <c r="AD41" s="519"/>
      <c r="AE41" s="519"/>
    </row>
    <row r="42" spans="1:33" ht="20.100000000000001" customHeight="1"/>
    <row r="43" spans="1:33" ht="20.100000000000001" customHeight="1"/>
    <row r="44" spans="1:33" ht="22.05" customHeight="1">
      <c r="A44" s="9" t="str">
        <f>A1</f>
        <v>■第1日　10月14日</v>
      </c>
      <c r="B44" s="52"/>
      <c r="C44" s="52"/>
      <c r="D44" s="52"/>
      <c r="E44" s="52"/>
      <c r="F44" s="52"/>
      <c r="G44" s="52"/>
      <c r="H44" s="52"/>
      <c r="I44" s="375" t="str">
        <f>I1</f>
        <v>1次リーグ</v>
      </c>
      <c r="J44" s="375"/>
      <c r="K44" s="375"/>
      <c r="L44" s="375"/>
      <c r="M44" s="375"/>
      <c r="N44" s="482"/>
      <c r="O44" s="482"/>
      <c r="P44" s="482"/>
      <c r="Q44" s="482"/>
      <c r="R44" s="482"/>
      <c r="T44" s="376" t="s">
        <v>279</v>
      </c>
      <c r="U44" s="376"/>
      <c r="V44" s="376"/>
      <c r="W44" s="376"/>
      <c r="X44" s="375" t="str">
        <f>'U10組合せ(抽選結果)'!A120</f>
        <v>鬼怒グリーンパーク白沢A</v>
      </c>
      <c r="Y44" s="375"/>
      <c r="Z44" s="375"/>
      <c r="AA44" s="375"/>
      <c r="AB44" s="375"/>
      <c r="AC44" s="375"/>
      <c r="AD44" s="375"/>
      <c r="AE44" s="375"/>
      <c r="AF44" s="375"/>
      <c r="AG44" s="375"/>
    </row>
    <row r="45" spans="1:33" ht="20.100000000000001" customHeight="1">
      <c r="A45" s="53"/>
      <c r="B45" s="53"/>
      <c r="C45" s="53"/>
      <c r="D45" s="53"/>
      <c r="E45" s="53"/>
      <c r="F45" s="53"/>
      <c r="G45" s="53"/>
      <c r="H45" s="128"/>
      <c r="I45" s="210"/>
      <c r="J45" s="210"/>
      <c r="K45" s="210"/>
      <c r="L45" s="210"/>
      <c r="N45" s="210"/>
      <c r="O45" s="210"/>
      <c r="P45" s="210"/>
      <c r="Q45" s="210"/>
      <c r="R45" s="210"/>
      <c r="T45" s="203"/>
      <c r="U45" s="203"/>
      <c r="V45" s="203"/>
      <c r="W45" s="203"/>
      <c r="X45" s="204"/>
      <c r="Y45" s="204"/>
      <c r="AA45" s="129"/>
      <c r="AB45" s="130"/>
      <c r="AC45" s="130"/>
      <c r="AD45" s="130"/>
      <c r="AE45" s="130"/>
      <c r="AF45" s="130"/>
      <c r="AG45" s="130"/>
    </row>
    <row r="46" spans="1:33" ht="20.100000000000001" customHeight="1">
      <c r="F46" s="211"/>
      <c r="J46" s="483" t="s">
        <v>261</v>
      </c>
      <c r="K46" s="483"/>
      <c r="W46" s="483" t="s">
        <v>262</v>
      </c>
      <c r="X46" s="483"/>
      <c r="Z46" s="129"/>
      <c r="AA46" s="129"/>
      <c r="AB46" s="130"/>
      <c r="AC46" s="130"/>
      <c r="AD46" s="130"/>
      <c r="AE46" s="130"/>
      <c r="AF46" s="130"/>
      <c r="AG46" s="130"/>
    </row>
    <row r="47" spans="1:33" ht="20.100000000000001" customHeight="1" thickBot="1">
      <c r="G47" s="218"/>
      <c r="H47" s="218"/>
      <c r="I47" s="218"/>
      <c r="J47" s="233"/>
      <c r="K47" s="218"/>
      <c r="L47" s="218"/>
      <c r="M47" s="218"/>
      <c r="N47" s="218"/>
      <c r="O47" s="232"/>
      <c r="P47" s="232"/>
      <c r="Q47" s="232"/>
      <c r="R47" s="232"/>
      <c r="S47" s="232"/>
      <c r="T47" s="232"/>
      <c r="U47" s="232"/>
      <c r="V47" s="232"/>
      <c r="W47" s="269"/>
      <c r="X47" s="220"/>
      <c r="Y47" s="218"/>
      <c r="Z47" s="129"/>
      <c r="AA47" s="129"/>
      <c r="AB47" s="130"/>
      <c r="AC47" s="130"/>
      <c r="AD47" s="130"/>
      <c r="AE47" s="130"/>
      <c r="AF47" s="130"/>
      <c r="AG47" s="130"/>
    </row>
    <row r="48" spans="1:33" ht="20.100000000000001" customHeight="1" thickTop="1">
      <c r="F48" s="221"/>
      <c r="H48" s="222"/>
      <c r="J48" s="257"/>
      <c r="K48" s="222"/>
      <c r="N48" s="221"/>
      <c r="S48" s="232"/>
      <c r="T48" s="267"/>
      <c r="U48" s="255"/>
      <c r="V48" s="255"/>
      <c r="W48" s="268"/>
      <c r="Y48" s="222"/>
      <c r="Z48" s="222"/>
      <c r="AA48" s="223"/>
      <c r="AB48" s="224"/>
    </row>
    <row r="49" spans="1:33" ht="20.100000000000001" customHeight="1">
      <c r="B49" s="497"/>
      <c r="C49" s="497"/>
      <c r="D49" s="16"/>
      <c r="E49" s="16"/>
      <c r="F49" s="382">
        <v>1</v>
      </c>
      <c r="G49" s="382"/>
      <c r="H49" s="20"/>
      <c r="I49" s="20"/>
      <c r="J49" s="382">
        <v>2</v>
      </c>
      <c r="K49" s="382"/>
      <c r="L49" s="20"/>
      <c r="M49" s="20"/>
      <c r="N49" s="382">
        <v>3</v>
      </c>
      <c r="O49" s="382"/>
      <c r="P49" s="225"/>
      <c r="Q49" s="20"/>
      <c r="R49" s="20"/>
      <c r="S49" s="382">
        <v>4</v>
      </c>
      <c r="T49" s="382"/>
      <c r="U49" s="20"/>
      <c r="V49" s="20"/>
      <c r="W49" s="382">
        <v>5</v>
      </c>
      <c r="X49" s="382"/>
      <c r="Y49" s="20"/>
      <c r="Z49" s="20"/>
      <c r="AA49" s="382">
        <v>6</v>
      </c>
      <c r="AB49" s="382"/>
      <c r="AC49" s="16"/>
      <c r="AD49" s="16"/>
      <c r="AE49" s="487"/>
      <c r="AF49" s="488"/>
    </row>
    <row r="50" spans="1:33" ht="20.100000000000001" customHeight="1">
      <c r="B50" s="489"/>
      <c r="C50" s="489"/>
      <c r="D50" s="131"/>
      <c r="E50" s="131"/>
      <c r="F50" s="490" t="str">
        <f>'U10組合せ(抽選結果)'!C121</f>
        <v>阿久津サッカークラブ</v>
      </c>
      <c r="G50" s="490"/>
      <c r="H50" s="131"/>
      <c r="I50" s="131"/>
      <c r="J50" s="543" t="str">
        <f>'U10組合せ(抽選結果)'!C123</f>
        <v>足利サッカークラブジュニア</v>
      </c>
      <c r="K50" s="543"/>
      <c r="L50" s="131"/>
      <c r="M50" s="131"/>
      <c r="N50" s="490" t="str">
        <f>'U10組合せ(抽選結果)'!C125</f>
        <v>宇都宮フットボールクラブジュニア</v>
      </c>
      <c r="O50" s="490"/>
      <c r="P50" s="226"/>
      <c r="Q50" s="131"/>
      <c r="R50" s="131"/>
      <c r="S50" s="492" t="str">
        <f>'U10組合せ(抽選結果)'!C129</f>
        <v>Ｆ．Ｃ．栃木ジュニア</v>
      </c>
      <c r="T50" s="492"/>
      <c r="U50" s="131"/>
      <c r="V50" s="131"/>
      <c r="W50" s="490" t="str">
        <f>'U10組合せ(抽選結果)'!C131</f>
        <v>国本ジュニアサッカークラブ</v>
      </c>
      <c r="X50" s="490"/>
      <c r="Y50" s="131"/>
      <c r="Z50" s="131"/>
      <c r="AA50" s="491" t="str">
        <f>'U10組合せ(抽選結果)'!C133</f>
        <v>フットボールクラブガナドール大田原Ｕ１２</v>
      </c>
      <c r="AB50" s="491"/>
      <c r="AC50" s="131"/>
      <c r="AD50" s="131"/>
      <c r="AE50" s="495"/>
      <c r="AF50" s="496"/>
    </row>
    <row r="51" spans="1:33" ht="20.100000000000001" customHeight="1">
      <c r="B51" s="489"/>
      <c r="C51" s="489"/>
      <c r="D51" s="131"/>
      <c r="E51" s="131"/>
      <c r="F51" s="490"/>
      <c r="G51" s="490"/>
      <c r="H51" s="131"/>
      <c r="I51" s="131"/>
      <c r="J51" s="543"/>
      <c r="K51" s="543"/>
      <c r="L51" s="131"/>
      <c r="M51" s="131"/>
      <c r="N51" s="490"/>
      <c r="O51" s="490"/>
      <c r="P51" s="226"/>
      <c r="Q51" s="131"/>
      <c r="R51" s="131"/>
      <c r="S51" s="492"/>
      <c r="T51" s="492"/>
      <c r="U51" s="131"/>
      <c r="V51" s="131"/>
      <c r="W51" s="490"/>
      <c r="X51" s="490"/>
      <c r="Y51" s="131"/>
      <c r="Z51" s="131"/>
      <c r="AA51" s="491"/>
      <c r="AB51" s="491"/>
      <c r="AC51" s="131"/>
      <c r="AD51" s="131"/>
      <c r="AE51" s="495"/>
      <c r="AF51" s="496"/>
    </row>
    <row r="52" spans="1:33" ht="20.100000000000001" customHeight="1">
      <c r="B52" s="489"/>
      <c r="C52" s="489"/>
      <c r="D52" s="131"/>
      <c r="E52" s="131"/>
      <c r="F52" s="490"/>
      <c r="G52" s="490"/>
      <c r="H52" s="131"/>
      <c r="I52" s="131"/>
      <c r="J52" s="543"/>
      <c r="K52" s="543"/>
      <c r="L52" s="131"/>
      <c r="M52" s="131"/>
      <c r="N52" s="490"/>
      <c r="O52" s="490"/>
      <c r="P52" s="226"/>
      <c r="Q52" s="131"/>
      <c r="R52" s="131"/>
      <c r="S52" s="492"/>
      <c r="T52" s="492"/>
      <c r="U52" s="131"/>
      <c r="V52" s="131"/>
      <c r="W52" s="490"/>
      <c r="X52" s="490"/>
      <c r="Y52" s="131"/>
      <c r="Z52" s="131"/>
      <c r="AA52" s="491"/>
      <c r="AB52" s="491"/>
      <c r="AC52" s="131"/>
      <c r="AD52" s="131"/>
      <c r="AE52" s="495"/>
      <c r="AF52" s="496"/>
    </row>
    <row r="53" spans="1:33" ht="20.100000000000001" customHeight="1">
      <c r="B53" s="489"/>
      <c r="C53" s="489"/>
      <c r="D53" s="131"/>
      <c r="E53" s="131"/>
      <c r="F53" s="490"/>
      <c r="G53" s="490"/>
      <c r="H53" s="131"/>
      <c r="I53" s="131"/>
      <c r="J53" s="543"/>
      <c r="K53" s="543"/>
      <c r="L53" s="131"/>
      <c r="M53" s="131"/>
      <c r="N53" s="490"/>
      <c r="O53" s="490"/>
      <c r="P53" s="226"/>
      <c r="Q53" s="131"/>
      <c r="R53" s="131"/>
      <c r="S53" s="492"/>
      <c r="T53" s="492"/>
      <c r="U53" s="131"/>
      <c r="V53" s="131"/>
      <c r="W53" s="490"/>
      <c r="X53" s="490"/>
      <c r="Y53" s="131"/>
      <c r="Z53" s="131"/>
      <c r="AA53" s="491"/>
      <c r="AB53" s="491"/>
      <c r="AC53" s="131"/>
      <c r="AD53" s="131"/>
      <c r="AE53" s="495"/>
      <c r="AF53" s="496"/>
    </row>
    <row r="54" spans="1:33" ht="20.100000000000001" customHeight="1">
      <c r="B54" s="489"/>
      <c r="C54" s="489"/>
      <c r="D54" s="131"/>
      <c r="E54" s="131"/>
      <c r="F54" s="490"/>
      <c r="G54" s="490"/>
      <c r="H54" s="131"/>
      <c r="I54" s="131"/>
      <c r="J54" s="543"/>
      <c r="K54" s="543"/>
      <c r="L54" s="131"/>
      <c r="M54" s="131"/>
      <c r="N54" s="490"/>
      <c r="O54" s="490"/>
      <c r="P54" s="226"/>
      <c r="Q54" s="131"/>
      <c r="R54" s="131"/>
      <c r="S54" s="492"/>
      <c r="T54" s="492"/>
      <c r="U54" s="131"/>
      <c r="V54" s="131"/>
      <c r="W54" s="490"/>
      <c r="X54" s="490"/>
      <c r="Y54" s="131"/>
      <c r="Z54" s="131"/>
      <c r="AA54" s="491"/>
      <c r="AB54" s="491"/>
      <c r="AC54" s="131"/>
      <c r="AD54" s="131"/>
      <c r="AE54" s="495"/>
      <c r="AF54" s="496"/>
    </row>
    <row r="55" spans="1:33" ht="20.100000000000001" customHeight="1">
      <c r="B55" s="489"/>
      <c r="C55" s="489"/>
      <c r="D55" s="131"/>
      <c r="E55" s="131"/>
      <c r="F55" s="490"/>
      <c r="G55" s="490"/>
      <c r="H55" s="131"/>
      <c r="I55" s="131"/>
      <c r="J55" s="543"/>
      <c r="K55" s="543"/>
      <c r="L55" s="131"/>
      <c r="M55" s="131"/>
      <c r="N55" s="490"/>
      <c r="O55" s="490"/>
      <c r="P55" s="226"/>
      <c r="Q55" s="131"/>
      <c r="R55" s="131"/>
      <c r="S55" s="492"/>
      <c r="T55" s="492"/>
      <c r="U55" s="131"/>
      <c r="V55" s="131"/>
      <c r="W55" s="490"/>
      <c r="X55" s="490"/>
      <c r="Y55" s="131"/>
      <c r="Z55" s="131"/>
      <c r="AA55" s="491"/>
      <c r="AB55" s="491"/>
      <c r="AC55" s="131"/>
      <c r="AD55" s="131"/>
      <c r="AE55" s="495"/>
      <c r="AF55" s="496"/>
    </row>
    <row r="56" spans="1:33" ht="20.100000000000001" customHeight="1">
      <c r="B56" s="489"/>
      <c r="C56" s="489"/>
      <c r="D56" s="226"/>
      <c r="E56" s="226"/>
      <c r="F56" s="490"/>
      <c r="G56" s="490"/>
      <c r="H56" s="226"/>
      <c r="I56" s="226"/>
      <c r="J56" s="543"/>
      <c r="K56" s="543"/>
      <c r="L56" s="226"/>
      <c r="M56" s="226"/>
      <c r="N56" s="490"/>
      <c r="O56" s="490"/>
      <c r="P56" s="226"/>
      <c r="Q56" s="226"/>
      <c r="R56" s="226"/>
      <c r="S56" s="492"/>
      <c r="T56" s="492"/>
      <c r="U56" s="226"/>
      <c r="V56" s="226"/>
      <c r="W56" s="490"/>
      <c r="X56" s="490"/>
      <c r="Y56" s="226"/>
      <c r="Z56" s="226"/>
      <c r="AA56" s="491"/>
      <c r="AB56" s="491"/>
      <c r="AC56" s="226"/>
      <c r="AD56" s="226"/>
      <c r="AE56" s="495"/>
      <c r="AF56" s="496"/>
    </row>
    <row r="57" spans="1:33" ht="20.100000000000001" customHeight="1">
      <c r="B57" s="489"/>
      <c r="C57" s="489"/>
      <c r="D57" s="226"/>
      <c r="E57" s="226"/>
      <c r="F57" s="490"/>
      <c r="G57" s="490"/>
      <c r="H57" s="226"/>
      <c r="I57" s="226"/>
      <c r="J57" s="543"/>
      <c r="K57" s="543"/>
      <c r="L57" s="226"/>
      <c r="M57" s="226"/>
      <c r="N57" s="490"/>
      <c r="O57" s="490"/>
      <c r="P57" s="226"/>
      <c r="Q57" s="226"/>
      <c r="R57" s="226"/>
      <c r="S57" s="492"/>
      <c r="T57" s="492"/>
      <c r="U57" s="226"/>
      <c r="V57" s="226"/>
      <c r="W57" s="490"/>
      <c r="X57" s="490"/>
      <c r="Y57" s="226"/>
      <c r="Z57" s="226"/>
      <c r="AA57" s="491"/>
      <c r="AB57" s="491"/>
      <c r="AC57" s="226"/>
      <c r="AD57" s="226"/>
      <c r="AE57" s="495"/>
      <c r="AF57" s="496"/>
    </row>
    <row r="58" spans="1:33" ht="20.100000000000001" customHeight="1">
      <c r="C58" s="208"/>
      <c r="D58" s="208"/>
      <c r="G58" s="208"/>
      <c r="H58" s="208"/>
      <c r="K58" s="208"/>
      <c r="L58" s="208"/>
      <c r="O58" s="208"/>
      <c r="P58" s="208"/>
      <c r="T58" s="208"/>
      <c r="U58" s="208"/>
      <c r="X58" s="208"/>
      <c r="Y58" s="208"/>
      <c r="AB58" s="205"/>
      <c r="AC58" s="197" t="s">
        <v>177</v>
      </c>
      <c r="AD58" s="197" t="s">
        <v>178</v>
      </c>
      <c r="AE58" s="197" t="s">
        <v>178</v>
      </c>
      <c r="AF58" s="197" t="s">
        <v>179</v>
      </c>
      <c r="AG58" s="101"/>
    </row>
    <row r="59" spans="1:33" ht="20.100000000000001" customHeight="1">
      <c r="A59" s="16"/>
      <c r="B59" s="377" t="s">
        <v>4</v>
      </c>
      <c r="C59" s="500">
        <v>0.5</v>
      </c>
      <c r="D59" s="500"/>
      <c r="E59" s="500"/>
      <c r="G59" s="484" t="str">
        <f>F50</f>
        <v>阿久津サッカークラブ</v>
      </c>
      <c r="H59" s="484"/>
      <c r="I59" s="484"/>
      <c r="J59" s="484"/>
      <c r="K59" s="484"/>
      <c r="L59" s="484"/>
      <c r="M59" s="484"/>
      <c r="N59" s="485">
        <f>P59+P60</f>
        <v>0</v>
      </c>
      <c r="O59" s="486" t="s">
        <v>9</v>
      </c>
      <c r="P59" s="206">
        <v>0</v>
      </c>
      <c r="Q59" s="214" t="s">
        <v>249</v>
      </c>
      <c r="R59" s="206">
        <v>7</v>
      </c>
      <c r="S59" s="486" t="s">
        <v>10</v>
      </c>
      <c r="T59" s="485">
        <f>R59+R60</f>
        <v>10</v>
      </c>
      <c r="U59" s="501" t="str">
        <f>J50</f>
        <v>足利サッカークラブジュニア</v>
      </c>
      <c r="V59" s="501"/>
      <c r="W59" s="501"/>
      <c r="X59" s="501"/>
      <c r="Y59" s="501"/>
      <c r="Z59" s="501"/>
      <c r="AA59" s="501"/>
      <c r="AB59" s="498" t="s">
        <v>246</v>
      </c>
      <c r="AC59" s="499" t="s">
        <v>182</v>
      </c>
      <c r="AD59" s="499" t="s">
        <v>189</v>
      </c>
      <c r="AE59" s="499" t="s">
        <v>181</v>
      </c>
      <c r="AF59" s="499">
        <v>6</v>
      </c>
      <c r="AG59" s="378" t="s">
        <v>247</v>
      </c>
    </row>
    <row r="60" spans="1:33" ht="20.100000000000001" customHeight="1">
      <c r="A60" s="16"/>
      <c r="B60" s="377"/>
      <c r="C60" s="500"/>
      <c r="D60" s="500"/>
      <c r="E60" s="500"/>
      <c r="G60" s="484"/>
      <c r="H60" s="484"/>
      <c r="I60" s="484"/>
      <c r="J60" s="484"/>
      <c r="K60" s="484"/>
      <c r="L60" s="484"/>
      <c r="M60" s="484"/>
      <c r="N60" s="485"/>
      <c r="O60" s="486"/>
      <c r="P60" s="206">
        <v>0</v>
      </c>
      <c r="Q60" s="214" t="s">
        <v>249</v>
      </c>
      <c r="R60" s="206">
        <v>3</v>
      </c>
      <c r="S60" s="486"/>
      <c r="T60" s="485"/>
      <c r="U60" s="501"/>
      <c r="V60" s="501"/>
      <c r="W60" s="501"/>
      <c r="X60" s="501"/>
      <c r="Y60" s="501"/>
      <c r="Z60" s="501"/>
      <c r="AA60" s="501"/>
      <c r="AB60" s="498"/>
      <c r="AC60" s="499"/>
      <c r="AD60" s="499"/>
      <c r="AE60" s="499"/>
      <c r="AF60" s="499"/>
      <c r="AG60" s="378"/>
    </row>
    <row r="61" spans="1:33" ht="20.100000000000001" customHeight="1">
      <c r="C61" s="213"/>
      <c r="D61" s="213"/>
      <c r="E61" s="85"/>
      <c r="G61" s="206"/>
      <c r="H61" s="206"/>
      <c r="I61" s="227"/>
      <c r="J61" s="227"/>
      <c r="K61" s="206"/>
      <c r="L61" s="206"/>
      <c r="M61" s="227"/>
      <c r="N61" s="227"/>
      <c r="O61" s="206"/>
      <c r="P61" s="206"/>
      <c r="Q61" s="227"/>
      <c r="R61" s="227"/>
      <c r="S61" s="227"/>
      <c r="T61" s="206"/>
      <c r="U61" s="206"/>
      <c r="V61" s="227"/>
      <c r="W61" s="227"/>
      <c r="X61" s="206"/>
      <c r="Y61" s="206"/>
      <c r="Z61" s="227"/>
      <c r="AA61" s="227"/>
      <c r="AB61" s="201"/>
      <c r="AC61" s="58"/>
      <c r="AD61" s="58"/>
      <c r="AE61" s="212"/>
      <c r="AF61" s="212"/>
      <c r="AG61" s="198"/>
    </row>
    <row r="62" spans="1:33" ht="20.100000000000001" customHeight="1">
      <c r="A62" s="16"/>
      <c r="B62" s="377" t="s">
        <v>5</v>
      </c>
      <c r="C62" s="500">
        <v>0.52083333333333337</v>
      </c>
      <c r="D62" s="500"/>
      <c r="E62" s="500"/>
      <c r="G62" s="501" t="str">
        <f>S50</f>
        <v>Ｆ．Ｃ．栃木ジュニア</v>
      </c>
      <c r="H62" s="501"/>
      <c r="I62" s="501"/>
      <c r="J62" s="501"/>
      <c r="K62" s="501"/>
      <c r="L62" s="501"/>
      <c r="M62" s="501"/>
      <c r="N62" s="485">
        <f>P62+P63</f>
        <v>2</v>
      </c>
      <c r="O62" s="486" t="s">
        <v>9</v>
      </c>
      <c r="P62" s="206">
        <v>0</v>
      </c>
      <c r="Q62" s="214" t="s">
        <v>249</v>
      </c>
      <c r="R62" s="206">
        <v>0</v>
      </c>
      <c r="S62" s="486" t="s">
        <v>10</v>
      </c>
      <c r="T62" s="485">
        <f>R62+R63</f>
        <v>0</v>
      </c>
      <c r="U62" s="484" t="str">
        <f>W50</f>
        <v>国本ジュニアサッカークラブ</v>
      </c>
      <c r="V62" s="484"/>
      <c r="W62" s="484"/>
      <c r="X62" s="484"/>
      <c r="Y62" s="484"/>
      <c r="Z62" s="484"/>
      <c r="AA62" s="484"/>
      <c r="AB62" s="498" t="s">
        <v>246</v>
      </c>
      <c r="AC62" s="499" t="s">
        <v>188</v>
      </c>
      <c r="AD62" s="499" t="s">
        <v>186</v>
      </c>
      <c r="AE62" s="499" t="s">
        <v>187</v>
      </c>
      <c r="AF62" s="499">
        <v>3</v>
      </c>
      <c r="AG62" s="378" t="s">
        <v>247</v>
      </c>
    </row>
    <row r="63" spans="1:33" ht="20.100000000000001" customHeight="1">
      <c r="A63" s="16"/>
      <c r="B63" s="377"/>
      <c r="C63" s="500"/>
      <c r="D63" s="500"/>
      <c r="E63" s="500"/>
      <c r="G63" s="501"/>
      <c r="H63" s="501"/>
      <c r="I63" s="501"/>
      <c r="J63" s="501"/>
      <c r="K63" s="501"/>
      <c r="L63" s="501"/>
      <c r="M63" s="501"/>
      <c r="N63" s="485"/>
      <c r="O63" s="486"/>
      <c r="P63" s="206">
        <v>2</v>
      </c>
      <c r="Q63" s="214" t="s">
        <v>249</v>
      </c>
      <c r="R63" s="206">
        <v>0</v>
      </c>
      <c r="S63" s="486"/>
      <c r="T63" s="485"/>
      <c r="U63" s="484"/>
      <c r="V63" s="484"/>
      <c r="W63" s="484"/>
      <c r="X63" s="484"/>
      <c r="Y63" s="484"/>
      <c r="Z63" s="484"/>
      <c r="AA63" s="484"/>
      <c r="AB63" s="498"/>
      <c r="AC63" s="499"/>
      <c r="AD63" s="499"/>
      <c r="AE63" s="499"/>
      <c r="AF63" s="499"/>
      <c r="AG63" s="378"/>
    </row>
    <row r="64" spans="1:33" ht="20.100000000000001" customHeight="1">
      <c r="A64" s="16"/>
      <c r="C64" s="213"/>
      <c r="D64" s="213"/>
      <c r="E64" s="85"/>
      <c r="G64" s="206"/>
      <c r="H64" s="206"/>
      <c r="I64" s="227"/>
      <c r="J64" s="227"/>
      <c r="K64" s="206"/>
      <c r="L64" s="206"/>
      <c r="M64" s="227"/>
      <c r="N64" s="227"/>
      <c r="O64" s="206"/>
      <c r="P64" s="206"/>
      <c r="Q64" s="227"/>
      <c r="R64" s="227"/>
      <c r="S64" s="227"/>
      <c r="T64" s="206"/>
      <c r="U64" s="206"/>
      <c r="V64" s="227"/>
      <c r="W64" s="227"/>
      <c r="X64" s="206"/>
      <c r="Y64" s="206"/>
      <c r="Z64" s="227"/>
      <c r="AA64" s="227"/>
      <c r="AB64" s="201"/>
      <c r="AC64" s="58"/>
      <c r="AD64" s="58"/>
      <c r="AE64" s="212"/>
      <c r="AF64" s="212"/>
      <c r="AG64" s="198"/>
    </row>
    <row r="65" spans="1:33" ht="20.100000000000001" customHeight="1">
      <c r="A65" s="16"/>
      <c r="B65" s="377" t="s">
        <v>6</v>
      </c>
      <c r="C65" s="500">
        <v>0.54166666666666663</v>
      </c>
      <c r="D65" s="500"/>
      <c r="E65" s="500"/>
      <c r="G65" s="484" t="str">
        <f>F50</f>
        <v>阿久津サッカークラブ</v>
      </c>
      <c r="H65" s="484"/>
      <c r="I65" s="484"/>
      <c r="J65" s="484"/>
      <c r="K65" s="484"/>
      <c r="L65" s="484"/>
      <c r="M65" s="484"/>
      <c r="N65" s="485">
        <f>P65+P66</f>
        <v>0</v>
      </c>
      <c r="O65" s="486" t="s">
        <v>9</v>
      </c>
      <c r="P65" s="206">
        <v>0</v>
      </c>
      <c r="Q65" s="214" t="s">
        <v>249</v>
      </c>
      <c r="R65" s="206">
        <v>3</v>
      </c>
      <c r="S65" s="486" t="s">
        <v>10</v>
      </c>
      <c r="T65" s="485">
        <f>R65+R66</f>
        <v>5</v>
      </c>
      <c r="U65" s="501" t="str">
        <f>N50</f>
        <v>宇都宮フットボールクラブジュニア</v>
      </c>
      <c r="V65" s="501"/>
      <c r="W65" s="501"/>
      <c r="X65" s="501"/>
      <c r="Y65" s="501"/>
      <c r="Z65" s="501"/>
      <c r="AA65" s="501"/>
      <c r="AB65" s="498" t="s">
        <v>246</v>
      </c>
      <c r="AC65" s="499" t="s">
        <v>181</v>
      </c>
      <c r="AD65" s="499" t="s">
        <v>182</v>
      </c>
      <c r="AE65" s="499" t="s">
        <v>189</v>
      </c>
      <c r="AF65" s="499">
        <v>5</v>
      </c>
      <c r="AG65" s="378" t="s">
        <v>247</v>
      </c>
    </row>
    <row r="66" spans="1:33" ht="20.100000000000001" customHeight="1">
      <c r="A66" s="16"/>
      <c r="B66" s="377"/>
      <c r="C66" s="500"/>
      <c r="D66" s="500"/>
      <c r="E66" s="500"/>
      <c r="G66" s="484"/>
      <c r="H66" s="484"/>
      <c r="I66" s="484"/>
      <c r="J66" s="484"/>
      <c r="K66" s="484"/>
      <c r="L66" s="484"/>
      <c r="M66" s="484"/>
      <c r="N66" s="485"/>
      <c r="O66" s="486"/>
      <c r="P66" s="206">
        <v>0</v>
      </c>
      <c r="Q66" s="214" t="s">
        <v>249</v>
      </c>
      <c r="R66" s="206">
        <v>2</v>
      </c>
      <c r="S66" s="486"/>
      <c r="T66" s="485"/>
      <c r="U66" s="501"/>
      <c r="V66" s="501"/>
      <c r="W66" s="501"/>
      <c r="X66" s="501"/>
      <c r="Y66" s="501"/>
      <c r="Z66" s="501"/>
      <c r="AA66" s="501"/>
      <c r="AB66" s="498"/>
      <c r="AC66" s="499"/>
      <c r="AD66" s="499"/>
      <c r="AE66" s="499"/>
      <c r="AF66" s="499"/>
      <c r="AG66" s="378"/>
    </row>
    <row r="67" spans="1:33" ht="20.100000000000001" customHeight="1">
      <c r="A67" s="16"/>
      <c r="B67" s="199"/>
      <c r="C67" s="211"/>
      <c r="D67" s="211"/>
      <c r="E67" s="211"/>
      <c r="G67" s="206"/>
      <c r="H67" s="206"/>
      <c r="I67" s="206"/>
      <c r="J67" s="206"/>
      <c r="K67" s="206"/>
      <c r="L67" s="206"/>
      <c r="M67" s="206"/>
      <c r="N67" s="134"/>
      <c r="O67" s="207"/>
      <c r="P67" s="206"/>
      <c r="Q67" s="227"/>
      <c r="R67" s="227"/>
      <c r="S67" s="207"/>
      <c r="T67" s="134"/>
      <c r="U67" s="206"/>
      <c r="V67" s="206"/>
      <c r="W67" s="206"/>
      <c r="X67" s="206"/>
      <c r="Y67" s="206"/>
      <c r="Z67" s="206"/>
      <c r="AA67" s="206"/>
      <c r="AB67" s="201"/>
      <c r="AC67" s="58"/>
      <c r="AD67" s="58"/>
      <c r="AE67" s="212"/>
      <c r="AF67" s="212"/>
      <c r="AG67" s="198"/>
    </row>
    <row r="68" spans="1:33" ht="20.100000000000001" customHeight="1">
      <c r="A68" s="16"/>
      <c r="B68" s="377" t="s">
        <v>7</v>
      </c>
      <c r="C68" s="500">
        <v>0.5625</v>
      </c>
      <c r="D68" s="500"/>
      <c r="E68" s="500"/>
      <c r="G68" s="501" t="str">
        <f>S50</f>
        <v>Ｆ．Ｃ．栃木ジュニア</v>
      </c>
      <c r="H68" s="501"/>
      <c r="I68" s="501"/>
      <c r="J68" s="501"/>
      <c r="K68" s="501"/>
      <c r="L68" s="501"/>
      <c r="M68" s="501"/>
      <c r="N68" s="485">
        <f>P68+P69</f>
        <v>4</v>
      </c>
      <c r="O68" s="486" t="s">
        <v>9</v>
      </c>
      <c r="P68" s="206">
        <v>3</v>
      </c>
      <c r="Q68" s="214" t="s">
        <v>249</v>
      </c>
      <c r="R68" s="206">
        <v>0</v>
      </c>
      <c r="S68" s="486" t="s">
        <v>10</v>
      </c>
      <c r="T68" s="485">
        <f>R68+R69</f>
        <v>0</v>
      </c>
      <c r="U68" s="503" t="str">
        <f>AA50</f>
        <v>フットボールクラブガナドール大田原Ｕ１２</v>
      </c>
      <c r="V68" s="503"/>
      <c r="W68" s="503"/>
      <c r="X68" s="503"/>
      <c r="Y68" s="503"/>
      <c r="Z68" s="503"/>
      <c r="AA68" s="503"/>
      <c r="AB68" s="498" t="s">
        <v>246</v>
      </c>
      <c r="AC68" s="499" t="s">
        <v>187</v>
      </c>
      <c r="AD68" s="499" t="s">
        <v>188</v>
      </c>
      <c r="AE68" s="499" t="s">
        <v>186</v>
      </c>
      <c r="AF68" s="499">
        <v>2</v>
      </c>
      <c r="AG68" s="378" t="s">
        <v>247</v>
      </c>
    </row>
    <row r="69" spans="1:33" ht="20.100000000000001" customHeight="1">
      <c r="A69" s="16"/>
      <c r="B69" s="377"/>
      <c r="C69" s="500"/>
      <c r="D69" s="500"/>
      <c r="E69" s="500"/>
      <c r="G69" s="501"/>
      <c r="H69" s="501"/>
      <c r="I69" s="501"/>
      <c r="J69" s="501"/>
      <c r="K69" s="501"/>
      <c r="L69" s="501"/>
      <c r="M69" s="501"/>
      <c r="N69" s="485"/>
      <c r="O69" s="486"/>
      <c r="P69" s="206">
        <v>1</v>
      </c>
      <c r="Q69" s="214" t="s">
        <v>249</v>
      </c>
      <c r="R69" s="206">
        <v>0</v>
      </c>
      <c r="S69" s="486"/>
      <c r="T69" s="485"/>
      <c r="U69" s="503"/>
      <c r="V69" s="503"/>
      <c r="W69" s="503"/>
      <c r="X69" s="503"/>
      <c r="Y69" s="503"/>
      <c r="Z69" s="503"/>
      <c r="AA69" s="503"/>
      <c r="AB69" s="498"/>
      <c r="AC69" s="499"/>
      <c r="AD69" s="499"/>
      <c r="AE69" s="499"/>
      <c r="AF69" s="499"/>
      <c r="AG69" s="378"/>
    </row>
    <row r="70" spans="1:33" ht="20.100000000000001" customHeight="1">
      <c r="A70" s="16"/>
      <c r="C70" s="213"/>
      <c r="D70" s="213"/>
      <c r="E70" s="85"/>
      <c r="G70" s="206"/>
      <c r="H70" s="206"/>
      <c r="I70" s="227"/>
      <c r="J70" s="227"/>
      <c r="K70" s="206"/>
      <c r="L70" s="206"/>
      <c r="M70" s="227"/>
      <c r="N70" s="227"/>
      <c r="O70" s="206"/>
      <c r="P70" s="206"/>
      <c r="Q70" s="227"/>
      <c r="R70" s="227"/>
      <c r="S70" s="227"/>
      <c r="T70" s="206"/>
      <c r="U70" s="206"/>
      <c r="V70" s="227"/>
      <c r="W70" s="227"/>
      <c r="X70" s="206"/>
      <c r="Y70" s="206"/>
      <c r="Z70" s="227"/>
      <c r="AA70" s="227"/>
      <c r="AB70" s="201"/>
      <c r="AC70" s="58"/>
      <c r="AD70" s="58"/>
      <c r="AE70" s="212"/>
      <c r="AF70" s="212"/>
      <c r="AG70" s="198"/>
    </row>
    <row r="71" spans="1:33" ht="20.100000000000001" customHeight="1">
      <c r="A71" s="16"/>
      <c r="B71" s="377" t="s">
        <v>8</v>
      </c>
      <c r="C71" s="500">
        <v>0.58333333333333337</v>
      </c>
      <c r="D71" s="500"/>
      <c r="E71" s="500"/>
      <c r="G71" s="501" t="str">
        <f>J50</f>
        <v>足利サッカークラブジュニア</v>
      </c>
      <c r="H71" s="501"/>
      <c r="I71" s="501"/>
      <c r="J71" s="501"/>
      <c r="K71" s="501"/>
      <c r="L71" s="501"/>
      <c r="M71" s="501"/>
      <c r="N71" s="485">
        <f>P71+P72</f>
        <v>5</v>
      </c>
      <c r="O71" s="486" t="s">
        <v>9</v>
      </c>
      <c r="P71" s="206">
        <v>3</v>
      </c>
      <c r="Q71" s="214" t="s">
        <v>249</v>
      </c>
      <c r="R71" s="206">
        <v>0</v>
      </c>
      <c r="S71" s="486" t="s">
        <v>10</v>
      </c>
      <c r="T71" s="485">
        <f>R71+R72</f>
        <v>0</v>
      </c>
      <c r="U71" s="484" t="str">
        <f>N50</f>
        <v>宇都宮フットボールクラブジュニア</v>
      </c>
      <c r="V71" s="484"/>
      <c r="W71" s="484"/>
      <c r="X71" s="484"/>
      <c r="Y71" s="484"/>
      <c r="Z71" s="484"/>
      <c r="AA71" s="484"/>
      <c r="AB71" s="498" t="s">
        <v>246</v>
      </c>
      <c r="AC71" s="499" t="s">
        <v>189</v>
      </c>
      <c r="AD71" s="499" t="s">
        <v>181</v>
      </c>
      <c r="AE71" s="499" t="s">
        <v>182</v>
      </c>
      <c r="AF71" s="499">
        <v>4</v>
      </c>
      <c r="AG71" s="378" t="s">
        <v>247</v>
      </c>
    </row>
    <row r="72" spans="1:33" ht="20.100000000000001" customHeight="1">
      <c r="A72" s="16"/>
      <c r="B72" s="377"/>
      <c r="C72" s="500"/>
      <c r="D72" s="500"/>
      <c r="E72" s="500"/>
      <c r="G72" s="501"/>
      <c r="H72" s="501"/>
      <c r="I72" s="501"/>
      <c r="J72" s="501"/>
      <c r="K72" s="501"/>
      <c r="L72" s="501"/>
      <c r="M72" s="501"/>
      <c r="N72" s="485"/>
      <c r="O72" s="486"/>
      <c r="P72" s="206">
        <v>2</v>
      </c>
      <c r="Q72" s="214" t="s">
        <v>249</v>
      </c>
      <c r="R72" s="206">
        <v>0</v>
      </c>
      <c r="S72" s="486"/>
      <c r="T72" s="485"/>
      <c r="U72" s="484"/>
      <c r="V72" s="484"/>
      <c r="W72" s="484"/>
      <c r="X72" s="484"/>
      <c r="Y72" s="484"/>
      <c r="Z72" s="484"/>
      <c r="AA72" s="484"/>
      <c r="AB72" s="498"/>
      <c r="AC72" s="499"/>
      <c r="AD72" s="499"/>
      <c r="AE72" s="499"/>
      <c r="AF72" s="499"/>
      <c r="AG72" s="378"/>
    </row>
    <row r="73" spans="1:33" ht="20.100000000000001" customHeight="1">
      <c r="A73" s="16"/>
      <c r="C73" s="213"/>
      <c r="D73" s="213"/>
      <c r="E73" s="85"/>
      <c r="G73" s="206"/>
      <c r="H73" s="206"/>
      <c r="I73" s="227"/>
      <c r="J73" s="227"/>
      <c r="K73" s="206"/>
      <c r="L73" s="206"/>
      <c r="M73" s="227"/>
      <c r="N73" s="227"/>
      <c r="O73" s="206"/>
      <c r="P73" s="206"/>
      <c r="Q73" s="227"/>
      <c r="R73" s="227"/>
      <c r="S73" s="227"/>
      <c r="T73" s="206"/>
      <c r="U73" s="206"/>
      <c r="V73" s="227"/>
      <c r="W73" s="227"/>
      <c r="X73" s="206"/>
      <c r="Y73" s="206"/>
      <c r="Z73" s="227"/>
      <c r="AA73" s="227"/>
      <c r="AB73" s="201"/>
      <c r="AC73" s="208"/>
      <c r="AD73" s="58"/>
      <c r="AE73" s="58"/>
      <c r="AF73" s="212"/>
      <c r="AG73" s="132"/>
    </row>
    <row r="74" spans="1:33" ht="20.100000000000001" customHeight="1">
      <c r="A74" s="16"/>
      <c r="B74" s="377" t="s">
        <v>0</v>
      </c>
      <c r="C74" s="500">
        <v>0.60416666666666663</v>
      </c>
      <c r="D74" s="500"/>
      <c r="E74" s="500"/>
      <c r="G74" s="501" t="str">
        <f>W50</f>
        <v>国本ジュニアサッカークラブ</v>
      </c>
      <c r="H74" s="501"/>
      <c r="I74" s="501"/>
      <c r="J74" s="501"/>
      <c r="K74" s="501"/>
      <c r="L74" s="501"/>
      <c r="M74" s="501"/>
      <c r="N74" s="485">
        <f>P74+P75</f>
        <v>1</v>
      </c>
      <c r="O74" s="486" t="s">
        <v>9</v>
      </c>
      <c r="P74" s="206">
        <v>1</v>
      </c>
      <c r="Q74" s="214" t="s">
        <v>249</v>
      </c>
      <c r="R74" s="206">
        <v>0</v>
      </c>
      <c r="S74" s="486" t="s">
        <v>10</v>
      </c>
      <c r="T74" s="485">
        <f>R74+R75</f>
        <v>0</v>
      </c>
      <c r="U74" s="503" t="str">
        <f>AA50</f>
        <v>フットボールクラブガナドール大田原Ｕ１２</v>
      </c>
      <c r="V74" s="503"/>
      <c r="W74" s="503"/>
      <c r="X74" s="503"/>
      <c r="Y74" s="503"/>
      <c r="Z74" s="503"/>
      <c r="AA74" s="503"/>
      <c r="AB74" s="498" t="s">
        <v>246</v>
      </c>
      <c r="AC74" s="499" t="s">
        <v>186</v>
      </c>
      <c r="AD74" s="499" t="s">
        <v>187</v>
      </c>
      <c r="AE74" s="499" t="s">
        <v>188</v>
      </c>
      <c r="AF74" s="499">
        <v>1</v>
      </c>
      <c r="AG74" s="378" t="s">
        <v>247</v>
      </c>
    </row>
    <row r="75" spans="1:33" ht="20.100000000000001" customHeight="1">
      <c r="A75" s="16"/>
      <c r="B75" s="377"/>
      <c r="C75" s="500"/>
      <c r="D75" s="500"/>
      <c r="E75" s="500"/>
      <c r="G75" s="501"/>
      <c r="H75" s="501"/>
      <c r="I75" s="501"/>
      <c r="J75" s="501"/>
      <c r="K75" s="501"/>
      <c r="L75" s="501"/>
      <c r="M75" s="501"/>
      <c r="N75" s="485"/>
      <c r="O75" s="486"/>
      <c r="P75" s="206">
        <v>0</v>
      </c>
      <c r="Q75" s="214" t="s">
        <v>249</v>
      </c>
      <c r="R75" s="206">
        <v>0</v>
      </c>
      <c r="S75" s="486"/>
      <c r="T75" s="485"/>
      <c r="U75" s="503"/>
      <c r="V75" s="503"/>
      <c r="W75" s="503"/>
      <c r="X75" s="503"/>
      <c r="Y75" s="503"/>
      <c r="Z75" s="503"/>
      <c r="AA75" s="503"/>
      <c r="AB75" s="498"/>
      <c r="AC75" s="499"/>
      <c r="AD75" s="499"/>
      <c r="AE75" s="499"/>
      <c r="AF75" s="499"/>
      <c r="AG75" s="378"/>
    </row>
    <row r="76" spans="1:33" ht="20.100000000000001" customHeight="1">
      <c r="B76" s="199"/>
      <c r="C76" s="133"/>
      <c r="D76" s="133"/>
      <c r="E76" s="133"/>
      <c r="G76" s="206"/>
      <c r="H76" s="206"/>
      <c r="I76" s="206"/>
      <c r="J76" s="206"/>
      <c r="K76" s="206"/>
      <c r="L76" s="206"/>
      <c r="M76" s="206"/>
      <c r="N76" s="134"/>
      <c r="O76" s="207"/>
      <c r="P76" s="206"/>
      <c r="Q76" s="214"/>
      <c r="R76" s="227"/>
      <c r="S76" s="207"/>
      <c r="T76" s="134"/>
      <c r="U76" s="206"/>
      <c r="V76" s="206"/>
      <c r="W76" s="206"/>
      <c r="X76" s="206"/>
      <c r="Y76" s="206"/>
      <c r="Z76" s="206"/>
      <c r="AA76" s="206"/>
      <c r="AB76" s="208"/>
      <c r="AC76" s="208"/>
      <c r="AF76" s="208"/>
      <c r="AG76" s="208"/>
    </row>
    <row r="77" spans="1:33" ht="20.100000000000001" customHeight="1">
      <c r="C77" s="520" t="str">
        <f>J46 &amp;"リーグ"</f>
        <v>Hリーグ</v>
      </c>
      <c r="D77" s="521"/>
      <c r="E77" s="521"/>
      <c r="F77" s="522"/>
      <c r="G77" s="421" t="str">
        <f>C79</f>
        <v>阿久津サッカークラブ</v>
      </c>
      <c r="H77" s="422"/>
      <c r="I77" s="407" t="str">
        <f>C81</f>
        <v>足利サッカークラブジュニア</v>
      </c>
      <c r="J77" s="408"/>
      <c r="K77" s="407" t="str">
        <f>C83</f>
        <v>宇都宮フットボールクラブジュニア</v>
      </c>
      <c r="L77" s="408"/>
      <c r="M77" s="504" t="s">
        <v>1</v>
      </c>
      <c r="N77" s="504" t="s">
        <v>2</v>
      </c>
      <c r="O77" s="504" t="s">
        <v>248</v>
      </c>
      <c r="P77" s="504" t="s">
        <v>3</v>
      </c>
      <c r="R77" s="397" t="str">
        <f>W46 &amp;"リーグ"</f>
        <v>HHリーグ</v>
      </c>
      <c r="S77" s="398"/>
      <c r="T77" s="398"/>
      <c r="U77" s="399"/>
      <c r="V77" s="421" t="str">
        <f>R79</f>
        <v>Ｆ．Ｃ．栃木ジュニア</v>
      </c>
      <c r="W77" s="422"/>
      <c r="X77" s="407" t="str">
        <f>R81</f>
        <v>国本ジュニアサッカークラブ</v>
      </c>
      <c r="Y77" s="408"/>
      <c r="Z77" s="407" t="str">
        <f>R83</f>
        <v>フットボールクラブガナドール大田原Ｕ１２</v>
      </c>
      <c r="AA77" s="408"/>
      <c r="AB77" s="504" t="s">
        <v>1</v>
      </c>
      <c r="AC77" s="504" t="s">
        <v>2</v>
      </c>
      <c r="AD77" s="504" t="s">
        <v>248</v>
      </c>
      <c r="AE77" s="504" t="s">
        <v>3</v>
      </c>
    </row>
    <row r="78" spans="1:33" ht="20.100000000000001" customHeight="1">
      <c r="C78" s="523"/>
      <c r="D78" s="524"/>
      <c r="E78" s="524"/>
      <c r="F78" s="525"/>
      <c r="G78" s="423"/>
      <c r="H78" s="424"/>
      <c r="I78" s="409"/>
      <c r="J78" s="410"/>
      <c r="K78" s="409"/>
      <c r="L78" s="410"/>
      <c r="M78" s="505"/>
      <c r="N78" s="505"/>
      <c r="O78" s="505"/>
      <c r="P78" s="505"/>
      <c r="R78" s="400"/>
      <c r="S78" s="401"/>
      <c r="T78" s="401"/>
      <c r="U78" s="402"/>
      <c r="V78" s="423"/>
      <c r="W78" s="424"/>
      <c r="X78" s="409"/>
      <c r="Y78" s="410"/>
      <c r="Z78" s="409"/>
      <c r="AA78" s="410"/>
      <c r="AB78" s="505"/>
      <c r="AC78" s="505"/>
      <c r="AD78" s="505"/>
      <c r="AE78" s="505"/>
    </row>
    <row r="79" spans="1:33" ht="20.100000000000001" customHeight="1">
      <c r="C79" s="520" t="str">
        <f>F50</f>
        <v>阿久津サッカークラブ</v>
      </c>
      <c r="D79" s="521"/>
      <c r="E79" s="521"/>
      <c r="F79" s="522"/>
      <c r="G79" s="512"/>
      <c r="H79" s="513"/>
      <c r="I79" s="251">
        <f>N59</f>
        <v>0</v>
      </c>
      <c r="J79" s="251">
        <f>T59</f>
        <v>10</v>
      </c>
      <c r="K79" s="251">
        <f>N65</f>
        <v>0</v>
      </c>
      <c r="L79" s="251">
        <f>T65</f>
        <v>5</v>
      </c>
      <c r="M79" s="516">
        <f>COUNTIF(G80:L80,"○")*3+COUNTIF(G80:L80,"△")</f>
        <v>0</v>
      </c>
      <c r="N79" s="518">
        <f>O79-J79-L79</f>
        <v>-15</v>
      </c>
      <c r="O79" s="518">
        <f>I79+K79</f>
        <v>0</v>
      </c>
      <c r="P79" s="518">
        <v>3</v>
      </c>
      <c r="R79" s="528" t="str">
        <f>S50</f>
        <v>Ｆ．Ｃ．栃木ジュニア</v>
      </c>
      <c r="S79" s="529"/>
      <c r="T79" s="529"/>
      <c r="U79" s="530"/>
      <c r="V79" s="512"/>
      <c r="W79" s="513"/>
      <c r="X79" s="251">
        <f>N62</f>
        <v>2</v>
      </c>
      <c r="Y79" s="251">
        <f>T62</f>
        <v>0</v>
      </c>
      <c r="Z79" s="251">
        <f>N68</f>
        <v>4</v>
      </c>
      <c r="AA79" s="251">
        <f>T68</f>
        <v>0</v>
      </c>
      <c r="AB79" s="516">
        <f>COUNTIF(V80:AA80,"○")*3+COUNTIF(V80:AA80,"△")</f>
        <v>6</v>
      </c>
      <c r="AC79" s="518">
        <f>AD79-Y79-AA79</f>
        <v>6</v>
      </c>
      <c r="AD79" s="518">
        <f>X79+Z79</f>
        <v>6</v>
      </c>
      <c r="AE79" s="518">
        <v>1</v>
      </c>
    </row>
    <row r="80" spans="1:33" ht="20.100000000000001" customHeight="1">
      <c r="C80" s="523"/>
      <c r="D80" s="524"/>
      <c r="E80" s="524"/>
      <c r="F80" s="525"/>
      <c r="G80" s="514"/>
      <c r="H80" s="515"/>
      <c r="I80" s="526" t="str">
        <f>IF(I79&gt;J79,"○",IF(I79&lt;J79,"×",IF(I79=J79,"△")))</f>
        <v>×</v>
      </c>
      <c r="J80" s="527"/>
      <c r="K80" s="526" t="str">
        <f>IF(K79&gt;L79,"○",IF(K79&lt;L79,"×",IF(K79=L79,"△")))</f>
        <v>×</v>
      </c>
      <c r="L80" s="527"/>
      <c r="M80" s="517"/>
      <c r="N80" s="519"/>
      <c r="O80" s="519"/>
      <c r="P80" s="519"/>
      <c r="R80" s="531"/>
      <c r="S80" s="532"/>
      <c r="T80" s="532"/>
      <c r="U80" s="533"/>
      <c r="V80" s="514"/>
      <c r="W80" s="515"/>
      <c r="X80" s="526" t="str">
        <f>IF(X79&gt;Y79,"○",IF(X79&lt;Y79,"×",IF(X79=Y79,"△")))</f>
        <v>○</v>
      </c>
      <c r="Y80" s="527"/>
      <c r="Z80" s="526" t="str">
        <f>IF(Z79&gt;AA79,"○",IF(Z79&lt;AA79,"×",IF(Z79=AA79,"△")))</f>
        <v>○</v>
      </c>
      <c r="AA80" s="527"/>
      <c r="AB80" s="517"/>
      <c r="AC80" s="519"/>
      <c r="AD80" s="519"/>
      <c r="AE80" s="519"/>
    </row>
    <row r="81" spans="3:31" ht="20.100000000000001" customHeight="1">
      <c r="C81" s="534" t="str">
        <f>J50</f>
        <v>足利サッカークラブジュニア</v>
      </c>
      <c r="D81" s="535"/>
      <c r="E81" s="535"/>
      <c r="F81" s="536"/>
      <c r="G81" s="251">
        <f>J79</f>
        <v>10</v>
      </c>
      <c r="H81" s="251">
        <f>I79</f>
        <v>0</v>
      </c>
      <c r="I81" s="512"/>
      <c r="J81" s="513"/>
      <c r="K81" s="251">
        <f>N71</f>
        <v>5</v>
      </c>
      <c r="L81" s="251">
        <f>T71</f>
        <v>0</v>
      </c>
      <c r="M81" s="516">
        <f>COUNTIF(G82:L82,"○")*3+COUNTIF(G82:L82,"△")</f>
        <v>6</v>
      </c>
      <c r="N81" s="518">
        <f>O81-H81-L81</f>
        <v>15</v>
      </c>
      <c r="O81" s="518">
        <f>G81+K81</f>
        <v>15</v>
      </c>
      <c r="P81" s="518">
        <v>1</v>
      </c>
      <c r="R81" s="544" t="str">
        <f>W50</f>
        <v>国本ジュニアサッカークラブ</v>
      </c>
      <c r="S81" s="545"/>
      <c r="T81" s="545"/>
      <c r="U81" s="546"/>
      <c r="V81" s="251">
        <f>Y79</f>
        <v>0</v>
      </c>
      <c r="W81" s="251">
        <f>X79</f>
        <v>2</v>
      </c>
      <c r="X81" s="512"/>
      <c r="Y81" s="513"/>
      <c r="Z81" s="251">
        <f>N74</f>
        <v>1</v>
      </c>
      <c r="AA81" s="251">
        <f>T74</f>
        <v>0</v>
      </c>
      <c r="AB81" s="516">
        <f>COUNTIF(V82:AA82,"○")*3+COUNTIF(V82:AA82,"△")</f>
        <v>3</v>
      </c>
      <c r="AC81" s="518">
        <f>AD81-W81-AA81</f>
        <v>-1</v>
      </c>
      <c r="AD81" s="518">
        <f>V81+Z81</f>
        <v>1</v>
      </c>
      <c r="AE81" s="518">
        <v>2</v>
      </c>
    </row>
    <row r="82" spans="3:31" ht="20.100000000000001" customHeight="1">
      <c r="C82" s="537"/>
      <c r="D82" s="538"/>
      <c r="E82" s="538"/>
      <c r="F82" s="539"/>
      <c r="G82" s="526" t="str">
        <f>IF(G81&gt;H81,"○",IF(G81&lt;H81,"×",IF(G81=H81,"△")))</f>
        <v>○</v>
      </c>
      <c r="H82" s="527"/>
      <c r="I82" s="514"/>
      <c r="J82" s="515"/>
      <c r="K82" s="526" t="str">
        <f>IF(K81&gt;L81,"○",IF(K81&lt;L81,"×",IF(K81=L81,"△")))</f>
        <v>○</v>
      </c>
      <c r="L82" s="527"/>
      <c r="M82" s="517"/>
      <c r="N82" s="519"/>
      <c r="O82" s="519"/>
      <c r="P82" s="519"/>
      <c r="R82" s="547"/>
      <c r="S82" s="548"/>
      <c r="T82" s="548"/>
      <c r="U82" s="549"/>
      <c r="V82" s="526" t="str">
        <f>IF(V81&gt;W81,"○",IF(V81&lt;W81,"×",IF(V81=W81,"△")))</f>
        <v>×</v>
      </c>
      <c r="W82" s="527"/>
      <c r="X82" s="514"/>
      <c r="Y82" s="515"/>
      <c r="Z82" s="526" t="str">
        <f>IF(Z81&gt;AA81,"○",IF(Z81&lt;AA81,"×",IF(Z81=AA81,"△")))</f>
        <v>○</v>
      </c>
      <c r="AA82" s="527"/>
      <c r="AB82" s="517"/>
      <c r="AC82" s="519"/>
      <c r="AD82" s="519"/>
      <c r="AE82" s="519"/>
    </row>
    <row r="83" spans="3:31" ht="20.100000000000001" customHeight="1">
      <c r="C83" s="506" t="str">
        <f>N50</f>
        <v>宇都宮フットボールクラブジュニア</v>
      </c>
      <c r="D83" s="507"/>
      <c r="E83" s="507"/>
      <c r="F83" s="508"/>
      <c r="G83" s="251">
        <f>L79</f>
        <v>5</v>
      </c>
      <c r="H83" s="251">
        <f>K79</f>
        <v>0</v>
      </c>
      <c r="I83" s="251">
        <f>L81</f>
        <v>0</v>
      </c>
      <c r="J83" s="251">
        <f>K81</f>
        <v>5</v>
      </c>
      <c r="K83" s="512"/>
      <c r="L83" s="513"/>
      <c r="M83" s="516">
        <f>COUNTIF(G84:L84,"○")*3+COUNTIF(G84:L84,"△")</f>
        <v>3</v>
      </c>
      <c r="N83" s="518">
        <f>O83-H83-J83</f>
        <v>0</v>
      </c>
      <c r="O83" s="518">
        <f>G83+I83</f>
        <v>5</v>
      </c>
      <c r="P83" s="518">
        <v>2</v>
      </c>
      <c r="R83" s="550" t="str">
        <f>AA50</f>
        <v>フットボールクラブガナドール大田原Ｕ１２</v>
      </c>
      <c r="S83" s="551"/>
      <c r="T83" s="551"/>
      <c r="U83" s="552"/>
      <c r="V83" s="251">
        <f>AA79</f>
        <v>0</v>
      </c>
      <c r="W83" s="251">
        <f>Z79</f>
        <v>4</v>
      </c>
      <c r="X83" s="251">
        <f>AA81</f>
        <v>0</v>
      </c>
      <c r="Y83" s="251">
        <f>Z81</f>
        <v>1</v>
      </c>
      <c r="Z83" s="512"/>
      <c r="AA83" s="513"/>
      <c r="AB83" s="516">
        <f>COUNTIF(V84:AA84,"○")*3+COUNTIF(V84:AA84,"△")</f>
        <v>0</v>
      </c>
      <c r="AC83" s="518">
        <f>AD83-W83-Y83</f>
        <v>-5</v>
      </c>
      <c r="AD83" s="518">
        <f>V83+X83</f>
        <v>0</v>
      </c>
      <c r="AE83" s="518">
        <v>3</v>
      </c>
    </row>
    <row r="84" spans="3:31" ht="20.100000000000001" customHeight="1">
      <c r="C84" s="509"/>
      <c r="D84" s="510"/>
      <c r="E84" s="510"/>
      <c r="F84" s="511"/>
      <c r="G84" s="526" t="str">
        <f>IF(G83&gt;H83,"○",IF(G83&lt;H83,"×",IF(G83=H83,"△")))</f>
        <v>○</v>
      </c>
      <c r="H84" s="527"/>
      <c r="I84" s="526" t="str">
        <f>IF(I83&gt;J83,"○",IF(I83&lt;J83,"×",IF(I83=J83,"△")))</f>
        <v>×</v>
      </c>
      <c r="J84" s="527"/>
      <c r="K84" s="514"/>
      <c r="L84" s="515"/>
      <c r="M84" s="517"/>
      <c r="N84" s="519"/>
      <c r="O84" s="519"/>
      <c r="P84" s="519"/>
      <c r="R84" s="553"/>
      <c r="S84" s="554"/>
      <c r="T84" s="554"/>
      <c r="U84" s="555"/>
      <c r="V84" s="526" t="str">
        <f>IF(V83&gt;W83,"○",IF(V83&lt;W83,"×",IF(V83=W83,"△")))</f>
        <v>×</v>
      </c>
      <c r="W84" s="527"/>
      <c r="X84" s="526" t="str">
        <f>IF(X83&gt;Y83,"○",IF(X83&lt;Y83,"×",IF(X83=Y83,"△")))</f>
        <v>×</v>
      </c>
      <c r="Y84" s="527"/>
      <c r="Z84" s="514"/>
      <c r="AA84" s="515"/>
      <c r="AB84" s="517"/>
      <c r="AC84" s="519"/>
      <c r="AD84" s="519"/>
      <c r="AE84" s="519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I44:M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AB16:AB17"/>
    <mergeCell ref="AC16:AC17"/>
    <mergeCell ref="AD16:AD17"/>
    <mergeCell ref="AE16:AE17"/>
    <mergeCell ref="B16:B17"/>
    <mergeCell ref="C16:E17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I1:M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102"/>
  <sheetViews>
    <sheetView view="pageBreakPreview" zoomScaleNormal="100" zoomScaleSheetLayoutView="100" workbookViewId="0"/>
  </sheetViews>
  <sheetFormatPr defaultColWidth="9" defaultRowHeight="13.2"/>
  <cols>
    <col min="1" max="14" width="5.44140625" style="216" customWidth="1"/>
    <col min="15" max="15" width="6.109375" style="216" customWidth="1"/>
    <col min="16" max="35" width="5.44140625" style="216" customWidth="1"/>
    <col min="36" max="257" width="9" style="216"/>
    <col min="258" max="285" width="5.6640625" style="216" customWidth="1"/>
    <col min="286" max="513" width="9" style="216"/>
    <col min="514" max="541" width="5.6640625" style="216" customWidth="1"/>
    <col min="542" max="769" width="9" style="216"/>
    <col min="770" max="797" width="5.6640625" style="216" customWidth="1"/>
    <col min="798" max="1025" width="9" style="216"/>
    <col min="1026" max="1053" width="5.6640625" style="216" customWidth="1"/>
    <col min="1054" max="1281" width="9" style="216"/>
    <col min="1282" max="1309" width="5.6640625" style="216" customWidth="1"/>
    <col min="1310" max="1537" width="9" style="216"/>
    <col min="1538" max="1565" width="5.6640625" style="216" customWidth="1"/>
    <col min="1566" max="1793" width="9" style="216"/>
    <col min="1794" max="1821" width="5.6640625" style="216" customWidth="1"/>
    <col min="1822" max="2049" width="9" style="216"/>
    <col min="2050" max="2077" width="5.6640625" style="216" customWidth="1"/>
    <col min="2078" max="2305" width="9" style="216"/>
    <col min="2306" max="2333" width="5.6640625" style="216" customWidth="1"/>
    <col min="2334" max="2561" width="9" style="216"/>
    <col min="2562" max="2589" width="5.6640625" style="216" customWidth="1"/>
    <col min="2590" max="2817" width="9" style="216"/>
    <col min="2818" max="2845" width="5.6640625" style="216" customWidth="1"/>
    <col min="2846" max="3073" width="9" style="216"/>
    <col min="3074" max="3101" width="5.6640625" style="216" customWidth="1"/>
    <col min="3102" max="3329" width="9" style="216"/>
    <col min="3330" max="3357" width="5.6640625" style="216" customWidth="1"/>
    <col min="3358" max="3585" width="9" style="216"/>
    <col min="3586" max="3613" width="5.6640625" style="216" customWidth="1"/>
    <col min="3614" max="3841" width="9" style="216"/>
    <col min="3842" max="3869" width="5.6640625" style="216" customWidth="1"/>
    <col min="3870" max="4097" width="9" style="216"/>
    <col min="4098" max="4125" width="5.6640625" style="216" customWidth="1"/>
    <col min="4126" max="4353" width="9" style="216"/>
    <col min="4354" max="4381" width="5.6640625" style="216" customWidth="1"/>
    <col min="4382" max="4609" width="9" style="216"/>
    <col min="4610" max="4637" width="5.6640625" style="216" customWidth="1"/>
    <col min="4638" max="4865" width="9" style="216"/>
    <col min="4866" max="4893" width="5.6640625" style="216" customWidth="1"/>
    <col min="4894" max="5121" width="9" style="216"/>
    <col min="5122" max="5149" width="5.6640625" style="216" customWidth="1"/>
    <col min="5150" max="5377" width="9" style="216"/>
    <col min="5378" max="5405" width="5.6640625" style="216" customWidth="1"/>
    <col min="5406" max="5633" width="9" style="216"/>
    <col min="5634" max="5661" width="5.6640625" style="216" customWidth="1"/>
    <col min="5662" max="5889" width="9" style="216"/>
    <col min="5890" max="5917" width="5.6640625" style="216" customWidth="1"/>
    <col min="5918" max="6145" width="9" style="216"/>
    <col min="6146" max="6173" width="5.6640625" style="216" customWidth="1"/>
    <col min="6174" max="6401" width="9" style="216"/>
    <col min="6402" max="6429" width="5.6640625" style="216" customWidth="1"/>
    <col min="6430" max="6657" width="9" style="216"/>
    <col min="6658" max="6685" width="5.6640625" style="216" customWidth="1"/>
    <col min="6686" max="6913" width="9" style="216"/>
    <col min="6914" max="6941" width="5.6640625" style="216" customWidth="1"/>
    <col min="6942" max="7169" width="9" style="216"/>
    <col min="7170" max="7197" width="5.6640625" style="216" customWidth="1"/>
    <col min="7198" max="7425" width="9" style="216"/>
    <col min="7426" max="7453" width="5.6640625" style="216" customWidth="1"/>
    <col min="7454" max="7681" width="9" style="216"/>
    <col min="7682" max="7709" width="5.6640625" style="216" customWidth="1"/>
    <col min="7710" max="7937" width="9" style="216"/>
    <col min="7938" max="7965" width="5.6640625" style="216" customWidth="1"/>
    <col min="7966" max="8193" width="9" style="216"/>
    <col min="8194" max="8221" width="5.6640625" style="216" customWidth="1"/>
    <col min="8222" max="8449" width="9" style="216"/>
    <col min="8450" max="8477" width="5.6640625" style="216" customWidth="1"/>
    <col min="8478" max="8705" width="9" style="216"/>
    <col min="8706" max="8733" width="5.6640625" style="216" customWidth="1"/>
    <col min="8734" max="8961" width="9" style="216"/>
    <col min="8962" max="8989" width="5.6640625" style="216" customWidth="1"/>
    <col min="8990" max="9217" width="9" style="216"/>
    <col min="9218" max="9245" width="5.6640625" style="216" customWidth="1"/>
    <col min="9246" max="9473" width="9" style="216"/>
    <col min="9474" max="9501" width="5.6640625" style="216" customWidth="1"/>
    <col min="9502" max="9729" width="9" style="216"/>
    <col min="9730" max="9757" width="5.6640625" style="216" customWidth="1"/>
    <col min="9758" max="9985" width="9" style="216"/>
    <col min="9986" max="10013" width="5.6640625" style="216" customWidth="1"/>
    <col min="10014" max="10241" width="9" style="216"/>
    <col min="10242" max="10269" width="5.6640625" style="216" customWidth="1"/>
    <col min="10270" max="10497" width="9" style="216"/>
    <col min="10498" max="10525" width="5.6640625" style="216" customWidth="1"/>
    <col min="10526" max="10753" width="9" style="216"/>
    <col min="10754" max="10781" width="5.6640625" style="216" customWidth="1"/>
    <col min="10782" max="11009" width="9" style="216"/>
    <col min="11010" max="11037" width="5.6640625" style="216" customWidth="1"/>
    <col min="11038" max="11265" width="9" style="216"/>
    <col min="11266" max="11293" width="5.6640625" style="216" customWidth="1"/>
    <col min="11294" max="11521" width="9" style="216"/>
    <col min="11522" max="11549" width="5.6640625" style="216" customWidth="1"/>
    <col min="11550" max="11777" width="9" style="216"/>
    <col min="11778" max="11805" width="5.6640625" style="216" customWidth="1"/>
    <col min="11806" max="12033" width="9" style="216"/>
    <col min="12034" max="12061" width="5.6640625" style="216" customWidth="1"/>
    <col min="12062" max="12289" width="9" style="216"/>
    <col min="12290" max="12317" width="5.6640625" style="216" customWidth="1"/>
    <col min="12318" max="12545" width="9" style="216"/>
    <col min="12546" max="12573" width="5.6640625" style="216" customWidth="1"/>
    <col min="12574" max="12801" width="9" style="216"/>
    <col min="12802" max="12829" width="5.6640625" style="216" customWidth="1"/>
    <col min="12830" max="13057" width="9" style="216"/>
    <col min="13058" max="13085" width="5.6640625" style="216" customWidth="1"/>
    <col min="13086" max="13313" width="9" style="216"/>
    <col min="13314" max="13341" width="5.6640625" style="216" customWidth="1"/>
    <col min="13342" max="13569" width="9" style="216"/>
    <col min="13570" max="13597" width="5.6640625" style="216" customWidth="1"/>
    <col min="13598" max="13825" width="9" style="216"/>
    <col min="13826" max="13853" width="5.6640625" style="216" customWidth="1"/>
    <col min="13854" max="14081" width="9" style="216"/>
    <col min="14082" max="14109" width="5.6640625" style="216" customWidth="1"/>
    <col min="14110" max="14337" width="9" style="216"/>
    <col min="14338" max="14365" width="5.6640625" style="216" customWidth="1"/>
    <col min="14366" max="14593" width="9" style="216"/>
    <col min="14594" max="14621" width="5.6640625" style="216" customWidth="1"/>
    <col min="14622" max="14849" width="9" style="216"/>
    <col min="14850" max="14877" width="5.6640625" style="216" customWidth="1"/>
    <col min="14878" max="15105" width="9" style="216"/>
    <col min="15106" max="15133" width="5.6640625" style="216" customWidth="1"/>
    <col min="15134" max="15361" width="9" style="216"/>
    <col min="15362" max="15389" width="5.6640625" style="216" customWidth="1"/>
    <col min="15390" max="15617" width="9" style="216"/>
    <col min="15618" max="15645" width="5.6640625" style="216" customWidth="1"/>
    <col min="15646" max="15873" width="9" style="216"/>
    <col min="15874" max="15901" width="5.6640625" style="216" customWidth="1"/>
    <col min="15902" max="16129" width="9" style="216"/>
    <col min="16130" max="16157" width="5.6640625" style="216" customWidth="1"/>
    <col min="16158" max="16384" width="9" style="216"/>
  </cols>
  <sheetData>
    <row r="1" spans="1:33" ht="21.75" customHeight="1">
      <c r="A1" s="9" t="s">
        <v>232</v>
      </c>
      <c r="B1" s="52"/>
      <c r="C1" s="52"/>
      <c r="D1" s="52"/>
      <c r="E1" s="52"/>
      <c r="F1" s="52"/>
      <c r="G1" s="52"/>
      <c r="H1" s="52"/>
      <c r="I1" s="375" t="s">
        <v>233</v>
      </c>
      <c r="J1" s="375"/>
      <c r="K1" s="375"/>
      <c r="L1" s="375"/>
      <c r="M1" s="375"/>
      <c r="N1" s="95"/>
      <c r="O1" s="95"/>
      <c r="P1" s="95"/>
      <c r="Q1" s="95"/>
      <c r="R1" s="95"/>
      <c r="T1" s="376" t="s">
        <v>85</v>
      </c>
      <c r="U1" s="376"/>
      <c r="V1" s="376"/>
      <c r="W1" s="376"/>
      <c r="X1" s="375" t="str">
        <f>'U10組合せ(抽選結果)'!AH120</f>
        <v>真岡鬼怒自然クレーB</v>
      </c>
      <c r="Y1" s="375"/>
      <c r="Z1" s="375"/>
      <c r="AA1" s="375"/>
      <c r="AB1" s="375"/>
      <c r="AC1" s="375"/>
      <c r="AD1" s="375"/>
      <c r="AE1" s="375"/>
      <c r="AF1" s="375"/>
      <c r="AG1" s="375"/>
    </row>
    <row r="2" spans="1:33" ht="15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R2" s="203"/>
      <c r="S2" s="203"/>
      <c r="T2" s="203"/>
      <c r="U2" s="203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3" ht="19.5" customHeight="1">
      <c r="A3" s="9"/>
      <c r="B3" s="9"/>
      <c r="C3" s="9"/>
      <c r="D3" s="9"/>
      <c r="E3" s="9"/>
      <c r="F3" s="9"/>
      <c r="G3" s="9"/>
      <c r="I3" s="376" t="s">
        <v>263</v>
      </c>
      <c r="J3" s="376"/>
      <c r="M3" s="203"/>
      <c r="R3" s="203"/>
      <c r="S3" s="203"/>
      <c r="T3" s="203"/>
      <c r="U3" s="203"/>
      <c r="V3" s="11"/>
      <c r="X3" s="376" t="s">
        <v>264</v>
      </c>
      <c r="Y3" s="376"/>
      <c r="Z3" s="9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258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30"/>
      <c r="Y4" s="96"/>
      <c r="Z4" s="1"/>
      <c r="AA4" s="1"/>
      <c r="AB4" s="1"/>
      <c r="AC4" s="1"/>
      <c r="AD4" s="1"/>
    </row>
    <row r="5" spans="1:33" ht="20.100000000000001" customHeight="1" thickTop="1">
      <c r="A5" s="1"/>
      <c r="B5" s="1"/>
      <c r="C5" s="1"/>
      <c r="D5" s="41"/>
      <c r="E5" s="13"/>
      <c r="F5" s="13"/>
      <c r="G5" s="97"/>
      <c r="H5" s="12"/>
      <c r="I5" s="98"/>
      <c r="J5" s="259"/>
      <c r="K5" s="260"/>
      <c r="L5" s="261"/>
      <c r="M5" s="259"/>
      <c r="N5" s="259"/>
      <c r="O5" s="262"/>
      <c r="P5" s="1"/>
      <c r="Q5" s="1"/>
      <c r="R5" s="1"/>
      <c r="S5" s="263"/>
      <c r="T5" s="259"/>
      <c r="U5" s="259"/>
      <c r="V5" s="264"/>
      <c r="W5" s="265"/>
      <c r="X5" s="266"/>
      <c r="Y5" s="13"/>
      <c r="Z5" s="14"/>
      <c r="AA5" s="41"/>
      <c r="AB5" s="13"/>
      <c r="AC5" s="13"/>
      <c r="AD5" s="14"/>
    </row>
    <row r="6" spans="1:33" ht="20.100000000000001" customHeight="1">
      <c r="A6" s="1"/>
      <c r="B6" s="1"/>
      <c r="C6" s="377">
        <v>1</v>
      </c>
      <c r="D6" s="377"/>
      <c r="E6" s="199"/>
      <c r="F6" s="1"/>
      <c r="G6" s="377">
        <v>2</v>
      </c>
      <c r="H6" s="377"/>
      <c r="I6" s="199"/>
      <c r="J6" s="1"/>
      <c r="K6" s="377">
        <v>3</v>
      </c>
      <c r="L6" s="377"/>
      <c r="M6" s="199"/>
      <c r="N6" s="1"/>
      <c r="O6" s="377">
        <v>4</v>
      </c>
      <c r="P6" s="377"/>
      <c r="Q6" s="1"/>
      <c r="R6" s="377">
        <v>5</v>
      </c>
      <c r="S6" s="377"/>
      <c r="T6" s="199"/>
      <c r="U6" s="1"/>
      <c r="V6" s="377">
        <v>6</v>
      </c>
      <c r="W6" s="377"/>
      <c r="X6" s="199"/>
      <c r="Y6" s="1"/>
      <c r="Z6" s="377">
        <v>7</v>
      </c>
      <c r="AA6" s="377"/>
      <c r="AB6" s="199"/>
      <c r="AC6" s="1"/>
      <c r="AD6" s="377">
        <v>8</v>
      </c>
      <c r="AE6" s="377"/>
    </row>
    <row r="7" spans="1:33" ht="20.100000000000001" customHeight="1">
      <c r="A7" s="1"/>
      <c r="B7" s="1"/>
      <c r="C7" s="386" t="str">
        <f>'U10組合せ(抽選結果)'!AF134</f>
        <v>間東ＦＣミラクルズ</v>
      </c>
      <c r="D7" s="386"/>
      <c r="E7" s="202"/>
      <c r="F7" s="200"/>
      <c r="G7" s="386" t="str">
        <f>'U10組合せ(抽選結果)'!AF132</f>
        <v>ＳＵＧＡＯサッカークラブ</v>
      </c>
      <c r="H7" s="386"/>
      <c r="I7" s="202"/>
      <c r="J7" s="99"/>
      <c r="K7" s="379" t="str">
        <f>'U10組合せ(抽選結果)'!AF130</f>
        <v>紫塚ＦＣ</v>
      </c>
      <c r="L7" s="379"/>
      <c r="M7" s="202"/>
      <c r="N7" s="99"/>
      <c r="O7" s="389" t="str">
        <f>'U10組合せ(抽選結果)'!AF128</f>
        <v>さくらボン・ディ・ボーラ</v>
      </c>
      <c r="P7" s="389"/>
      <c r="Q7" s="99"/>
      <c r="R7" s="556" t="str">
        <f>'U10組合せ(抽選結果)'!AF126</f>
        <v>亀山サッカークラブ</v>
      </c>
      <c r="S7" s="556"/>
      <c r="T7" s="202"/>
      <c r="U7" s="99"/>
      <c r="V7" s="379" t="str">
        <f>'U10組合せ(抽選結果)'!AF124</f>
        <v>ＦＣ毛野</v>
      </c>
      <c r="W7" s="379"/>
      <c r="X7" s="202"/>
      <c r="Y7" s="99"/>
      <c r="Z7" s="388" t="str">
        <f>'U10組合せ(抽選結果)'!AF122</f>
        <v>清原陽東サッカースポーツ少年団</v>
      </c>
      <c r="AA7" s="388"/>
      <c r="AB7" s="202"/>
      <c r="AC7" s="99"/>
      <c r="AD7" s="379" t="str">
        <f>'U10組合せ(抽選結果)'!AF120</f>
        <v>ＣＦＡ日光</v>
      </c>
      <c r="AE7" s="379"/>
    </row>
    <row r="8" spans="1:33" ht="20.100000000000001" customHeight="1">
      <c r="A8" s="1"/>
      <c r="B8" s="1"/>
      <c r="C8" s="386"/>
      <c r="D8" s="386"/>
      <c r="E8" s="202"/>
      <c r="F8" s="200"/>
      <c r="G8" s="386"/>
      <c r="H8" s="386"/>
      <c r="I8" s="202"/>
      <c r="J8" s="99"/>
      <c r="K8" s="379"/>
      <c r="L8" s="379"/>
      <c r="M8" s="202"/>
      <c r="N8" s="99"/>
      <c r="O8" s="389"/>
      <c r="P8" s="389"/>
      <c r="Q8" s="99"/>
      <c r="R8" s="556"/>
      <c r="S8" s="556"/>
      <c r="T8" s="202"/>
      <c r="U8" s="99"/>
      <c r="V8" s="379"/>
      <c r="W8" s="379"/>
      <c r="X8" s="202"/>
      <c r="Y8" s="99"/>
      <c r="Z8" s="388"/>
      <c r="AA8" s="388"/>
      <c r="AB8" s="202"/>
      <c r="AC8" s="99"/>
      <c r="AD8" s="379"/>
      <c r="AE8" s="379"/>
    </row>
    <row r="9" spans="1:33" ht="20.100000000000001" customHeight="1">
      <c r="A9" s="1"/>
      <c r="B9" s="1"/>
      <c r="C9" s="386"/>
      <c r="D9" s="386"/>
      <c r="E9" s="202"/>
      <c r="F9" s="200"/>
      <c r="G9" s="386"/>
      <c r="H9" s="386"/>
      <c r="I9" s="202"/>
      <c r="J9" s="99"/>
      <c r="K9" s="379"/>
      <c r="L9" s="379"/>
      <c r="M9" s="202"/>
      <c r="N9" s="99"/>
      <c r="O9" s="389"/>
      <c r="P9" s="389"/>
      <c r="Q9" s="99"/>
      <c r="R9" s="556"/>
      <c r="S9" s="556"/>
      <c r="T9" s="202"/>
      <c r="U9" s="99"/>
      <c r="V9" s="379"/>
      <c r="W9" s="379"/>
      <c r="X9" s="202"/>
      <c r="Y9" s="99"/>
      <c r="Z9" s="388"/>
      <c r="AA9" s="388"/>
      <c r="AB9" s="202"/>
      <c r="AC9" s="99"/>
      <c r="AD9" s="379"/>
      <c r="AE9" s="379"/>
    </row>
    <row r="10" spans="1:33" ht="19.5" customHeight="1">
      <c r="A10" s="1"/>
      <c r="B10" s="1"/>
      <c r="C10" s="386"/>
      <c r="D10" s="386"/>
      <c r="E10" s="202"/>
      <c r="F10" s="200"/>
      <c r="G10" s="386"/>
      <c r="H10" s="386"/>
      <c r="I10" s="202"/>
      <c r="J10" s="99"/>
      <c r="K10" s="379"/>
      <c r="L10" s="379"/>
      <c r="M10" s="202"/>
      <c r="N10" s="99"/>
      <c r="O10" s="389"/>
      <c r="P10" s="389"/>
      <c r="Q10" s="99"/>
      <c r="R10" s="556"/>
      <c r="S10" s="556"/>
      <c r="T10" s="202"/>
      <c r="U10" s="99"/>
      <c r="V10" s="379"/>
      <c r="W10" s="379"/>
      <c r="X10" s="202"/>
      <c r="Y10" s="99"/>
      <c r="Z10" s="388"/>
      <c r="AA10" s="388"/>
      <c r="AB10" s="202"/>
      <c r="AC10" s="99"/>
      <c r="AD10" s="379"/>
      <c r="AE10" s="379"/>
    </row>
    <row r="11" spans="1:33" ht="20.100000000000001" customHeight="1">
      <c r="A11" s="1"/>
      <c r="B11" s="1"/>
      <c r="C11" s="386"/>
      <c r="D11" s="386"/>
      <c r="E11" s="202"/>
      <c r="F11" s="200"/>
      <c r="G11" s="386"/>
      <c r="H11" s="386"/>
      <c r="I11" s="202"/>
      <c r="J11" s="99"/>
      <c r="K11" s="379"/>
      <c r="L11" s="379"/>
      <c r="M11" s="202"/>
      <c r="N11" s="99"/>
      <c r="O11" s="389"/>
      <c r="P11" s="389"/>
      <c r="Q11" s="99"/>
      <c r="R11" s="556"/>
      <c r="S11" s="556"/>
      <c r="T11" s="202"/>
      <c r="U11" s="99"/>
      <c r="V11" s="379"/>
      <c r="W11" s="379"/>
      <c r="X11" s="202"/>
      <c r="Y11" s="99"/>
      <c r="Z11" s="388"/>
      <c r="AA11" s="388"/>
      <c r="AB11" s="202"/>
      <c r="AC11" s="99"/>
      <c r="AD11" s="379"/>
      <c r="AE11" s="379"/>
    </row>
    <row r="12" spans="1:33" ht="20.100000000000001" customHeight="1">
      <c r="A12" s="1"/>
      <c r="B12" s="1"/>
      <c r="C12" s="386"/>
      <c r="D12" s="386"/>
      <c r="E12" s="202"/>
      <c r="F12" s="200"/>
      <c r="G12" s="386"/>
      <c r="H12" s="386"/>
      <c r="I12" s="202"/>
      <c r="J12" s="99"/>
      <c r="K12" s="379"/>
      <c r="L12" s="379"/>
      <c r="M12" s="202"/>
      <c r="N12" s="99"/>
      <c r="O12" s="389"/>
      <c r="P12" s="389"/>
      <c r="Q12" s="99"/>
      <c r="R12" s="556"/>
      <c r="S12" s="556"/>
      <c r="T12" s="202"/>
      <c r="U12" s="99"/>
      <c r="V12" s="379"/>
      <c r="W12" s="379"/>
      <c r="X12" s="202"/>
      <c r="Y12" s="99"/>
      <c r="Z12" s="388"/>
      <c r="AA12" s="388"/>
      <c r="AB12" s="202"/>
      <c r="AC12" s="99"/>
      <c r="AD12" s="379"/>
      <c r="AE12" s="379"/>
    </row>
    <row r="13" spans="1:33" ht="20.100000000000001" customHeight="1">
      <c r="A13" s="1"/>
      <c r="B13" s="1"/>
      <c r="C13" s="386"/>
      <c r="D13" s="386"/>
      <c r="E13" s="202"/>
      <c r="F13" s="200"/>
      <c r="G13" s="386"/>
      <c r="H13" s="386"/>
      <c r="I13" s="202"/>
      <c r="J13" s="99"/>
      <c r="K13" s="379"/>
      <c r="L13" s="379"/>
      <c r="M13" s="202"/>
      <c r="N13" s="99"/>
      <c r="O13" s="389"/>
      <c r="P13" s="389"/>
      <c r="Q13" s="99"/>
      <c r="R13" s="556"/>
      <c r="S13" s="556"/>
      <c r="T13" s="202"/>
      <c r="U13" s="99"/>
      <c r="V13" s="379"/>
      <c r="W13" s="379"/>
      <c r="X13" s="202"/>
      <c r="Y13" s="99"/>
      <c r="Z13" s="388"/>
      <c r="AA13" s="388"/>
      <c r="AB13" s="202"/>
      <c r="AC13" s="99"/>
      <c r="AD13" s="379"/>
      <c r="AE13" s="379"/>
    </row>
    <row r="14" spans="1:33" ht="19.5" customHeight="1">
      <c r="A14" s="1"/>
      <c r="B14" s="1"/>
      <c r="C14" s="386"/>
      <c r="D14" s="386"/>
      <c r="E14" s="202"/>
      <c r="F14" s="200"/>
      <c r="G14" s="386"/>
      <c r="H14" s="386"/>
      <c r="I14" s="202"/>
      <c r="J14" s="99"/>
      <c r="K14" s="379"/>
      <c r="L14" s="379"/>
      <c r="M14" s="202"/>
      <c r="N14" s="99"/>
      <c r="O14" s="389"/>
      <c r="P14" s="389"/>
      <c r="Q14" s="99"/>
      <c r="R14" s="556"/>
      <c r="S14" s="556"/>
      <c r="T14" s="202"/>
      <c r="U14" s="99"/>
      <c r="V14" s="379"/>
      <c r="W14" s="379"/>
      <c r="X14" s="202"/>
      <c r="Y14" s="99"/>
      <c r="Z14" s="388"/>
      <c r="AA14" s="388"/>
      <c r="AB14" s="202"/>
      <c r="AC14" s="99"/>
      <c r="AD14" s="379"/>
      <c r="AE14" s="379"/>
    </row>
    <row r="15" spans="1:33" ht="19.2">
      <c r="B15" s="55" t="s">
        <v>176</v>
      </c>
      <c r="D15" s="5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B15" s="205"/>
      <c r="AC15" s="197" t="s">
        <v>177</v>
      </c>
      <c r="AD15" s="197" t="s">
        <v>178</v>
      </c>
      <c r="AE15" s="197" t="s">
        <v>178</v>
      </c>
      <c r="AF15" s="197" t="s">
        <v>179</v>
      </c>
      <c r="AG15" s="101"/>
    </row>
    <row r="16" spans="1:33" ht="13.5" customHeight="1">
      <c r="B16" s="377" t="s">
        <v>180</v>
      </c>
      <c r="C16" s="377" t="s">
        <v>4</v>
      </c>
      <c r="D16" s="380">
        <v>0.5</v>
      </c>
      <c r="E16" s="380"/>
      <c r="F16" s="380"/>
      <c r="G16" s="384" t="str">
        <f>C7</f>
        <v>間東ＦＣミラクルズ</v>
      </c>
      <c r="H16" s="384"/>
      <c r="I16" s="384"/>
      <c r="J16" s="384"/>
      <c r="K16" s="384"/>
      <c r="L16" s="384"/>
      <c r="M16" s="384"/>
      <c r="N16" s="382">
        <f>P16+P17</f>
        <v>0</v>
      </c>
      <c r="O16" s="383" t="s">
        <v>9</v>
      </c>
      <c r="P16" s="252">
        <v>0</v>
      </c>
      <c r="Q16" s="209" t="s">
        <v>68</v>
      </c>
      <c r="R16" s="252">
        <v>0</v>
      </c>
      <c r="S16" s="383" t="s">
        <v>10</v>
      </c>
      <c r="T16" s="382">
        <f>R16+R17</f>
        <v>1</v>
      </c>
      <c r="U16" s="391" t="str">
        <f>G7</f>
        <v>ＳＵＧＡＯサッカークラブ</v>
      </c>
      <c r="V16" s="391"/>
      <c r="W16" s="391"/>
      <c r="X16" s="391"/>
      <c r="Y16" s="391"/>
      <c r="Z16" s="391"/>
      <c r="AA16" s="391"/>
      <c r="AB16" s="390" t="s">
        <v>246</v>
      </c>
      <c r="AC16" s="365" t="s">
        <v>181</v>
      </c>
      <c r="AD16" s="365" t="s">
        <v>182</v>
      </c>
      <c r="AE16" s="365" t="s">
        <v>183</v>
      </c>
      <c r="AF16" s="365">
        <v>8</v>
      </c>
      <c r="AG16" s="378" t="s">
        <v>247</v>
      </c>
    </row>
    <row r="17" spans="2:33" ht="14.1" customHeight="1">
      <c r="B17" s="377"/>
      <c r="C17" s="377"/>
      <c r="D17" s="380"/>
      <c r="E17" s="380"/>
      <c r="F17" s="380"/>
      <c r="G17" s="384"/>
      <c r="H17" s="384"/>
      <c r="I17" s="384"/>
      <c r="J17" s="384"/>
      <c r="K17" s="384"/>
      <c r="L17" s="384"/>
      <c r="M17" s="384"/>
      <c r="N17" s="382"/>
      <c r="O17" s="383"/>
      <c r="P17" s="252">
        <v>0</v>
      </c>
      <c r="Q17" s="209" t="s">
        <v>68</v>
      </c>
      <c r="R17" s="252">
        <v>1</v>
      </c>
      <c r="S17" s="383"/>
      <c r="T17" s="382"/>
      <c r="U17" s="391"/>
      <c r="V17" s="391"/>
      <c r="W17" s="391"/>
      <c r="X17" s="391"/>
      <c r="Y17" s="391"/>
      <c r="Z17" s="391"/>
      <c r="AA17" s="391"/>
      <c r="AB17" s="390"/>
      <c r="AC17" s="365"/>
      <c r="AD17" s="365"/>
      <c r="AE17" s="365"/>
      <c r="AF17" s="365"/>
      <c r="AG17" s="378"/>
    </row>
    <row r="18" spans="2:33" ht="14.1" customHeight="1">
      <c r="B18" s="377" t="s">
        <v>184</v>
      </c>
      <c r="C18" s="377" t="s">
        <v>4</v>
      </c>
      <c r="D18" s="380">
        <v>0.5</v>
      </c>
      <c r="E18" s="380"/>
      <c r="F18" s="380"/>
      <c r="G18" s="384" t="str">
        <f>K7</f>
        <v>紫塚ＦＣ</v>
      </c>
      <c r="H18" s="384"/>
      <c r="I18" s="384"/>
      <c r="J18" s="384"/>
      <c r="K18" s="384"/>
      <c r="L18" s="384"/>
      <c r="M18" s="384"/>
      <c r="N18" s="382">
        <f>P18+P19</f>
        <v>0</v>
      </c>
      <c r="O18" s="383" t="s">
        <v>9</v>
      </c>
      <c r="P18" s="252">
        <v>0</v>
      </c>
      <c r="Q18" s="209" t="s">
        <v>68</v>
      </c>
      <c r="R18" s="252">
        <v>4</v>
      </c>
      <c r="S18" s="383" t="s">
        <v>10</v>
      </c>
      <c r="T18" s="382">
        <f>R18+R19</f>
        <v>9</v>
      </c>
      <c r="U18" s="392" t="str">
        <f>O7</f>
        <v>さくらボン・ディ・ボーラ</v>
      </c>
      <c r="V18" s="392"/>
      <c r="W18" s="392"/>
      <c r="X18" s="392"/>
      <c r="Y18" s="392"/>
      <c r="Z18" s="392"/>
      <c r="AA18" s="392"/>
      <c r="AB18" s="390" t="s">
        <v>246</v>
      </c>
      <c r="AC18" s="365" t="s">
        <v>185</v>
      </c>
      <c r="AD18" s="365" t="s">
        <v>183</v>
      </c>
      <c r="AE18" s="365" t="s">
        <v>182</v>
      </c>
      <c r="AF18" s="365">
        <v>5</v>
      </c>
      <c r="AG18" s="378" t="s">
        <v>247</v>
      </c>
    </row>
    <row r="19" spans="2:33" ht="14.1" customHeight="1">
      <c r="B19" s="377"/>
      <c r="C19" s="377"/>
      <c r="D19" s="380"/>
      <c r="E19" s="380"/>
      <c r="F19" s="380"/>
      <c r="G19" s="384"/>
      <c r="H19" s="384"/>
      <c r="I19" s="384"/>
      <c r="J19" s="384"/>
      <c r="K19" s="384"/>
      <c r="L19" s="384"/>
      <c r="M19" s="384"/>
      <c r="N19" s="382"/>
      <c r="O19" s="383"/>
      <c r="P19" s="252">
        <v>0</v>
      </c>
      <c r="Q19" s="209" t="s">
        <v>68</v>
      </c>
      <c r="R19" s="252">
        <v>5</v>
      </c>
      <c r="S19" s="383"/>
      <c r="T19" s="382"/>
      <c r="U19" s="392"/>
      <c r="V19" s="392"/>
      <c r="W19" s="392"/>
      <c r="X19" s="392"/>
      <c r="Y19" s="392"/>
      <c r="Z19" s="392"/>
      <c r="AA19" s="392"/>
      <c r="AB19" s="390"/>
      <c r="AC19" s="365"/>
      <c r="AD19" s="365"/>
      <c r="AE19" s="365"/>
      <c r="AF19" s="365"/>
      <c r="AG19" s="378"/>
    </row>
    <row r="20" spans="2:33" ht="14.1" customHeight="1">
      <c r="B20" s="377" t="s">
        <v>180</v>
      </c>
      <c r="C20" s="377" t="s">
        <v>5</v>
      </c>
      <c r="D20" s="380">
        <v>0.52083333333333337</v>
      </c>
      <c r="E20" s="380"/>
      <c r="F20" s="380"/>
      <c r="G20" s="391" t="str">
        <f>R7</f>
        <v>亀山サッカークラブ</v>
      </c>
      <c r="H20" s="391"/>
      <c r="I20" s="391"/>
      <c r="J20" s="391"/>
      <c r="K20" s="391"/>
      <c r="L20" s="391"/>
      <c r="M20" s="391"/>
      <c r="N20" s="382">
        <f>P20+P21</f>
        <v>6</v>
      </c>
      <c r="O20" s="383" t="s">
        <v>9</v>
      </c>
      <c r="P20" s="252">
        <v>3</v>
      </c>
      <c r="Q20" s="209" t="s">
        <v>68</v>
      </c>
      <c r="R20" s="252">
        <v>0</v>
      </c>
      <c r="S20" s="383" t="s">
        <v>10</v>
      </c>
      <c r="T20" s="382">
        <f>R20+R21</f>
        <v>0</v>
      </c>
      <c r="U20" s="384" t="str">
        <f>V7</f>
        <v>ＦＣ毛野</v>
      </c>
      <c r="V20" s="384"/>
      <c r="W20" s="384"/>
      <c r="X20" s="384"/>
      <c r="Y20" s="384"/>
      <c r="Z20" s="384"/>
      <c r="AA20" s="384"/>
      <c r="AB20" s="390" t="s">
        <v>246</v>
      </c>
      <c r="AC20" s="365" t="s">
        <v>186</v>
      </c>
      <c r="AD20" s="365" t="s">
        <v>187</v>
      </c>
      <c r="AE20" s="365" t="s">
        <v>188</v>
      </c>
      <c r="AF20" s="365">
        <v>4</v>
      </c>
      <c r="AG20" s="378" t="s">
        <v>247</v>
      </c>
    </row>
    <row r="21" spans="2:33" ht="14.1" customHeight="1">
      <c r="B21" s="377"/>
      <c r="C21" s="377"/>
      <c r="D21" s="380"/>
      <c r="E21" s="380"/>
      <c r="F21" s="380"/>
      <c r="G21" s="391"/>
      <c r="H21" s="391"/>
      <c r="I21" s="391"/>
      <c r="J21" s="391"/>
      <c r="K21" s="391"/>
      <c r="L21" s="391"/>
      <c r="M21" s="391"/>
      <c r="N21" s="382"/>
      <c r="O21" s="383"/>
      <c r="P21" s="252">
        <v>3</v>
      </c>
      <c r="Q21" s="209" t="s">
        <v>68</v>
      </c>
      <c r="R21" s="252">
        <v>0</v>
      </c>
      <c r="S21" s="383"/>
      <c r="T21" s="382"/>
      <c r="U21" s="384"/>
      <c r="V21" s="384"/>
      <c r="W21" s="384"/>
      <c r="X21" s="384"/>
      <c r="Y21" s="384"/>
      <c r="Z21" s="384"/>
      <c r="AA21" s="384"/>
      <c r="AB21" s="390"/>
      <c r="AC21" s="365"/>
      <c r="AD21" s="365"/>
      <c r="AE21" s="365"/>
      <c r="AF21" s="365"/>
      <c r="AG21" s="378"/>
    </row>
    <row r="22" spans="2:33" ht="14.1" customHeight="1">
      <c r="B22" s="377" t="s">
        <v>184</v>
      </c>
      <c r="C22" s="377" t="s">
        <v>5</v>
      </c>
      <c r="D22" s="380">
        <v>0.52083333333333337</v>
      </c>
      <c r="E22" s="380"/>
      <c r="F22" s="380"/>
      <c r="G22" s="381" t="str">
        <f>Z7</f>
        <v>清原陽東サッカースポーツ少年団</v>
      </c>
      <c r="H22" s="381"/>
      <c r="I22" s="381"/>
      <c r="J22" s="381"/>
      <c r="K22" s="381"/>
      <c r="L22" s="381"/>
      <c r="M22" s="381"/>
      <c r="N22" s="382">
        <f>P22+P23</f>
        <v>1</v>
      </c>
      <c r="O22" s="383" t="s">
        <v>9</v>
      </c>
      <c r="P22" s="252">
        <v>0</v>
      </c>
      <c r="Q22" s="209" t="s">
        <v>68</v>
      </c>
      <c r="R22" s="252">
        <v>0</v>
      </c>
      <c r="S22" s="383" t="s">
        <v>10</v>
      </c>
      <c r="T22" s="382">
        <f>R22+R23</f>
        <v>0</v>
      </c>
      <c r="U22" s="384" t="str">
        <f>AD7</f>
        <v>ＣＦＡ日光</v>
      </c>
      <c r="V22" s="384"/>
      <c r="W22" s="384"/>
      <c r="X22" s="384"/>
      <c r="Y22" s="384"/>
      <c r="Z22" s="384"/>
      <c r="AA22" s="384"/>
      <c r="AB22" s="390" t="s">
        <v>246</v>
      </c>
      <c r="AC22" s="365" t="s">
        <v>189</v>
      </c>
      <c r="AD22" s="365" t="s">
        <v>188</v>
      </c>
      <c r="AE22" s="365" t="s">
        <v>187</v>
      </c>
      <c r="AF22" s="365">
        <v>1</v>
      </c>
      <c r="AG22" s="378" t="s">
        <v>247</v>
      </c>
    </row>
    <row r="23" spans="2:33" ht="14.1" customHeight="1">
      <c r="B23" s="377"/>
      <c r="C23" s="377"/>
      <c r="D23" s="380"/>
      <c r="E23" s="380"/>
      <c r="F23" s="380"/>
      <c r="G23" s="381"/>
      <c r="H23" s="381"/>
      <c r="I23" s="381"/>
      <c r="J23" s="381"/>
      <c r="K23" s="381"/>
      <c r="L23" s="381"/>
      <c r="M23" s="381"/>
      <c r="N23" s="382"/>
      <c r="O23" s="383"/>
      <c r="P23" s="252">
        <v>1</v>
      </c>
      <c r="Q23" s="209" t="s">
        <v>68</v>
      </c>
      <c r="R23" s="252">
        <v>0</v>
      </c>
      <c r="S23" s="383"/>
      <c r="T23" s="382"/>
      <c r="U23" s="384"/>
      <c r="V23" s="384"/>
      <c r="W23" s="384"/>
      <c r="X23" s="384"/>
      <c r="Y23" s="384"/>
      <c r="Z23" s="384"/>
      <c r="AA23" s="384"/>
      <c r="AB23" s="390"/>
      <c r="AC23" s="365"/>
      <c r="AD23" s="365"/>
      <c r="AE23" s="365"/>
      <c r="AF23" s="365"/>
      <c r="AG23" s="378"/>
    </row>
    <row r="24" spans="2:33" ht="14.1" customHeight="1">
      <c r="B24" s="377" t="s">
        <v>180</v>
      </c>
      <c r="C24" s="377" t="s">
        <v>6</v>
      </c>
      <c r="D24" s="380">
        <v>0.54166666666666663</v>
      </c>
      <c r="E24" s="380"/>
      <c r="F24" s="380"/>
      <c r="G24" s="391" t="str">
        <f>C7</f>
        <v>間東ＦＣミラクルズ</v>
      </c>
      <c r="H24" s="391"/>
      <c r="I24" s="391"/>
      <c r="J24" s="391"/>
      <c r="K24" s="391"/>
      <c r="L24" s="391"/>
      <c r="M24" s="391"/>
      <c r="N24" s="382">
        <f>P24+P25</f>
        <v>3</v>
      </c>
      <c r="O24" s="383" t="s">
        <v>9</v>
      </c>
      <c r="P24" s="252">
        <v>2</v>
      </c>
      <c r="Q24" s="209" t="s">
        <v>68</v>
      </c>
      <c r="R24" s="252">
        <v>0</v>
      </c>
      <c r="S24" s="383" t="s">
        <v>10</v>
      </c>
      <c r="T24" s="382">
        <f>R24+R25</f>
        <v>0</v>
      </c>
      <c r="U24" s="384" t="str">
        <f>K7</f>
        <v>紫塚ＦＣ</v>
      </c>
      <c r="V24" s="384"/>
      <c r="W24" s="384"/>
      <c r="X24" s="384"/>
      <c r="Y24" s="384"/>
      <c r="Z24" s="384"/>
      <c r="AA24" s="384"/>
      <c r="AB24" s="390" t="s">
        <v>246</v>
      </c>
      <c r="AC24" s="365" t="s">
        <v>182</v>
      </c>
      <c r="AD24" s="365" t="s">
        <v>181</v>
      </c>
      <c r="AE24" s="365" t="s">
        <v>185</v>
      </c>
      <c r="AF24" s="365">
        <v>7</v>
      </c>
      <c r="AG24" s="378" t="s">
        <v>247</v>
      </c>
    </row>
    <row r="25" spans="2:33" ht="14.1" customHeight="1">
      <c r="B25" s="377"/>
      <c r="C25" s="377"/>
      <c r="D25" s="380"/>
      <c r="E25" s="380"/>
      <c r="F25" s="380"/>
      <c r="G25" s="391"/>
      <c r="H25" s="391"/>
      <c r="I25" s="391"/>
      <c r="J25" s="391"/>
      <c r="K25" s="391"/>
      <c r="L25" s="391"/>
      <c r="M25" s="391"/>
      <c r="N25" s="382"/>
      <c r="O25" s="383"/>
      <c r="P25" s="252">
        <v>1</v>
      </c>
      <c r="Q25" s="209" t="s">
        <v>68</v>
      </c>
      <c r="R25" s="252">
        <v>0</v>
      </c>
      <c r="S25" s="383"/>
      <c r="T25" s="382"/>
      <c r="U25" s="384"/>
      <c r="V25" s="384"/>
      <c r="W25" s="384"/>
      <c r="X25" s="384"/>
      <c r="Y25" s="384"/>
      <c r="Z25" s="384"/>
      <c r="AA25" s="384"/>
      <c r="AB25" s="390"/>
      <c r="AC25" s="365"/>
      <c r="AD25" s="365"/>
      <c r="AE25" s="365"/>
      <c r="AF25" s="365"/>
      <c r="AG25" s="378"/>
    </row>
    <row r="26" spans="2:33" ht="14.1" customHeight="1">
      <c r="B26" s="377" t="s">
        <v>184</v>
      </c>
      <c r="C26" s="377" t="s">
        <v>6</v>
      </c>
      <c r="D26" s="380">
        <v>0.54166666666666663</v>
      </c>
      <c r="E26" s="380"/>
      <c r="F26" s="380"/>
      <c r="G26" s="384" t="str">
        <f>G7</f>
        <v>ＳＵＧＡＯサッカークラブ</v>
      </c>
      <c r="H26" s="384"/>
      <c r="I26" s="384"/>
      <c r="J26" s="384"/>
      <c r="K26" s="384"/>
      <c r="L26" s="384"/>
      <c r="M26" s="384"/>
      <c r="N26" s="382">
        <f>P26+P27</f>
        <v>0</v>
      </c>
      <c r="O26" s="383" t="s">
        <v>9</v>
      </c>
      <c r="P26" s="252">
        <v>0</v>
      </c>
      <c r="Q26" s="209" t="s">
        <v>68</v>
      </c>
      <c r="R26" s="252">
        <v>0</v>
      </c>
      <c r="S26" s="383" t="s">
        <v>10</v>
      </c>
      <c r="T26" s="382">
        <f>R26+R27</f>
        <v>1</v>
      </c>
      <c r="U26" s="392" t="str">
        <f>O7</f>
        <v>さくらボン・ディ・ボーラ</v>
      </c>
      <c r="V26" s="392"/>
      <c r="W26" s="392"/>
      <c r="X26" s="392"/>
      <c r="Y26" s="392"/>
      <c r="Z26" s="392"/>
      <c r="AA26" s="392"/>
      <c r="AB26" s="390" t="s">
        <v>246</v>
      </c>
      <c r="AC26" s="365" t="s">
        <v>183</v>
      </c>
      <c r="AD26" s="365" t="s">
        <v>185</v>
      </c>
      <c r="AE26" s="365" t="s">
        <v>181</v>
      </c>
      <c r="AF26" s="365">
        <v>6</v>
      </c>
      <c r="AG26" s="378" t="s">
        <v>247</v>
      </c>
    </row>
    <row r="27" spans="2:33" ht="14.1" customHeight="1">
      <c r="B27" s="377"/>
      <c r="C27" s="377"/>
      <c r="D27" s="380"/>
      <c r="E27" s="380"/>
      <c r="F27" s="380"/>
      <c r="G27" s="384"/>
      <c r="H27" s="384"/>
      <c r="I27" s="384"/>
      <c r="J27" s="384"/>
      <c r="K27" s="384"/>
      <c r="L27" s="384"/>
      <c r="M27" s="384"/>
      <c r="N27" s="382"/>
      <c r="O27" s="383"/>
      <c r="P27" s="252">
        <v>0</v>
      </c>
      <c r="Q27" s="209" t="s">
        <v>68</v>
      </c>
      <c r="R27" s="252">
        <v>1</v>
      </c>
      <c r="S27" s="383"/>
      <c r="T27" s="382"/>
      <c r="U27" s="392"/>
      <c r="V27" s="392"/>
      <c r="W27" s="392"/>
      <c r="X27" s="392"/>
      <c r="Y27" s="392"/>
      <c r="Z27" s="392"/>
      <c r="AA27" s="392"/>
      <c r="AB27" s="390"/>
      <c r="AC27" s="365"/>
      <c r="AD27" s="365"/>
      <c r="AE27" s="365"/>
      <c r="AF27" s="365"/>
      <c r="AG27" s="378"/>
    </row>
    <row r="28" spans="2:33" ht="14.1" customHeight="1">
      <c r="B28" s="377" t="s">
        <v>180</v>
      </c>
      <c r="C28" s="377" t="s">
        <v>7</v>
      </c>
      <c r="D28" s="380">
        <v>0.5625</v>
      </c>
      <c r="E28" s="380"/>
      <c r="F28" s="380"/>
      <c r="G28" s="391" t="str">
        <f>R7</f>
        <v>亀山サッカークラブ</v>
      </c>
      <c r="H28" s="391"/>
      <c r="I28" s="391"/>
      <c r="J28" s="391"/>
      <c r="K28" s="391"/>
      <c r="L28" s="391"/>
      <c r="M28" s="391"/>
      <c r="N28" s="382">
        <f>P28+P29</f>
        <v>3</v>
      </c>
      <c r="O28" s="383" t="s">
        <v>9</v>
      </c>
      <c r="P28" s="252">
        <v>1</v>
      </c>
      <c r="Q28" s="209" t="s">
        <v>68</v>
      </c>
      <c r="R28" s="252">
        <v>0</v>
      </c>
      <c r="S28" s="383" t="s">
        <v>10</v>
      </c>
      <c r="T28" s="382">
        <f>R28+R29</f>
        <v>0</v>
      </c>
      <c r="U28" s="394" t="str">
        <f>Z7</f>
        <v>清原陽東サッカースポーツ少年団</v>
      </c>
      <c r="V28" s="394"/>
      <c r="W28" s="394"/>
      <c r="X28" s="394"/>
      <c r="Y28" s="394"/>
      <c r="Z28" s="394"/>
      <c r="AA28" s="394"/>
      <c r="AB28" s="390" t="s">
        <v>246</v>
      </c>
      <c r="AC28" s="365" t="s">
        <v>187</v>
      </c>
      <c r="AD28" s="365" t="s">
        <v>186</v>
      </c>
      <c r="AE28" s="365" t="s">
        <v>189</v>
      </c>
      <c r="AF28" s="365">
        <v>3</v>
      </c>
      <c r="AG28" s="378" t="s">
        <v>247</v>
      </c>
    </row>
    <row r="29" spans="2:33" ht="14.1" customHeight="1">
      <c r="B29" s="377"/>
      <c r="C29" s="377"/>
      <c r="D29" s="380"/>
      <c r="E29" s="380"/>
      <c r="F29" s="380"/>
      <c r="G29" s="391"/>
      <c r="H29" s="391"/>
      <c r="I29" s="391"/>
      <c r="J29" s="391"/>
      <c r="K29" s="391"/>
      <c r="L29" s="391"/>
      <c r="M29" s="391"/>
      <c r="N29" s="382"/>
      <c r="O29" s="383"/>
      <c r="P29" s="252">
        <v>2</v>
      </c>
      <c r="Q29" s="209" t="s">
        <v>68</v>
      </c>
      <c r="R29" s="252">
        <v>0</v>
      </c>
      <c r="S29" s="383"/>
      <c r="T29" s="382"/>
      <c r="U29" s="394"/>
      <c r="V29" s="394"/>
      <c r="W29" s="394"/>
      <c r="X29" s="394"/>
      <c r="Y29" s="394"/>
      <c r="Z29" s="394"/>
      <c r="AA29" s="394"/>
      <c r="AB29" s="390"/>
      <c r="AC29" s="365"/>
      <c r="AD29" s="365"/>
      <c r="AE29" s="365"/>
      <c r="AF29" s="365"/>
      <c r="AG29" s="378"/>
    </row>
    <row r="30" spans="2:33" ht="14.1" customHeight="1">
      <c r="B30" s="377" t="s">
        <v>184</v>
      </c>
      <c r="C30" s="377" t="s">
        <v>7</v>
      </c>
      <c r="D30" s="380">
        <v>0.5625</v>
      </c>
      <c r="E30" s="380"/>
      <c r="F30" s="380"/>
      <c r="G30" s="391" t="str">
        <f>V7</f>
        <v>ＦＣ毛野</v>
      </c>
      <c r="H30" s="391"/>
      <c r="I30" s="391"/>
      <c r="J30" s="391"/>
      <c r="K30" s="391"/>
      <c r="L30" s="391"/>
      <c r="M30" s="391"/>
      <c r="N30" s="382">
        <f>P30+P31</f>
        <v>1</v>
      </c>
      <c r="O30" s="383" t="s">
        <v>9</v>
      </c>
      <c r="P30" s="252">
        <v>0</v>
      </c>
      <c r="Q30" s="209" t="s">
        <v>68</v>
      </c>
      <c r="R30" s="252">
        <v>0</v>
      </c>
      <c r="S30" s="383" t="s">
        <v>10</v>
      </c>
      <c r="T30" s="382">
        <f>R30+R31</f>
        <v>0</v>
      </c>
      <c r="U30" s="384" t="str">
        <f>AD7</f>
        <v>ＣＦＡ日光</v>
      </c>
      <c r="V30" s="384"/>
      <c r="W30" s="384"/>
      <c r="X30" s="384"/>
      <c r="Y30" s="384"/>
      <c r="Z30" s="384"/>
      <c r="AA30" s="384"/>
      <c r="AB30" s="390" t="s">
        <v>246</v>
      </c>
      <c r="AC30" s="365" t="s">
        <v>188</v>
      </c>
      <c r="AD30" s="365" t="s">
        <v>189</v>
      </c>
      <c r="AE30" s="365" t="s">
        <v>186</v>
      </c>
      <c r="AF30" s="365">
        <v>2</v>
      </c>
      <c r="AG30" s="378" t="s">
        <v>247</v>
      </c>
    </row>
    <row r="31" spans="2:33" ht="14.1" customHeight="1">
      <c r="B31" s="377"/>
      <c r="C31" s="377"/>
      <c r="D31" s="380"/>
      <c r="E31" s="380"/>
      <c r="F31" s="380"/>
      <c r="G31" s="391"/>
      <c r="H31" s="391"/>
      <c r="I31" s="391"/>
      <c r="J31" s="391"/>
      <c r="K31" s="391"/>
      <c r="L31" s="391"/>
      <c r="M31" s="391"/>
      <c r="N31" s="382"/>
      <c r="O31" s="383"/>
      <c r="P31" s="252">
        <v>1</v>
      </c>
      <c r="Q31" s="209" t="s">
        <v>68</v>
      </c>
      <c r="R31" s="252">
        <v>0</v>
      </c>
      <c r="S31" s="383"/>
      <c r="T31" s="382"/>
      <c r="U31" s="384"/>
      <c r="V31" s="384"/>
      <c r="W31" s="384"/>
      <c r="X31" s="384"/>
      <c r="Y31" s="384"/>
      <c r="Z31" s="384"/>
      <c r="AA31" s="384"/>
      <c r="AB31" s="390"/>
      <c r="AC31" s="365"/>
      <c r="AD31" s="365"/>
      <c r="AE31" s="365"/>
      <c r="AF31" s="365"/>
      <c r="AG31" s="378"/>
    </row>
    <row r="32" spans="2:33" ht="14.1" customHeight="1">
      <c r="B32" s="377" t="s">
        <v>180</v>
      </c>
      <c r="C32" s="377" t="s">
        <v>8</v>
      </c>
      <c r="D32" s="380">
        <v>0.58333333333333337</v>
      </c>
      <c r="E32" s="380"/>
      <c r="F32" s="380"/>
      <c r="G32" s="384" t="str">
        <f>C7</f>
        <v>間東ＦＣミラクルズ</v>
      </c>
      <c r="H32" s="384"/>
      <c r="I32" s="384"/>
      <c r="J32" s="384"/>
      <c r="K32" s="384"/>
      <c r="L32" s="384"/>
      <c r="M32" s="384"/>
      <c r="N32" s="382">
        <f>P32+P33</f>
        <v>0</v>
      </c>
      <c r="O32" s="383" t="s">
        <v>9</v>
      </c>
      <c r="P32" s="252">
        <v>0</v>
      </c>
      <c r="Q32" s="209" t="s">
        <v>68</v>
      </c>
      <c r="R32" s="252">
        <v>4</v>
      </c>
      <c r="S32" s="383" t="s">
        <v>10</v>
      </c>
      <c r="T32" s="382">
        <f>R32+R33</f>
        <v>6</v>
      </c>
      <c r="U32" s="392" t="str">
        <f>O7</f>
        <v>さくらボン・ディ・ボーラ</v>
      </c>
      <c r="V32" s="392"/>
      <c r="W32" s="392"/>
      <c r="X32" s="392"/>
      <c r="Y32" s="392"/>
      <c r="Z32" s="392"/>
      <c r="AA32" s="392"/>
      <c r="AB32" s="390" t="s">
        <v>246</v>
      </c>
      <c r="AC32" s="365" t="s">
        <v>181</v>
      </c>
      <c r="AD32" s="365" t="s">
        <v>182</v>
      </c>
      <c r="AE32" s="365" t="s">
        <v>183</v>
      </c>
      <c r="AF32" s="365">
        <v>8</v>
      </c>
      <c r="AG32" s="378" t="s">
        <v>247</v>
      </c>
    </row>
    <row r="33" spans="2:33" ht="14.1" customHeight="1">
      <c r="B33" s="377"/>
      <c r="C33" s="377"/>
      <c r="D33" s="380"/>
      <c r="E33" s="380"/>
      <c r="F33" s="380"/>
      <c r="G33" s="384"/>
      <c r="H33" s="384"/>
      <c r="I33" s="384"/>
      <c r="J33" s="384"/>
      <c r="K33" s="384"/>
      <c r="L33" s="384"/>
      <c r="M33" s="384"/>
      <c r="N33" s="382"/>
      <c r="O33" s="383"/>
      <c r="P33" s="252">
        <v>0</v>
      </c>
      <c r="Q33" s="209" t="s">
        <v>68</v>
      </c>
      <c r="R33" s="252">
        <v>2</v>
      </c>
      <c r="S33" s="383"/>
      <c r="T33" s="382"/>
      <c r="U33" s="392"/>
      <c r="V33" s="392"/>
      <c r="W33" s="392"/>
      <c r="X33" s="392"/>
      <c r="Y33" s="392"/>
      <c r="Z33" s="392"/>
      <c r="AA33" s="392"/>
      <c r="AB33" s="390"/>
      <c r="AC33" s="365"/>
      <c r="AD33" s="365"/>
      <c r="AE33" s="365"/>
      <c r="AF33" s="365"/>
      <c r="AG33" s="378"/>
    </row>
    <row r="34" spans="2:33" ht="14.1" customHeight="1">
      <c r="B34" s="377" t="s">
        <v>184</v>
      </c>
      <c r="C34" s="377" t="s">
        <v>8</v>
      </c>
      <c r="D34" s="380">
        <v>0.58333333333333337</v>
      </c>
      <c r="E34" s="380"/>
      <c r="F34" s="380"/>
      <c r="G34" s="391" t="str">
        <f>G7</f>
        <v>ＳＵＧＡＯサッカークラブ</v>
      </c>
      <c r="H34" s="391"/>
      <c r="I34" s="391"/>
      <c r="J34" s="391"/>
      <c r="K34" s="391"/>
      <c r="L34" s="391"/>
      <c r="M34" s="391"/>
      <c r="N34" s="382">
        <f>P34+P35</f>
        <v>2</v>
      </c>
      <c r="O34" s="383" t="s">
        <v>9</v>
      </c>
      <c r="P34" s="252">
        <v>1</v>
      </c>
      <c r="Q34" s="209" t="s">
        <v>68</v>
      </c>
      <c r="R34" s="252">
        <v>0</v>
      </c>
      <c r="S34" s="383" t="s">
        <v>10</v>
      </c>
      <c r="T34" s="382">
        <f>R34+R35</f>
        <v>0</v>
      </c>
      <c r="U34" s="384" t="str">
        <f>K7</f>
        <v>紫塚ＦＣ</v>
      </c>
      <c r="V34" s="384"/>
      <c r="W34" s="384"/>
      <c r="X34" s="384"/>
      <c r="Y34" s="384"/>
      <c r="Z34" s="384"/>
      <c r="AA34" s="384"/>
      <c r="AB34" s="390" t="s">
        <v>246</v>
      </c>
      <c r="AC34" s="365" t="s">
        <v>185</v>
      </c>
      <c r="AD34" s="365" t="s">
        <v>183</v>
      </c>
      <c r="AE34" s="365" t="s">
        <v>182</v>
      </c>
      <c r="AF34" s="365">
        <v>5</v>
      </c>
      <c r="AG34" s="378" t="s">
        <v>247</v>
      </c>
    </row>
    <row r="35" spans="2:33" ht="14.1" customHeight="1">
      <c r="B35" s="377"/>
      <c r="C35" s="377"/>
      <c r="D35" s="380"/>
      <c r="E35" s="380"/>
      <c r="F35" s="380"/>
      <c r="G35" s="391"/>
      <c r="H35" s="391"/>
      <c r="I35" s="391"/>
      <c r="J35" s="391"/>
      <c r="K35" s="391"/>
      <c r="L35" s="391"/>
      <c r="M35" s="391"/>
      <c r="N35" s="382"/>
      <c r="O35" s="383"/>
      <c r="P35" s="252">
        <v>1</v>
      </c>
      <c r="Q35" s="209" t="s">
        <v>68</v>
      </c>
      <c r="R35" s="252">
        <v>0</v>
      </c>
      <c r="S35" s="383"/>
      <c r="T35" s="382"/>
      <c r="U35" s="384"/>
      <c r="V35" s="384"/>
      <c r="W35" s="384"/>
      <c r="X35" s="384"/>
      <c r="Y35" s="384"/>
      <c r="Z35" s="384"/>
      <c r="AA35" s="384"/>
      <c r="AB35" s="390"/>
      <c r="AC35" s="365"/>
      <c r="AD35" s="365"/>
      <c r="AE35" s="365"/>
      <c r="AF35" s="365"/>
      <c r="AG35" s="378"/>
    </row>
    <row r="36" spans="2:33" ht="14.1" customHeight="1">
      <c r="B36" s="377" t="s">
        <v>180</v>
      </c>
      <c r="C36" s="377" t="s">
        <v>0</v>
      </c>
      <c r="D36" s="380">
        <v>0.60416666666666663</v>
      </c>
      <c r="E36" s="380"/>
      <c r="F36" s="380"/>
      <c r="G36" s="391" t="str">
        <f>R7</f>
        <v>亀山サッカークラブ</v>
      </c>
      <c r="H36" s="391"/>
      <c r="I36" s="391"/>
      <c r="J36" s="391"/>
      <c r="K36" s="391"/>
      <c r="L36" s="391"/>
      <c r="M36" s="391"/>
      <c r="N36" s="382">
        <f>P36+P37</f>
        <v>3</v>
      </c>
      <c r="O36" s="383" t="s">
        <v>9</v>
      </c>
      <c r="P36" s="252">
        <v>2</v>
      </c>
      <c r="Q36" s="209" t="s">
        <v>68</v>
      </c>
      <c r="R36" s="252">
        <v>0</v>
      </c>
      <c r="S36" s="383" t="s">
        <v>10</v>
      </c>
      <c r="T36" s="382">
        <f>R36+R37</f>
        <v>0</v>
      </c>
      <c r="U36" s="384" t="str">
        <f>AD7</f>
        <v>ＣＦＡ日光</v>
      </c>
      <c r="V36" s="384"/>
      <c r="W36" s="384"/>
      <c r="X36" s="384"/>
      <c r="Y36" s="384"/>
      <c r="Z36" s="384"/>
      <c r="AA36" s="384"/>
      <c r="AB36" s="390" t="s">
        <v>246</v>
      </c>
      <c r="AC36" s="365" t="s">
        <v>186</v>
      </c>
      <c r="AD36" s="365" t="s">
        <v>187</v>
      </c>
      <c r="AE36" s="365" t="s">
        <v>188</v>
      </c>
      <c r="AF36" s="365">
        <v>4</v>
      </c>
      <c r="AG36" s="378" t="s">
        <v>247</v>
      </c>
    </row>
    <row r="37" spans="2:33" ht="14.1" customHeight="1">
      <c r="B37" s="377"/>
      <c r="C37" s="377"/>
      <c r="D37" s="380"/>
      <c r="E37" s="380"/>
      <c r="F37" s="380"/>
      <c r="G37" s="391"/>
      <c r="H37" s="391"/>
      <c r="I37" s="391"/>
      <c r="J37" s="391"/>
      <c r="K37" s="391"/>
      <c r="L37" s="391"/>
      <c r="M37" s="391"/>
      <c r="N37" s="382"/>
      <c r="O37" s="383"/>
      <c r="P37" s="252">
        <v>1</v>
      </c>
      <c r="Q37" s="209" t="s">
        <v>68</v>
      </c>
      <c r="R37" s="252">
        <v>0</v>
      </c>
      <c r="S37" s="383"/>
      <c r="T37" s="382"/>
      <c r="U37" s="384"/>
      <c r="V37" s="384"/>
      <c r="W37" s="384"/>
      <c r="X37" s="384"/>
      <c r="Y37" s="384"/>
      <c r="Z37" s="384"/>
      <c r="AA37" s="384"/>
      <c r="AB37" s="390"/>
      <c r="AC37" s="365"/>
      <c r="AD37" s="365"/>
      <c r="AE37" s="365"/>
      <c r="AF37" s="365"/>
      <c r="AG37" s="378"/>
    </row>
    <row r="38" spans="2:33" ht="14.1" customHeight="1">
      <c r="B38" s="377" t="s">
        <v>184</v>
      </c>
      <c r="C38" s="377" t="s">
        <v>0</v>
      </c>
      <c r="D38" s="380">
        <v>0.60416666666666663</v>
      </c>
      <c r="E38" s="380"/>
      <c r="F38" s="380"/>
      <c r="G38" s="384" t="str">
        <f>V7</f>
        <v>ＦＣ毛野</v>
      </c>
      <c r="H38" s="384"/>
      <c r="I38" s="384"/>
      <c r="J38" s="384"/>
      <c r="K38" s="384"/>
      <c r="L38" s="384"/>
      <c r="M38" s="384"/>
      <c r="N38" s="382">
        <f>P38+P39</f>
        <v>0</v>
      </c>
      <c r="O38" s="383" t="s">
        <v>9</v>
      </c>
      <c r="P38" s="252">
        <v>0</v>
      </c>
      <c r="Q38" s="209" t="s">
        <v>68</v>
      </c>
      <c r="R38" s="252">
        <v>3</v>
      </c>
      <c r="S38" s="383" t="s">
        <v>10</v>
      </c>
      <c r="T38" s="382">
        <f>R38+R39</f>
        <v>4</v>
      </c>
      <c r="U38" s="381" t="str">
        <f>Z7</f>
        <v>清原陽東サッカースポーツ少年団</v>
      </c>
      <c r="V38" s="381"/>
      <c r="W38" s="381"/>
      <c r="X38" s="381"/>
      <c r="Y38" s="381"/>
      <c r="Z38" s="381"/>
      <c r="AA38" s="381"/>
      <c r="AB38" s="390" t="s">
        <v>246</v>
      </c>
      <c r="AC38" s="365" t="s">
        <v>189</v>
      </c>
      <c r="AD38" s="365" t="s">
        <v>188</v>
      </c>
      <c r="AE38" s="365" t="s">
        <v>187</v>
      </c>
      <c r="AF38" s="365">
        <v>1</v>
      </c>
      <c r="AG38" s="378" t="s">
        <v>247</v>
      </c>
    </row>
    <row r="39" spans="2:33" ht="14.1" customHeight="1">
      <c r="B39" s="377"/>
      <c r="C39" s="377"/>
      <c r="D39" s="380"/>
      <c r="E39" s="380"/>
      <c r="F39" s="380"/>
      <c r="G39" s="384"/>
      <c r="H39" s="384"/>
      <c r="I39" s="384"/>
      <c r="J39" s="384"/>
      <c r="K39" s="384"/>
      <c r="L39" s="384"/>
      <c r="M39" s="384"/>
      <c r="N39" s="382"/>
      <c r="O39" s="383"/>
      <c r="P39" s="252">
        <v>0</v>
      </c>
      <c r="Q39" s="209" t="s">
        <v>68</v>
      </c>
      <c r="R39" s="252">
        <v>1</v>
      </c>
      <c r="S39" s="383"/>
      <c r="T39" s="382"/>
      <c r="U39" s="381"/>
      <c r="V39" s="381"/>
      <c r="W39" s="381"/>
      <c r="X39" s="381"/>
      <c r="Y39" s="381"/>
      <c r="Z39" s="381"/>
      <c r="AA39" s="381"/>
      <c r="AB39" s="390"/>
      <c r="AC39" s="365"/>
      <c r="AD39" s="365"/>
      <c r="AE39" s="365"/>
      <c r="AF39" s="365"/>
      <c r="AG39" s="378"/>
    </row>
    <row r="40" spans="2:33" ht="8.1" customHeight="1"/>
    <row r="41" spans="2:33" ht="19.5" customHeight="1">
      <c r="B41" s="397" t="str">
        <f>I3 &amp;"リーグ"</f>
        <v>Iリーグ</v>
      </c>
      <c r="C41" s="398"/>
      <c r="D41" s="398"/>
      <c r="E41" s="399"/>
      <c r="F41" s="421" t="str">
        <f>B43</f>
        <v>間東ＦＣミラクルズ</v>
      </c>
      <c r="G41" s="422"/>
      <c r="H41" s="407" t="str">
        <f>B45</f>
        <v>ＳＵＧＡＯサッカークラブ</v>
      </c>
      <c r="I41" s="408"/>
      <c r="J41" s="417" t="str">
        <f>B47</f>
        <v>紫塚ＦＣ</v>
      </c>
      <c r="K41" s="418"/>
      <c r="L41" s="403" t="str">
        <f>B49</f>
        <v>さくらボン・ディ・ボーラ</v>
      </c>
      <c r="M41" s="404"/>
      <c r="N41" s="415" t="s">
        <v>1</v>
      </c>
      <c r="O41" s="415" t="s">
        <v>2</v>
      </c>
      <c r="P41" s="415" t="s">
        <v>3</v>
      </c>
      <c r="Q41" s="103"/>
      <c r="R41" s="397" t="str">
        <f>X3 &amp;"リーグ"</f>
        <v>IIリーグ</v>
      </c>
      <c r="S41" s="398"/>
      <c r="T41" s="398"/>
      <c r="U41" s="399"/>
      <c r="V41" s="421" t="str">
        <f>R7</f>
        <v>亀山サッカークラブ</v>
      </c>
      <c r="W41" s="422"/>
      <c r="X41" s="417" t="str">
        <f>V7</f>
        <v>ＦＣ毛野</v>
      </c>
      <c r="Y41" s="418"/>
      <c r="Z41" s="407" t="str">
        <f>Z7</f>
        <v>清原陽東サッカースポーツ少年団</v>
      </c>
      <c r="AA41" s="408"/>
      <c r="AB41" s="421" t="str">
        <f>AD7</f>
        <v>ＣＦＡ日光</v>
      </c>
      <c r="AC41" s="422"/>
      <c r="AD41" s="415" t="s">
        <v>1</v>
      </c>
      <c r="AE41" s="415" t="s">
        <v>2</v>
      </c>
      <c r="AF41" s="415" t="s">
        <v>3</v>
      </c>
    </row>
    <row r="42" spans="2:33" ht="20.100000000000001" customHeight="1">
      <c r="B42" s="400"/>
      <c r="C42" s="401"/>
      <c r="D42" s="401"/>
      <c r="E42" s="402"/>
      <c r="F42" s="423"/>
      <c r="G42" s="424"/>
      <c r="H42" s="409"/>
      <c r="I42" s="410"/>
      <c r="J42" s="419"/>
      <c r="K42" s="420"/>
      <c r="L42" s="405"/>
      <c r="M42" s="406"/>
      <c r="N42" s="416"/>
      <c r="O42" s="416"/>
      <c r="P42" s="416"/>
      <c r="Q42" s="103"/>
      <c r="R42" s="400"/>
      <c r="S42" s="401"/>
      <c r="T42" s="401"/>
      <c r="U42" s="402"/>
      <c r="V42" s="423"/>
      <c r="W42" s="424"/>
      <c r="X42" s="419"/>
      <c r="Y42" s="420"/>
      <c r="Z42" s="409"/>
      <c r="AA42" s="410"/>
      <c r="AB42" s="423"/>
      <c r="AC42" s="424"/>
      <c r="AD42" s="416"/>
      <c r="AE42" s="416"/>
      <c r="AF42" s="416"/>
    </row>
    <row r="43" spans="2:33" ht="20.100000000000001" customHeight="1">
      <c r="B43" s="417" t="str">
        <f>C7</f>
        <v>間東ＦＣミラクルズ</v>
      </c>
      <c r="C43" s="425"/>
      <c r="D43" s="425"/>
      <c r="E43" s="418"/>
      <c r="F43" s="427"/>
      <c r="G43" s="428"/>
      <c r="H43" s="217">
        <f>N16</f>
        <v>0</v>
      </c>
      <c r="I43" s="217">
        <f>T16</f>
        <v>1</v>
      </c>
      <c r="J43" s="217">
        <f>N24</f>
        <v>3</v>
      </c>
      <c r="K43" s="217">
        <f>T24</f>
        <v>0</v>
      </c>
      <c r="L43" s="217">
        <f>N32</f>
        <v>0</v>
      </c>
      <c r="M43" s="217">
        <f>T32</f>
        <v>6</v>
      </c>
      <c r="N43" s="431">
        <f>COUNTIF(F44:M44,"○")*3+COUNTIF(F44:M44,"△")</f>
        <v>3</v>
      </c>
      <c r="O43" s="431">
        <f>H43-I43+J43-K43+L43-M43</f>
        <v>-4</v>
      </c>
      <c r="P43" s="431">
        <v>3</v>
      </c>
      <c r="Q43" s="199"/>
      <c r="R43" s="456" t="str">
        <f>R7</f>
        <v>亀山サッカークラブ</v>
      </c>
      <c r="S43" s="457"/>
      <c r="T43" s="457"/>
      <c r="U43" s="458"/>
      <c r="V43" s="427"/>
      <c r="W43" s="428"/>
      <c r="X43" s="217">
        <f>N20</f>
        <v>6</v>
      </c>
      <c r="Y43" s="217">
        <f>T20</f>
        <v>0</v>
      </c>
      <c r="Z43" s="217">
        <f>N28</f>
        <v>3</v>
      </c>
      <c r="AA43" s="217">
        <f>T28</f>
        <v>0</v>
      </c>
      <c r="AB43" s="217">
        <f>N36</f>
        <v>3</v>
      </c>
      <c r="AC43" s="217">
        <f>T36</f>
        <v>0</v>
      </c>
      <c r="AD43" s="431">
        <f>COUNTIF(V44:AC44,"○")*3+COUNTIF(V44:AC44,"△")</f>
        <v>9</v>
      </c>
      <c r="AE43" s="431">
        <f>X43-Y43+Z43-AA43+AB43-AC43</f>
        <v>12</v>
      </c>
      <c r="AF43" s="431">
        <v>1</v>
      </c>
    </row>
    <row r="44" spans="2:33" ht="20.100000000000001" customHeight="1">
      <c r="B44" s="419"/>
      <c r="C44" s="426"/>
      <c r="D44" s="426"/>
      <c r="E44" s="420"/>
      <c r="F44" s="429"/>
      <c r="G44" s="430"/>
      <c r="H44" s="439" t="str">
        <f>IF(H43&gt;I43,"○",IF(H43&lt;I43,"×",IF(H43=I43,"△")))</f>
        <v>×</v>
      </c>
      <c r="I44" s="440"/>
      <c r="J44" s="439" t="str">
        <f>IF(J43&gt;K43,"○",IF(J43&lt;K43,"×",IF(J43=K43,"△")))</f>
        <v>○</v>
      </c>
      <c r="K44" s="440"/>
      <c r="L44" s="439" t="str">
        <f>IF(L43&gt;M43,"○",IF(L43&lt;M43,"×",IF(L43=M43,"△")))</f>
        <v>×</v>
      </c>
      <c r="M44" s="440"/>
      <c r="N44" s="432"/>
      <c r="O44" s="432"/>
      <c r="P44" s="432"/>
      <c r="Q44" s="199"/>
      <c r="R44" s="459"/>
      <c r="S44" s="460"/>
      <c r="T44" s="460"/>
      <c r="U44" s="461"/>
      <c r="V44" s="429"/>
      <c r="W44" s="430"/>
      <c r="X44" s="439" t="str">
        <f>IF(X43&gt;Y43,"○",IF(X43&lt;Y43,"×",IF(X43=Y43,"△")))</f>
        <v>○</v>
      </c>
      <c r="Y44" s="440"/>
      <c r="Z44" s="439" t="str">
        <f>IF(Z43&gt;AA43,"○",IF(Z43&lt;AA43,"×",IF(Z43=AA43,"△")))</f>
        <v>○</v>
      </c>
      <c r="AA44" s="440"/>
      <c r="AB44" s="439" t="str">
        <f>IF(AB43&gt;AC43,"○",IF(AB43&lt;AC43,"×",IF(AB43=AC43,"△")))</f>
        <v>○</v>
      </c>
      <c r="AC44" s="440"/>
      <c r="AD44" s="432"/>
      <c r="AE44" s="432"/>
      <c r="AF44" s="432"/>
    </row>
    <row r="45" spans="2:33" ht="20.100000000000001" customHeight="1">
      <c r="B45" s="557" t="str">
        <f>G7</f>
        <v>ＳＵＧＡＯサッカークラブ</v>
      </c>
      <c r="C45" s="558"/>
      <c r="D45" s="558"/>
      <c r="E45" s="559"/>
      <c r="F45" s="217">
        <f>I43</f>
        <v>1</v>
      </c>
      <c r="G45" s="217">
        <f>H43</f>
        <v>0</v>
      </c>
      <c r="H45" s="427"/>
      <c r="I45" s="428"/>
      <c r="J45" s="217">
        <f>N34</f>
        <v>2</v>
      </c>
      <c r="K45" s="217">
        <f>T34</f>
        <v>0</v>
      </c>
      <c r="L45" s="217">
        <f>N26</f>
        <v>0</v>
      </c>
      <c r="M45" s="217">
        <f>T26</f>
        <v>1</v>
      </c>
      <c r="N45" s="431">
        <f>COUNTIF(F46:M46,"○")*3+COUNTIF(F46:M46,"△")</f>
        <v>6</v>
      </c>
      <c r="O45" s="431">
        <f>F45-G45+J45-K45+L45-M45</f>
        <v>2</v>
      </c>
      <c r="P45" s="431">
        <v>2</v>
      </c>
      <c r="Q45" s="199"/>
      <c r="R45" s="433" t="str">
        <f>V7</f>
        <v>ＦＣ毛野</v>
      </c>
      <c r="S45" s="434"/>
      <c r="T45" s="434"/>
      <c r="U45" s="435"/>
      <c r="V45" s="217">
        <f>Y43</f>
        <v>0</v>
      </c>
      <c r="W45" s="217">
        <f>X43</f>
        <v>6</v>
      </c>
      <c r="X45" s="427"/>
      <c r="Y45" s="428"/>
      <c r="Z45" s="217">
        <f>N38</f>
        <v>0</v>
      </c>
      <c r="AA45" s="217">
        <f>T38</f>
        <v>4</v>
      </c>
      <c r="AB45" s="217">
        <f>N30</f>
        <v>1</v>
      </c>
      <c r="AC45" s="217">
        <f>T30</f>
        <v>0</v>
      </c>
      <c r="AD45" s="431">
        <f>COUNTIF(V46:AC46,"○")*3+COUNTIF(V46:AC46,"△")</f>
        <v>3</v>
      </c>
      <c r="AE45" s="431">
        <f>V45-W45+Z45-AA45+AB45-AC45</f>
        <v>-9</v>
      </c>
      <c r="AF45" s="431">
        <v>3</v>
      </c>
    </row>
    <row r="46" spans="2:33" ht="20.100000000000001" customHeight="1">
      <c r="B46" s="560"/>
      <c r="C46" s="561"/>
      <c r="D46" s="561"/>
      <c r="E46" s="562"/>
      <c r="F46" s="439" t="str">
        <f>IF(F45&gt;G45,"○",IF(F45&lt;G45,"×",IF(F45=G45,"△")))</f>
        <v>○</v>
      </c>
      <c r="G46" s="440"/>
      <c r="H46" s="429"/>
      <c r="I46" s="430"/>
      <c r="J46" s="439" t="str">
        <f>IF(J45&gt;K45,"○",IF(J45&lt;K45,"×",IF(J45=K45,"△")))</f>
        <v>○</v>
      </c>
      <c r="K46" s="440"/>
      <c r="L46" s="439" t="str">
        <f>IF(L45&gt;M45,"○",IF(L45&lt;M45,"×",IF(L45=M45,"△")))</f>
        <v>×</v>
      </c>
      <c r="M46" s="440"/>
      <c r="N46" s="432"/>
      <c r="O46" s="432"/>
      <c r="P46" s="432"/>
      <c r="Q46" s="199"/>
      <c r="R46" s="436"/>
      <c r="S46" s="437"/>
      <c r="T46" s="437"/>
      <c r="U46" s="438"/>
      <c r="V46" s="439" t="str">
        <f>IF(V45&gt;W45,"○",IF(V45&lt;W45,"×",IF(V45=W45,"△")))</f>
        <v>×</v>
      </c>
      <c r="W46" s="440"/>
      <c r="X46" s="429"/>
      <c r="Y46" s="430"/>
      <c r="Z46" s="439" t="str">
        <f>IF(Z45&gt;AA45,"○",IF(Z45&lt;AA45,"×",IF(Z45=AA45,"△")))</f>
        <v>×</v>
      </c>
      <c r="AA46" s="440"/>
      <c r="AB46" s="439" t="str">
        <f>IF(AB45&gt;AC45,"○",IF(AB45&lt;AC45,"×",IF(AB45=AC45,"△")))</f>
        <v>○</v>
      </c>
      <c r="AC46" s="440"/>
      <c r="AD46" s="432"/>
      <c r="AE46" s="432"/>
      <c r="AF46" s="432"/>
    </row>
    <row r="47" spans="2:33" ht="20.100000000000001" customHeight="1">
      <c r="B47" s="433" t="str">
        <f>K7</f>
        <v>紫塚ＦＣ</v>
      </c>
      <c r="C47" s="434"/>
      <c r="D47" s="434"/>
      <c r="E47" s="435"/>
      <c r="F47" s="217">
        <f>K43</f>
        <v>0</v>
      </c>
      <c r="G47" s="217">
        <f>J43</f>
        <v>3</v>
      </c>
      <c r="H47" s="217">
        <f>K45</f>
        <v>0</v>
      </c>
      <c r="I47" s="217">
        <f>J45</f>
        <v>2</v>
      </c>
      <c r="J47" s="427"/>
      <c r="K47" s="428"/>
      <c r="L47" s="217">
        <f>N18</f>
        <v>0</v>
      </c>
      <c r="M47" s="217">
        <f>T18</f>
        <v>9</v>
      </c>
      <c r="N47" s="431">
        <f>COUNTIF(F48:M48,"○")*3+COUNTIF(F48:M48,"△")</f>
        <v>0</v>
      </c>
      <c r="O47" s="431">
        <f>F47-G47+H47-I47+L47-M47</f>
        <v>-14</v>
      </c>
      <c r="P47" s="431">
        <v>4</v>
      </c>
      <c r="Q47" s="199"/>
      <c r="R47" s="417" t="str">
        <f>Z7</f>
        <v>清原陽東サッカースポーツ少年団</v>
      </c>
      <c r="S47" s="425"/>
      <c r="T47" s="425"/>
      <c r="U47" s="418"/>
      <c r="V47" s="217">
        <f>AA43</f>
        <v>0</v>
      </c>
      <c r="W47" s="217">
        <f>Z43</f>
        <v>3</v>
      </c>
      <c r="X47" s="217">
        <f>AA45</f>
        <v>4</v>
      </c>
      <c r="Y47" s="217">
        <f>Z45</f>
        <v>0</v>
      </c>
      <c r="Z47" s="427"/>
      <c r="AA47" s="428"/>
      <c r="AB47" s="217">
        <f>N22</f>
        <v>1</v>
      </c>
      <c r="AC47" s="217">
        <f>T22</f>
        <v>0</v>
      </c>
      <c r="AD47" s="431">
        <f>COUNTIF(V48:AC48,"○")*3+COUNTIF(V48:AC48,"△")</f>
        <v>6</v>
      </c>
      <c r="AE47" s="431">
        <f>V47-W47+X47-Y47+AB47-AC47</f>
        <v>2</v>
      </c>
      <c r="AF47" s="431">
        <v>2</v>
      </c>
    </row>
    <row r="48" spans="2:33" ht="20.100000000000001" customHeight="1">
      <c r="B48" s="436"/>
      <c r="C48" s="437"/>
      <c r="D48" s="437"/>
      <c r="E48" s="438"/>
      <c r="F48" s="439" t="str">
        <f>IF(F47&gt;G47,"○",IF(F47&lt;G47,"×",IF(F47=G47,"△")))</f>
        <v>×</v>
      </c>
      <c r="G48" s="440"/>
      <c r="H48" s="439" t="str">
        <f>IF(H47&gt;I47,"○",IF(H47&lt;I47,"×",IF(H47=I47,"△")))</f>
        <v>×</v>
      </c>
      <c r="I48" s="440"/>
      <c r="J48" s="429"/>
      <c r="K48" s="430"/>
      <c r="L48" s="439" t="str">
        <f>IF(L47&gt;M47,"○",IF(L47&lt;M47,"×",IF(L47=M47,"△")))</f>
        <v>×</v>
      </c>
      <c r="M48" s="440"/>
      <c r="N48" s="432"/>
      <c r="O48" s="432"/>
      <c r="P48" s="432"/>
      <c r="Q48" s="199"/>
      <c r="R48" s="419"/>
      <c r="S48" s="426"/>
      <c r="T48" s="426"/>
      <c r="U48" s="420"/>
      <c r="V48" s="439" t="str">
        <f>IF(V47&gt;W47,"○",IF(V47&lt;W47,"×",IF(V47=W47,"△")))</f>
        <v>×</v>
      </c>
      <c r="W48" s="440"/>
      <c r="X48" s="439" t="str">
        <f>IF(X47&gt;Y47,"○",IF(X47&lt;Y47,"×",IF(X47=Y47,"△")))</f>
        <v>○</v>
      </c>
      <c r="Y48" s="440"/>
      <c r="Z48" s="429"/>
      <c r="AA48" s="430"/>
      <c r="AB48" s="439" t="str">
        <f>IF(AB47&gt;AC47,"○",IF(AB47&lt;AC47,"×",IF(AB47=AC47,"△")))</f>
        <v>○</v>
      </c>
      <c r="AC48" s="440"/>
      <c r="AD48" s="432"/>
      <c r="AE48" s="432"/>
      <c r="AF48" s="432"/>
    </row>
    <row r="49" spans="1:33" ht="20.100000000000001" customHeight="1">
      <c r="B49" s="456" t="str">
        <f>O7</f>
        <v>さくらボン・ディ・ボーラ</v>
      </c>
      <c r="C49" s="457"/>
      <c r="D49" s="457"/>
      <c r="E49" s="458"/>
      <c r="F49" s="217">
        <f>M43</f>
        <v>6</v>
      </c>
      <c r="G49" s="217">
        <f>L43</f>
        <v>0</v>
      </c>
      <c r="H49" s="217">
        <f>M45</f>
        <v>1</v>
      </c>
      <c r="I49" s="217">
        <f>L45</f>
        <v>0</v>
      </c>
      <c r="J49" s="217">
        <f>M47</f>
        <v>9</v>
      </c>
      <c r="K49" s="217">
        <f>L47</f>
        <v>0</v>
      </c>
      <c r="L49" s="427"/>
      <c r="M49" s="428"/>
      <c r="N49" s="431">
        <f>COUNTIF(F50:M50,"○")*3+COUNTIF(F50:M50,"△")</f>
        <v>9</v>
      </c>
      <c r="O49" s="431">
        <f>F49-G49+H49-I49+J49-K49</f>
        <v>16</v>
      </c>
      <c r="P49" s="431">
        <v>1</v>
      </c>
      <c r="Q49" s="199"/>
      <c r="R49" s="433" t="str">
        <f>AD7</f>
        <v>ＣＦＡ日光</v>
      </c>
      <c r="S49" s="434"/>
      <c r="T49" s="434"/>
      <c r="U49" s="435"/>
      <c r="V49" s="217">
        <f>AC43</f>
        <v>0</v>
      </c>
      <c r="W49" s="217">
        <f>AB43</f>
        <v>3</v>
      </c>
      <c r="X49" s="217">
        <f>AC45</f>
        <v>0</v>
      </c>
      <c r="Y49" s="217">
        <f>AB45</f>
        <v>1</v>
      </c>
      <c r="Z49" s="217">
        <f>AC47</f>
        <v>0</v>
      </c>
      <c r="AA49" s="217">
        <f>AB47</f>
        <v>1</v>
      </c>
      <c r="AB49" s="427"/>
      <c r="AC49" s="428"/>
      <c r="AD49" s="431">
        <f>COUNTIF(V50:AC50,"○")*3+COUNTIF(V50:AC50,"△")</f>
        <v>0</v>
      </c>
      <c r="AE49" s="431">
        <f>V49-W49+X49-Y49+Z49-AA49</f>
        <v>-5</v>
      </c>
      <c r="AF49" s="431">
        <v>4</v>
      </c>
    </row>
    <row r="50" spans="1:33" ht="20.100000000000001" customHeight="1">
      <c r="B50" s="459"/>
      <c r="C50" s="460"/>
      <c r="D50" s="460"/>
      <c r="E50" s="461"/>
      <c r="F50" s="439" t="str">
        <f>IF(F49&gt;G49,"○",IF(F49&lt;G49,"×",IF(F49=G49,"△")))</f>
        <v>○</v>
      </c>
      <c r="G50" s="440"/>
      <c r="H50" s="439" t="str">
        <f>IF(H49&gt;I49,"○",IF(H49&lt;I49,"×",IF(H49=I49,"△")))</f>
        <v>○</v>
      </c>
      <c r="I50" s="440"/>
      <c r="J50" s="439" t="str">
        <f>IF(J49&gt;K49,"○",IF(J49&lt;K49,"×",IF(J49=K49,"△")))</f>
        <v>○</v>
      </c>
      <c r="K50" s="440"/>
      <c r="L50" s="429"/>
      <c r="M50" s="430"/>
      <c r="N50" s="432"/>
      <c r="O50" s="432"/>
      <c r="P50" s="432"/>
      <c r="Q50" s="199"/>
      <c r="R50" s="436"/>
      <c r="S50" s="437"/>
      <c r="T50" s="437"/>
      <c r="U50" s="438"/>
      <c r="V50" s="439" t="str">
        <f>IF(V49&gt;W49,"○",IF(V49&lt;W49,"×",IF(V49=W49,"△")))</f>
        <v>×</v>
      </c>
      <c r="W50" s="440"/>
      <c r="X50" s="439" t="str">
        <f>IF(X49&gt;Y49,"○",IF(X49&lt;Y49,"×",IF(X49=Y49,"△")))</f>
        <v>×</v>
      </c>
      <c r="Y50" s="440"/>
      <c r="Z50" s="439" t="str">
        <f>IF(Z49&gt;AA49,"○",IF(Z49&lt;AA49,"×",IF(Z49=AA49,"△")))</f>
        <v>×</v>
      </c>
      <c r="AA50" s="440"/>
      <c r="AB50" s="429"/>
      <c r="AC50" s="430"/>
      <c r="AD50" s="432"/>
      <c r="AE50" s="432"/>
      <c r="AF50" s="432"/>
    </row>
    <row r="51" spans="1:33" ht="20.100000000000001" customHeight="1"/>
    <row r="52" spans="1:33" ht="21.75" customHeight="1">
      <c r="A52" s="9" t="s">
        <v>232</v>
      </c>
      <c r="B52" s="52"/>
      <c r="C52" s="52"/>
      <c r="D52" s="52"/>
      <c r="E52" s="52"/>
      <c r="F52" s="52"/>
      <c r="G52" s="52"/>
      <c r="H52" s="52"/>
      <c r="I52" s="375" t="s">
        <v>233</v>
      </c>
      <c r="J52" s="375"/>
      <c r="K52" s="375"/>
      <c r="L52" s="375"/>
      <c r="M52" s="375"/>
      <c r="N52" s="95"/>
      <c r="O52" s="95"/>
      <c r="P52" s="95"/>
      <c r="Q52" s="95"/>
      <c r="R52" s="95"/>
      <c r="T52" s="376" t="s">
        <v>86</v>
      </c>
      <c r="U52" s="376"/>
      <c r="V52" s="376"/>
      <c r="W52" s="376"/>
      <c r="X52" s="375" t="str">
        <f>'U10組合せ(抽選結果)'!AH104</f>
        <v>下野市東部運動公園</v>
      </c>
      <c r="Y52" s="375"/>
      <c r="Z52" s="375"/>
      <c r="AA52" s="375"/>
      <c r="AB52" s="375"/>
      <c r="AC52" s="375"/>
      <c r="AD52" s="375"/>
      <c r="AE52" s="375"/>
      <c r="AF52" s="375"/>
      <c r="AG52" s="375"/>
    </row>
    <row r="53" spans="1:3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R53" s="203"/>
      <c r="S53" s="203"/>
      <c r="T53" s="203"/>
      <c r="U53" s="203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3" ht="19.5" customHeight="1">
      <c r="A54" s="9"/>
      <c r="B54" s="9"/>
      <c r="C54" s="9"/>
      <c r="D54" s="9"/>
      <c r="E54" s="9"/>
      <c r="F54" s="9"/>
      <c r="G54" s="9"/>
      <c r="I54" s="376" t="s">
        <v>265</v>
      </c>
      <c r="J54" s="376"/>
      <c r="M54" s="203"/>
      <c r="R54" s="203"/>
      <c r="S54" s="203"/>
      <c r="T54" s="203"/>
      <c r="U54" s="203"/>
      <c r="V54" s="11"/>
      <c r="X54" s="376" t="s">
        <v>266</v>
      </c>
      <c r="Y54" s="376"/>
      <c r="Z54" s="9"/>
    </row>
    <row r="55" spans="1:33" ht="20.100000000000001" customHeight="1" thickBot="1">
      <c r="A55" s="1"/>
      <c r="B55" s="1"/>
      <c r="C55" s="1"/>
      <c r="D55" s="1"/>
      <c r="E55" s="1"/>
      <c r="F55" s="1"/>
      <c r="G55" s="1"/>
      <c r="H55" s="1"/>
      <c r="I55" s="1"/>
      <c r="J55" s="258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30"/>
      <c r="Y55" s="96"/>
      <c r="Z55" s="1"/>
      <c r="AA55" s="1"/>
      <c r="AB55" s="1"/>
      <c r="AC55" s="1"/>
      <c r="AD55" s="1"/>
    </row>
    <row r="56" spans="1:33" ht="20.100000000000001" customHeight="1" thickTop="1">
      <c r="A56" s="1"/>
      <c r="B56" s="1"/>
      <c r="C56" s="1"/>
      <c r="D56" s="41"/>
      <c r="E56" s="13"/>
      <c r="F56" s="13"/>
      <c r="G56" s="97"/>
      <c r="H56" s="12"/>
      <c r="I56" s="98"/>
      <c r="J56" s="259"/>
      <c r="K56" s="260"/>
      <c r="L56" s="261"/>
      <c r="M56" s="259"/>
      <c r="N56" s="259"/>
      <c r="O56" s="262"/>
      <c r="P56" s="1"/>
      <c r="Q56" s="1"/>
      <c r="R56" s="1"/>
      <c r="S56" s="263"/>
      <c r="T56" s="259"/>
      <c r="U56" s="259"/>
      <c r="V56" s="264"/>
      <c r="W56" s="265"/>
      <c r="X56" s="266"/>
      <c r="Y56" s="13"/>
      <c r="Z56" s="14"/>
      <c r="AA56" s="41"/>
      <c r="AB56" s="13"/>
      <c r="AC56" s="13"/>
      <c r="AD56" s="14"/>
    </row>
    <row r="57" spans="1:33" ht="20.100000000000001" customHeight="1">
      <c r="A57" s="1"/>
      <c r="B57" s="1"/>
      <c r="C57" s="377">
        <v>1</v>
      </c>
      <c r="D57" s="377"/>
      <c r="E57" s="199"/>
      <c r="F57" s="1"/>
      <c r="G57" s="377">
        <v>2</v>
      </c>
      <c r="H57" s="377"/>
      <c r="I57" s="199"/>
      <c r="J57" s="1"/>
      <c r="K57" s="377">
        <v>3</v>
      </c>
      <c r="L57" s="377"/>
      <c r="M57" s="199"/>
      <c r="N57" s="1"/>
      <c r="O57" s="377">
        <v>4</v>
      </c>
      <c r="P57" s="377"/>
      <c r="Q57" s="1"/>
      <c r="R57" s="377">
        <v>5</v>
      </c>
      <c r="S57" s="377"/>
      <c r="T57" s="199"/>
      <c r="U57" s="1"/>
      <c r="V57" s="377">
        <v>6</v>
      </c>
      <c r="W57" s="377"/>
      <c r="X57" s="199"/>
      <c r="Y57" s="1"/>
      <c r="Z57" s="377">
        <v>7</v>
      </c>
      <c r="AA57" s="377"/>
      <c r="AB57" s="199"/>
      <c r="AC57" s="1"/>
      <c r="AD57" s="377">
        <v>8</v>
      </c>
      <c r="AE57" s="377"/>
    </row>
    <row r="58" spans="1:33" ht="20.100000000000001" customHeight="1">
      <c r="A58" s="1"/>
      <c r="B58" s="1"/>
      <c r="C58" s="388" t="str">
        <f>'U10組合せ(抽選結果)'!AF118</f>
        <v>大山フットボールクラブアミーゴ</v>
      </c>
      <c r="D58" s="388"/>
      <c r="E58" s="202"/>
      <c r="F58" s="200"/>
      <c r="G58" s="379" t="str">
        <f>'U10組合せ(抽選結果)'!AF116</f>
        <v>ＦＣ城東</v>
      </c>
      <c r="H58" s="379"/>
      <c r="I58" s="202"/>
      <c r="J58" s="99"/>
      <c r="K58" s="386" t="str">
        <f>'U10組合せ(抽選結果)'!AF114</f>
        <v>ＪＦＣファイターズ</v>
      </c>
      <c r="L58" s="386"/>
      <c r="M58" s="202"/>
      <c r="N58" s="99"/>
      <c r="O58" s="556" t="str">
        <f>'U10組合せ(抽選結果)'!AF112</f>
        <v>ＦＣアリーバＵ１０</v>
      </c>
      <c r="P58" s="556"/>
      <c r="Q58" s="99"/>
      <c r="R58" s="389" t="str">
        <f>'U10組合せ(抽選結果)'!AF110</f>
        <v>石橋ＦＣ</v>
      </c>
      <c r="S58" s="389"/>
      <c r="T58" s="202"/>
      <c r="U58" s="99"/>
      <c r="V58" s="563" t="str">
        <f>'U10組合せ(抽選結果)'!AF108</f>
        <v>ＮＩＫＫＯ　ＳＰＯＲＴＳ　ＣＬＵＢ　セレソン</v>
      </c>
      <c r="W58" s="563"/>
      <c r="X58" s="202"/>
      <c r="Y58" s="99"/>
      <c r="Z58" s="379" t="str">
        <f>'U10組合せ(抽選結果)'!AF106</f>
        <v>しおやＦＣヴィガウス</v>
      </c>
      <c r="AA58" s="379"/>
      <c r="AB58" s="202"/>
      <c r="AC58" s="99"/>
      <c r="AD58" s="379" t="str">
        <f>'U10組合せ(抽選結果)'!AF104</f>
        <v>佐野ＳＳＳ</v>
      </c>
      <c r="AE58" s="379"/>
    </row>
    <row r="59" spans="1:33" ht="20.100000000000001" customHeight="1">
      <c r="A59" s="1"/>
      <c r="B59" s="1"/>
      <c r="C59" s="388"/>
      <c r="D59" s="388"/>
      <c r="E59" s="202"/>
      <c r="F59" s="200"/>
      <c r="G59" s="379"/>
      <c r="H59" s="379"/>
      <c r="I59" s="202"/>
      <c r="J59" s="99"/>
      <c r="K59" s="386"/>
      <c r="L59" s="386"/>
      <c r="M59" s="202"/>
      <c r="N59" s="99"/>
      <c r="O59" s="556"/>
      <c r="P59" s="556"/>
      <c r="Q59" s="99"/>
      <c r="R59" s="389"/>
      <c r="S59" s="389"/>
      <c r="T59" s="202"/>
      <c r="U59" s="99"/>
      <c r="V59" s="563"/>
      <c r="W59" s="563"/>
      <c r="X59" s="202"/>
      <c r="Y59" s="99"/>
      <c r="Z59" s="379"/>
      <c r="AA59" s="379"/>
      <c r="AB59" s="202"/>
      <c r="AC59" s="99"/>
      <c r="AD59" s="379"/>
      <c r="AE59" s="379"/>
    </row>
    <row r="60" spans="1:33" ht="20.100000000000001" customHeight="1">
      <c r="A60" s="1"/>
      <c r="B60" s="1"/>
      <c r="C60" s="388"/>
      <c r="D60" s="388"/>
      <c r="E60" s="202"/>
      <c r="F60" s="200"/>
      <c r="G60" s="379"/>
      <c r="H60" s="379"/>
      <c r="I60" s="202"/>
      <c r="J60" s="99"/>
      <c r="K60" s="386"/>
      <c r="L60" s="386"/>
      <c r="M60" s="202"/>
      <c r="N60" s="99"/>
      <c r="O60" s="556"/>
      <c r="P60" s="556"/>
      <c r="Q60" s="99"/>
      <c r="R60" s="389"/>
      <c r="S60" s="389"/>
      <c r="T60" s="202"/>
      <c r="U60" s="99"/>
      <c r="V60" s="563"/>
      <c r="W60" s="563"/>
      <c r="X60" s="202"/>
      <c r="Y60" s="99"/>
      <c r="Z60" s="379"/>
      <c r="AA60" s="379"/>
      <c r="AB60" s="202"/>
      <c r="AC60" s="99"/>
      <c r="AD60" s="379"/>
      <c r="AE60" s="379"/>
    </row>
    <row r="61" spans="1:33" ht="19.5" customHeight="1">
      <c r="A61" s="1"/>
      <c r="B61" s="1"/>
      <c r="C61" s="388"/>
      <c r="D61" s="388"/>
      <c r="E61" s="202"/>
      <c r="F61" s="200"/>
      <c r="G61" s="379"/>
      <c r="H61" s="379"/>
      <c r="I61" s="202"/>
      <c r="J61" s="99"/>
      <c r="K61" s="386"/>
      <c r="L61" s="386"/>
      <c r="M61" s="202"/>
      <c r="N61" s="99"/>
      <c r="O61" s="556"/>
      <c r="P61" s="556"/>
      <c r="Q61" s="99"/>
      <c r="R61" s="389"/>
      <c r="S61" s="389"/>
      <c r="T61" s="202"/>
      <c r="U61" s="99"/>
      <c r="V61" s="563"/>
      <c r="W61" s="563"/>
      <c r="X61" s="202"/>
      <c r="Y61" s="99"/>
      <c r="Z61" s="379"/>
      <c r="AA61" s="379"/>
      <c r="AB61" s="202"/>
      <c r="AC61" s="99"/>
      <c r="AD61" s="379"/>
      <c r="AE61" s="379"/>
    </row>
    <row r="62" spans="1:33" ht="20.100000000000001" customHeight="1">
      <c r="A62" s="1"/>
      <c r="B62" s="1"/>
      <c r="C62" s="388"/>
      <c r="D62" s="388"/>
      <c r="E62" s="202"/>
      <c r="F62" s="200"/>
      <c r="G62" s="379"/>
      <c r="H62" s="379"/>
      <c r="I62" s="202"/>
      <c r="J62" s="99"/>
      <c r="K62" s="386"/>
      <c r="L62" s="386"/>
      <c r="M62" s="202"/>
      <c r="N62" s="99"/>
      <c r="O62" s="556"/>
      <c r="P62" s="556"/>
      <c r="Q62" s="99"/>
      <c r="R62" s="389"/>
      <c r="S62" s="389"/>
      <c r="T62" s="202"/>
      <c r="U62" s="99"/>
      <c r="V62" s="563"/>
      <c r="W62" s="563"/>
      <c r="X62" s="202"/>
      <c r="Y62" s="99"/>
      <c r="Z62" s="379"/>
      <c r="AA62" s="379"/>
      <c r="AB62" s="202"/>
      <c r="AC62" s="99"/>
      <c r="AD62" s="379"/>
      <c r="AE62" s="379"/>
    </row>
    <row r="63" spans="1:33" ht="20.100000000000001" customHeight="1">
      <c r="A63" s="1"/>
      <c r="B63" s="1"/>
      <c r="C63" s="388"/>
      <c r="D63" s="388"/>
      <c r="E63" s="202"/>
      <c r="F63" s="200"/>
      <c r="G63" s="379"/>
      <c r="H63" s="379"/>
      <c r="I63" s="202"/>
      <c r="J63" s="99"/>
      <c r="K63" s="386"/>
      <c r="L63" s="386"/>
      <c r="M63" s="202"/>
      <c r="N63" s="99"/>
      <c r="O63" s="556"/>
      <c r="P63" s="556"/>
      <c r="Q63" s="99"/>
      <c r="R63" s="389"/>
      <c r="S63" s="389"/>
      <c r="T63" s="202"/>
      <c r="U63" s="99"/>
      <c r="V63" s="563"/>
      <c r="W63" s="563"/>
      <c r="X63" s="202"/>
      <c r="Y63" s="99"/>
      <c r="Z63" s="379"/>
      <c r="AA63" s="379"/>
      <c r="AB63" s="202"/>
      <c r="AC63" s="99"/>
      <c r="AD63" s="379"/>
      <c r="AE63" s="379"/>
    </row>
    <row r="64" spans="1:33" ht="20.100000000000001" customHeight="1">
      <c r="A64" s="1"/>
      <c r="B64" s="1"/>
      <c r="C64" s="388"/>
      <c r="D64" s="388"/>
      <c r="E64" s="202"/>
      <c r="F64" s="200"/>
      <c r="G64" s="379"/>
      <c r="H64" s="379"/>
      <c r="I64" s="202"/>
      <c r="J64" s="99"/>
      <c r="K64" s="386"/>
      <c r="L64" s="386"/>
      <c r="M64" s="202"/>
      <c r="N64" s="99"/>
      <c r="O64" s="556"/>
      <c r="P64" s="556"/>
      <c r="Q64" s="99"/>
      <c r="R64" s="389"/>
      <c r="S64" s="389"/>
      <c r="T64" s="202"/>
      <c r="U64" s="99"/>
      <c r="V64" s="563"/>
      <c r="W64" s="563"/>
      <c r="X64" s="202"/>
      <c r="Y64" s="99"/>
      <c r="Z64" s="379"/>
      <c r="AA64" s="379"/>
      <c r="AB64" s="202"/>
      <c r="AC64" s="99"/>
      <c r="AD64" s="379"/>
      <c r="AE64" s="379"/>
    </row>
    <row r="65" spans="1:33" ht="19.5" customHeight="1">
      <c r="A65" s="1"/>
      <c r="B65" s="1"/>
      <c r="C65" s="388"/>
      <c r="D65" s="388"/>
      <c r="E65" s="202"/>
      <c r="F65" s="200"/>
      <c r="G65" s="379"/>
      <c r="H65" s="379"/>
      <c r="I65" s="202"/>
      <c r="J65" s="99"/>
      <c r="K65" s="386"/>
      <c r="L65" s="386"/>
      <c r="M65" s="202"/>
      <c r="N65" s="99"/>
      <c r="O65" s="556"/>
      <c r="P65" s="556"/>
      <c r="Q65" s="99"/>
      <c r="R65" s="389"/>
      <c r="S65" s="389"/>
      <c r="T65" s="202"/>
      <c r="U65" s="99"/>
      <c r="V65" s="563"/>
      <c r="W65" s="563"/>
      <c r="X65" s="202"/>
      <c r="Y65" s="99"/>
      <c r="Z65" s="379"/>
      <c r="AA65" s="379"/>
      <c r="AB65" s="202"/>
      <c r="AC65" s="99"/>
      <c r="AD65" s="379"/>
      <c r="AE65" s="379"/>
    </row>
    <row r="66" spans="1:33" ht="19.2">
      <c r="B66" s="55" t="s">
        <v>176</v>
      </c>
      <c r="D66" s="55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B66" s="205"/>
      <c r="AC66" s="197" t="s">
        <v>177</v>
      </c>
      <c r="AD66" s="197" t="s">
        <v>178</v>
      </c>
      <c r="AE66" s="197" t="s">
        <v>178</v>
      </c>
      <c r="AF66" s="197" t="s">
        <v>179</v>
      </c>
      <c r="AG66" s="101"/>
    </row>
    <row r="67" spans="1:33" ht="13.5" customHeight="1">
      <c r="B67" s="377" t="s">
        <v>180</v>
      </c>
      <c r="C67" s="377" t="s">
        <v>4</v>
      </c>
      <c r="D67" s="380">
        <v>0.5</v>
      </c>
      <c r="E67" s="380"/>
      <c r="F67" s="380"/>
      <c r="G67" s="394" t="str">
        <f>C58</f>
        <v>大山フットボールクラブアミーゴ</v>
      </c>
      <c r="H67" s="394"/>
      <c r="I67" s="394"/>
      <c r="J67" s="394"/>
      <c r="K67" s="394"/>
      <c r="L67" s="394"/>
      <c r="M67" s="394"/>
      <c r="N67" s="382">
        <f>P67+P68</f>
        <v>0</v>
      </c>
      <c r="O67" s="383" t="s">
        <v>9</v>
      </c>
      <c r="P67" s="252">
        <v>0</v>
      </c>
      <c r="Q67" s="209" t="s">
        <v>68</v>
      </c>
      <c r="R67" s="252">
        <v>0</v>
      </c>
      <c r="S67" s="383" t="s">
        <v>10</v>
      </c>
      <c r="T67" s="382">
        <f>R67+R68</f>
        <v>2</v>
      </c>
      <c r="U67" s="391" t="str">
        <f>G58</f>
        <v>ＦＣ城東</v>
      </c>
      <c r="V67" s="391"/>
      <c r="W67" s="391"/>
      <c r="X67" s="391"/>
      <c r="Y67" s="391"/>
      <c r="Z67" s="391"/>
      <c r="AA67" s="391"/>
      <c r="AB67" s="390" t="s">
        <v>246</v>
      </c>
      <c r="AC67" s="365" t="s">
        <v>181</v>
      </c>
      <c r="AD67" s="365" t="s">
        <v>182</v>
      </c>
      <c r="AE67" s="365" t="s">
        <v>183</v>
      </c>
      <c r="AF67" s="365">
        <v>8</v>
      </c>
      <c r="AG67" s="378" t="s">
        <v>247</v>
      </c>
    </row>
    <row r="68" spans="1:33" ht="14.1" customHeight="1">
      <c r="B68" s="377"/>
      <c r="C68" s="377"/>
      <c r="D68" s="380"/>
      <c r="E68" s="380"/>
      <c r="F68" s="380"/>
      <c r="G68" s="394"/>
      <c r="H68" s="394"/>
      <c r="I68" s="394"/>
      <c r="J68" s="394"/>
      <c r="K68" s="394"/>
      <c r="L68" s="394"/>
      <c r="M68" s="394"/>
      <c r="N68" s="382"/>
      <c r="O68" s="383"/>
      <c r="P68" s="252">
        <v>0</v>
      </c>
      <c r="Q68" s="209" t="s">
        <v>68</v>
      </c>
      <c r="R68" s="252">
        <v>2</v>
      </c>
      <c r="S68" s="383"/>
      <c r="T68" s="382"/>
      <c r="U68" s="391"/>
      <c r="V68" s="391"/>
      <c r="W68" s="391"/>
      <c r="X68" s="391"/>
      <c r="Y68" s="391"/>
      <c r="Z68" s="391"/>
      <c r="AA68" s="391"/>
      <c r="AB68" s="390"/>
      <c r="AC68" s="365"/>
      <c r="AD68" s="365"/>
      <c r="AE68" s="365"/>
      <c r="AF68" s="365"/>
      <c r="AG68" s="378"/>
    </row>
    <row r="69" spans="1:33" ht="14.1" customHeight="1">
      <c r="B69" s="377" t="s">
        <v>184</v>
      </c>
      <c r="C69" s="377" t="s">
        <v>4</v>
      </c>
      <c r="D69" s="380">
        <v>0.5</v>
      </c>
      <c r="E69" s="380"/>
      <c r="F69" s="380"/>
      <c r="G69" s="384" t="str">
        <f>K58</f>
        <v>ＪＦＣファイターズ</v>
      </c>
      <c r="H69" s="384"/>
      <c r="I69" s="384"/>
      <c r="J69" s="384"/>
      <c r="K69" s="384"/>
      <c r="L69" s="384"/>
      <c r="M69" s="384"/>
      <c r="N69" s="382">
        <f>P69+P70</f>
        <v>0</v>
      </c>
      <c r="O69" s="383" t="s">
        <v>9</v>
      </c>
      <c r="P69" s="252">
        <v>0</v>
      </c>
      <c r="Q69" s="209" t="s">
        <v>68</v>
      </c>
      <c r="R69" s="252">
        <v>2</v>
      </c>
      <c r="S69" s="383" t="s">
        <v>10</v>
      </c>
      <c r="T69" s="382">
        <f>R69+R70</f>
        <v>3</v>
      </c>
      <c r="U69" s="392" t="str">
        <f>O58</f>
        <v>ＦＣアリーバＵ１０</v>
      </c>
      <c r="V69" s="392"/>
      <c r="W69" s="392"/>
      <c r="X69" s="392"/>
      <c r="Y69" s="392"/>
      <c r="Z69" s="392"/>
      <c r="AA69" s="392"/>
      <c r="AB69" s="390" t="s">
        <v>246</v>
      </c>
      <c r="AC69" s="365" t="s">
        <v>185</v>
      </c>
      <c r="AD69" s="365" t="s">
        <v>183</v>
      </c>
      <c r="AE69" s="365" t="s">
        <v>182</v>
      </c>
      <c r="AF69" s="365">
        <v>5</v>
      </c>
      <c r="AG69" s="378" t="s">
        <v>247</v>
      </c>
    </row>
    <row r="70" spans="1:33" ht="14.1" customHeight="1">
      <c r="B70" s="377"/>
      <c r="C70" s="377"/>
      <c r="D70" s="380"/>
      <c r="E70" s="380"/>
      <c r="F70" s="380"/>
      <c r="G70" s="384"/>
      <c r="H70" s="384"/>
      <c r="I70" s="384"/>
      <c r="J70" s="384"/>
      <c r="K70" s="384"/>
      <c r="L70" s="384"/>
      <c r="M70" s="384"/>
      <c r="N70" s="382"/>
      <c r="O70" s="383"/>
      <c r="P70" s="252">
        <v>0</v>
      </c>
      <c r="Q70" s="209" t="s">
        <v>68</v>
      </c>
      <c r="R70" s="252">
        <v>1</v>
      </c>
      <c r="S70" s="383"/>
      <c r="T70" s="382"/>
      <c r="U70" s="392"/>
      <c r="V70" s="392"/>
      <c r="W70" s="392"/>
      <c r="X70" s="392"/>
      <c r="Y70" s="392"/>
      <c r="Z70" s="392"/>
      <c r="AA70" s="392"/>
      <c r="AB70" s="390"/>
      <c r="AC70" s="365"/>
      <c r="AD70" s="365"/>
      <c r="AE70" s="365"/>
      <c r="AF70" s="365"/>
      <c r="AG70" s="378"/>
    </row>
    <row r="71" spans="1:33" ht="14.1" customHeight="1">
      <c r="B71" s="377" t="s">
        <v>180</v>
      </c>
      <c r="C71" s="377" t="s">
        <v>5</v>
      </c>
      <c r="D71" s="380">
        <v>0.52083333333333337</v>
      </c>
      <c r="E71" s="380"/>
      <c r="F71" s="380"/>
      <c r="G71" s="391" t="str">
        <f>R58</f>
        <v>石橋ＦＣ</v>
      </c>
      <c r="H71" s="391"/>
      <c r="I71" s="391"/>
      <c r="J71" s="391"/>
      <c r="K71" s="391"/>
      <c r="L71" s="391"/>
      <c r="M71" s="391"/>
      <c r="N71" s="382">
        <f>P71+P72</f>
        <v>1</v>
      </c>
      <c r="O71" s="383" t="s">
        <v>9</v>
      </c>
      <c r="P71" s="252">
        <v>1</v>
      </c>
      <c r="Q71" s="209" t="s">
        <v>68</v>
      </c>
      <c r="R71" s="252">
        <v>0</v>
      </c>
      <c r="S71" s="383" t="s">
        <v>10</v>
      </c>
      <c r="T71" s="382">
        <f>R71+R72</f>
        <v>0</v>
      </c>
      <c r="U71" s="454" t="str">
        <f>V58</f>
        <v>ＮＩＫＫＯ　ＳＰＯＲＴＳ　ＣＬＵＢ　セレソン</v>
      </c>
      <c r="V71" s="454"/>
      <c r="W71" s="454"/>
      <c r="X71" s="454"/>
      <c r="Y71" s="454"/>
      <c r="Z71" s="454"/>
      <c r="AA71" s="454"/>
      <c r="AB71" s="390" t="s">
        <v>246</v>
      </c>
      <c r="AC71" s="365" t="s">
        <v>186</v>
      </c>
      <c r="AD71" s="365" t="s">
        <v>187</v>
      </c>
      <c r="AE71" s="365" t="s">
        <v>188</v>
      </c>
      <c r="AF71" s="365">
        <v>4</v>
      </c>
      <c r="AG71" s="378" t="s">
        <v>247</v>
      </c>
    </row>
    <row r="72" spans="1:33" ht="14.1" customHeight="1">
      <c r="B72" s="377"/>
      <c r="C72" s="377"/>
      <c r="D72" s="380"/>
      <c r="E72" s="380"/>
      <c r="F72" s="380"/>
      <c r="G72" s="391"/>
      <c r="H72" s="391"/>
      <c r="I72" s="391"/>
      <c r="J72" s="391"/>
      <c r="K72" s="391"/>
      <c r="L72" s="391"/>
      <c r="M72" s="391"/>
      <c r="N72" s="382"/>
      <c r="O72" s="383"/>
      <c r="P72" s="252">
        <v>0</v>
      </c>
      <c r="Q72" s="209" t="s">
        <v>68</v>
      </c>
      <c r="R72" s="252">
        <v>0</v>
      </c>
      <c r="S72" s="383"/>
      <c r="T72" s="382"/>
      <c r="U72" s="454"/>
      <c r="V72" s="454"/>
      <c r="W72" s="454"/>
      <c r="X72" s="454"/>
      <c r="Y72" s="454"/>
      <c r="Z72" s="454"/>
      <c r="AA72" s="454"/>
      <c r="AB72" s="390"/>
      <c r="AC72" s="365"/>
      <c r="AD72" s="365"/>
      <c r="AE72" s="365"/>
      <c r="AF72" s="365"/>
      <c r="AG72" s="378"/>
    </row>
    <row r="73" spans="1:33" ht="14.1" customHeight="1">
      <c r="B73" s="377" t="s">
        <v>184</v>
      </c>
      <c r="C73" s="377" t="s">
        <v>5</v>
      </c>
      <c r="D73" s="380">
        <v>0.52083333333333337</v>
      </c>
      <c r="E73" s="380"/>
      <c r="F73" s="380"/>
      <c r="G73" s="396" t="str">
        <f>Z58</f>
        <v>しおやＦＣヴィガウス</v>
      </c>
      <c r="H73" s="396"/>
      <c r="I73" s="396"/>
      <c r="J73" s="396"/>
      <c r="K73" s="396"/>
      <c r="L73" s="396"/>
      <c r="M73" s="396"/>
      <c r="N73" s="382">
        <f>P73+P74</f>
        <v>0</v>
      </c>
      <c r="O73" s="383" t="s">
        <v>9</v>
      </c>
      <c r="P73" s="252">
        <v>0</v>
      </c>
      <c r="Q73" s="209" t="s">
        <v>68</v>
      </c>
      <c r="R73" s="252">
        <v>0</v>
      </c>
      <c r="S73" s="383" t="s">
        <v>10</v>
      </c>
      <c r="T73" s="382">
        <f>R73+R74</f>
        <v>0</v>
      </c>
      <c r="U73" s="464" t="str">
        <f>AD58</f>
        <v>佐野ＳＳＳ</v>
      </c>
      <c r="V73" s="464"/>
      <c r="W73" s="464"/>
      <c r="X73" s="464"/>
      <c r="Y73" s="464"/>
      <c r="Z73" s="464"/>
      <c r="AA73" s="464"/>
      <c r="AB73" s="390" t="s">
        <v>246</v>
      </c>
      <c r="AC73" s="365" t="s">
        <v>189</v>
      </c>
      <c r="AD73" s="365" t="s">
        <v>188</v>
      </c>
      <c r="AE73" s="365" t="s">
        <v>187</v>
      </c>
      <c r="AF73" s="365">
        <v>1</v>
      </c>
      <c r="AG73" s="378" t="s">
        <v>247</v>
      </c>
    </row>
    <row r="74" spans="1:33" ht="14.1" customHeight="1">
      <c r="B74" s="377"/>
      <c r="C74" s="377"/>
      <c r="D74" s="380"/>
      <c r="E74" s="380"/>
      <c r="F74" s="380"/>
      <c r="G74" s="396"/>
      <c r="H74" s="396"/>
      <c r="I74" s="396"/>
      <c r="J74" s="396"/>
      <c r="K74" s="396"/>
      <c r="L74" s="396"/>
      <c r="M74" s="396"/>
      <c r="N74" s="382"/>
      <c r="O74" s="383"/>
      <c r="P74" s="252">
        <v>0</v>
      </c>
      <c r="Q74" s="209" t="s">
        <v>68</v>
      </c>
      <c r="R74" s="252">
        <v>0</v>
      </c>
      <c r="S74" s="383"/>
      <c r="T74" s="382"/>
      <c r="U74" s="464"/>
      <c r="V74" s="464"/>
      <c r="W74" s="464"/>
      <c r="X74" s="464"/>
      <c r="Y74" s="464"/>
      <c r="Z74" s="464"/>
      <c r="AA74" s="464"/>
      <c r="AB74" s="390"/>
      <c r="AC74" s="365"/>
      <c r="AD74" s="365"/>
      <c r="AE74" s="365"/>
      <c r="AF74" s="365"/>
      <c r="AG74" s="378"/>
    </row>
    <row r="75" spans="1:33" ht="14.1" customHeight="1">
      <c r="B75" s="377" t="s">
        <v>180</v>
      </c>
      <c r="C75" s="377" t="s">
        <v>6</v>
      </c>
      <c r="D75" s="380">
        <v>0.54166666666666663</v>
      </c>
      <c r="E75" s="380"/>
      <c r="F75" s="380"/>
      <c r="G75" s="394" t="str">
        <f>C58</f>
        <v>大山フットボールクラブアミーゴ</v>
      </c>
      <c r="H75" s="394"/>
      <c r="I75" s="394"/>
      <c r="J75" s="394"/>
      <c r="K75" s="394"/>
      <c r="L75" s="394"/>
      <c r="M75" s="394"/>
      <c r="N75" s="382">
        <f>P75+P76</f>
        <v>0</v>
      </c>
      <c r="O75" s="383" t="s">
        <v>9</v>
      </c>
      <c r="P75" s="252">
        <v>0</v>
      </c>
      <c r="Q75" s="209" t="s">
        <v>68</v>
      </c>
      <c r="R75" s="252">
        <v>1</v>
      </c>
      <c r="S75" s="383" t="s">
        <v>10</v>
      </c>
      <c r="T75" s="382">
        <f>R75+R76</f>
        <v>2</v>
      </c>
      <c r="U75" s="391" t="str">
        <f>K58</f>
        <v>ＪＦＣファイターズ</v>
      </c>
      <c r="V75" s="391"/>
      <c r="W75" s="391"/>
      <c r="X75" s="391"/>
      <c r="Y75" s="391"/>
      <c r="Z75" s="391"/>
      <c r="AA75" s="391"/>
      <c r="AB75" s="390" t="s">
        <v>246</v>
      </c>
      <c r="AC75" s="365" t="s">
        <v>182</v>
      </c>
      <c r="AD75" s="365" t="s">
        <v>181</v>
      </c>
      <c r="AE75" s="365" t="s">
        <v>185</v>
      </c>
      <c r="AF75" s="365">
        <v>7</v>
      </c>
      <c r="AG75" s="378" t="s">
        <v>247</v>
      </c>
    </row>
    <row r="76" spans="1:33" ht="14.1" customHeight="1">
      <c r="B76" s="377"/>
      <c r="C76" s="377"/>
      <c r="D76" s="380"/>
      <c r="E76" s="380"/>
      <c r="F76" s="380"/>
      <c r="G76" s="394"/>
      <c r="H76" s="394"/>
      <c r="I76" s="394"/>
      <c r="J76" s="394"/>
      <c r="K76" s="394"/>
      <c r="L76" s="394"/>
      <c r="M76" s="394"/>
      <c r="N76" s="382"/>
      <c r="O76" s="383"/>
      <c r="P76" s="252">
        <v>0</v>
      </c>
      <c r="Q76" s="209" t="s">
        <v>68</v>
      </c>
      <c r="R76" s="252">
        <v>1</v>
      </c>
      <c r="S76" s="383"/>
      <c r="T76" s="382"/>
      <c r="U76" s="391"/>
      <c r="V76" s="391"/>
      <c r="W76" s="391"/>
      <c r="X76" s="391"/>
      <c r="Y76" s="391"/>
      <c r="Z76" s="391"/>
      <c r="AA76" s="391"/>
      <c r="AB76" s="390"/>
      <c r="AC76" s="365"/>
      <c r="AD76" s="365"/>
      <c r="AE76" s="365"/>
      <c r="AF76" s="365"/>
      <c r="AG76" s="378"/>
    </row>
    <row r="77" spans="1:33" ht="14.1" customHeight="1">
      <c r="B77" s="377" t="s">
        <v>184</v>
      </c>
      <c r="C77" s="377" t="s">
        <v>6</v>
      </c>
      <c r="D77" s="380">
        <v>0.54166666666666663</v>
      </c>
      <c r="E77" s="380"/>
      <c r="F77" s="380"/>
      <c r="G77" s="384" t="str">
        <f>G58</f>
        <v>ＦＣ城東</v>
      </c>
      <c r="H77" s="384"/>
      <c r="I77" s="384"/>
      <c r="J77" s="384"/>
      <c r="K77" s="384"/>
      <c r="L77" s="384"/>
      <c r="M77" s="384"/>
      <c r="N77" s="382">
        <f>P77+P78</f>
        <v>0</v>
      </c>
      <c r="O77" s="383" t="s">
        <v>9</v>
      </c>
      <c r="P77" s="252">
        <v>0</v>
      </c>
      <c r="Q77" s="209" t="s">
        <v>68</v>
      </c>
      <c r="R77" s="252">
        <v>2</v>
      </c>
      <c r="S77" s="383" t="s">
        <v>10</v>
      </c>
      <c r="T77" s="382">
        <f>R77+R78</f>
        <v>3</v>
      </c>
      <c r="U77" s="392" t="str">
        <f>O58</f>
        <v>ＦＣアリーバＵ１０</v>
      </c>
      <c r="V77" s="392"/>
      <c r="W77" s="392"/>
      <c r="X77" s="392"/>
      <c r="Y77" s="392"/>
      <c r="Z77" s="392"/>
      <c r="AA77" s="392"/>
      <c r="AB77" s="390" t="s">
        <v>246</v>
      </c>
      <c r="AC77" s="365" t="s">
        <v>183</v>
      </c>
      <c r="AD77" s="365" t="s">
        <v>185</v>
      </c>
      <c r="AE77" s="365" t="s">
        <v>181</v>
      </c>
      <c r="AF77" s="365">
        <v>6</v>
      </c>
      <c r="AG77" s="378" t="s">
        <v>247</v>
      </c>
    </row>
    <row r="78" spans="1:33" ht="14.1" customHeight="1">
      <c r="B78" s="377"/>
      <c r="C78" s="377"/>
      <c r="D78" s="380"/>
      <c r="E78" s="380"/>
      <c r="F78" s="380"/>
      <c r="G78" s="384"/>
      <c r="H78" s="384"/>
      <c r="I78" s="384"/>
      <c r="J78" s="384"/>
      <c r="K78" s="384"/>
      <c r="L78" s="384"/>
      <c r="M78" s="384"/>
      <c r="N78" s="382"/>
      <c r="O78" s="383"/>
      <c r="P78" s="252">
        <v>0</v>
      </c>
      <c r="Q78" s="209" t="s">
        <v>68</v>
      </c>
      <c r="R78" s="252">
        <v>1</v>
      </c>
      <c r="S78" s="383"/>
      <c r="T78" s="382"/>
      <c r="U78" s="392"/>
      <c r="V78" s="392"/>
      <c r="W78" s="392"/>
      <c r="X78" s="392"/>
      <c r="Y78" s="392"/>
      <c r="Z78" s="392"/>
      <c r="AA78" s="392"/>
      <c r="AB78" s="390"/>
      <c r="AC78" s="365"/>
      <c r="AD78" s="365"/>
      <c r="AE78" s="365"/>
      <c r="AF78" s="365"/>
      <c r="AG78" s="378"/>
    </row>
    <row r="79" spans="1:33" ht="14.1" customHeight="1">
      <c r="B79" s="377" t="s">
        <v>180</v>
      </c>
      <c r="C79" s="377" t="s">
        <v>7</v>
      </c>
      <c r="D79" s="380">
        <v>0.5625</v>
      </c>
      <c r="E79" s="380"/>
      <c r="F79" s="380"/>
      <c r="G79" s="391" t="str">
        <f>R58</f>
        <v>石橋ＦＣ</v>
      </c>
      <c r="H79" s="391"/>
      <c r="I79" s="391"/>
      <c r="J79" s="391"/>
      <c r="K79" s="391"/>
      <c r="L79" s="391"/>
      <c r="M79" s="391"/>
      <c r="N79" s="382">
        <f>P79+P80</f>
        <v>8</v>
      </c>
      <c r="O79" s="383" t="s">
        <v>9</v>
      </c>
      <c r="P79" s="252">
        <v>5</v>
      </c>
      <c r="Q79" s="209" t="s">
        <v>68</v>
      </c>
      <c r="R79" s="252">
        <v>0</v>
      </c>
      <c r="S79" s="383" t="s">
        <v>10</v>
      </c>
      <c r="T79" s="382">
        <f>R79+R80</f>
        <v>0</v>
      </c>
      <c r="U79" s="393" t="str">
        <f>Z58</f>
        <v>しおやＦＣヴィガウス</v>
      </c>
      <c r="V79" s="393"/>
      <c r="W79" s="393"/>
      <c r="X79" s="393"/>
      <c r="Y79" s="393"/>
      <c r="Z79" s="393"/>
      <c r="AA79" s="393"/>
      <c r="AB79" s="390" t="s">
        <v>246</v>
      </c>
      <c r="AC79" s="365" t="s">
        <v>187</v>
      </c>
      <c r="AD79" s="365" t="s">
        <v>186</v>
      </c>
      <c r="AE79" s="365" t="s">
        <v>189</v>
      </c>
      <c r="AF79" s="365">
        <v>3</v>
      </c>
      <c r="AG79" s="378" t="s">
        <v>247</v>
      </c>
    </row>
    <row r="80" spans="1:33" ht="14.1" customHeight="1">
      <c r="B80" s="377"/>
      <c r="C80" s="377"/>
      <c r="D80" s="380"/>
      <c r="E80" s="380"/>
      <c r="F80" s="380"/>
      <c r="G80" s="391"/>
      <c r="H80" s="391"/>
      <c r="I80" s="391"/>
      <c r="J80" s="391"/>
      <c r="K80" s="391"/>
      <c r="L80" s="391"/>
      <c r="M80" s="391"/>
      <c r="N80" s="382"/>
      <c r="O80" s="383"/>
      <c r="P80" s="252">
        <v>3</v>
      </c>
      <c r="Q80" s="209" t="s">
        <v>68</v>
      </c>
      <c r="R80" s="252">
        <v>0</v>
      </c>
      <c r="S80" s="383"/>
      <c r="T80" s="382"/>
      <c r="U80" s="393"/>
      <c r="V80" s="393"/>
      <c r="W80" s="393"/>
      <c r="X80" s="393"/>
      <c r="Y80" s="393"/>
      <c r="Z80" s="393"/>
      <c r="AA80" s="393"/>
      <c r="AB80" s="390"/>
      <c r="AC80" s="365"/>
      <c r="AD80" s="365"/>
      <c r="AE80" s="365"/>
      <c r="AF80" s="365"/>
      <c r="AG80" s="378"/>
    </row>
    <row r="81" spans="2:33" ht="14.1" customHeight="1">
      <c r="B81" s="377" t="s">
        <v>184</v>
      </c>
      <c r="C81" s="377" t="s">
        <v>7</v>
      </c>
      <c r="D81" s="380">
        <v>0.5625</v>
      </c>
      <c r="E81" s="380"/>
      <c r="F81" s="380"/>
      <c r="G81" s="454" t="str">
        <f>V58</f>
        <v>ＮＩＫＫＯ　ＳＰＯＲＴＳ　ＣＬＵＢ　セレソン</v>
      </c>
      <c r="H81" s="454"/>
      <c r="I81" s="454"/>
      <c r="J81" s="454"/>
      <c r="K81" s="454"/>
      <c r="L81" s="454"/>
      <c r="M81" s="454"/>
      <c r="N81" s="382">
        <f>P81+P82</f>
        <v>1</v>
      </c>
      <c r="O81" s="383" t="s">
        <v>9</v>
      </c>
      <c r="P81" s="252">
        <v>0</v>
      </c>
      <c r="Q81" s="209" t="s">
        <v>68</v>
      </c>
      <c r="R81" s="252">
        <v>1</v>
      </c>
      <c r="S81" s="383" t="s">
        <v>10</v>
      </c>
      <c r="T81" s="382">
        <f>R81+R82</f>
        <v>2</v>
      </c>
      <c r="U81" s="391" t="str">
        <f>AD58</f>
        <v>佐野ＳＳＳ</v>
      </c>
      <c r="V81" s="391"/>
      <c r="W81" s="391"/>
      <c r="X81" s="391"/>
      <c r="Y81" s="391"/>
      <c r="Z81" s="391"/>
      <c r="AA81" s="391"/>
      <c r="AB81" s="390" t="s">
        <v>246</v>
      </c>
      <c r="AC81" s="365" t="s">
        <v>188</v>
      </c>
      <c r="AD81" s="365" t="s">
        <v>189</v>
      </c>
      <c r="AE81" s="365" t="s">
        <v>186</v>
      </c>
      <c r="AF81" s="365">
        <v>2</v>
      </c>
      <c r="AG81" s="378" t="s">
        <v>247</v>
      </c>
    </row>
    <row r="82" spans="2:33" ht="14.1" customHeight="1">
      <c r="B82" s="377"/>
      <c r="C82" s="377"/>
      <c r="D82" s="380"/>
      <c r="E82" s="380"/>
      <c r="F82" s="380"/>
      <c r="G82" s="454"/>
      <c r="H82" s="454"/>
      <c r="I82" s="454"/>
      <c r="J82" s="454"/>
      <c r="K82" s="454"/>
      <c r="L82" s="454"/>
      <c r="M82" s="454"/>
      <c r="N82" s="382"/>
      <c r="O82" s="383"/>
      <c r="P82" s="252">
        <v>1</v>
      </c>
      <c r="Q82" s="209" t="s">
        <v>68</v>
      </c>
      <c r="R82" s="252">
        <v>1</v>
      </c>
      <c r="S82" s="383"/>
      <c r="T82" s="382"/>
      <c r="U82" s="391"/>
      <c r="V82" s="391"/>
      <c r="W82" s="391"/>
      <c r="X82" s="391"/>
      <c r="Y82" s="391"/>
      <c r="Z82" s="391"/>
      <c r="AA82" s="391"/>
      <c r="AB82" s="390"/>
      <c r="AC82" s="365"/>
      <c r="AD82" s="365"/>
      <c r="AE82" s="365"/>
      <c r="AF82" s="365"/>
      <c r="AG82" s="378"/>
    </row>
    <row r="83" spans="2:33" ht="14.1" customHeight="1">
      <c r="B83" s="377" t="s">
        <v>180</v>
      </c>
      <c r="C83" s="377" t="s">
        <v>8</v>
      </c>
      <c r="D83" s="380">
        <v>0.58333333333333337</v>
      </c>
      <c r="E83" s="380"/>
      <c r="F83" s="380"/>
      <c r="G83" s="394" t="str">
        <f>C58</f>
        <v>大山フットボールクラブアミーゴ</v>
      </c>
      <c r="H83" s="394"/>
      <c r="I83" s="394"/>
      <c r="J83" s="394"/>
      <c r="K83" s="394"/>
      <c r="L83" s="394"/>
      <c r="M83" s="394"/>
      <c r="N83" s="382">
        <f>P83+P84</f>
        <v>0</v>
      </c>
      <c r="O83" s="383" t="s">
        <v>9</v>
      </c>
      <c r="P83" s="252">
        <v>0</v>
      </c>
      <c r="Q83" s="209" t="s">
        <v>68</v>
      </c>
      <c r="R83" s="252">
        <v>5</v>
      </c>
      <c r="S83" s="383" t="s">
        <v>10</v>
      </c>
      <c r="T83" s="382">
        <f>R83+R84</f>
        <v>5</v>
      </c>
      <c r="U83" s="392" t="str">
        <f>O58</f>
        <v>ＦＣアリーバＵ１０</v>
      </c>
      <c r="V83" s="392"/>
      <c r="W83" s="392"/>
      <c r="X83" s="392"/>
      <c r="Y83" s="392"/>
      <c r="Z83" s="392"/>
      <c r="AA83" s="392"/>
      <c r="AB83" s="390" t="s">
        <v>246</v>
      </c>
      <c r="AC83" s="365" t="s">
        <v>181</v>
      </c>
      <c r="AD83" s="365" t="s">
        <v>182</v>
      </c>
      <c r="AE83" s="365" t="s">
        <v>183</v>
      </c>
      <c r="AF83" s="365">
        <v>8</v>
      </c>
      <c r="AG83" s="378" t="s">
        <v>247</v>
      </c>
    </row>
    <row r="84" spans="2:33" ht="14.1" customHeight="1">
      <c r="B84" s="377"/>
      <c r="C84" s="377"/>
      <c r="D84" s="380"/>
      <c r="E84" s="380"/>
      <c r="F84" s="380"/>
      <c r="G84" s="394"/>
      <c r="H84" s="394"/>
      <c r="I84" s="394"/>
      <c r="J84" s="394"/>
      <c r="K84" s="394"/>
      <c r="L84" s="394"/>
      <c r="M84" s="394"/>
      <c r="N84" s="382"/>
      <c r="O84" s="383"/>
      <c r="P84" s="252">
        <v>0</v>
      </c>
      <c r="Q84" s="209" t="s">
        <v>68</v>
      </c>
      <c r="R84" s="252">
        <v>0</v>
      </c>
      <c r="S84" s="383"/>
      <c r="T84" s="382"/>
      <c r="U84" s="392"/>
      <c r="V84" s="392"/>
      <c r="W84" s="392"/>
      <c r="X84" s="392"/>
      <c r="Y84" s="392"/>
      <c r="Z84" s="392"/>
      <c r="AA84" s="392"/>
      <c r="AB84" s="390"/>
      <c r="AC84" s="365"/>
      <c r="AD84" s="365"/>
      <c r="AE84" s="365"/>
      <c r="AF84" s="365"/>
      <c r="AG84" s="378"/>
    </row>
    <row r="85" spans="2:33" ht="14.1" customHeight="1">
      <c r="B85" s="377" t="s">
        <v>184</v>
      </c>
      <c r="C85" s="377" t="s">
        <v>8</v>
      </c>
      <c r="D85" s="380">
        <v>0.58333333333333337</v>
      </c>
      <c r="E85" s="380"/>
      <c r="F85" s="380"/>
      <c r="G85" s="384" t="str">
        <f>G58</f>
        <v>ＦＣ城東</v>
      </c>
      <c r="H85" s="384"/>
      <c r="I85" s="384"/>
      <c r="J85" s="384"/>
      <c r="K85" s="384"/>
      <c r="L85" s="384"/>
      <c r="M85" s="384"/>
      <c r="N85" s="382">
        <f>P85+P86</f>
        <v>0</v>
      </c>
      <c r="O85" s="383" t="s">
        <v>9</v>
      </c>
      <c r="P85" s="252">
        <v>0</v>
      </c>
      <c r="Q85" s="209" t="s">
        <v>68</v>
      </c>
      <c r="R85" s="252">
        <v>1</v>
      </c>
      <c r="S85" s="383" t="s">
        <v>10</v>
      </c>
      <c r="T85" s="382">
        <f>R85+R86</f>
        <v>1</v>
      </c>
      <c r="U85" s="391" t="str">
        <f>K58</f>
        <v>ＪＦＣファイターズ</v>
      </c>
      <c r="V85" s="391"/>
      <c r="W85" s="391"/>
      <c r="X85" s="391"/>
      <c r="Y85" s="391"/>
      <c r="Z85" s="391"/>
      <c r="AA85" s="391"/>
      <c r="AB85" s="390" t="s">
        <v>246</v>
      </c>
      <c r="AC85" s="365" t="s">
        <v>185</v>
      </c>
      <c r="AD85" s="365" t="s">
        <v>183</v>
      </c>
      <c r="AE85" s="365" t="s">
        <v>182</v>
      </c>
      <c r="AF85" s="365">
        <v>5</v>
      </c>
      <c r="AG85" s="378" t="s">
        <v>247</v>
      </c>
    </row>
    <row r="86" spans="2:33" ht="14.1" customHeight="1">
      <c r="B86" s="377"/>
      <c r="C86" s="377"/>
      <c r="D86" s="380"/>
      <c r="E86" s="380"/>
      <c r="F86" s="380"/>
      <c r="G86" s="384"/>
      <c r="H86" s="384"/>
      <c r="I86" s="384"/>
      <c r="J86" s="384"/>
      <c r="K86" s="384"/>
      <c r="L86" s="384"/>
      <c r="M86" s="384"/>
      <c r="N86" s="382"/>
      <c r="O86" s="383"/>
      <c r="P86" s="252">
        <v>0</v>
      </c>
      <c r="Q86" s="209" t="s">
        <v>68</v>
      </c>
      <c r="R86" s="252">
        <v>0</v>
      </c>
      <c r="S86" s="383"/>
      <c r="T86" s="382"/>
      <c r="U86" s="391"/>
      <c r="V86" s="391"/>
      <c r="W86" s="391"/>
      <c r="X86" s="391"/>
      <c r="Y86" s="391"/>
      <c r="Z86" s="391"/>
      <c r="AA86" s="391"/>
      <c r="AB86" s="390"/>
      <c r="AC86" s="365"/>
      <c r="AD86" s="365"/>
      <c r="AE86" s="365"/>
      <c r="AF86" s="365"/>
      <c r="AG86" s="378"/>
    </row>
    <row r="87" spans="2:33" ht="14.1" customHeight="1">
      <c r="B87" s="377" t="s">
        <v>180</v>
      </c>
      <c r="C87" s="377" t="s">
        <v>0</v>
      </c>
      <c r="D87" s="380">
        <v>0.60416666666666663</v>
      </c>
      <c r="E87" s="380"/>
      <c r="F87" s="380"/>
      <c r="G87" s="391" t="str">
        <f>R58</f>
        <v>石橋ＦＣ</v>
      </c>
      <c r="H87" s="391"/>
      <c r="I87" s="391"/>
      <c r="J87" s="391"/>
      <c r="K87" s="391"/>
      <c r="L87" s="391"/>
      <c r="M87" s="391"/>
      <c r="N87" s="382">
        <f>P87+P88</f>
        <v>2</v>
      </c>
      <c r="O87" s="383" t="s">
        <v>9</v>
      </c>
      <c r="P87" s="252">
        <v>2</v>
      </c>
      <c r="Q87" s="209" t="s">
        <v>68</v>
      </c>
      <c r="R87" s="252">
        <v>0</v>
      </c>
      <c r="S87" s="383" t="s">
        <v>10</v>
      </c>
      <c r="T87" s="382">
        <f>R87+R88</f>
        <v>0</v>
      </c>
      <c r="U87" s="384" t="str">
        <f>AD58</f>
        <v>佐野ＳＳＳ</v>
      </c>
      <c r="V87" s="384"/>
      <c r="W87" s="384"/>
      <c r="X87" s="384"/>
      <c r="Y87" s="384"/>
      <c r="Z87" s="384"/>
      <c r="AA87" s="384"/>
      <c r="AB87" s="390" t="s">
        <v>246</v>
      </c>
      <c r="AC87" s="365" t="s">
        <v>186</v>
      </c>
      <c r="AD87" s="365" t="s">
        <v>187</v>
      </c>
      <c r="AE87" s="365" t="s">
        <v>188</v>
      </c>
      <c r="AF87" s="365">
        <v>4</v>
      </c>
      <c r="AG87" s="378" t="s">
        <v>247</v>
      </c>
    </row>
    <row r="88" spans="2:33" ht="14.1" customHeight="1">
      <c r="B88" s="377"/>
      <c r="C88" s="377"/>
      <c r="D88" s="380"/>
      <c r="E88" s="380"/>
      <c r="F88" s="380"/>
      <c r="G88" s="391"/>
      <c r="H88" s="391"/>
      <c r="I88" s="391"/>
      <c r="J88" s="391"/>
      <c r="K88" s="391"/>
      <c r="L88" s="391"/>
      <c r="M88" s="391"/>
      <c r="N88" s="382"/>
      <c r="O88" s="383"/>
      <c r="P88" s="252">
        <v>0</v>
      </c>
      <c r="Q88" s="209" t="s">
        <v>68</v>
      </c>
      <c r="R88" s="252">
        <v>0</v>
      </c>
      <c r="S88" s="383"/>
      <c r="T88" s="382"/>
      <c r="U88" s="384"/>
      <c r="V88" s="384"/>
      <c r="W88" s="384"/>
      <c r="X88" s="384"/>
      <c r="Y88" s="384"/>
      <c r="Z88" s="384"/>
      <c r="AA88" s="384"/>
      <c r="AB88" s="390"/>
      <c r="AC88" s="365"/>
      <c r="AD88" s="365"/>
      <c r="AE88" s="365"/>
      <c r="AF88" s="365"/>
      <c r="AG88" s="378"/>
    </row>
    <row r="89" spans="2:33" ht="14.1" customHeight="1">
      <c r="B89" s="377" t="s">
        <v>184</v>
      </c>
      <c r="C89" s="377" t="s">
        <v>0</v>
      </c>
      <c r="D89" s="380">
        <v>0.60416666666666663</v>
      </c>
      <c r="E89" s="380"/>
      <c r="F89" s="380"/>
      <c r="G89" s="454" t="str">
        <f>V58</f>
        <v>ＮＩＫＫＯ　ＳＰＯＲＴＳ　ＣＬＵＢ　セレソン</v>
      </c>
      <c r="H89" s="454"/>
      <c r="I89" s="454"/>
      <c r="J89" s="454"/>
      <c r="K89" s="454"/>
      <c r="L89" s="454"/>
      <c r="M89" s="454"/>
      <c r="N89" s="382">
        <f>P89+P90</f>
        <v>0</v>
      </c>
      <c r="O89" s="383" t="s">
        <v>9</v>
      </c>
      <c r="P89" s="252">
        <v>0</v>
      </c>
      <c r="Q89" s="209" t="s">
        <v>68</v>
      </c>
      <c r="R89" s="252">
        <v>1</v>
      </c>
      <c r="S89" s="383" t="s">
        <v>10</v>
      </c>
      <c r="T89" s="382">
        <f>R89+R90</f>
        <v>1</v>
      </c>
      <c r="U89" s="392" t="str">
        <f>Z58</f>
        <v>しおやＦＣヴィガウス</v>
      </c>
      <c r="V89" s="392"/>
      <c r="W89" s="392"/>
      <c r="X89" s="392"/>
      <c r="Y89" s="392"/>
      <c r="Z89" s="392"/>
      <c r="AA89" s="392"/>
      <c r="AB89" s="390" t="s">
        <v>246</v>
      </c>
      <c r="AC89" s="365" t="s">
        <v>189</v>
      </c>
      <c r="AD89" s="365" t="s">
        <v>188</v>
      </c>
      <c r="AE89" s="365" t="s">
        <v>187</v>
      </c>
      <c r="AF89" s="365">
        <v>1</v>
      </c>
      <c r="AG89" s="378" t="s">
        <v>247</v>
      </c>
    </row>
    <row r="90" spans="2:33" ht="14.1" customHeight="1">
      <c r="B90" s="377"/>
      <c r="C90" s="377"/>
      <c r="D90" s="380"/>
      <c r="E90" s="380"/>
      <c r="F90" s="380"/>
      <c r="G90" s="454"/>
      <c r="H90" s="454"/>
      <c r="I90" s="454"/>
      <c r="J90" s="454"/>
      <c r="K90" s="454"/>
      <c r="L90" s="454"/>
      <c r="M90" s="454"/>
      <c r="N90" s="382"/>
      <c r="O90" s="383"/>
      <c r="P90" s="252">
        <v>0</v>
      </c>
      <c r="Q90" s="209" t="s">
        <v>68</v>
      </c>
      <c r="R90" s="252">
        <v>0</v>
      </c>
      <c r="S90" s="383"/>
      <c r="T90" s="382"/>
      <c r="U90" s="392"/>
      <c r="V90" s="392"/>
      <c r="W90" s="392"/>
      <c r="X90" s="392"/>
      <c r="Y90" s="392"/>
      <c r="Z90" s="392"/>
      <c r="AA90" s="392"/>
      <c r="AB90" s="390"/>
      <c r="AC90" s="365"/>
      <c r="AD90" s="365"/>
      <c r="AE90" s="365"/>
      <c r="AF90" s="365"/>
      <c r="AG90" s="378"/>
    </row>
    <row r="91" spans="2:33" ht="8.1" customHeight="1"/>
    <row r="92" spans="2:33" ht="19.5" customHeight="1">
      <c r="B92" s="397" t="str">
        <f>I54 &amp;"リーグ"</f>
        <v>Jリーグ</v>
      </c>
      <c r="C92" s="398"/>
      <c r="D92" s="398"/>
      <c r="E92" s="399"/>
      <c r="F92" s="411" t="str">
        <f>B94</f>
        <v>大山フットボールクラブアミーゴ</v>
      </c>
      <c r="G92" s="412"/>
      <c r="H92" s="417" t="str">
        <f>B96</f>
        <v>ＦＣ城東</v>
      </c>
      <c r="I92" s="418"/>
      <c r="J92" s="417" t="str">
        <f>B98</f>
        <v>ＪＦＣファイターズ</v>
      </c>
      <c r="K92" s="418"/>
      <c r="L92" s="403" t="str">
        <f>B100</f>
        <v>ＦＣアリーバＵ１０</v>
      </c>
      <c r="M92" s="404"/>
      <c r="N92" s="415" t="s">
        <v>1</v>
      </c>
      <c r="O92" s="415" t="s">
        <v>2</v>
      </c>
      <c r="P92" s="415" t="s">
        <v>3</v>
      </c>
      <c r="Q92" s="103"/>
      <c r="R92" s="397" t="str">
        <f>X54 &amp;"リーグ"</f>
        <v>JJリーグ</v>
      </c>
      <c r="S92" s="398"/>
      <c r="T92" s="398"/>
      <c r="U92" s="399"/>
      <c r="V92" s="417" t="str">
        <f>R58</f>
        <v>石橋ＦＣ</v>
      </c>
      <c r="W92" s="418"/>
      <c r="X92" s="407" t="str">
        <f>V58</f>
        <v>ＮＩＫＫＯ　ＳＰＯＲＴＳ　ＣＬＵＢ　セレソン</v>
      </c>
      <c r="Y92" s="408"/>
      <c r="Z92" s="421" t="str">
        <f>Z58</f>
        <v>しおやＦＣヴィガウス</v>
      </c>
      <c r="AA92" s="422"/>
      <c r="AB92" s="421" t="str">
        <f>AD58</f>
        <v>佐野ＳＳＳ</v>
      </c>
      <c r="AC92" s="422"/>
      <c r="AD92" s="415" t="s">
        <v>1</v>
      </c>
      <c r="AE92" s="415" t="s">
        <v>2</v>
      </c>
      <c r="AF92" s="415" t="s">
        <v>3</v>
      </c>
    </row>
    <row r="93" spans="2:33" ht="20.100000000000001" customHeight="1">
      <c r="B93" s="400"/>
      <c r="C93" s="401"/>
      <c r="D93" s="401"/>
      <c r="E93" s="402"/>
      <c r="F93" s="413"/>
      <c r="G93" s="414"/>
      <c r="H93" s="419"/>
      <c r="I93" s="420"/>
      <c r="J93" s="419"/>
      <c r="K93" s="420"/>
      <c r="L93" s="405"/>
      <c r="M93" s="406"/>
      <c r="N93" s="416"/>
      <c r="O93" s="416"/>
      <c r="P93" s="416"/>
      <c r="Q93" s="103"/>
      <c r="R93" s="400"/>
      <c r="S93" s="401"/>
      <c r="T93" s="401"/>
      <c r="U93" s="402"/>
      <c r="V93" s="419"/>
      <c r="W93" s="420"/>
      <c r="X93" s="409"/>
      <c r="Y93" s="410"/>
      <c r="Z93" s="423"/>
      <c r="AA93" s="424"/>
      <c r="AB93" s="423"/>
      <c r="AC93" s="424"/>
      <c r="AD93" s="416"/>
      <c r="AE93" s="416"/>
      <c r="AF93" s="416"/>
    </row>
    <row r="94" spans="2:33" ht="20.100000000000001" customHeight="1">
      <c r="B94" s="557" t="str">
        <f>C58</f>
        <v>大山フットボールクラブアミーゴ</v>
      </c>
      <c r="C94" s="558"/>
      <c r="D94" s="558"/>
      <c r="E94" s="559"/>
      <c r="F94" s="427"/>
      <c r="G94" s="428"/>
      <c r="H94" s="217">
        <f>N67</f>
        <v>0</v>
      </c>
      <c r="I94" s="217">
        <f>T67</f>
        <v>2</v>
      </c>
      <c r="J94" s="217">
        <f>N75</f>
        <v>0</v>
      </c>
      <c r="K94" s="217">
        <f>T75</f>
        <v>2</v>
      </c>
      <c r="L94" s="217">
        <f>N83</f>
        <v>0</v>
      </c>
      <c r="M94" s="217">
        <f>T83</f>
        <v>5</v>
      </c>
      <c r="N94" s="431">
        <f>COUNTIF(F95:M95,"○")*3+COUNTIF(F95:M95,"△")</f>
        <v>0</v>
      </c>
      <c r="O94" s="431">
        <f>H94-I94+J94-K94+L94-M94</f>
        <v>-9</v>
      </c>
      <c r="P94" s="431">
        <v>4</v>
      </c>
      <c r="Q94" s="199"/>
      <c r="R94" s="456" t="str">
        <f>R58</f>
        <v>石橋ＦＣ</v>
      </c>
      <c r="S94" s="457"/>
      <c r="T94" s="457"/>
      <c r="U94" s="458"/>
      <c r="V94" s="427"/>
      <c r="W94" s="428"/>
      <c r="X94" s="217">
        <f>N71</f>
        <v>1</v>
      </c>
      <c r="Y94" s="217">
        <f>T71</f>
        <v>0</v>
      </c>
      <c r="Z94" s="217">
        <f>N79</f>
        <v>8</v>
      </c>
      <c r="AA94" s="217">
        <f>T79</f>
        <v>0</v>
      </c>
      <c r="AB94" s="217">
        <f>N87</f>
        <v>2</v>
      </c>
      <c r="AC94" s="217">
        <f>T87</f>
        <v>0</v>
      </c>
      <c r="AD94" s="431">
        <f>COUNTIF(V95:AC95,"○")*3+COUNTIF(V95:AC95,"△")</f>
        <v>9</v>
      </c>
      <c r="AE94" s="431">
        <f>X94-Y94+Z94-AA94+AB94-AC94</f>
        <v>11</v>
      </c>
      <c r="AF94" s="431">
        <v>1</v>
      </c>
    </row>
    <row r="95" spans="2:33" ht="20.100000000000001" customHeight="1">
      <c r="B95" s="560"/>
      <c r="C95" s="561"/>
      <c r="D95" s="561"/>
      <c r="E95" s="562"/>
      <c r="F95" s="429"/>
      <c r="G95" s="430"/>
      <c r="H95" s="439" t="str">
        <f>IF(H94&gt;I94,"○",IF(H94&lt;I94,"×",IF(H94=I94,"△")))</f>
        <v>×</v>
      </c>
      <c r="I95" s="440"/>
      <c r="J95" s="439" t="str">
        <f>IF(J94&gt;K94,"○",IF(J94&lt;K94,"×",IF(J94=K94,"△")))</f>
        <v>×</v>
      </c>
      <c r="K95" s="440"/>
      <c r="L95" s="439" t="str">
        <f>IF(L94&gt;M94,"○",IF(L94&lt;M94,"×",IF(L94=M94,"△")))</f>
        <v>×</v>
      </c>
      <c r="M95" s="440"/>
      <c r="N95" s="432"/>
      <c r="O95" s="432"/>
      <c r="P95" s="432"/>
      <c r="Q95" s="199"/>
      <c r="R95" s="459"/>
      <c r="S95" s="460"/>
      <c r="T95" s="460"/>
      <c r="U95" s="461"/>
      <c r="V95" s="429"/>
      <c r="W95" s="430"/>
      <c r="X95" s="439" t="str">
        <f>IF(X94&gt;Y94,"○",IF(X94&lt;Y94,"×",IF(X94=Y94,"△")))</f>
        <v>○</v>
      </c>
      <c r="Y95" s="440"/>
      <c r="Z95" s="439" t="str">
        <f>IF(Z94&gt;AA94,"○",IF(Z94&lt;AA94,"×",IF(Z94=AA94,"△")))</f>
        <v>○</v>
      </c>
      <c r="AA95" s="440"/>
      <c r="AB95" s="439" t="str">
        <f>IF(AB94&gt;AC94,"○",IF(AB94&lt;AC94,"×",IF(AB94=AC94,"△")))</f>
        <v>○</v>
      </c>
      <c r="AC95" s="440"/>
      <c r="AD95" s="432"/>
      <c r="AE95" s="432"/>
      <c r="AF95" s="432"/>
    </row>
    <row r="96" spans="2:33" ht="20.100000000000001" customHeight="1">
      <c r="B96" s="433" t="str">
        <f>G58</f>
        <v>ＦＣ城東</v>
      </c>
      <c r="C96" s="434"/>
      <c r="D96" s="434"/>
      <c r="E96" s="435"/>
      <c r="F96" s="217">
        <f>I94</f>
        <v>2</v>
      </c>
      <c r="G96" s="217">
        <f>H94</f>
        <v>0</v>
      </c>
      <c r="H96" s="427"/>
      <c r="I96" s="428"/>
      <c r="J96" s="217">
        <f>N85</f>
        <v>0</v>
      </c>
      <c r="K96" s="217">
        <f>T85</f>
        <v>1</v>
      </c>
      <c r="L96" s="217">
        <f>N77</f>
        <v>0</v>
      </c>
      <c r="M96" s="217">
        <f>T77</f>
        <v>3</v>
      </c>
      <c r="N96" s="431">
        <f>COUNTIF(F97:M97,"○")*3+COUNTIF(F97:M97,"△")</f>
        <v>3</v>
      </c>
      <c r="O96" s="431">
        <f>F96-G96+J96-K96+L96-M96</f>
        <v>-2</v>
      </c>
      <c r="P96" s="431">
        <v>3</v>
      </c>
      <c r="Q96" s="199"/>
      <c r="R96" s="421" t="str">
        <f>V58</f>
        <v>ＮＩＫＫＯ　ＳＰＯＲＴＳ　ＣＬＵＢ　セレソン</v>
      </c>
      <c r="S96" s="462"/>
      <c r="T96" s="462"/>
      <c r="U96" s="422"/>
      <c r="V96" s="217">
        <f>Y94</f>
        <v>0</v>
      </c>
      <c r="W96" s="217">
        <f>X94</f>
        <v>1</v>
      </c>
      <c r="X96" s="427"/>
      <c r="Y96" s="428"/>
      <c r="Z96" s="217">
        <f>N89</f>
        <v>0</v>
      </c>
      <c r="AA96" s="217">
        <f>T89</f>
        <v>1</v>
      </c>
      <c r="AB96" s="217">
        <f>N81</f>
        <v>1</v>
      </c>
      <c r="AC96" s="217">
        <f>T81</f>
        <v>2</v>
      </c>
      <c r="AD96" s="431">
        <f>COUNTIF(V97:AC97,"○")*3+COUNTIF(V97:AC97,"△")</f>
        <v>0</v>
      </c>
      <c r="AE96" s="431">
        <f>V96-W96+Z96-AA96+AB96-AC96</f>
        <v>-3</v>
      </c>
      <c r="AF96" s="431">
        <v>4</v>
      </c>
    </row>
    <row r="97" spans="2:32" ht="20.100000000000001" customHeight="1">
      <c r="B97" s="436"/>
      <c r="C97" s="437"/>
      <c r="D97" s="437"/>
      <c r="E97" s="438"/>
      <c r="F97" s="439" t="str">
        <f>IF(F96&gt;G96,"○",IF(F96&lt;G96,"×",IF(F96=G96,"△")))</f>
        <v>○</v>
      </c>
      <c r="G97" s="440"/>
      <c r="H97" s="429"/>
      <c r="I97" s="430"/>
      <c r="J97" s="439" t="str">
        <f>IF(J96&gt;K96,"○",IF(J96&lt;K96,"×",IF(J96=K96,"△")))</f>
        <v>×</v>
      </c>
      <c r="K97" s="440"/>
      <c r="L97" s="439" t="str">
        <f>IF(L96&gt;M96,"○",IF(L96&lt;M96,"×",IF(L96=M96,"△")))</f>
        <v>×</v>
      </c>
      <c r="M97" s="440"/>
      <c r="N97" s="432"/>
      <c r="O97" s="432"/>
      <c r="P97" s="432"/>
      <c r="Q97" s="199"/>
      <c r="R97" s="423"/>
      <c r="S97" s="463"/>
      <c r="T97" s="463"/>
      <c r="U97" s="424"/>
      <c r="V97" s="439" t="str">
        <f>IF(V96&gt;W96,"○",IF(V96&lt;W96,"×",IF(V96=W96,"△")))</f>
        <v>×</v>
      </c>
      <c r="W97" s="440"/>
      <c r="X97" s="429"/>
      <c r="Y97" s="430"/>
      <c r="Z97" s="439" t="str">
        <f>IF(Z96&gt;AA96,"○",IF(Z96&lt;AA96,"×",IF(Z96=AA96,"△")))</f>
        <v>×</v>
      </c>
      <c r="AA97" s="440"/>
      <c r="AB97" s="439" t="str">
        <f>IF(AB96&gt;AC96,"○",IF(AB96&lt;AC96,"×",IF(AB96=AC96,"△")))</f>
        <v>×</v>
      </c>
      <c r="AC97" s="440"/>
      <c r="AD97" s="432"/>
      <c r="AE97" s="432"/>
      <c r="AF97" s="432"/>
    </row>
    <row r="98" spans="2:32" ht="20.100000000000001" customHeight="1">
      <c r="B98" s="417" t="str">
        <f>K58</f>
        <v>ＪＦＣファイターズ</v>
      </c>
      <c r="C98" s="425"/>
      <c r="D98" s="425"/>
      <c r="E98" s="418"/>
      <c r="F98" s="217">
        <f>K94</f>
        <v>2</v>
      </c>
      <c r="G98" s="217">
        <f>J94</f>
        <v>0</v>
      </c>
      <c r="H98" s="217">
        <f>K96</f>
        <v>1</v>
      </c>
      <c r="I98" s="217">
        <f>J96</f>
        <v>0</v>
      </c>
      <c r="J98" s="427"/>
      <c r="K98" s="428"/>
      <c r="L98" s="217">
        <f>N69</f>
        <v>0</v>
      </c>
      <c r="M98" s="217">
        <f>T69</f>
        <v>3</v>
      </c>
      <c r="N98" s="431">
        <f>COUNTIF(F99:M99,"○")*3+COUNTIF(F99:M99,"△")</f>
        <v>6</v>
      </c>
      <c r="O98" s="431">
        <f>F98-G98+H98-I98+L98-M98</f>
        <v>0</v>
      </c>
      <c r="P98" s="431">
        <v>2</v>
      </c>
      <c r="Q98" s="199"/>
      <c r="R98" s="421" t="str">
        <f>Z58</f>
        <v>しおやＦＣヴィガウス</v>
      </c>
      <c r="S98" s="462"/>
      <c r="T98" s="462"/>
      <c r="U98" s="422"/>
      <c r="V98" s="217">
        <f>AA94</f>
        <v>0</v>
      </c>
      <c r="W98" s="217">
        <f>Z94</f>
        <v>8</v>
      </c>
      <c r="X98" s="217">
        <f>AA96</f>
        <v>1</v>
      </c>
      <c r="Y98" s="217">
        <f>Z96</f>
        <v>0</v>
      </c>
      <c r="Z98" s="427"/>
      <c r="AA98" s="428"/>
      <c r="AB98" s="217">
        <f>N73</f>
        <v>0</v>
      </c>
      <c r="AC98" s="217">
        <f>T73</f>
        <v>0</v>
      </c>
      <c r="AD98" s="431">
        <f>COUNTIF(V99:AC99,"○")*3+COUNTIF(V99:AC99,"△")</f>
        <v>4</v>
      </c>
      <c r="AE98" s="431">
        <f>V98-W98+X98-Y98+AB98-AC98</f>
        <v>-7</v>
      </c>
      <c r="AF98" s="431">
        <v>3</v>
      </c>
    </row>
    <row r="99" spans="2:32" ht="20.100000000000001" customHeight="1">
      <c r="B99" s="419"/>
      <c r="C99" s="426"/>
      <c r="D99" s="426"/>
      <c r="E99" s="420"/>
      <c r="F99" s="439" t="str">
        <f>IF(F98&gt;G98,"○",IF(F98&lt;G98,"×",IF(F98=G98,"△")))</f>
        <v>○</v>
      </c>
      <c r="G99" s="440"/>
      <c r="H99" s="439" t="str">
        <f>IF(H98&gt;I98,"○",IF(H98&lt;I98,"×",IF(H98=I98,"△")))</f>
        <v>○</v>
      </c>
      <c r="I99" s="440"/>
      <c r="J99" s="429"/>
      <c r="K99" s="430"/>
      <c r="L99" s="439" t="str">
        <f>IF(L98&gt;M98,"○",IF(L98&lt;M98,"×",IF(L98=M98,"△")))</f>
        <v>×</v>
      </c>
      <c r="M99" s="440"/>
      <c r="N99" s="432"/>
      <c r="O99" s="432"/>
      <c r="P99" s="432"/>
      <c r="Q99" s="199"/>
      <c r="R99" s="423"/>
      <c r="S99" s="463"/>
      <c r="T99" s="463"/>
      <c r="U99" s="424"/>
      <c r="V99" s="439" t="str">
        <f>IF(V98&gt;W98,"○",IF(V98&lt;W98,"×",IF(V98=W98,"△")))</f>
        <v>×</v>
      </c>
      <c r="W99" s="440"/>
      <c r="X99" s="439" t="str">
        <f>IF(X98&gt;Y98,"○",IF(X98&lt;Y98,"×",IF(X98=Y98,"△")))</f>
        <v>○</v>
      </c>
      <c r="Y99" s="440"/>
      <c r="Z99" s="429"/>
      <c r="AA99" s="430"/>
      <c r="AB99" s="439" t="str">
        <f>IF(AB98&gt;AC98,"○",IF(AB98&lt;AC98,"×",IF(AB98=AC98,"△")))</f>
        <v>△</v>
      </c>
      <c r="AC99" s="440"/>
      <c r="AD99" s="432"/>
      <c r="AE99" s="432"/>
      <c r="AF99" s="432"/>
    </row>
    <row r="100" spans="2:32" ht="20.100000000000001" customHeight="1">
      <c r="B100" s="441" t="str">
        <f>O58</f>
        <v>ＦＣアリーバＵ１０</v>
      </c>
      <c r="C100" s="442"/>
      <c r="D100" s="442"/>
      <c r="E100" s="443"/>
      <c r="F100" s="217">
        <f>M94</f>
        <v>5</v>
      </c>
      <c r="G100" s="217">
        <f>L94</f>
        <v>0</v>
      </c>
      <c r="H100" s="217">
        <f>M96</f>
        <v>3</v>
      </c>
      <c r="I100" s="217">
        <f>L96</f>
        <v>0</v>
      </c>
      <c r="J100" s="217">
        <f>M98</f>
        <v>3</v>
      </c>
      <c r="K100" s="217">
        <f>L98</f>
        <v>0</v>
      </c>
      <c r="L100" s="427"/>
      <c r="M100" s="428"/>
      <c r="N100" s="431">
        <f>COUNTIF(F101:M101,"○")*3+COUNTIF(F101:M101,"△")</f>
        <v>9</v>
      </c>
      <c r="O100" s="431">
        <f>F100-G100+H100-I100+J100-K100</f>
        <v>11</v>
      </c>
      <c r="P100" s="431">
        <v>1</v>
      </c>
      <c r="Q100" s="199"/>
      <c r="R100" s="433" t="str">
        <f>AD58</f>
        <v>佐野ＳＳＳ</v>
      </c>
      <c r="S100" s="434"/>
      <c r="T100" s="434"/>
      <c r="U100" s="435"/>
      <c r="V100" s="217">
        <f>AC94</f>
        <v>0</v>
      </c>
      <c r="W100" s="217">
        <f>AB94</f>
        <v>2</v>
      </c>
      <c r="X100" s="217">
        <f>AC96</f>
        <v>2</v>
      </c>
      <c r="Y100" s="217">
        <f>AB96</f>
        <v>1</v>
      </c>
      <c r="Z100" s="217">
        <f>AC98</f>
        <v>0</v>
      </c>
      <c r="AA100" s="217">
        <f>AB98</f>
        <v>0</v>
      </c>
      <c r="AB100" s="427"/>
      <c r="AC100" s="428"/>
      <c r="AD100" s="431">
        <f>COUNTIF(V101:AC101,"○")*3+COUNTIF(V101:AC101,"△")</f>
        <v>4</v>
      </c>
      <c r="AE100" s="431">
        <f>V100-W100+X100-Y100+Z100-AA100</f>
        <v>-1</v>
      </c>
      <c r="AF100" s="431">
        <v>2</v>
      </c>
    </row>
    <row r="101" spans="2:32" ht="20.100000000000001" customHeight="1">
      <c r="B101" s="444"/>
      <c r="C101" s="445"/>
      <c r="D101" s="445"/>
      <c r="E101" s="446"/>
      <c r="F101" s="439" t="str">
        <f>IF(F100&gt;G100,"○",IF(F100&lt;G100,"×",IF(F100=G100,"△")))</f>
        <v>○</v>
      </c>
      <c r="G101" s="440"/>
      <c r="H101" s="439" t="str">
        <f>IF(H100&gt;I100,"○",IF(H100&lt;I100,"×",IF(H100=I100,"△")))</f>
        <v>○</v>
      </c>
      <c r="I101" s="440"/>
      <c r="J101" s="439" t="str">
        <f>IF(J100&gt;K100,"○",IF(J100&lt;K100,"×",IF(J100=K100,"△")))</f>
        <v>○</v>
      </c>
      <c r="K101" s="440"/>
      <c r="L101" s="429"/>
      <c r="M101" s="430"/>
      <c r="N101" s="432"/>
      <c r="O101" s="432"/>
      <c r="P101" s="432"/>
      <c r="Q101" s="199"/>
      <c r="R101" s="436"/>
      <c r="S101" s="437"/>
      <c r="T101" s="437"/>
      <c r="U101" s="438"/>
      <c r="V101" s="439" t="str">
        <f>IF(V100&gt;W100,"○",IF(V100&lt;W100,"×",IF(V100=W100,"△")))</f>
        <v>×</v>
      </c>
      <c r="W101" s="440"/>
      <c r="X101" s="439" t="str">
        <f>IF(X100&gt;Y100,"○",IF(X100&lt;Y100,"×",IF(X100=Y100,"△")))</f>
        <v>○</v>
      </c>
      <c r="Y101" s="440"/>
      <c r="Z101" s="439" t="str">
        <f>IF(Z100&gt;AA100,"○",IF(Z100&lt;AA100,"×",IF(Z100=AA100,"△")))</f>
        <v>△</v>
      </c>
      <c r="AA101" s="440"/>
      <c r="AB101" s="429"/>
      <c r="AC101" s="430"/>
      <c r="AD101" s="432"/>
      <c r="AE101" s="432"/>
      <c r="AF101" s="432"/>
    </row>
    <row r="102" spans="2:32" ht="20.100000000000001" customHeight="1"/>
  </sheetData>
  <mergeCells count="562">
    <mergeCell ref="B100:E101"/>
    <mergeCell ref="L100:M101"/>
    <mergeCell ref="N100:N101"/>
    <mergeCell ref="O100:O101"/>
    <mergeCell ref="P100:P101"/>
    <mergeCell ref="R100:U101"/>
    <mergeCell ref="AE98:AE99"/>
    <mergeCell ref="AB100:AC101"/>
    <mergeCell ref="AD100:AD101"/>
    <mergeCell ref="AE100:AE101"/>
    <mergeCell ref="B98:E99"/>
    <mergeCell ref="AF98:AF99"/>
    <mergeCell ref="F99:G99"/>
    <mergeCell ref="H99:I99"/>
    <mergeCell ref="L99:M99"/>
    <mergeCell ref="V99:W99"/>
    <mergeCell ref="X99:Y99"/>
    <mergeCell ref="AB99:AC99"/>
    <mergeCell ref="AF100:AF101"/>
    <mergeCell ref="F101:G101"/>
    <mergeCell ref="H101:I101"/>
    <mergeCell ref="J101:K101"/>
    <mergeCell ref="V101:W101"/>
    <mergeCell ref="X101:Y101"/>
    <mergeCell ref="Z101:AA101"/>
    <mergeCell ref="J98:K99"/>
    <mergeCell ref="N98:N99"/>
    <mergeCell ref="O98:O99"/>
    <mergeCell ref="P98:P99"/>
    <mergeCell ref="R98:U99"/>
    <mergeCell ref="Z98:AA99"/>
    <mergeCell ref="AD98:AD99"/>
    <mergeCell ref="AF94:AF95"/>
    <mergeCell ref="H95:I95"/>
    <mergeCell ref="J95:K95"/>
    <mergeCell ref="L95:M95"/>
    <mergeCell ref="X95:Y95"/>
    <mergeCell ref="Z95:AA95"/>
    <mergeCell ref="AB95:AC95"/>
    <mergeCell ref="X96:Y97"/>
    <mergeCell ref="AD96:AD97"/>
    <mergeCell ref="AE96:AE97"/>
    <mergeCell ref="AF96:AF97"/>
    <mergeCell ref="J97:K97"/>
    <mergeCell ref="L97:M97"/>
    <mergeCell ref="V97:W97"/>
    <mergeCell ref="Z97:AA97"/>
    <mergeCell ref="AB97:AC97"/>
    <mergeCell ref="AF89:AF90"/>
    <mergeCell ref="AF92:AF93"/>
    <mergeCell ref="V92:W93"/>
    <mergeCell ref="X92:Y93"/>
    <mergeCell ref="Z92:AA93"/>
    <mergeCell ref="AB92:AC93"/>
    <mergeCell ref="AD92:AD93"/>
    <mergeCell ref="AE92:AE93"/>
    <mergeCell ref="B96:E97"/>
    <mergeCell ref="H96:I97"/>
    <mergeCell ref="N96:N97"/>
    <mergeCell ref="O96:O97"/>
    <mergeCell ref="P96:P97"/>
    <mergeCell ref="R96:U97"/>
    <mergeCell ref="F97:G97"/>
    <mergeCell ref="B94:E95"/>
    <mergeCell ref="F94:G95"/>
    <mergeCell ref="N94:N95"/>
    <mergeCell ref="O94:O95"/>
    <mergeCell ref="P94:P95"/>
    <mergeCell ref="R94:U95"/>
    <mergeCell ref="V94:W95"/>
    <mergeCell ref="AD94:AD95"/>
    <mergeCell ref="AE94:AE95"/>
    <mergeCell ref="B92:E93"/>
    <mergeCell ref="F92:G93"/>
    <mergeCell ref="H92:I93"/>
    <mergeCell ref="J92:K93"/>
    <mergeCell ref="L92:M93"/>
    <mergeCell ref="N92:N93"/>
    <mergeCell ref="O92:O93"/>
    <mergeCell ref="P92:P93"/>
    <mergeCell ref="R92:U93"/>
    <mergeCell ref="N85:N86"/>
    <mergeCell ref="O85:O86"/>
    <mergeCell ref="AF87:AF88"/>
    <mergeCell ref="AG87:AG88"/>
    <mergeCell ref="B89:B90"/>
    <mergeCell ref="C89:C90"/>
    <mergeCell ref="D89:F90"/>
    <mergeCell ref="G89:M90"/>
    <mergeCell ref="N89:N90"/>
    <mergeCell ref="O89:O90"/>
    <mergeCell ref="S89:S90"/>
    <mergeCell ref="T89:T90"/>
    <mergeCell ref="T87:T88"/>
    <mergeCell ref="U87:AA88"/>
    <mergeCell ref="AB87:AB88"/>
    <mergeCell ref="AC87:AC88"/>
    <mergeCell ref="AD87:AD88"/>
    <mergeCell ref="AE87:AE88"/>
    <mergeCell ref="AG89:AG90"/>
    <mergeCell ref="U89:AA90"/>
    <mergeCell ref="AB89:AB90"/>
    <mergeCell ref="AC89:AC90"/>
    <mergeCell ref="AD89:AD90"/>
    <mergeCell ref="AE89:AE90"/>
    <mergeCell ref="D81:F82"/>
    <mergeCell ref="G81:M82"/>
    <mergeCell ref="N81:N82"/>
    <mergeCell ref="O81:O82"/>
    <mergeCell ref="AE85:AE86"/>
    <mergeCell ref="AF85:AF86"/>
    <mergeCell ref="AG85:AG86"/>
    <mergeCell ref="B87:B88"/>
    <mergeCell ref="C87:C88"/>
    <mergeCell ref="D87:F88"/>
    <mergeCell ref="G87:M88"/>
    <mergeCell ref="N87:N88"/>
    <mergeCell ref="O87:O88"/>
    <mergeCell ref="S87:S88"/>
    <mergeCell ref="S85:S86"/>
    <mergeCell ref="T85:T86"/>
    <mergeCell ref="U85:AA86"/>
    <mergeCell ref="AB85:AB86"/>
    <mergeCell ref="AC85:AC86"/>
    <mergeCell ref="AD85:AD86"/>
    <mergeCell ref="B85:B86"/>
    <mergeCell ref="C85:C86"/>
    <mergeCell ref="D85:F86"/>
    <mergeCell ref="G85:M86"/>
    <mergeCell ref="AB83:AB84"/>
    <mergeCell ref="AC83:AC84"/>
    <mergeCell ref="AD83:AD84"/>
    <mergeCell ref="AE83:AE84"/>
    <mergeCell ref="AF83:AF84"/>
    <mergeCell ref="AG83:AG84"/>
    <mergeCell ref="AG81:AG82"/>
    <mergeCell ref="B83:B84"/>
    <mergeCell ref="C83:C84"/>
    <mergeCell ref="D83:F84"/>
    <mergeCell ref="G83:M84"/>
    <mergeCell ref="N83:N84"/>
    <mergeCell ref="O83:O84"/>
    <mergeCell ref="S83:S84"/>
    <mergeCell ref="T83:T84"/>
    <mergeCell ref="U83:AA84"/>
    <mergeCell ref="U81:AA82"/>
    <mergeCell ref="AB81:AB82"/>
    <mergeCell ref="AC81:AC82"/>
    <mergeCell ref="AD81:AD82"/>
    <mergeCell ref="AE81:AE82"/>
    <mergeCell ref="AF81:AF82"/>
    <mergeCell ref="B81:B82"/>
    <mergeCell ref="C81:C82"/>
    <mergeCell ref="B77:B78"/>
    <mergeCell ref="C77:C78"/>
    <mergeCell ref="D77:F78"/>
    <mergeCell ref="G77:M78"/>
    <mergeCell ref="N77:N78"/>
    <mergeCell ref="U79:AA80"/>
    <mergeCell ref="AB79:AB80"/>
    <mergeCell ref="AC79:AC80"/>
    <mergeCell ref="AD79:AD80"/>
    <mergeCell ref="AD73:AD74"/>
    <mergeCell ref="AE73:AE74"/>
    <mergeCell ref="AF73:AF74"/>
    <mergeCell ref="B73:B74"/>
    <mergeCell ref="C73:C74"/>
    <mergeCell ref="D73:F74"/>
    <mergeCell ref="S81:S82"/>
    <mergeCell ref="T81:T82"/>
    <mergeCell ref="T79:T80"/>
    <mergeCell ref="AE77:AE78"/>
    <mergeCell ref="AF77:AF78"/>
    <mergeCell ref="B79:B80"/>
    <mergeCell ref="C79:C80"/>
    <mergeCell ref="D79:F80"/>
    <mergeCell ref="G79:M80"/>
    <mergeCell ref="N79:N80"/>
    <mergeCell ref="O79:O80"/>
    <mergeCell ref="S79:S80"/>
    <mergeCell ref="S77:S78"/>
    <mergeCell ref="T77:T78"/>
    <mergeCell ref="U77:AA78"/>
    <mergeCell ref="AB77:AB78"/>
    <mergeCell ref="AC77:AC78"/>
    <mergeCell ref="AD77:AD78"/>
    <mergeCell ref="B75:B76"/>
    <mergeCell ref="C75:C76"/>
    <mergeCell ref="D75:F76"/>
    <mergeCell ref="G75:M76"/>
    <mergeCell ref="N75:N76"/>
    <mergeCell ref="O75:O76"/>
    <mergeCell ref="S75:S76"/>
    <mergeCell ref="T75:T76"/>
    <mergeCell ref="U75:AA76"/>
    <mergeCell ref="AB75:AB76"/>
    <mergeCell ref="AC75:AC76"/>
    <mergeCell ref="AD75:AD76"/>
    <mergeCell ref="AE75:AE76"/>
    <mergeCell ref="O77:O78"/>
    <mergeCell ref="AF79:AF80"/>
    <mergeCell ref="AG79:AG80"/>
    <mergeCell ref="AF75:AF76"/>
    <mergeCell ref="AG75:AG76"/>
    <mergeCell ref="AG77:AG78"/>
    <mergeCell ref="AE79:AE80"/>
    <mergeCell ref="G73:M74"/>
    <mergeCell ref="N73:N74"/>
    <mergeCell ref="O73:O74"/>
    <mergeCell ref="S73:S74"/>
    <mergeCell ref="T73:T74"/>
    <mergeCell ref="T71:T72"/>
    <mergeCell ref="AE69:AE70"/>
    <mergeCell ref="AF69:AF70"/>
    <mergeCell ref="AG69:AG70"/>
    <mergeCell ref="U69:AA70"/>
    <mergeCell ref="AB69:AB70"/>
    <mergeCell ref="AC69:AC70"/>
    <mergeCell ref="AD69:AD70"/>
    <mergeCell ref="AF71:AF72"/>
    <mergeCell ref="AG71:AG72"/>
    <mergeCell ref="U71:AA72"/>
    <mergeCell ref="AB71:AB72"/>
    <mergeCell ref="AC71:AC72"/>
    <mergeCell ref="AD71:AD72"/>
    <mergeCell ref="AE71:AE72"/>
    <mergeCell ref="AG73:AG74"/>
    <mergeCell ref="U73:AA74"/>
    <mergeCell ref="AB73:AB74"/>
    <mergeCell ref="AC73:AC74"/>
    <mergeCell ref="B71:B72"/>
    <mergeCell ref="C71:C72"/>
    <mergeCell ref="D71:F72"/>
    <mergeCell ref="G71:M72"/>
    <mergeCell ref="N71:N72"/>
    <mergeCell ref="O71:O72"/>
    <mergeCell ref="S71:S72"/>
    <mergeCell ref="S69:S70"/>
    <mergeCell ref="T69:T70"/>
    <mergeCell ref="B69:B70"/>
    <mergeCell ref="C69:C70"/>
    <mergeCell ref="D69:F70"/>
    <mergeCell ref="G69:M70"/>
    <mergeCell ref="N69:N70"/>
    <mergeCell ref="O69:O70"/>
    <mergeCell ref="AF67:AF68"/>
    <mergeCell ref="AG67:AG68"/>
    <mergeCell ref="AD58:AE65"/>
    <mergeCell ref="B67:B68"/>
    <mergeCell ref="C67:C68"/>
    <mergeCell ref="D67:F68"/>
    <mergeCell ref="G67:M68"/>
    <mergeCell ref="N67:N68"/>
    <mergeCell ref="O67:O68"/>
    <mergeCell ref="S67:S68"/>
    <mergeCell ref="T67:T68"/>
    <mergeCell ref="U67:AA68"/>
    <mergeCell ref="AD57:AE57"/>
    <mergeCell ref="C58:D65"/>
    <mergeCell ref="G58:H65"/>
    <mergeCell ref="K58:L65"/>
    <mergeCell ref="O58:P65"/>
    <mergeCell ref="R58:S65"/>
    <mergeCell ref="V58:W65"/>
    <mergeCell ref="Z58:AA65"/>
    <mergeCell ref="AB67:AB68"/>
    <mergeCell ref="AC67:AC68"/>
    <mergeCell ref="AD67:AD68"/>
    <mergeCell ref="AE67:AE68"/>
    <mergeCell ref="I54:J54"/>
    <mergeCell ref="X54:Y54"/>
    <mergeCell ref="C57:D57"/>
    <mergeCell ref="G57:H57"/>
    <mergeCell ref="K57:L57"/>
    <mergeCell ref="O57:P57"/>
    <mergeCell ref="R57:S57"/>
    <mergeCell ref="V57:W57"/>
    <mergeCell ref="Z57:AA57"/>
    <mergeCell ref="AF49:AF50"/>
    <mergeCell ref="F50:G50"/>
    <mergeCell ref="H50:I50"/>
    <mergeCell ref="J50:K50"/>
    <mergeCell ref="V50:W50"/>
    <mergeCell ref="X50:Y50"/>
    <mergeCell ref="Z50:AA50"/>
    <mergeCell ref="I52:M52"/>
    <mergeCell ref="T52:W52"/>
    <mergeCell ref="X52:AG52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I1:M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/>
  </sheetViews>
  <sheetFormatPr defaultRowHeight="13.2"/>
  <cols>
    <col min="1" max="1" width="5.44140625" style="216" customWidth="1"/>
    <col min="2" max="36" width="5.6640625" style="216" customWidth="1"/>
    <col min="37" max="256" width="8.88671875" style="216"/>
    <col min="257" max="257" width="5.44140625" style="216" customWidth="1"/>
    <col min="258" max="292" width="5.6640625" style="216" customWidth="1"/>
    <col min="293" max="512" width="8.88671875" style="216"/>
    <col min="513" max="513" width="5.44140625" style="216" customWidth="1"/>
    <col min="514" max="548" width="5.6640625" style="216" customWidth="1"/>
    <col min="549" max="768" width="8.88671875" style="216"/>
    <col min="769" max="769" width="5.44140625" style="216" customWidth="1"/>
    <col min="770" max="804" width="5.6640625" style="216" customWidth="1"/>
    <col min="805" max="1024" width="8.88671875" style="216"/>
    <col min="1025" max="1025" width="5.44140625" style="216" customWidth="1"/>
    <col min="1026" max="1060" width="5.6640625" style="216" customWidth="1"/>
    <col min="1061" max="1280" width="8.88671875" style="216"/>
    <col min="1281" max="1281" width="5.44140625" style="216" customWidth="1"/>
    <col min="1282" max="1316" width="5.6640625" style="216" customWidth="1"/>
    <col min="1317" max="1536" width="8.88671875" style="216"/>
    <col min="1537" max="1537" width="5.44140625" style="216" customWidth="1"/>
    <col min="1538" max="1572" width="5.6640625" style="216" customWidth="1"/>
    <col min="1573" max="1792" width="8.88671875" style="216"/>
    <col min="1793" max="1793" width="5.44140625" style="216" customWidth="1"/>
    <col min="1794" max="1828" width="5.6640625" style="216" customWidth="1"/>
    <col min="1829" max="2048" width="8.88671875" style="216"/>
    <col min="2049" max="2049" width="5.44140625" style="216" customWidth="1"/>
    <col min="2050" max="2084" width="5.6640625" style="216" customWidth="1"/>
    <col min="2085" max="2304" width="8.88671875" style="216"/>
    <col min="2305" max="2305" width="5.44140625" style="216" customWidth="1"/>
    <col min="2306" max="2340" width="5.6640625" style="216" customWidth="1"/>
    <col min="2341" max="2560" width="8.88671875" style="216"/>
    <col min="2561" max="2561" width="5.44140625" style="216" customWidth="1"/>
    <col min="2562" max="2596" width="5.6640625" style="216" customWidth="1"/>
    <col min="2597" max="2816" width="8.88671875" style="216"/>
    <col min="2817" max="2817" width="5.44140625" style="216" customWidth="1"/>
    <col min="2818" max="2852" width="5.6640625" style="216" customWidth="1"/>
    <col min="2853" max="3072" width="8.88671875" style="216"/>
    <col min="3073" max="3073" width="5.44140625" style="216" customWidth="1"/>
    <col min="3074" max="3108" width="5.6640625" style="216" customWidth="1"/>
    <col min="3109" max="3328" width="8.88671875" style="216"/>
    <col min="3329" max="3329" width="5.44140625" style="216" customWidth="1"/>
    <col min="3330" max="3364" width="5.6640625" style="216" customWidth="1"/>
    <col min="3365" max="3584" width="8.88671875" style="216"/>
    <col min="3585" max="3585" width="5.44140625" style="216" customWidth="1"/>
    <col min="3586" max="3620" width="5.6640625" style="216" customWidth="1"/>
    <col min="3621" max="3840" width="8.88671875" style="216"/>
    <col min="3841" max="3841" width="5.44140625" style="216" customWidth="1"/>
    <col min="3842" max="3876" width="5.6640625" style="216" customWidth="1"/>
    <col min="3877" max="4096" width="8.88671875" style="216"/>
    <col min="4097" max="4097" width="5.44140625" style="216" customWidth="1"/>
    <col min="4098" max="4132" width="5.6640625" style="216" customWidth="1"/>
    <col min="4133" max="4352" width="8.88671875" style="216"/>
    <col min="4353" max="4353" width="5.44140625" style="216" customWidth="1"/>
    <col min="4354" max="4388" width="5.6640625" style="216" customWidth="1"/>
    <col min="4389" max="4608" width="8.88671875" style="216"/>
    <col min="4609" max="4609" width="5.44140625" style="216" customWidth="1"/>
    <col min="4610" max="4644" width="5.6640625" style="216" customWidth="1"/>
    <col min="4645" max="4864" width="8.88671875" style="216"/>
    <col min="4865" max="4865" width="5.44140625" style="216" customWidth="1"/>
    <col min="4866" max="4900" width="5.6640625" style="216" customWidth="1"/>
    <col min="4901" max="5120" width="8.88671875" style="216"/>
    <col min="5121" max="5121" width="5.44140625" style="216" customWidth="1"/>
    <col min="5122" max="5156" width="5.6640625" style="216" customWidth="1"/>
    <col min="5157" max="5376" width="8.88671875" style="216"/>
    <col min="5377" max="5377" width="5.44140625" style="216" customWidth="1"/>
    <col min="5378" max="5412" width="5.6640625" style="216" customWidth="1"/>
    <col min="5413" max="5632" width="8.88671875" style="216"/>
    <col min="5633" max="5633" width="5.44140625" style="216" customWidth="1"/>
    <col min="5634" max="5668" width="5.6640625" style="216" customWidth="1"/>
    <col min="5669" max="5888" width="8.88671875" style="216"/>
    <col min="5889" max="5889" width="5.44140625" style="216" customWidth="1"/>
    <col min="5890" max="5924" width="5.6640625" style="216" customWidth="1"/>
    <col min="5925" max="6144" width="8.88671875" style="216"/>
    <col min="6145" max="6145" width="5.44140625" style="216" customWidth="1"/>
    <col min="6146" max="6180" width="5.6640625" style="216" customWidth="1"/>
    <col min="6181" max="6400" width="8.88671875" style="216"/>
    <col min="6401" max="6401" width="5.44140625" style="216" customWidth="1"/>
    <col min="6402" max="6436" width="5.6640625" style="216" customWidth="1"/>
    <col min="6437" max="6656" width="8.88671875" style="216"/>
    <col min="6657" max="6657" width="5.44140625" style="216" customWidth="1"/>
    <col min="6658" max="6692" width="5.6640625" style="216" customWidth="1"/>
    <col min="6693" max="6912" width="8.88671875" style="216"/>
    <col min="6913" max="6913" width="5.44140625" style="216" customWidth="1"/>
    <col min="6914" max="6948" width="5.6640625" style="216" customWidth="1"/>
    <col min="6949" max="7168" width="8.88671875" style="216"/>
    <col min="7169" max="7169" width="5.44140625" style="216" customWidth="1"/>
    <col min="7170" max="7204" width="5.6640625" style="216" customWidth="1"/>
    <col min="7205" max="7424" width="8.88671875" style="216"/>
    <col min="7425" max="7425" width="5.44140625" style="216" customWidth="1"/>
    <col min="7426" max="7460" width="5.6640625" style="216" customWidth="1"/>
    <col min="7461" max="7680" width="8.88671875" style="216"/>
    <col min="7681" max="7681" width="5.44140625" style="216" customWidth="1"/>
    <col min="7682" max="7716" width="5.6640625" style="216" customWidth="1"/>
    <col min="7717" max="7936" width="8.88671875" style="216"/>
    <col min="7937" max="7937" width="5.44140625" style="216" customWidth="1"/>
    <col min="7938" max="7972" width="5.6640625" style="216" customWidth="1"/>
    <col min="7973" max="8192" width="8.88671875" style="216"/>
    <col min="8193" max="8193" width="5.44140625" style="216" customWidth="1"/>
    <col min="8194" max="8228" width="5.6640625" style="216" customWidth="1"/>
    <col min="8229" max="8448" width="8.88671875" style="216"/>
    <col min="8449" max="8449" width="5.44140625" style="216" customWidth="1"/>
    <col min="8450" max="8484" width="5.6640625" style="216" customWidth="1"/>
    <col min="8485" max="8704" width="8.88671875" style="216"/>
    <col min="8705" max="8705" width="5.44140625" style="216" customWidth="1"/>
    <col min="8706" max="8740" width="5.6640625" style="216" customWidth="1"/>
    <col min="8741" max="8960" width="8.88671875" style="216"/>
    <col min="8961" max="8961" width="5.44140625" style="216" customWidth="1"/>
    <col min="8962" max="8996" width="5.6640625" style="216" customWidth="1"/>
    <col min="8997" max="9216" width="8.88671875" style="216"/>
    <col min="9217" max="9217" width="5.44140625" style="216" customWidth="1"/>
    <col min="9218" max="9252" width="5.6640625" style="216" customWidth="1"/>
    <col min="9253" max="9472" width="8.88671875" style="216"/>
    <col min="9473" max="9473" width="5.44140625" style="216" customWidth="1"/>
    <col min="9474" max="9508" width="5.6640625" style="216" customWidth="1"/>
    <col min="9509" max="9728" width="8.88671875" style="216"/>
    <col min="9729" max="9729" width="5.44140625" style="216" customWidth="1"/>
    <col min="9730" max="9764" width="5.6640625" style="216" customWidth="1"/>
    <col min="9765" max="9984" width="8.88671875" style="216"/>
    <col min="9985" max="9985" width="5.44140625" style="216" customWidth="1"/>
    <col min="9986" max="10020" width="5.6640625" style="216" customWidth="1"/>
    <col min="10021" max="10240" width="8.88671875" style="216"/>
    <col min="10241" max="10241" width="5.44140625" style="216" customWidth="1"/>
    <col min="10242" max="10276" width="5.6640625" style="216" customWidth="1"/>
    <col min="10277" max="10496" width="8.88671875" style="216"/>
    <col min="10497" max="10497" width="5.44140625" style="216" customWidth="1"/>
    <col min="10498" max="10532" width="5.6640625" style="216" customWidth="1"/>
    <col min="10533" max="10752" width="8.88671875" style="216"/>
    <col min="10753" max="10753" width="5.44140625" style="216" customWidth="1"/>
    <col min="10754" max="10788" width="5.6640625" style="216" customWidth="1"/>
    <col min="10789" max="11008" width="8.88671875" style="216"/>
    <col min="11009" max="11009" width="5.44140625" style="216" customWidth="1"/>
    <col min="11010" max="11044" width="5.6640625" style="216" customWidth="1"/>
    <col min="11045" max="11264" width="8.88671875" style="216"/>
    <col min="11265" max="11265" width="5.44140625" style="216" customWidth="1"/>
    <col min="11266" max="11300" width="5.6640625" style="216" customWidth="1"/>
    <col min="11301" max="11520" width="8.88671875" style="216"/>
    <col min="11521" max="11521" width="5.44140625" style="216" customWidth="1"/>
    <col min="11522" max="11556" width="5.6640625" style="216" customWidth="1"/>
    <col min="11557" max="11776" width="8.88671875" style="216"/>
    <col min="11777" max="11777" width="5.44140625" style="216" customWidth="1"/>
    <col min="11778" max="11812" width="5.6640625" style="216" customWidth="1"/>
    <col min="11813" max="12032" width="8.88671875" style="216"/>
    <col min="12033" max="12033" width="5.44140625" style="216" customWidth="1"/>
    <col min="12034" max="12068" width="5.6640625" style="216" customWidth="1"/>
    <col min="12069" max="12288" width="8.88671875" style="216"/>
    <col min="12289" max="12289" width="5.44140625" style="216" customWidth="1"/>
    <col min="12290" max="12324" width="5.6640625" style="216" customWidth="1"/>
    <col min="12325" max="12544" width="8.88671875" style="216"/>
    <col min="12545" max="12545" width="5.44140625" style="216" customWidth="1"/>
    <col min="12546" max="12580" width="5.6640625" style="216" customWidth="1"/>
    <col min="12581" max="12800" width="8.88671875" style="216"/>
    <col min="12801" max="12801" width="5.44140625" style="216" customWidth="1"/>
    <col min="12802" max="12836" width="5.6640625" style="216" customWidth="1"/>
    <col min="12837" max="13056" width="8.88671875" style="216"/>
    <col min="13057" max="13057" width="5.44140625" style="216" customWidth="1"/>
    <col min="13058" max="13092" width="5.6640625" style="216" customWidth="1"/>
    <col min="13093" max="13312" width="8.88671875" style="216"/>
    <col min="13313" max="13313" width="5.44140625" style="216" customWidth="1"/>
    <col min="13314" max="13348" width="5.6640625" style="216" customWidth="1"/>
    <col min="13349" max="13568" width="8.88671875" style="216"/>
    <col min="13569" max="13569" width="5.44140625" style="216" customWidth="1"/>
    <col min="13570" max="13604" width="5.6640625" style="216" customWidth="1"/>
    <col min="13605" max="13824" width="8.88671875" style="216"/>
    <col min="13825" max="13825" width="5.44140625" style="216" customWidth="1"/>
    <col min="13826" max="13860" width="5.6640625" style="216" customWidth="1"/>
    <col min="13861" max="14080" width="8.88671875" style="216"/>
    <col min="14081" max="14081" width="5.44140625" style="216" customWidth="1"/>
    <col min="14082" max="14116" width="5.6640625" style="216" customWidth="1"/>
    <col min="14117" max="14336" width="8.88671875" style="216"/>
    <col min="14337" max="14337" width="5.44140625" style="216" customWidth="1"/>
    <col min="14338" max="14372" width="5.6640625" style="216" customWidth="1"/>
    <col min="14373" max="14592" width="8.88671875" style="216"/>
    <col min="14593" max="14593" width="5.44140625" style="216" customWidth="1"/>
    <col min="14594" max="14628" width="5.6640625" style="216" customWidth="1"/>
    <col min="14629" max="14848" width="8.88671875" style="216"/>
    <col min="14849" max="14849" width="5.44140625" style="216" customWidth="1"/>
    <col min="14850" max="14884" width="5.6640625" style="216" customWidth="1"/>
    <col min="14885" max="15104" width="8.88671875" style="216"/>
    <col min="15105" max="15105" width="5.44140625" style="216" customWidth="1"/>
    <col min="15106" max="15140" width="5.6640625" style="216" customWidth="1"/>
    <col min="15141" max="15360" width="8.88671875" style="216"/>
    <col min="15361" max="15361" width="5.44140625" style="216" customWidth="1"/>
    <col min="15362" max="15396" width="5.6640625" style="216" customWidth="1"/>
    <col min="15397" max="15616" width="8.88671875" style="216"/>
    <col min="15617" max="15617" width="5.44140625" style="216" customWidth="1"/>
    <col min="15618" max="15652" width="5.6640625" style="216" customWidth="1"/>
    <col min="15653" max="15872" width="8.88671875" style="216"/>
    <col min="15873" max="15873" width="5.44140625" style="216" customWidth="1"/>
    <col min="15874" max="15908" width="5.6640625" style="216" customWidth="1"/>
    <col min="15909" max="16128" width="8.88671875" style="216"/>
    <col min="16129" max="16129" width="5.44140625" style="216" customWidth="1"/>
    <col min="16130" max="16164" width="5.6640625" style="216" customWidth="1"/>
    <col min="16165" max="16384" width="8.88671875" style="216"/>
  </cols>
  <sheetData>
    <row r="1" spans="1:33" ht="22.05" customHeight="1">
      <c r="A1" s="9" t="str">
        <f>'U10組合せ(抽選結果)'!H3</f>
        <v>■第1日　10月14日</v>
      </c>
      <c r="B1" s="52"/>
      <c r="C1" s="52"/>
      <c r="D1" s="52"/>
      <c r="E1" s="52"/>
      <c r="F1" s="52"/>
      <c r="G1" s="52"/>
      <c r="H1" s="52"/>
      <c r="I1" s="375" t="str">
        <f>'U10組合せ(抽選結果)'!Q3</f>
        <v>1次リーグ</v>
      </c>
      <c r="J1" s="375"/>
      <c r="K1" s="375"/>
      <c r="L1" s="375"/>
      <c r="M1" s="375"/>
      <c r="N1" s="482"/>
      <c r="O1" s="482"/>
      <c r="P1" s="482"/>
      <c r="Q1" s="482"/>
      <c r="R1" s="482"/>
      <c r="T1" s="376" t="s">
        <v>83</v>
      </c>
      <c r="U1" s="376"/>
      <c r="V1" s="376"/>
      <c r="W1" s="376"/>
      <c r="X1" s="375" t="str">
        <f>'U10組合せ(抽選結果)'!AH88</f>
        <v>サンエコ自然の森サッカー場A</v>
      </c>
      <c r="Y1" s="375"/>
      <c r="Z1" s="375"/>
      <c r="AA1" s="375"/>
      <c r="AB1" s="375"/>
      <c r="AC1" s="375"/>
      <c r="AD1" s="375"/>
      <c r="AE1" s="375"/>
      <c r="AF1" s="375"/>
      <c r="AG1" s="375"/>
    </row>
    <row r="2" spans="1:33" ht="20.100000000000001" customHeight="1">
      <c r="A2" s="53"/>
      <c r="B2" s="53"/>
      <c r="C2" s="53"/>
      <c r="D2" s="53"/>
      <c r="E2" s="53"/>
      <c r="F2" s="53"/>
      <c r="G2" s="53"/>
      <c r="H2" s="128"/>
      <c r="I2" s="210"/>
      <c r="J2" s="210"/>
      <c r="K2" s="210"/>
      <c r="L2" s="210"/>
      <c r="N2" s="210"/>
      <c r="O2" s="210"/>
      <c r="P2" s="210"/>
      <c r="Q2" s="210"/>
      <c r="R2" s="210"/>
      <c r="T2" s="203"/>
      <c r="U2" s="203"/>
      <c r="V2" s="203"/>
      <c r="W2" s="203"/>
      <c r="X2" s="204"/>
      <c r="Y2" s="204"/>
      <c r="AA2" s="129"/>
      <c r="AB2" s="130"/>
      <c r="AC2" s="130"/>
      <c r="AD2" s="130"/>
      <c r="AE2" s="130"/>
      <c r="AF2" s="130"/>
      <c r="AG2" s="130"/>
    </row>
    <row r="3" spans="1:33" ht="20.100000000000001" customHeight="1">
      <c r="F3" s="211"/>
      <c r="J3" s="483" t="s">
        <v>71</v>
      </c>
      <c r="K3" s="483"/>
      <c r="W3" s="483" t="s">
        <v>267</v>
      </c>
      <c r="X3" s="483"/>
      <c r="Z3" s="129"/>
      <c r="AA3" s="129"/>
      <c r="AB3" s="130"/>
      <c r="AC3" s="130"/>
      <c r="AD3" s="130"/>
      <c r="AE3" s="130"/>
      <c r="AF3" s="130"/>
      <c r="AG3" s="130"/>
    </row>
    <row r="4" spans="1:33" ht="20.100000000000001" customHeight="1">
      <c r="G4" s="218"/>
      <c r="H4" s="218"/>
      <c r="I4" s="218"/>
      <c r="J4" s="233"/>
      <c r="K4" s="231"/>
      <c r="L4" s="218"/>
      <c r="M4" s="218"/>
      <c r="N4" s="218"/>
      <c r="O4" s="232"/>
      <c r="P4" s="232"/>
      <c r="Q4" s="232"/>
      <c r="R4" s="232"/>
      <c r="S4" s="232"/>
      <c r="T4" s="218"/>
      <c r="U4" s="218"/>
      <c r="V4" s="218"/>
      <c r="W4" s="233"/>
      <c r="X4" s="218"/>
      <c r="Y4" s="218"/>
      <c r="Z4" s="129"/>
      <c r="AA4" s="129"/>
      <c r="AB4" s="130"/>
      <c r="AC4" s="130"/>
      <c r="AD4" s="130"/>
      <c r="AE4" s="130"/>
      <c r="AF4" s="130"/>
      <c r="AG4" s="130"/>
    </row>
    <row r="5" spans="1:33" ht="20.100000000000001" customHeight="1">
      <c r="F5" s="221"/>
      <c r="H5" s="222"/>
      <c r="J5" s="257"/>
      <c r="K5" s="222"/>
      <c r="N5" s="221"/>
      <c r="S5" s="221"/>
      <c r="V5" s="222"/>
      <c r="W5" s="257"/>
      <c r="Y5" s="222"/>
      <c r="Z5" s="222"/>
      <c r="AA5" s="223"/>
      <c r="AB5" s="224"/>
    </row>
    <row r="6" spans="1:33" ht="20.100000000000001" customHeight="1">
      <c r="B6" s="497"/>
      <c r="C6" s="497"/>
      <c r="D6" s="16"/>
      <c r="E6" s="16"/>
      <c r="F6" s="382">
        <v>1</v>
      </c>
      <c r="G6" s="382"/>
      <c r="H6" s="20"/>
      <c r="I6" s="20"/>
      <c r="J6" s="382">
        <v>2</v>
      </c>
      <c r="K6" s="382"/>
      <c r="L6" s="20"/>
      <c r="M6" s="20"/>
      <c r="N6" s="382">
        <v>3</v>
      </c>
      <c r="O6" s="382"/>
      <c r="P6" s="225"/>
      <c r="Q6" s="20"/>
      <c r="R6" s="20"/>
      <c r="S6" s="382">
        <v>4</v>
      </c>
      <c r="T6" s="382"/>
      <c r="U6" s="20"/>
      <c r="V6" s="20"/>
      <c r="W6" s="382">
        <v>5</v>
      </c>
      <c r="X6" s="382"/>
      <c r="Y6" s="20"/>
      <c r="Z6" s="20"/>
      <c r="AA6" s="382">
        <v>6</v>
      </c>
      <c r="AB6" s="382"/>
      <c r="AC6" s="16"/>
      <c r="AD6" s="16"/>
      <c r="AE6" s="487"/>
      <c r="AF6" s="488"/>
    </row>
    <row r="7" spans="1:33" ht="20.100000000000001" customHeight="1">
      <c r="B7" s="489"/>
      <c r="C7" s="489"/>
      <c r="D7" s="131"/>
      <c r="E7" s="131"/>
      <c r="F7" s="490" t="str">
        <f>'U10組合せ(抽選結果)'!AF101</f>
        <v>ＦＣ西那須２１アストロ</v>
      </c>
      <c r="G7" s="490"/>
      <c r="H7" s="131"/>
      <c r="I7" s="131"/>
      <c r="J7" s="494" t="str">
        <f>'U10組合せ(抽選結果)'!AF99</f>
        <v>ＦＣスポルト宇都宮</v>
      </c>
      <c r="K7" s="494"/>
      <c r="L7" s="131"/>
      <c r="M7" s="131"/>
      <c r="N7" s="493" t="str">
        <f>'U10組合せ(抽選結果)'!AF97</f>
        <v>上松山クラブ</v>
      </c>
      <c r="O7" s="493"/>
      <c r="P7" s="226"/>
      <c r="Q7" s="131"/>
      <c r="R7" s="131"/>
      <c r="S7" s="493" t="str">
        <f>'U10組合せ(抽選結果)'!AF93</f>
        <v>ＦＣみらい</v>
      </c>
      <c r="T7" s="493"/>
      <c r="U7" s="131"/>
      <c r="V7" s="131"/>
      <c r="W7" s="494" t="str">
        <f>'U10組合せ(抽選結果)'!AF91</f>
        <v>ＫＳＣ鹿沼</v>
      </c>
      <c r="X7" s="494"/>
      <c r="Y7" s="131"/>
      <c r="Z7" s="131"/>
      <c r="AA7" s="493" t="str">
        <f>'U10組合せ(抽選結果)'!AF89</f>
        <v>ＪＦＣ　Ｗｉｎｇ</v>
      </c>
      <c r="AB7" s="493"/>
      <c r="AC7" s="131"/>
      <c r="AD7" s="131"/>
      <c r="AE7" s="495"/>
      <c r="AF7" s="496"/>
    </row>
    <row r="8" spans="1:33" ht="20.100000000000001" customHeight="1">
      <c r="B8" s="489"/>
      <c r="C8" s="489"/>
      <c r="D8" s="131"/>
      <c r="E8" s="131"/>
      <c r="F8" s="490"/>
      <c r="G8" s="490"/>
      <c r="H8" s="131"/>
      <c r="I8" s="131"/>
      <c r="J8" s="494"/>
      <c r="K8" s="494"/>
      <c r="L8" s="131"/>
      <c r="M8" s="131"/>
      <c r="N8" s="493"/>
      <c r="O8" s="493"/>
      <c r="P8" s="226"/>
      <c r="Q8" s="131"/>
      <c r="R8" s="131"/>
      <c r="S8" s="493"/>
      <c r="T8" s="493"/>
      <c r="U8" s="131"/>
      <c r="V8" s="131"/>
      <c r="W8" s="494"/>
      <c r="X8" s="494"/>
      <c r="Y8" s="131"/>
      <c r="Z8" s="131"/>
      <c r="AA8" s="493"/>
      <c r="AB8" s="493"/>
      <c r="AC8" s="131"/>
      <c r="AD8" s="131"/>
      <c r="AE8" s="495"/>
      <c r="AF8" s="496"/>
    </row>
    <row r="9" spans="1:33" ht="20.100000000000001" customHeight="1">
      <c r="B9" s="489"/>
      <c r="C9" s="489"/>
      <c r="D9" s="131"/>
      <c r="E9" s="131"/>
      <c r="F9" s="490"/>
      <c r="G9" s="490"/>
      <c r="H9" s="131"/>
      <c r="I9" s="131"/>
      <c r="J9" s="494"/>
      <c r="K9" s="494"/>
      <c r="L9" s="131"/>
      <c r="M9" s="131"/>
      <c r="N9" s="493"/>
      <c r="O9" s="493"/>
      <c r="P9" s="226"/>
      <c r="Q9" s="131"/>
      <c r="R9" s="131"/>
      <c r="S9" s="493"/>
      <c r="T9" s="493"/>
      <c r="U9" s="131"/>
      <c r="V9" s="131"/>
      <c r="W9" s="494"/>
      <c r="X9" s="494"/>
      <c r="Y9" s="131"/>
      <c r="Z9" s="131"/>
      <c r="AA9" s="493"/>
      <c r="AB9" s="493"/>
      <c r="AC9" s="131"/>
      <c r="AD9" s="131"/>
      <c r="AE9" s="495"/>
      <c r="AF9" s="496"/>
    </row>
    <row r="10" spans="1:33" ht="20.100000000000001" customHeight="1">
      <c r="B10" s="489"/>
      <c r="C10" s="489"/>
      <c r="D10" s="131"/>
      <c r="E10" s="131"/>
      <c r="F10" s="490"/>
      <c r="G10" s="490"/>
      <c r="H10" s="131"/>
      <c r="I10" s="131"/>
      <c r="J10" s="494"/>
      <c r="K10" s="494"/>
      <c r="L10" s="131"/>
      <c r="M10" s="131"/>
      <c r="N10" s="493"/>
      <c r="O10" s="493"/>
      <c r="P10" s="226"/>
      <c r="Q10" s="131"/>
      <c r="R10" s="131"/>
      <c r="S10" s="493"/>
      <c r="T10" s="493"/>
      <c r="U10" s="131"/>
      <c r="V10" s="131"/>
      <c r="W10" s="494"/>
      <c r="X10" s="494"/>
      <c r="Y10" s="131"/>
      <c r="Z10" s="131"/>
      <c r="AA10" s="493"/>
      <c r="AB10" s="493"/>
      <c r="AC10" s="131"/>
      <c r="AD10" s="131"/>
      <c r="AE10" s="495"/>
      <c r="AF10" s="496"/>
    </row>
    <row r="11" spans="1:33" ht="20.100000000000001" customHeight="1">
      <c r="B11" s="489"/>
      <c r="C11" s="489"/>
      <c r="D11" s="131"/>
      <c r="E11" s="131"/>
      <c r="F11" s="490"/>
      <c r="G11" s="490"/>
      <c r="H11" s="131"/>
      <c r="I11" s="131"/>
      <c r="J11" s="494"/>
      <c r="K11" s="494"/>
      <c r="L11" s="131"/>
      <c r="M11" s="131"/>
      <c r="N11" s="493"/>
      <c r="O11" s="493"/>
      <c r="P11" s="226"/>
      <c r="Q11" s="131"/>
      <c r="R11" s="131"/>
      <c r="S11" s="493"/>
      <c r="T11" s="493"/>
      <c r="U11" s="131"/>
      <c r="V11" s="131"/>
      <c r="W11" s="494"/>
      <c r="X11" s="494"/>
      <c r="Y11" s="131"/>
      <c r="Z11" s="131"/>
      <c r="AA11" s="493"/>
      <c r="AB11" s="493"/>
      <c r="AC11" s="131"/>
      <c r="AD11" s="131"/>
      <c r="AE11" s="495"/>
      <c r="AF11" s="496"/>
    </row>
    <row r="12" spans="1:33" ht="20.100000000000001" customHeight="1">
      <c r="B12" s="489"/>
      <c r="C12" s="489"/>
      <c r="D12" s="131"/>
      <c r="E12" s="131"/>
      <c r="F12" s="490"/>
      <c r="G12" s="490"/>
      <c r="H12" s="131"/>
      <c r="I12" s="131"/>
      <c r="J12" s="494"/>
      <c r="K12" s="494"/>
      <c r="L12" s="131"/>
      <c r="M12" s="131"/>
      <c r="N12" s="493"/>
      <c r="O12" s="493"/>
      <c r="P12" s="226"/>
      <c r="Q12" s="131"/>
      <c r="R12" s="131"/>
      <c r="S12" s="493"/>
      <c r="T12" s="493"/>
      <c r="U12" s="131"/>
      <c r="V12" s="131"/>
      <c r="W12" s="494"/>
      <c r="X12" s="494"/>
      <c r="Y12" s="131"/>
      <c r="Z12" s="131"/>
      <c r="AA12" s="493"/>
      <c r="AB12" s="493"/>
      <c r="AC12" s="131"/>
      <c r="AD12" s="131"/>
      <c r="AE12" s="495"/>
      <c r="AF12" s="496"/>
    </row>
    <row r="13" spans="1:33" ht="20.100000000000001" customHeight="1">
      <c r="B13" s="489"/>
      <c r="C13" s="489"/>
      <c r="D13" s="226"/>
      <c r="E13" s="226"/>
      <c r="F13" s="490"/>
      <c r="G13" s="490"/>
      <c r="H13" s="226"/>
      <c r="I13" s="226"/>
      <c r="J13" s="494"/>
      <c r="K13" s="494"/>
      <c r="L13" s="226"/>
      <c r="M13" s="226"/>
      <c r="N13" s="493"/>
      <c r="O13" s="493"/>
      <c r="P13" s="226"/>
      <c r="Q13" s="226"/>
      <c r="R13" s="226"/>
      <c r="S13" s="493"/>
      <c r="T13" s="493"/>
      <c r="U13" s="226"/>
      <c r="V13" s="226"/>
      <c r="W13" s="494"/>
      <c r="X13" s="494"/>
      <c r="Y13" s="226"/>
      <c r="Z13" s="226"/>
      <c r="AA13" s="493"/>
      <c r="AB13" s="493"/>
      <c r="AC13" s="226"/>
      <c r="AD13" s="226"/>
      <c r="AE13" s="495"/>
      <c r="AF13" s="496"/>
    </row>
    <row r="14" spans="1:33" ht="20.100000000000001" customHeight="1">
      <c r="B14" s="489"/>
      <c r="C14" s="489"/>
      <c r="D14" s="226"/>
      <c r="E14" s="226"/>
      <c r="F14" s="490"/>
      <c r="G14" s="490"/>
      <c r="H14" s="226"/>
      <c r="I14" s="226"/>
      <c r="J14" s="494"/>
      <c r="K14" s="494"/>
      <c r="L14" s="226"/>
      <c r="M14" s="226"/>
      <c r="N14" s="493"/>
      <c r="O14" s="493"/>
      <c r="P14" s="226"/>
      <c r="Q14" s="226"/>
      <c r="R14" s="226"/>
      <c r="S14" s="493"/>
      <c r="T14" s="493"/>
      <c r="U14" s="226"/>
      <c r="V14" s="226"/>
      <c r="W14" s="494"/>
      <c r="X14" s="494"/>
      <c r="Y14" s="226"/>
      <c r="Z14" s="226"/>
      <c r="AA14" s="493"/>
      <c r="AB14" s="493"/>
      <c r="AC14" s="226"/>
      <c r="AD14" s="226"/>
      <c r="AE14" s="495"/>
      <c r="AF14" s="496"/>
    </row>
    <row r="15" spans="1:33" ht="20.100000000000001" customHeight="1">
      <c r="C15" s="208"/>
      <c r="D15" s="208"/>
      <c r="G15" s="208"/>
      <c r="H15" s="208"/>
      <c r="K15" s="208"/>
      <c r="L15" s="208"/>
      <c r="O15" s="208"/>
      <c r="P15" s="208"/>
      <c r="T15" s="208"/>
      <c r="U15" s="208"/>
      <c r="X15" s="208"/>
      <c r="Y15" s="208"/>
      <c r="AB15" s="205"/>
      <c r="AC15" s="197" t="s">
        <v>177</v>
      </c>
      <c r="AD15" s="197" t="s">
        <v>178</v>
      </c>
      <c r="AE15" s="197" t="s">
        <v>178</v>
      </c>
      <c r="AF15" s="197" t="s">
        <v>179</v>
      </c>
      <c r="AG15" s="101"/>
    </row>
    <row r="16" spans="1:33" ht="20.100000000000001" customHeight="1">
      <c r="A16" s="16"/>
      <c r="B16" s="377" t="s">
        <v>4</v>
      </c>
      <c r="C16" s="500">
        <v>0.5</v>
      </c>
      <c r="D16" s="500"/>
      <c r="E16" s="500"/>
      <c r="G16" s="484" t="str">
        <f>F7</f>
        <v>ＦＣ西那須２１アストロ</v>
      </c>
      <c r="H16" s="484"/>
      <c r="I16" s="484"/>
      <c r="J16" s="484"/>
      <c r="K16" s="484"/>
      <c r="L16" s="484"/>
      <c r="M16" s="484"/>
      <c r="N16" s="485">
        <f>P16+P17</f>
        <v>0</v>
      </c>
      <c r="O16" s="486" t="s">
        <v>9</v>
      </c>
      <c r="P16" s="206">
        <v>0</v>
      </c>
      <c r="Q16" s="214" t="s">
        <v>249</v>
      </c>
      <c r="R16" s="206">
        <v>0</v>
      </c>
      <c r="S16" s="486" t="s">
        <v>10</v>
      </c>
      <c r="T16" s="485">
        <f>R16+R17</f>
        <v>3</v>
      </c>
      <c r="U16" s="501" t="str">
        <f>J7</f>
        <v>ＦＣスポルト宇都宮</v>
      </c>
      <c r="V16" s="501"/>
      <c r="W16" s="501"/>
      <c r="X16" s="501"/>
      <c r="Y16" s="501"/>
      <c r="Z16" s="501"/>
      <c r="AA16" s="501"/>
      <c r="AB16" s="498" t="s">
        <v>246</v>
      </c>
      <c r="AC16" s="499" t="s">
        <v>182</v>
      </c>
      <c r="AD16" s="499" t="s">
        <v>189</v>
      </c>
      <c r="AE16" s="499" t="s">
        <v>181</v>
      </c>
      <c r="AF16" s="499">
        <v>6</v>
      </c>
      <c r="AG16" s="378" t="s">
        <v>247</v>
      </c>
    </row>
    <row r="17" spans="1:33" ht="20.100000000000001" customHeight="1">
      <c r="A17" s="16"/>
      <c r="B17" s="377"/>
      <c r="C17" s="500"/>
      <c r="D17" s="500"/>
      <c r="E17" s="500"/>
      <c r="G17" s="484"/>
      <c r="H17" s="484"/>
      <c r="I17" s="484"/>
      <c r="J17" s="484"/>
      <c r="K17" s="484"/>
      <c r="L17" s="484"/>
      <c r="M17" s="484"/>
      <c r="N17" s="485"/>
      <c r="O17" s="486"/>
      <c r="P17" s="206">
        <v>0</v>
      </c>
      <c r="Q17" s="214" t="s">
        <v>249</v>
      </c>
      <c r="R17" s="206">
        <v>3</v>
      </c>
      <c r="S17" s="486"/>
      <c r="T17" s="485"/>
      <c r="U17" s="501"/>
      <c r="V17" s="501"/>
      <c r="W17" s="501"/>
      <c r="X17" s="501"/>
      <c r="Y17" s="501"/>
      <c r="Z17" s="501"/>
      <c r="AA17" s="501"/>
      <c r="AB17" s="498"/>
      <c r="AC17" s="499"/>
      <c r="AD17" s="499"/>
      <c r="AE17" s="499"/>
      <c r="AF17" s="499"/>
      <c r="AG17" s="378"/>
    </row>
    <row r="18" spans="1:33" ht="20.100000000000001" customHeight="1">
      <c r="C18" s="213"/>
      <c r="D18" s="213"/>
      <c r="E18" s="85"/>
      <c r="G18" s="206"/>
      <c r="H18" s="206"/>
      <c r="I18" s="227"/>
      <c r="J18" s="227"/>
      <c r="K18" s="206"/>
      <c r="L18" s="206"/>
      <c r="M18" s="227"/>
      <c r="N18" s="227"/>
      <c r="O18" s="206"/>
      <c r="P18" s="206"/>
      <c r="Q18" s="227"/>
      <c r="R18" s="227"/>
      <c r="S18" s="227"/>
      <c r="T18" s="206"/>
      <c r="U18" s="206"/>
      <c r="V18" s="227"/>
      <c r="W18" s="227"/>
      <c r="X18" s="206"/>
      <c r="Y18" s="206"/>
      <c r="Z18" s="227"/>
      <c r="AA18" s="227"/>
      <c r="AB18" s="201"/>
      <c r="AC18" s="58"/>
      <c r="AD18" s="58"/>
      <c r="AE18" s="212"/>
      <c r="AF18" s="212"/>
      <c r="AG18" s="198"/>
    </row>
    <row r="19" spans="1:33" ht="20.100000000000001" customHeight="1">
      <c r="A19" s="16"/>
      <c r="B19" s="377" t="s">
        <v>5</v>
      </c>
      <c r="C19" s="500">
        <v>0.52083333333333337</v>
      </c>
      <c r="D19" s="500"/>
      <c r="E19" s="500"/>
      <c r="G19" s="542" t="str">
        <f>S7</f>
        <v>ＦＣみらい</v>
      </c>
      <c r="H19" s="542"/>
      <c r="I19" s="542"/>
      <c r="J19" s="542"/>
      <c r="K19" s="542"/>
      <c r="L19" s="542"/>
      <c r="M19" s="542"/>
      <c r="N19" s="485">
        <f>P19+P20</f>
        <v>0</v>
      </c>
      <c r="O19" s="486" t="s">
        <v>9</v>
      </c>
      <c r="P19" s="206">
        <v>0</v>
      </c>
      <c r="Q19" s="214" t="s">
        <v>249</v>
      </c>
      <c r="R19" s="206">
        <v>0</v>
      </c>
      <c r="S19" s="486" t="s">
        <v>10</v>
      </c>
      <c r="T19" s="485">
        <f>R19+R20</f>
        <v>0</v>
      </c>
      <c r="U19" s="542" t="str">
        <f>W7</f>
        <v>ＫＳＣ鹿沼</v>
      </c>
      <c r="V19" s="542"/>
      <c r="W19" s="542"/>
      <c r="X19" s="542"/>
      <c r="Y19" s="542"/>
      <c r="Z19" s="542"/>
      <c r="AA19" s="542"/>
      <c r="AB19" s="498" t="s">
        <v>246</v>
      </c>
      <c r="AC19" s="499" t="s">
        <v>188</v>
      </c>
      <c r="AD19" s="499" t="s">
        <v>186</v>
      </c>
      <c r="AE19" s="499" t="s">
        <v>187</v>
      </c>
      <c r="AF19" s="499">
        <v>3</v>
      </c>
      <c r="AG19" s="378" t="s">
        <v>247</v>
      </c>
    </row>
    <row r="20" spans="1:33" ht="20.100000000000001" customHeight="1">
      <c r="A20" s="16"/>
      <c r="B20" s="377"/>
      <c r="C20" s="500"/>
      <c r="D20" s="500"/>
      <c r="E20" s="500"/>
      <c r="G20" s="542"/>
      <c r="H20" s="542"/>
      <c r="I20" s="542"/>
      <c r="J20" s="542"/>
      <c r="K20" s="542"/>
      <c r="L20" s="542"/>
      <c r="M20" s="542"/>
      <c r="N20" s="485"/>
      <c r="O20" s="486"/>
      <c r="P20" s="206">
        <v>0</v>
      </c>
      <c r="Q20" s="214" t="s">
        <v>249</v>
      </c>
      <c r="R20" s="206">
        <v>0</v>
      </c>
      <c r="S20" s="486"/>
      <c r="T20" s="485"/>
      <c r="U20" s="542"/>
      <c r="V20" s="542"/>
      <c r="W20" s="542"/>
      <c r="X20" s="542"/>
      <c r="Y20" s="542"/>
      <c r="Z20" s="542"/>
      <c r="AA20" s="542"/>
      <c r="AB20" s="498"/>
      <c r="AC20" s="499"/>
      <c r="AD20" s="499"/>
      <c r="AE20" s="499"/>
      <c r="AF20" s="499"/>
      <c r="AG20" s="378"/>
    </row>
    <row r="21" spans="1:33" ht="20.100000000000001" customHeight="1">
      <c r="A21" s="16"/>
      <c r="C21" s="213"/>
      <c r="D21" s="213"/>
      <c r="E21" s="85"/>
      <c r="G21" s="206"/>
      <c r="H21" s="206"/>
      <c r="I21" s="227"/>
      <c r="J21" s="227"/>
      <c r="K21" s="206"/>
      <c r="L21" s="206"/>
      <c r="M21" s="227"/>
      <c r="N21" s="227"/>
      <c r="O21" s="206"/>
      <c r="P21" s="206"/>
      <c r="Q21" s="227"/>
      <c r="R21" s="227"/>
      <c r="S21" s="227"/>
      <c r="T21" s="206"/>
      <c r="U21" s="206"/>
      <c r="V21" s="227"/>
      <c r="W21" s="227"/>
      <c r="X21" s="206"/>
      <c r="Y21" s="206"/>
      <c r="Z21" s="227"/>
      <c r="AA21" s="227"/>
      <c r="AB21" s="201"/>
      <c r="AC21" s="58"/>
      <c r="AD21" s="58"/>
      <c r="AE21" s="212"/>
      <c r="AF21" s="212"/>
      <c r="AG21" s="198"/>
    </row>
    <row r="22" spans="1:33" ht="20.100000000000001" customHeight="1">
      <c r="A22" s="16"/>
      <c r="B22" s="377" t="s">
        <v>6</v>
      </c>
      <c r="C22" s="500">
        <v>0.54166666666666663</v>
      </c>
      <c r="D22" s="500"/>
      <c r="E22" s="500"/>
      <c r="G22" s="501" t="str">
        <f>F7</f>
        <v>ＦＣ西那須２１アストロ</v>
      </c>
      <c r="H22" s="501"/>
      <c r="I22" s="501"/>
      <c r="J22" s="501"/>
      <c r="K22" s="501"/>
      <c r="L22" s="501"/>
      <c r="M22" s="501"/>
      <c r="N22" s="485">
        <f>P22+P23</f>
        <v>5</v>
      </c>
      <c r="O22" s="486" t="s">
        <v>9</v>
      </c>
      <c r="P22" s="206">
        <v>2</v>
      </c>
      <c r="Q22" s="214" t="s">
        <v>249</v>
      </c>
      <c r="R22" s="206">
        <v>0</v>
      </c>
      <c r="S22" s="486" t="s">
        <v>10</v>
      </c>
      <c r="T22" s="485">
        <f>R22+R23</f>
        <v>0</v>
      </c>
      <c r="U22" s="484" t="str">
        <f>N7</f>
        <v>上松山クラブ</v>
      </c>
      <c r="V22" s="484"/>
      <c r="W22" s="484"/>
      <c r="X22" s="484"/>
      <c r="Y22" s="484"/>
      <c r="Z22" s="484"/>
      <c r="AA22" s="484"/>
      <c r="AB22" s="498" t="s">
        <v>246</v>
      </c>
      <c r="AC22" s="499" t="s">
        <v>181</v>
      </c>
      <c r="AD22" s="499" t="s">
        <v>182</v>
      </c>
      <c r="AE22" s="499" t="s">
        <v>189</v>
      </c>
      <c r="AF22" s="499">
        <v>5</v>
      </c>
      <c r="AG22" s="378" t="s">
        <v>247</v>
      </c>
    </row>
    <row r="23" spans="1:33" ht="20.100000000000001" customHeight="1">
      <c r="A23" s="16"/>
      <c r="B23" s="377"/>
      <c r="C23" s="500"/>
      <c r="D23" s="500"/>
      <c r="E23" s="500"/>
      <c r="G23" s="501"/>
      <c r="H23" s="501"/>
      <c r="I23" s="501"/>
      <c r="J23" s="501"/>
      <c r="K23" s="501"/>
      <c r="L23" s="501"/>
      <c r="M23" s="501"/>
      <c r="N23" s="485"/>
      <c r="O23" s="486"/>
      <c r="P23" s="206">
        <v>3</v>
      </c>
      <c r="Q23" s="214" t="s">
        <v>249</v>
      </c>
      <c r="R23" s="206">
        <v>0</v>
      </c>
      <c r="S23" s="486"/>
      <c r="T23" s="485"/>
      <c r="U23" s="484"/>
      <c r="V23" s="484"/>
      <c r="W23" s="484"/>
      <c r="X23" s="484"/>
      <c r="Y23" s="484"/>
      <c r="Z23" s="484"/>
      <c r="AA23" s="484"/>
      <c r="AB23" s="498"/>
      <c r="AC23" s="499"/>
      <c r="AD23" s="499"/>
      <c r="AE23" s="499"/>
      <c r="AF23" s="499"/>
      <c r="AG23" s="378"/>
    </row>
    <row r="24" spans="1:33" ht="20.100000000000001" customHeight="1">
      <c r="A24" s="16"/>
      <c r="B24" s="199"/>
      <c r="C24" s="211"/>
      <c r="D24" s="211"/>
      <c r="E24" s="211"/>
      <c r="G24" s="206"/>
      <c r="H24" s="206"/>
      <c r="I24" s="206"/>
      <c r="J24" s="206"/>
      <c r="K24" s="206"/>
      <c r="L24" s="206"/>
      <c r="M24" s="206"/>
      <c r="N24" s="134"/>
      <c r="O24" s="207"/>
      <c r="P24" s="206"/>
      <c r="Q24" s="227"/>
      <c r="R24" s="227"/>
      <c r="S24" s="207"/>
      <c r="T24" s="134"/>
      <c r="U24" s="206"/>
      <c r="V24" s="206"/>
      <c r="W24" s="206"/>
      <c r="X24" s="206"/>
      <c r="Y24" s="206"/>
      <c r="Z24" s="206"/>
      <c r="AA24" s="206"/>
      <c r="AB24" s="201"/>
      <c r="AC24" s="58"/>
      <c r="AD24" s="58"/>
      <c r="AE24" s="212"/>
      <c r="AF24" s="212"/>
      <c r="AG24" s="198"/>
    </row>
    <row r="25" spans="1:33" ht="20.100000000000001" customHeight="1">
      <c r="A25" s="16"/>
      <c r="B25" s="377" t="s">
        <v>7</v>
      </c>
      <c r="C25" s="500">
        <v>0.5625</v>
      </c>
      <c r="D25" s="500"/>
      <c r="E25" s="500"/>
      <c r="G25" s="542" t="str">
        <f>S7</f>
        <v>ＦＣみらい</v>
      </c>
      <c r="H25" s="542"/>
      <c r="I25" s="542"/>
      <c r="J25" s="542"/>
      <c r="K25" s="542"/>
      <c r="L25" s="542"/>
      <c r="M25" s="542"/>
      <c r="N25" s="485">
        <f>P25+P26</f>
        <v>0</v>
      </c>
      <c r="O25" s="486" t="s">
        <v>9</v>
      </c>
      <c r="P25" s="206">
        <v>0</v>
      </c>
      <c r="Q25" s="214" t="s">
        <v>249</v>
      </c>
      <c r="R25" s="206">
        <v>0</v>
      </c>
      <c r="S25" s="486" t="s">
        <v>10</v>
      </c>
      <c r="T25" s="485">
        <f>R25+R26</f>
        <v>0</v>
      </c>
      <c r="U25" s="542" t="str">
        <f>AA7</f>
        <v>ＪＦＣ　Ｗｉｎｇ</v>
      </c>
      <c r="V25" s="542"/>
      <c r="W25" s="542"/>
      <c r="X25" s="542"/>
      <c r="Y25" s="542"/>
      <c r="Z25" s="542"/>
      <c r="AA25" s="542"/>
      <c r="AB25" s="498" t="s">
        <v>246</v>
      </c>
      <c r="AC25" s="499" t="s">
        <v>187</v>
      </c>
      <c r="AD25" s="499" t="s">
        <v>188</v>
      </c>
      <c r="AE25" s="499" t="s">
        <v>186</v>
      </c>
      <c r="AF25" s="499">
        <v>2</v>
      </c>
      <c r="AG25" s="378" t="s">
        <v>247</v>
      </c>
    </row>
    <row r="26" spans="1:33" ht="20.100000000000001" customHeight="1">
      <c r="A26" s="16"/>
      <c r="B26" s="377"/>
      <c r="C26" s="500"/>
      <c r="D26" s="500"/>
      <c r="E26" s="500"/>
      <c r="G26" s="542"/>
      <c r="H26" s="542"/>
      <c r="I26" s="542"/>
      <c r="J26" s="542"/>
      <c r="K26" s="542"/>
      <c r="L26" s="542"/>
      <c r="M26" s="542"/>
      <c r="N26" s="485"/>
      <c r="O26" s="486"/>
      <c r="P26" s="206">
        <v>0</v>
      </c>
      <c r="Q26" s="214" t="s">
        <v>249</v>
      </c>
      <c r="R26" s="206">
        <v>0</v>
      </c>
      <c r="S26" s="486"/>
      <c r="T26" s="485"/>
      <c r="U26" s="542"/>
      <c r="V26" s="542"/>
      <c r="W26" s="542"/>
      <c r="X26" s="542"/>
      <c r="Y26" s="542"/>
      <c r="Z26" s="542"/>
      <c r="AA26" s="542"/>
      <c r="AB26" s="498"/>
      <c r="AC26" s="499"/>
      <c r="AD26" s="499"/>
      <c r="AE26" s="499"/>
      <c r="AF26" s="499"/>
      <c r="AG26" s="378"/>
    </row>
    <row r="27" spans="1:33" ht="20.100000000000001" customHeight="1">
      <c r="A27" s="16"/>
      <c r="C27" s="213"/>
      <c r="D27" s="213"/>
      <c r="E27" s="85"/>
      <c r="G27" s="206"/>
      <c r="H27" s="206"/>
      <c r="I27" s="227"/>
      <c r="J27" s="227"/>
      <c r="K27" s="206"/>
      <c r="L27" s="206"/>
      <c r="M27" s="227"/>
      <c r="N27" s="227"/>
      <c r="O27" s="206"/>
      <c r="P27" s="206"/>
      <c r="Q27" s="227"/>
      <c r="R27" s="227"/>
      <c r="S27" s="227"/>
      <c r="T27" s="206"/>
      <c r="U27" s="206"/>
      <c r="V27" s="227"/>
      <c r="W27" s="227"/>
      <c r="X27" s="206"/>
      <c r="Y27" s="206"/>
      <c r="Z27" s="227"/>
      <c r="AA27" s="227"/>
      <c r="AB27" s="201"/>
      <c r="AC27" s="58"/>
      <c r="AD27" s="58"/>
      <c r="AE27" s="212"/>
      <c r="AF27" s="212"/>
      <c r="AG27" s="198"/>
    </row>
    <row r="28" spans="1:33" ht="20.100000000000001" customHeight="1">
      <c r="A28" s="16"/>
      <c r="B28" s="377" t="s">
        <v>8</v>
      </c>
      <c r="C28" s="500">
        <v>0.58333333333333337</v>
      </c>
      <c r="D28" s="500"/>
      <c r="E28" s="500"/>
      <c r="G28" s="501" t="str">
        <f>J7</f>
        <v>ＦＣスポルト宇都宮</v>
      </c>
      <c r="H28" s="501"/>
      <c r="I28" s="501"/>
      <c r="J28" s="501"/>
      <c r="K28" s="501"/>
      <c r="L28" s="501"/>
      <c r="M28" s="501"/>
      <c r="N28" s="485">
        <f>P28+P29</f>
        <v>8</v>
      </c>
      <c r="O28" s="486" t="s">
        <v>9</v>
      </c>
      <c r="P28" s="206">
        <v>2</v>
      </c>
      <c r="Q28" s="214" t="s">
        <v>249</v>
      </c>
      <c r="R28" s="206">
        <v>0</v>
      </c>
      <c r="S28" s="486" t="s">
        <v>10</v>
      </c>
      <c r="T28" s="485">
        <f>R28+R29</f>
        <v>0</v>
      </c>
      <c r="U28" s="484" t="str">
        <f>N7</f>
        <v>上松山クラブ</v>
      </c>
      <c r="V28" s="484"/>
      <c r="W28" s="484"/>
      <c r="X28" s="484"/>
      <c r="Y28" s="484"/>
      <c r="Z28" s="484"/>
      <c r="AA28" s="484"/>
      <c r="AB28" s="498" t="s">
        <v>246</v>
      </c>
      <c r="AC28" s="499" t="s">
        <v>189</v>
      </c>
      <c r="AD28" s="499" t="s">
        <v>181</v>
      </c>
      <c r="AE28" s="499" t="s">
        <v>182</v>
      </c>
      <c r="AF28" s="499">
        <v>4</v>
      </c>
      <c r="AG28" s="378" t="s">
        <v>247</v>
      </c>
    </row>
    <row r="29" spans="1:33" ht="20.100000000000001" customHeight="1">
      <c r="A29" s="16"/>
      <c r="B29" s="377"/>
      <c r="C29" s="500"/>
      <c r="D29" s="500"/>
      <c r="E29" s="500"/>
      <c r="G29" s="501"/>
      <c r="H29" s="501"/>
      <c r="I29" s="501"/>
      <c r="J29" s="501"/>
      <c r="K29" s="501"/>
      <c r="L29" s="501"/>
      <c r="M29" s="501"/>
      <c r="N29" s="485"/>
      <c r="O29" s="486"/>
      <c r="P29" s="206">
        <v>6</v>
      </c>
      <c r="Q29" s="214" t="s">
        <v>249</v>
      </c>
      <c r="R29" s="206">
        <v>0</v>
      </c>
      <c r="S29" s="486"/>
      <c r="T29" s="485"/>
      <c r="U29" s="484"/>
      <c r="V29" s="484"/>
      <c r="W29" s="484"/>
      <c r="X29" s="484"/>
      <c r="Y29" s="484"/>
      <c r="Z29" s="484"/>
      <c r="AA29" s="484"/>
      <c r="AB29" s="498"/>
      <c r="AC29" s="499"/>
      <c r="AD29" s="499"/>
      <c r="AE29" s="499"/>
      <c r="AF29" s="499"/>
      <c r="AG29" s="378"/>
    </row>
    <row r="30" spans="1:33" ht="20.100000000000001" customHeight="1">
      <c r="A30" s="16"/>
      <c r="C30" s="213"/>
      <c r="D30" s="213"/>
      <c r="E30" s="85"/>
      <c r="G30" s="206"/>
      <c r="H30" s="206"/>
      <c r="I30" s="227"/>
      <c r="J30" s="227"/>
      <c r="K30" s="206"/>
      <c r="L30" s="206"/>
      <c r="M30" s="227"/>
      <c r="N30" s="227"/>
      <c r="O30" s="206"/>
      <c r="P30" s="206"/>
      <c r="Q30" s="227"/>
      <c r="R30" s="227"/>
      <c r="S30" s="227"/>
      <c r="T30" s="206"/>
      <c r="U30" s="206"/>
      <c r="V30" s="227"/>
      <c r="W30" s="227"/>
      <c r="X30" s="206"/>
      <c r="Y30" s="206"/>
      <c r="Z30" s="227"/>
      <c r="AA30" s="227"/>
      <c r="AB30" s="201"/>
      <c r="AC30" s="208"/>
      <c r="AD30" s="58"/>
      <c r="AE30" s="58"/>
      <c r="AF30" s="212"/>
      <c r="AG30" s="132"/>
    </row>
    <row r="31" spans="1:33" ht="20.100000000000001" customHeight="1">
      <c r="A31" s="16"/>
      <c r="B31" s="377" t="s">
        <v>0</v>
      </c>
      <c r="C31" s="500">
        <v>0.60416666666666663</v>
      </c>
      <c r="D31" s="500"/>
      <c r="E31" s="500"/>
      <c r="G31" s="501" t="str">
        <f>W7</f>
        <v>ＫＳＣ鹿沼</v>
      </c>
      <c r="H31" s="501"/>
      <c r="I31" s="501"/>
      <c r="J31" s="501"/>
      <c r="K31" s="501"/>
      <c r="L31" s="501"/>
      <c r="M31" s="501"/>
      <c r="N31" s="485">
        <f>P31+P32</f>
        <v>1</v>
      </c>
      <c r="O31" s="486" t="s">
        <v>9</v>
      </c>
      <c r="P31" s="206">
        <v>0</v>
      </c>
      <c r="Q31" s="214" t="s">
        <v>249</v>
      </c>
      <c r="R31" s="206">
        <v>0</v>
      </c>
      <c r="S31" s="486" t="s">
        <v>10</v>
      </c>
      <c r="T31" s="485">
        <f>R31+R32</f>
        <v>0</v>
      </c>
      <c r="U31" s="484" t="str">
        <f>AA7</f>
        <v>ＪＦＣ　Ｗｉｎｇ</v>
      </c>
      <c r="V31" s="484"/>
      <c r="W31" s="484"/>
      <c r="X31" s="484"/>
      <c r="Y31" s="484"/>
      <c r="Z31" s="484"/>
      <c r="AA31" s="484"/>
      <c r="AB31" s="498" t="s">
        <v>246</v>
      </c>
      <c r="AC31" s="499" t="s">
        <v>186</v>
      </c>
      <c r="AD31" s="499" t="s">
        <v>187</v>
      </c>
      <c r="AE31" s="499" t="s">
        <v>188</v>
      </c>
      <c r="AF31" s="499">
        <v>1</v>
      </c>
      <c r="AG31" s="378" t="s">
        <v>247</v>
      </c>
    </row>
    <row r="32" spans="1:33" ht="20.100000000000001" customHeight="1">
      <c r="A32" s="16"/>
      <c r="B32" s="377"/>
      <c r="C32" s="500"/>
      <c r="D32" s="500"/>
      <c r="E32" s="500"/>
      <c r="G32" s="501"/>
      <c r="H32" s="501"/>
      <c r="I32" s="501"/>
      <c r="J32" s="501"/>
      <c r="K32" s="501"/>
      <c r="L32" s="501"/>
      <c r="M32" s="501"/>
      <c r="N32" s="485"/>
      <c r="O32" s="486"/>
      <c r="P32" s="206">
        <v>1</v>
      </c>
      <c r="Q32" s="214" t="s">
        <v>249</v>
      </c>
      <c r="R32" s="206">
        <v>0</v>
      </c>
      <c r="S32" s="486"/>
      <c r="T32" s="485"/>
      <c r="U32" s="484"/>
      <c r="V32" s="484"/>
      <c r="W32" s="484"/>
      <c r="X32" s="484"/>
      <c r="Y32" s="484"/>
      <c r="Z32" s="484"/>
      <c r="AA32" s="484"/>
      <c r="AB32" s="498"/>
      <c r="AC32" s="499"/>
      <c r="AD32" s="499"/>
      <c r="AE32" s="499"/>
      <c r="AF32" s="499"/>
      <c r="AG32" s="378"/>
    </row>
    <row r="33" spans="1:33" ht="20.100000000000001" customHeight="1">
      <c r="B33" s="199"/>
      <c r="C33" s="133"/>
      <c r="D33" s="133"/>
      <c r="E33" s="133"/>
      <c r="G33" s="206"/>
      <c r="H33" s="206"/>
      <c r="I33" s="206"/>
      <c r="J33" s="206"/>
      <c r="K33" s="206"/>
      <c r="L33" s="206"/>
      <c r="M33" s="206"/>
      <c r="N33" s="134"/>
      <c r="O33" s="207"/>
      <c r="P33" s="206"/>
      <c r="Q33" s="214"/>
      <c r="R33" s="227"/>
      <c r="S33" s="207"/>
      <c r="T33" s="134"/>
      <c r="U33" s="206"/>
      <c r="V33" s="206"/>
      <c r="W33" s="206"/>
      <c r="X33" s="206"/>
      <c r="Y33" s="206"/>
      <c r="Z33" s="206"/>
      <c r="AA33" s="206"/>
      <c r="AB33" s="208"/>
      <c r="AC33" s="208"/>
      <c r="AF33" s="208"/>
      <c r="AG33" s="208"/>
    </row>
    <row r="34" spans="1:33" ht="20.100000000000001" customHeight="1">
      <c r="C34" s="520" t="str">
        <f>J3 &amp;"リーグ"</f>
        <v>Kリーグ</v>
      </c>
      <c r="D34" s="521"/>
      <c r="E34" s="521"/>
      <c r="F34" s="522"/>
      <c r="G34" s="421" t="str">
        <f>C36</f>
        <v>ＦＣ西那須２１アストロ</v>
      </c>
      <c r="H34" s="422"/>
      <c r="I34" s="421" t="str">
        <f>C38</f>
        <v>ＦＣスポルト宇都宮</v>
      </c>
      <c r="J34" s="422"/>
      <c r="K34" s="433" t="str">
        <f>C40</f>
        <v>上松山クラブ</v>
      </c>
      <c r="L34" s="435"/>
      <c r="M34" s="504" t="s">
        <v>1</v>
      </c>
      <c r="N34" s="504" t="s">
        <v>2</v>
      </c>
      <c r="O34" s="504" t="s">
        <v>248</v>
      </c>
      <c r="P34" s="504" t="s">
        <v>3</v>
      </c>
      <c r="R34" s="397" t="str">
        <f>W3 &amp;"リーグ"</f>
        <v>KKリーグ</v>
      </c>
      <c r="S34" s="398"/>
      <c r="T34" s="398"/>
      <c r="U34" s="399"/>
      <c r="V34" s="421" t="str">
        <f>R36</f>
        <v>ＦＣみらい</v>
      </c>
      <c r="W34" s="422"/>
      <c r="X34" s="421" t="str">
        <f>R38</f>
        <v>ＫＳＣ鹿沼</v>
      </c>
      <c r="Y34" s="422"/>
      <c r="Z34" s="433" t="str">
        <f>R40</f>
        <v>ＪＦＣ　Ｗｉｎｇ</v>
      </c>
      <c r="AA34" s="435"/>
      <c r="AB34" s="504" t="s">
        <v>1</v>
      </c>
      <c r="AC34" s="504" t="s">
        <v>2</v>
      </c>
      <c r="AD34" s="504" t="s">
        <v>248</v>
      </c>
      <c r="AE34" s="504" t="s">
        <v>3</v>
      </c>
    </row>
    <row r="35" spans="1:33" ht="20.100000000000001" customHeight="1">
      <c r="C35" s="523"/>
      <c r="D35" s="524"/>
      <c r="E35" s="524"/>
      <c r="F35" s="525"/>
      <c r="G35" s="423"/>
      <c r="H35" s="424"/>
      <c r="I35" s="423"/>
      <c r="J35" s="424"/>
      <c r="K35" s="436"/>
      <c r="L35" s="438"/>
      <c r="M35" s="505"/>
      <c r="N35" s="505"/>
      <c r="O35" s="505"/>
      <c r="P35" s="505"/>
      <c r="R35" s="400"/>
      <c r="S35" s="401"/>
      <c r="T35" s="401"/>
      <c r="U35" s="402"/>
      <c r="V35" s="423"/>
      <c r="W35" s="424"/>
      <c r="X35" s="423"/>
      <c r="Y35" s="424"/>
      <c r="Z35" s="436"/>
      <c r="AA35" s="438"/>
      <c r="AB35" s="505"/>
      <c r="AC35" s="505"/>
      <c r="AD35" s="505"/>
      <c r="AE35" s="505"/>
    </row>
    <row r="36" spans="1:33" ht="20.100000000000001" customHeight="1">
      <c r="C36" s="520" t="str">
        <f>F7</f>
        <v>ＦＣ西那須２１アストロ</v>
      </c>
      <c r="D36" s="521"/>
      <c r="E36" s="521"/>
      <c r="F36" s="522"/>
      <c r="G36" s="512"/>
      <c r="H36" s="513"/>
      <c r="I36" s="251">
        <f>N16</f>
        <v>0</v>
      </c>
      <c r="J36" s="251">
        <f>T16</f>
        <v>3</v>
      </c>
      <c r="K36" s="251">
        <f>N22</f>
        <v>5</v>
      </c>
      <c r="L36" s="251">
        <f>T22</f>
        <v>0</v>
      </c>
      <c r="M36" s="516">
        <f>COUNTIF(G37:L37,"○")*3+COUNTIF(G37:L37,"△")</f>
        <v>3</v>
      </c>
      <c r="N36" s="518">
        <f>O36-J36-L36</f>
        <v>2</v>
      </c>
      <c r="O36" s="518">
        <f>I36+K36</f>
        <v>5</v>
      </c>
      <c r="P36" s="518">
        <v>2</v>
      </c>
      <c r="R36" s="520" t="str">
        <f>S7</f>
        <v>ＦＣみらい</v>
      </c>
      <c r="S36" s="521"/>
      <c r="T36" s="521"/>
      <c r="U36" s="522"/>
      <c r="V36" s="512"/>
      <c r="W36" s="513"/>
      <c r="X36" s="251">
        <f>N19</f>
        <v>0</v>
      </c>
      <c r="Y36" s="251">
        <f>T19</f>
        <v>0</v>
      </c>
      <c r="Z36" s="251">
        <f>N25</f>
        <v>0</v>
      </c>
      <c r="AA36" s="251">
        <f>T25</f>
        <v>0</v>
      </c>
      <c r="AB36" s="516">
        <f>COUNTIF(V37:AA37,"○")*3+COUNTIF(V37:AA37,"△")</f>
        <v>2</v>
      </c>
      <c r="AC36" s="518">
        <f>AD36-Y36-AA36</f>
        <v>0</v>
      </c>
      <c r="AD36" s="518">
        <f>X36+Z36</f>
        <v>0</v>
      </c>
      <c r="AE36" s="518">
        <v>2</v>
      </c>
    </row>
    <row r="37" spans="1:33" ht="20.100000000000001" customHeight="1">
      <c r="C37" s="523"/>
      <c r="D37" s="524"/>
      <c r="E37" s="524"/>
      <c r="F37" s="525"/>
      <c r="G37" s="514"/>
      <c r="H37" s="515"/>
      <c r="I37" s="526" t="str">
        <f>IF(I36&gt;J36,"○",IF(I36&lt;J36,"×",IF(I36=J36,"△")))</f>
        <v>×</v>
      </c>
      <c r="J37" s="527"/>
      <c r="K37" s="526" t="str">
        <f>IF(K36&gt;L36,"○",IF(K36&lt;L36,"×",IF(K36=L36,"△")))</f>
        <v>○</v>
      </c>
      <c r="L37" s="527"/>
      <c r="M37" s="517"/>
      <c r="N37" s="519"/>
      <c r="O37" s="519"/>
      <c r="P37" s="519"/>
      <c r="R37" s="523"/>
      <c r="S37" s="524"/>
      <c r="T37" s="524"/>
      <c r="U37" s="525"/>
      <c r="V37" s="514"/>
      <c r="W37" s="515"/>
      <c r="X37" s="526" t="str">
        <f>IF(X36&gt;Y36,"○",IF(X36&lt;Y36,"×",IF(X36=Y36,"△")))</f>
        <v>△</v>
      </c>
      <c r="Y37" s="527"/>
      <c r="Z37" s="526" t="str">
        <f t="shared" ref="Z37" si="0">IF(Z36&gt;AA36,"○",IF(Z36&lt;AA36,"×",IF(Z36=AA36,"△")))</f>
        <v>△</v>
      </c>
      <c r="AA37" s="527"/>
      <c r="AB37" s="517"/>
      <c r="AC37" s="519"/>
      <c r="AD37" s="519"/>
      <c r="AE37" s="519"/>
    </row>
    <row r="38" spans="1:33" ht="20.100000000000001" customHeight="1">
      <c r="C38" s="528" t="str">
        <f>J7</f>
        <v>ＦＣスポルト宇都宮</v>
      </c>
      <c r="D38" s="529"/>
      <c r="E38" s="529"/>
      <c r="F38" s="530"/>
      <c r="G38" s="251">
        <f>J36</f>
        <v>3</v>
      </c>
      <c r="H38" s="251">
        <f>I36</f>
        <v>0</v>
      </c>
      <c r="I38" s="512"/>
      <c r="J38" s="513"/>
      <c r="K38" s="251">
        <f>N28</f>
        <v>8</v>
      </c>
      <c r="L38" s="251">
        <f>T28</f>
        <v>0</v>
      </c>
      <c r="M38" s="516">
        <f>COUNTIF(G39:L39,"○")*3+COUNTIF(G39:L39,"△")</f>
        <v>6</v>
      </c>
      <c r="N38" s="518">
        <f>O38-H38-L38</f>
        <v>11</v>
      </c>
      <c r="O38" s="518">
        <f>G38+K38</f>
        <v>11</v>
      </c>
      <c r="P38" s="518">
        <v>1</v>
      </c>
      <c r="R38" s="528" t="str">
        <f>W7</f>
        <v>ＫＳＣ鹿沼</v>
      </c>
      <c r="S38" s="529"/>
      <c r="T38" s="529"/>
      <c r="U38" s="530"/>
      <c r="V38" s="251">
        <f>Y36</f>
        <v>0</v>
      </c>
      <c r="W38" s="251">
        <f>X36</f>
        <v>0</v>
      </c>
      <c r="X38" s="512"/>
      <c r="Y38" s="513"/>
      <c r="Z38" s="251">
        <f>N31</f>
        <v>1</v>
      </c>
      <c r="AA38" s="251">
        <f>T31</f>
        <v>0</v>
      </c>
      <c r="AB38" s="516">
        <f>COUNTIF(V39:AA39,"○")*3+COUNTIF(V39:AA39,"△")</f>
        <v>4</v>
      </c>
      <c r="AC38" s="518">
        <f>AD38-W38-AA38</f>
        <v>1</v>
      </c>
      <c r="AD38" s="518">
        <f>V38+Z38</f>
        <v>1</v>
      </c>
      <c r="AE38" s="518">
        <v>1</v>
      </c>
    </row>
    <row r="39" spans="1:33" ht="20.100000000000001" customHeight="1">
      <c r="C39" s="531"/>
      <c r="D39" s="532"/>
      <c r="E39" s="532"/>
      <c r="F39" s="533"/>
      <c r="G39" s="526" t="str">
        <f>IF(G38&gt;H38,"○",IF(G38&lt;H38,"×",IF(G38=H38,"△")))</f>
        <v>○</v>
      </c>
      <c r="H39" s="527"/>
      <c r="I39" s="514"/>
      <c r="J39" s="515"/>
      <c r="K39" s="526" t="str">
        <f>IF(K38&gt;L38,"○",IF(K38&lt;L38,"×",IF(K38=L38,"△")))</f>
        <v>○</v>
      </c>
      <c r="L39" s="527"/>
      <c r="M39" s="517"/>
      <c r="N39" s="519"/>
      <c r="O39" s="519"/>
      <c r="P39" s="519"/>
      <c r="R39" s="531"/>
      <c r="S39" s="532"/>
      <c r="T39" s="532"/>
      <c r="U39" s="533"/>
      <c r="V39" s="526" t="str">
        <f>IF(V38&gt;W38,"○",IF(V38&lt;W38,"×",IF(V38=W38,"△")))</f>
        <v>△</v>
      </c>
      <c r="W39" s="527"/>
      <c r="X39" s="514"/>
      <c r="Y39" s="515"/>
      <c r="Z39" s="526" t="str">
        <f t="shared" ref="Z39" si="1">IF(Z38&gt;AA38,"○",IF(Z38&lt;AA38,"×",IF(Z38=AA38,"△")))</f>
        <v>○</v>
      </c>
      <c r="AA39" s="527"/>
      <c r="AB39" s="517"/>
      <c r="AC39" s="519"/>
      <c r="AD39" s="519"/>
      <c r="AE39" s="519"/>
    </row>
    <row r="40" spans="1:33" ht="20.100000000000001" customHeight="1">
      <c r="C40" s="520" t="str">
        <f>N7</f>
        <v>上松山クラブ</v>
      </c>
      <c r="D40" s="521"/>
      <c r="E40" s="521"/>
      <c r="F40" s="522"/>
      <c r="G40" s="251">
        <f>L36</f>
        <v>0</v>
      </c>
      <c r="H40" s="251">
        <f>K36</f>
        <v>5</v>
      </c>
      <c r="I40" s="251">
        <f>L38</f>
        <v>0</v>
      </c>
      <c r="J40" s="251">
        <f>K38</f>
        <v>8</v>
      </c>
      <c r="K40" s="512"/>
      <c r="L40" s="513"/>
      <c r="M40" s="516">
        <f>COUNTIF(G41:L41,"○")*3+COUNTIF(G41:L41,"△")</f>
        <v>0</v>
      </c>
      <c r="N40" s="518">
        <f>O40-H40-J40</f>
        <v>-13</v>
      </c>
      <c r="O40" s="518">
        <f>G40+I40</f>
        <v>0</v>
      </c>
      <c r="P40" s="518">
        <v>3</v>
      </c>
      <c r="R40" s="520" t="str">
        <f>AA7</f>
        <v>ＪＦＣ　Ｗｉｎｇ</v>
      </c>
      <c r="S40" s="521"/>
      <c r="T40" s="521"/>
      <c r="U40" s="522"/>
      <c r="V40" s="251">
        <f>AA36</f>
        <v>0</v>
      </c>
      <c r="W40" s="251">
        <f>Z36</f>
        <v>0</v>
      </c>
      <c r="X40" s="251">
        <f>AA38</f>
        <v>0</v>
      </c>
      <c r="Y40" s="251">
        <f>Z38</f>
        <v>1</v>
      </c>
      <c r="Z40" s="512"/>
      <c r="AA40" s="513"/>
      <c r="AB40" s="516">
        <f>COUNTIF(V41:AA41,"○")*3+COUNTIF(V41:AA41,"△")</f>
        <v>1</v>
      </c>
      <c r="AC40" s="518">
        <f>AD40-W40-Y40</f>
        <v>-1</v>
      </c>
      <c r="AD40" s="518">
        <f>V40+X40</f>
        <v>0</v>
      </c>
      <c r="AE40" s="518">
        <v>3</v>
      </c>
    </row>
    <row r="41" spans="1:33" ht="20.100000000000001" customHeight="1">
      <c r="C41" s="523"/>
      <c r="D41" s="524"/>
      <c r="E41" s="524"/>
      <c r="F41" s="525"/>
      <c r="G41" s="526" t="str">
        <f>IF(G40&gt;H40,"○",IF(G40&lt;H40,"×",IF(G40=H40,"△")))</f>
        <v>×</v>
      </c>
      <c r="H41" s="527"/>
      <c r="I41" s="526" t="str">
        <f>IF(I40&gt;J40,"○",IF(I40&lt;J40,"×",IF(I40=J40,"△")))</f>
        <v>×</v>
      </c>
      <c r="J41" s="527"/>
      <c r="K41" s="514"/>
      <c r="L41" s="515"/>
      <c r="M41" s="517"/>
      <c r="N41" s="519"/>
      <c r="O41" s="519"/>
      <c r="P41" s="519"/>
      <c r="R41" s="523"/>
      <c r="S41" s="524"/>
      <c r="T41" s="524"/>
      <c r="U41" s="525"/>
      <c r="V41" s="526" t="str">
        <f>IF(V40&gt;W40,"○",IF(V40&lt;W40,"×",IF(V40=W40,"△")))</f>
        <v>△</v>
      </c>
      <c r="W41" s="527"/>
      <c r="X41" s="526" t="str">
        <f>IF(X40&gt;Y40,"○",IF(X40&lt;Y40,"×",IF(X40=Y40,"△")))</f>
        <v>×</v>
      </c>
      <c r="Y41" s="527"/>
      <c r="Z41" s="514"/>
      <c r="AA41" s="515"/>
      <c r="AB41" s="517"/>
      <c r="AC41" s="519"/>
      <c r="AD41" s="519"/>
      <c r="AE41" s="519"/>
    </row>
    <row r="42" spans="1:33" ht="20.100000000000001" customHeight="1">
      <c r="A42" s="138"/>
      <c r="B42" s="138"/>
      <c r="C42" s="138"/>
      <c r="D42" s="138"/>
      <c r="E42" s="196"/>
      <c r="F42" s="196"/>
      <c r="G42" s="196"/>
      <c r="H42" s="196"/>
      <c r="I42" s="196"/>
      <c r="J42" s="196"/>
      <c r="K42" s="196"/>
      <c r="L42" s="196"/>
      <c r="M42" s="20"/>
      <c r="N42" s="20"/>
      <c r="O42" s="20"/>
      <c r="P42" s="20"/>
      <c r="Q42" s="209"/>
      <c r="R42" s="138"/>
      <c r="S42" s="138"/>
      <c r="T42" s="138"/>
      <c r="U42" s="138"/>
      <c r="V42" s="196"/>
      <c r="W42" s="196"/>
      <c r="X42" s="196"/>
      <c r="Y42" s="196"/>
      <c r="Z42" s="196"/>
      <c r="AA42" s="196"/>
      <c r="AB42" s="20"/>
      <c r="AC42" s="20"/>
      <c r="AD42" s="20"/>
    </row>
    <row r="43" spans="1:33" ht="20.100000000000001" customHeight="1"/>
    <row r="44" spans="1:33" ht="22.05" customHeight="1">
      <c r="A44" s="9" t="str">
        <f>A1</f>
        <v>■第1日　10月14日</v>
      </c>
      <c r="B44" s="52"/>
      <c r="C44" s="52"/>
      <c r="D44" s="52"/>
      <c r="E44" s="52"/>
      <c r="F44" s="52"/>
      <c r="G44" s="52"/>
      <c r="H44" s="52"/>
      <c r="I44" s="375" t="str">
        <f>I1</f>
        <v>1次リーグ</v>
      </c>
      <c r="J44" s="375"/>
      <c r="K44" s="375"/>
      <c r="L44" s="375"/>
      <c r="M44" s="375"/>
      <c r="N44" s="482"/>
      <c r="O44" s="482"/>
      <c r="P44" s="482"/>
      <c r="Q44" s="482"/>
      <c r="R44" s="482"/>
      <c r="T44" s="376" t="s">
        <v>84</v>
      </c>
      <c r="U44" s="376"/>
      <c r="V44" s="376"/>
      <c r="W44" s="376"/>
      <c r="X44" s="375" t="str">
        <f>'U10組合せ(抽選結果)'!AH72</f>
        <v>真岡ハイトラ運動公園陸上競技場A</v>
      </c>
      <c r="Y44" s="375"/>
      <c r="Z44" s="375"/>
      <c r="AA44" s="375"/>
      <c r="AB44" s="375"/>
      <c r="AC44" s="375"/>
      <c r="AD44" s="375"/>
      <c r="AE44" s="375"/>
      <c r="AF44" s="375"/>
      <c r="AG44" s="375"/>
    </row>
    <row r="45" spans="1:33" ht="20.100000000000001" customHeight="1">
      <c r="A45" s="53"/>
      <c r="B45" s="53"/>
      <c r="C45" s="53"/>
      <c r="D45" s="53"/>
      <c r="E45" s="53"/>
      <c r="F45" s="53"/>
      <c r="G45" s="53"/>
      <c r="H45" s="128"/>
      <c r="I45" s="210"/>
      <c r="J45" s="210"/>
      <c r="K45" s="210"/>
      <c r="L45" s="210"/>
      <c r="N45" s="210"/>
      <c r="O45" s="210"/>
      <c r="P45" s="210"/>
      <c r="Q45" s="210"/>
      <c r="R45" s="210"/>
      <c r="T45" s="203"/>
      <c r="U45" s="203"/>
      <c r="V45" s="203"/>
      <c r="W45" s="203"/>
      <c r="X45" s="204"/>
      <c r="Y45" s="204"/>
      <c r="AA45" s="129"/>
      <c r="AB45" s="130"/>
      <c r="AC45" s="130"/>
      <c r="AD45" s="130"/>
      <c r="AE45" s="130"/>
      <c r="AF45" s="130"/>
      <c r="AG45" s="130"/>
    </row>
    <row r="46" spans="1:33" ht="20.100000000000001" customHeight="1">
      <c r="F46" s="211"/>
      <c r="J46" s="483" t="s">
        <v>268</v>
      </c>
      <c r="K46" s="483"/>
      <c r="W46" s="483" t="s">
        <v>269</v>
      </c>
      <c r="X46" s="483"/>
      <c r="Z46" s="129"/>
      <c r="AA46" s="129"/>
      <c r="AB46" s="130"/>
      <c r="AC46" s="130"/>
      <c r="AD46" s="130"/>
      <c r="AE46" s="130"/>
      <c r="AF46" s="130"/>
      <c r="AG46" s="130"/>
    </row>
    <row r="47" spans="1:33" ht="20.100000000000001" customHeight="1" thickBot="1">
      <c r="G47" s="232"/>
      <c r="H47" s="232"/>
      <c r="I47" s="232"/>
      <c r="J47" s="221"/>
      <c r="K47" s="231"/>
      <c r="L47" s="218"/>
      <c r="M47" s="218"/>
      <c r="N47" s="218"/>
      <c r="O47" s="232"/>
      <c r="P47" s="232"/>
      <c r="Q47" s="232"/>
      <c r="R47" s="232"/>
      <c r="S47" s="232"/>
      <c r="T47" s="218"/>
      <c r="U47" s="218"/>
      <c r="V47" s="218"/>
      <c r="W47" s="233"/>
      <c r="X47" s="224"/>
      <c r="Y47" s="232"/>
      <c r="Z47" s="129"/>
      <c r="AA47" s="129"/>
      <c r="AB47" s="130"/>
      <c r="AC47" s="130"/>
      <c r="AD47" s="130"/>
      <c r="AE47" s="130"/>
      <c r="AF47" s="130"/>
      <c r="AG47" s="130"/>
    </row>
    <row r="48" spans="1:33" ht="20.100000000000001" customHeight="1" thickTop="1">
      <c r="F48" s="232"/>
      <c r="G48" s="267"/>
      <c r="H48" s="255"/>
      <c r="I48" s="255"/>
      <c r="J48" s="268"/>
      <c r="K48" s="222"/>
      <c r="N48" s="221"/>
      <c r="S48" s="221"/>
      <c r="V48" s="222"/>
      <c r="W48" s="223"/>
      <c r="X48" s="254"/>
      <c r="Y48" s="255"/>
      <c r="Z48" s="255"/>
      <c r="AA48" s="256"/>
      <c r="AB48" s="232"/>
    </row>
    <row r="49" spans="1:33" ht="20.100000000000001" customHeight="1">
      <c r="B49" s="497"/>
      <c r="C49" s="497"/>
      <c r="D49" s="16"/>
      <c r="E49" s="16"/>
      <c r="F49" s="382">
        <v>1</v>
      </c>
      <c r="G49" s="382"/>
      <c r="H49" s="20"/>
      <c r="I49" s="20"/>
      <c r="J49" s="382">
        <v>2</v>
      </c>
      <c r="K49" s="382"/>
      <c r="L49" s="20"/>
      <c r="M49" s="20"/>
      <c r="N49" s="382">
        <v>3</v>
      </c>
      <c r="O49" s="382"/>
      <c r="P49" s="225"/>
      <c r="Q49" s="20"/>
      <c r="R49" s="20"/>
      <c r="S49" s="382">
        <v>4</v>
      </c>
      <c r="T49" s="382"/>
      <c r="U49" s="20"/>
      <c r="V49" s="20"/>
      <c r="W49" s="382">
        <v>5</v>
      </c>
      <c r="X49" s="382"/>
      <c r="Y49" s="20"/>
      <c r="Z49" s="20"/>
      <c r="AA49" s="382">
        <v>6</v>
      </c>
      <c r="AB49" s="382"/>
      <c r="AC49" s="16"/>
      <c r="AD49" s="16"/>
      <c r="AE49" s="487"/>
      <c r="AF49" s="488"/>
    </row>
    <row r="50" spans="1:33" ht="20.100000000000001" customHeight="1">
      <c r="B50" s="489"/>
      <c r="C50" s="489"/>
      <c r="D50" s="131"/>
      <c r="E50" s="131"/>
      <c r="F50" s="494" t="str">
        <f>'U10組合せ(抽選結果)'!AF85</f>
        <v>大谷北ＦＣフォルテ</v>
      </c>
      <c r="G50" s="494"/>
      <c r="H50" s="131"/>
      <c r="I50" s="131"/>
      <c r="J50" s="491" t="str">
        <f>'U10組合せ(抽選結果)'!AF83</f>
        <v>ＴＡＣ　ＫＵＺＵＵ　ＦＣ</v>
      </c>
      <c r="K50" s="491"/>
      <c r="L50" s="131"/>
      <c r="M50" s="131"/>
      <c r="N50" s="493" t="str">
        <f>'U10組合せ(抽選結果)'!AF81</f>
        <v>豊郷ＪＦＣ宇都宮</v>
      </c>
      <c r="O50" s="493"/>
      <c r="P50" s="226"/>
      <c r="Q50" s="131"/>
      <c r="R50" s="131"/>
      <c r="S50" s="493" t="str">
        <f>'U10組合せ(抽選結果)'!AF77</f>
        <v>小山ウエストＪＦＣ</v>
      </c>
      <c r="T50" s="493"/>
      <c r="U50" s="131"/>
      <c r="V50" s="131"/>
      <c r="W50" s="490" t="str">
        <f>'U10組合せ(抽選結果)'!AF75</f>
        <v>真岡西サッカークラブブリッツ</v>
      </c>
      <c r="X50" s="490"/>
      <c r="Y50" s="131"/>
      <c r="Z50" s="131"/>
      <c r="AA50" s="492" t="str">
        <f>'U10組合せ(抽選結果)'!AF73</f>
        <v>東那須野ＦＣ　Ｕ－１０</v>
      </c>
      <c r="AB50" s="492"/>
      <c r="AC50" s="131"/>
      <c r="AD50" s="131"/>
      <c r="AE50" s="495"/>
      <c r="AF50" s="496"/>
    </row>
    <row r="51" spans="1:33" ht="20.100000000000001" customHeight="1">
      <c r="B51" s="489"/>
      <c r="C51" s="489"/>
      <c r="D51" s="131"/>
      <c r="E51" s="131"/>
      <c r="F51" s="494"/>
      <c r="G51" s="494"/>
      <c r="H51" s="131"/>
      <c r="I51" s="131"/>
      <c r="J51" s="491"/>
      <c r="K51" s="491"/>
      <c r="L51" s="131"/>
      <c r="M51" s="131"/>
      <c r="N51" s="493"/>
      <c r="O51" s="493"/>
      <c r="P51" s="226"/>
      <c r="Q51" s="131"/>
      <c r="R51" s="131"/>
      <c r="S51" s="493"/>
      <c r="T51" s="493"/>
      <c r="U51" s="131"/>
      <c r="V51" s="131"/>
      <c r="W51" s="490"/>
      <c r="X51" s="490"/>
      <c r="Y51" s="131"/>
      <c r="Z51" s="131"/>
      <c r="AA51" s="492"/>
      <c r="AB51" s="492"/>
      <c r="AC51" s="131"/>
      <c r="AD51" s="131"/>
      <c r="AE51" s="495"/>
      <c r="AF51" s="496"/>
    </row>
    <row r="52" spans="1:33" ht="20.100000000000001" customHeight="1">
      <c r="B52" s="489"/>
      <c r="C52" s="489"/>
      <c r="D52" s="131"/>
      <c r="E52" s="131"/>
      <c r="F52" s="494"/>
      <c r="G52" s="494"/>
      <c r="H52" s="131"/>
      <c r="I52" s="131"/>
      <c r="J52" s="491"/>
      <c r="K52" s="491"/>
      <c r="L52" s="131"/>
      <c r="M52" s="131"/>
      <c r="N52" s="493"/>
      <c r="O52" s="493"/>
      <c r="P52" s="226"/>
      <c r="Q52" s="131"/>
      <c r="R52" s="131"/>
      <c r="S52" s="493"/>
      <c r="T52" s="493"/>
      <c r="U52" s="131"/>
      <c r="V52" s="131"/>
      <c r="W52" s="490"/>
      <c r="X52" s="490"/>
      <c r="Y52" s="131"/>
      <c r="Z52" s="131"/>
      <c r="AA52" s="492"/>
      <c r="AB52" s="492"/>
      <c r="AC52" s="131"/>
      <c r="AD52" s="131"/>
      <c r="AE52" s="495"/>
      <c r="AF52" s="496"/>
    </row>
    <row r="53" spans="1:33" ht="20.100000000000001" customHeight="1">
      <c r="B53" s="489"/>
      <c r="C53" s="489"/>
      <c r="D53" s="131"/>
      <c r="E53" s="131"/>
      <c r="F53" s="494"/>
      <c r="G53" s="494"/>
      <c r="H53" s="131"/>
      <c r="I53" s="131"/>
      <c r="J53" s="491"/>
      <c r="K53" s="491"/>
      <c r="L53" s="131"/>
      <c r="M53" s="131"/>
      <c r="N53" s="493"/>
      <c r="O53" s="493"/>
      <c r="P53" s="226"/>
      <c r="Q53" s="131"/>
      <c r="R53" s="131"/>
      <c r="S53" s="493"/>
      <c r="T53" s="493"/>
      <c r="U53" s="131"/>
      <c r="V53" s="131"/>
      <c r="W53" s="490"/>
      <c r="X53" s="490"/>
      <c r="Y53" s="131"/>
      <c r="Z53" s="131"/>
      <c r="AA53" s="492"/>
      <c r="AB53" s="492"/>
      <c r="AC53" s="131"/>
      <c r="AD53" s="131"/>
      <c r="AE53" s="495"/>
      <c r="AF53" s="496"/>
    </row>
    <row r="54" spans="1:33" ht="20.100000000000001" customHeight="1">
      <c r="B54" s="489"/>
      <c r="C54" s="489"/>
      <c r="D54" s="131"/>
      <c r="E54" s="131"/>
      <c r="F54" s="494"/>
      <c r="G54" s="494"/>
      <c r="H54" s="131"/>
      <c r="I54" s="131"/>
      <c r="J54" s="491"/>
      <c r="K54" s="491"/>
      <c r="L54" s="131"/>
      <c r="M54" s="131"/>
      <c r="N54" s="493"/>
      <c r="O54" s="493"/>
      <c r="P54" s="226"/>
      <c r="Q54" s="131"/>
      <c r="R54" s="131"/>
      <c r="S54" s="493"/>
      <c r="T54" s="493"/>
      <c r="U54" s="131"/>
      <c r="V54" s="131"/>
      <c r="W54" s="490"/>
      <c r="X54" s="490"/>
      <c r="Y54" s="131"/>
      <c r="Z54" s="131"/>
      <c r="AA54" s="492"/>
      <c r="AB54" s="492"/>
      <c r="AC54" s="131"/>
      <c r="AD54" s="131"/>
      <c r="AE54" s="495"/>
      <c r="AF54" s="496"/>
    </row>
    <row r="55" spans="1:33" ht="20.100000000000001" customHeight="1">
      <c r="B55" s="489"/>
      <c r="C55" s="489"/>
      <c r="D55" s="131"/>
      <c r="E55" s="131"/>
      <c r="F55" s="494"/>
      <c r="G55" s="494"/>
      <c r="H55" s="131"/>
      <c r="I55" s="131"/>
      <c r="J55" s="491"/>
      <c r="K55" s="491"/>
      <c r="L55" s="131"/>
      <c r="M55" s="131"/>
      <c r="N55" s="493"/>
      <c r="O55" s="493"/>
      <c r="P55" s="226"/>
      <c r="Q55" s="131"/>
      <c r="R55" s="131"/>
      <c r="S55" s="493"/>
      <c r="T55" s="493"/>
      <c r="U55" s="131"/>
      <c r="V55" s="131"/>
      <c r="W55" s="490"/>
      <c r="X55" s="490"/>
      <c r="Y55" s="131"/>
      <c r="Z55" s="131"/>
      <c r="AA55" s="492"/>
      <c r="AB55" s="492"/>
      <c r="AC55" s="131"/>
      <c r="AD55" s="131"/>
      <c r="AE55" s="495"/>
      <c r="AF55" s="496"/>
    </row>
    <row r="56" spans="1:33" ht="20.100000000000001" customHeight="1">
      <c r="B56" s="489"/>
      <c r="C56" s="489"/>
      <c r="D56" s="226"/>
      <c r="E56" s="226"/>
      <c r="F56" s="494"/>
      <c r="G56" s="494"/>
      <c r="H56" s="226"/>
      <c r="I56" s="226"/>
      <c r="J56" s="491"/>
      <c r="K56" s="491"/>
      <c r="L56" s="226"/>
      <c r="M56" s="226"/>
      <c r="N56" s="493"/>
      <c r="O56" s="493"/>
      <c r="P56" s="226"/>
      <c r="Q56" s="226"/>
      <c r="R56" s="226"/>
      <c r="S56" s="493"/>
      <c r="T56" s="493"/>
      <c r="U56" s="226"/>
      <c r="V56" s="226"/>
      <c r="W56" s="490"/>
      <c r="X56" s="490"/>
      <c r="Y56" s="226"/>
      <c r="Z56" s="226"/>
      <c r="AA56" s="492"/>
      <c r="AB56" s="492"/>
      <c r="AC56" s="226"/>
      <c r="AD56" s="226"/>
      <c r="AE56" s="495"/>
      <c r="AF56" s="496"/>
    </row>
    <row r="57" spans="1:33" ht="20.100000000000001" customHeight="1">
      <c r="B57" s="489"/>
      <c r="C57" s="489"/>
      <c r="D57" s="226"/>
      <c r="E57" s="226"/>
      <c r="F57" s="494"/>
      <c r="G57" s="494"/>
      <c r="H57" s="226"/>
      <c r="I57" s="226"/>
      <c r="J57" s="491"/>
      <c r="K57" s="491"/>
      <c r="L57" s="226"/>
      <c r="M57" s="226"/>
      <c r="N57" s="493"/>
      <c r="O57" s="493"/>
      <c r="P57" s="226"/>
      <c r="Q57" s="226"/>
      <c r="R57" s="226"/>
      <c r="S57" s="493"/>
      <c r="T57" s="493"/>
      <c r="U57" s="226"/>
      <c r="V57" s="226"/>
      <c r="W57" s="490"/>
      <c r="X57" s="490"/>
      <c r="Y57" s="226"/>
      <c r="Z57" s="226"/>
      <c r="AA57" s="492"/>
      <c r="AB57" s="492"/>
      <c r="AC57" s="226"/>
      <c r="AD57" s="226"/>
      <c r="AE57" s="495"/>
      <c r="AF57" s="496"/>
    </row>
    <row r="58" spans="1:33" ht="20.100000000000001" customHeight="1">
      <c r="C58" s="208"/>
      <c r="D58" s="208"/>
      <c r="G58" s="208"/>
      <c r="H58" s="208"/>
      <c r="K58" s="208"/>
      <c r="L58" s="208"/>
      <c r="O58" s="208"/>
      <c r="P58" s="208"/>
      <c r="T58" s="208"/>
      <c r="U58" s="208"/>
      <c r="X58" s="208"/>
      <c r="Y58" s="208"/>
      <c r="AB58" s="205"/>
      <c r="AC58" s="197" t="s">
        <v>177</v>
      </c>
      <c r="AD58" s="197" t="s">
        <v>178</v>
      </c>
      <c r="AE58" s="197" t="s">
        <v>178</v>
      </c>
      <c r="AF58" s="197" t="s">
        <v>179</v>
      </c>
      <c r="AG58" s="101"/>
    </row>
    <row r="59" spans="1:33" ht="20.100000000000001" customHeight="1">
      <c r="A59" s="16"/>
      <c r="B59" s="377" t="s">
        <v>4</v>
      </c>
      <c r="C59" s="500">
        <v>0.5</v>
      </c>
      <c r="D59" s="500"/>
      <c r="E59" s="500"/>
      <c r="G59" s="501" t="str">
        <f>F50</f>
        <v>大谷北ＦＣフォルテ</v>
      </c>
      <c r="H59" s="501"/>
      <c r="I59" s="501"/>
      <c r="J59" s="501"/>
      <c r="K59" s="501"/>
      <c r="L59" s="501"/>
      <c r="M59" s="501"/>
      <c r="N59" s="485">
        <f>P59+P60</f>
        <v>6</v>
      </c>
      <c r="O59" s="486" t="s">
        <v>9</v>
      </c>
      <c r="P59" s="206">
        <v>0</v>
      </c>
      <c r="Q59" s="214" t="s">
        <v>249</v>
      </c>
      <c r="R59" s="206">
        <v>0</v>
      </c>
      <c r="S59" s="486" t="s">
        <v>10</v>
      </c>
      <c r="T59" s="485">
        <f>R59+R60</f>
        <v>0</v>
      </c>
      <c r="U59" s="484" t="str">
        <f>J50</f>
        <v>ＴＡＣ　ＫＵＺＵＵ　ＦＣ</v>
      </c>
      <c r="V59" s="484"/>
      <c r="W59" s="484"/>
      <c r="X59" s="484"/>
      <c r="Y59" s="484"/>
      <c r="Z59" s="484"/>
      <c r="AA59" s="484"/>
      <c r="AB59" s="498" t="s">
        <v>246</v>
      </c>
      <c r="AC59" s="499" t="s">
        <v>182</v>
      </c>
      <c r="AD59" s="499" t="s">
        <v>189</v>
      </c>
      <c r="AE59" s="499" t="s">
        <v>181</v>
      </c>
      <c r="AF59" s="499">
        <v>6</v>
      </c>
      <c r="AG59" s="378" t="s">
        <v>247</v>
      </c>
    </row>
    <row r="60" spans="1:33" ht="20.100000000000001" customHeight="1">
      <c r="A60" s="16"/>
      <c r="B60" s="377"/>
      <c r="C60" s="500"/>
      <c r="D60" s="500"/>
      <c r="E60" s="500"/>
      <c r="G60" s="501"/>
      <c r="H60" s="501"/>
      <c r="I60" s="501"/>
      <c r="J60" s="501"/>
      <c r="K60" s="501"/>
      <c r="L60" s="501"/>
      <c r="M60" s="501"/>
      <c r="N60" s="485"/>
      <c r="O60" s="486"/>
      <c r="P60" s="206">
        <v>6</v>
      </c>
      <c r="Q60" s="214" t="s">
        <v>249</v>
      </c>
      <c r="R60" s="206">
        <v>0</v>
      </c>
      <c r="S60" s="486"/>
      <c r="T60" s="485"/>
      <c r="U60" s="484"/>
      <c r="V60" s="484"/>
      <c r="W60" s="484"/>
      <c r="X60" s="484"/>
      <c r="Y60" s="484"/>
      <c r="Z60" s="484"/>
      <c r="AA60" s="484"/>
      <c r="AB60" s="498"/>
      <c r="AC60" s="499"/>
      <c r="AD60" s="499"/>
      <c r="AE60" s="499"/>
      <c r="AF60" s="499"/>
      <c r="AG60" s="378"/>
    </row>
    <row r="61" spans="1:33" ht="20.100000000000001" customHeight="1">
      <c r="C61" s="213"/>
      <c r="D61" s="213"/>
      <c r="E61" s="85"/>
      <c r="G61" s="206"/>
      <c r="H61" s="206"/>
      <c r="I61" s="227"/>
      <c r="J61" s="227"/>
      <c r="K61" s="206"/>
      <c r="L61" s="206"/>
      <c r="M61" s="227"/>
      <c r="N61" s="227"/>
      <c r="O61" s="206"/>
      <c r="P61" s="206"/>
      <c r="Q61" s="227"/>
      <c r="R61" s="227"/>
      <c r="S61" s="227"/>
      <c r="T61" s="206"/>
      <c r="U61" s="206"/>
      <c r="V61" s="227"/>
      <c r="W61" s="227"/>
      <c r="X61" s="206"/>
      <c r="Y61" s="206"/>
      <c r="Z61" s="227"/>
      <c r="AA61" s="227"/>
      <c r="AB61" s="201"/>
      <c r="AC61" s="58"/>
      <c r="AD61" s="58"/>
      <c r="AE61" s="212"/>
      <c r="AF61" s="212"/>
      <c r="AG61" s="198"/>
    </row>
    <row r="62" spans="1:33" ht="20.100000000000001" customHeight="1">
      <c r="A62" s="16"/>
      <c r="B62" s="377" t="s">
        <v>5</v>
      </c>
      <c r="C62" s="500">
        <v>0.52083333333333337</v>
      </c>
      <c r="D62" s="500"/>
      <c r="E62" s="500"/>
      <c r="G62" s="484" t="str">
        <f>S50</f>
        <v>小山ウエストＪＦＣ</v>
      </c>
      <c r="H62" s="484"/>
      <c r="I62" s="484"/>
      <c r="J62" s="484"/>
      <c r="K62" s="484"/>
      <c r="L62" s="484"/>
      <c r="M62" s="484"/>
      <c r="N62" s="485">
        <f>P62+P63</f>
        <v>0</v>
      </c>
      <c r="O62" s="486" t="s">
        <v>9</v>
      </c>
      <c r="P62" s="206">
        <v>0</v>
      </c>
      <c r="Q62" s="214" t="s">
        <v>249</v>
      </c>
      <c r="R62" s="206">
        <v>0</v>
      </c>
      <c r="S62" s="486" t="s">
        <v>10</v>
      </c>
      <c r="T62" s="485">
        <f>R62+R63</f>
        <v>1</v>
      </c>
      <c r="U62" s="502" t="str">
        <f>W50</f>
        <v>真岡西サッカークラブブリッツ</v>
      </c>
      <c r="V62" s="502"/>
      <c r="W62" s="502"/>
      <c r="X62" s="502"/>
      <c r="Y62" s="502"/>
      <c r="Z62" s="502"/>
      <c r="AA62" s="502"/>
      <c r="AB62" s="498" t="s">
        <v>246</v>
      </c>
      <c r="AC62" s="499" t="s">
        <v>188</v>
      </c>
      <c r="AD62" s="499" t="s">
        <v>186</v>
      </c>
      <c r="AE62" s="499" t="s">
        <v>187</v>
      </c>
      <c r="AF62" s="499">
        <v>3</v>
      </c>
      <c r="AG62" s="378" t="s">
        <v>247</v>
      </c>
    </row>
    <row r="63" spans="1:33" ht="20.100000000000001" customHeight="1">
      <c r="A63" s="16"/>
      <c r="B63" s="377"/>
      <c r="C63" s="500"/>
      <c r="D63" s="500"/>
      <c r="E63" s="500"/>
      <c r="G63" s="484"/>
      <c r="H63" s="484"/>
      <c r="I63" s="484"/>
      <c r="J63" s="484"/>
      <c r="K63" s="484"/>
      <c r="L63" s="484"/>
      <c r="M63" s="484"/>
      <c r="N63" s="485"/>
      <c r="O63" s="486"/>
      <c r="P63" s="206">
        <v>0</v>
      </c>
      <c r="Q63" s="214" t="s">
        <v>249</v>
      </c>
      <c r="R63" s="206">
        <v>1</v>
      </c>
      <c r="S63" s="486"/>
      <c r="T63" s="485"/>
      <c r="U63" s="502"/>
      <c r="V63" s="502"/>
      <c r="W63" s="502"/>
      <c r="X63" s="502"/>
      <c r="Y63" s="502"/>
      <c r="Z63" s="502"/>
      <c r="AA63" s="502"/>
      <c r="AB63" s="498"/>
      <c r="AC63" s="499"/>
      <c r="AD63" s="499"/>
      <c r="AE63" s="499"/>
      <c r="AF63" s="499"/>
      <c r="AG63" s="378"/>
    </row>
    <row r="64" spans="1:33" ht="20.100000000000001" customHeight="1">
      <c r="A64" s="16"/>
      <c r="C64" s="213"/>
      <c r="D64" s="213"/>
      <c r="E64" s="85"/>
      <c r="G64" s="206"/>
      <c r="H64" s="206"/>
      <c r="I64" s="227"/>
      <c r="J64" s="227"/>
      <c r="K64" s="206"/>
      <c r="L64" s="206"/>
      <c r="M64" s="227"/>
      <c r="N64" s="227"/>
      <c r="O64" s="206"/>
      <c r="P64" s="206"/>
      <c r="Q64" s="227"/>
      <c r="R64" s="227"/>
      <c r="S64" s="227"/>
      <c r="T64" s="206"/>
      <c r="U64" s="206"/>
      <c r="V64" s="227"/>
      <c r="W64" s="227"/>
      <c r="X64" s="206"/>
      <c r="Y64" s="206"/>
      <c r="Z64" s="227"/>
      <c r="AA64" s="227"/>
      <c r="AB64" s="201"/>
      <c r="AC64" s="58"/>
      <c r="AD64" s="58"/>
      <c r="AE64" s="212"/>
      <c r="AF64" s="212"/>
      <c r="AG64" s="198"/>
    </row>
    <row r="65" spans="1:33" ht="20.100000000000001" customHeight="1">
      <c r="A65" s="16"/>
      <c r="B65" s="377" t="s">
        <v>6</v>
      </c>
      <c r="C65" s="500">
        <v>0.54166666666666663</v>
      </c>
      <c r="D65" s="500"/>
      <c r="E65" s="500"/>
      <c r="G65" s="542" t="str">
        <f>F50</f>
        <v>大谷北ＦＣフォルテ</v>
      </c>
      <c r="H65" s="542"/>
      <c r="I65" s="542"/>
      <c r="J65" s="542"/>
      <c r="K65" s="542"/>
      <c r="L65" s="542"/>
      <c r="M65" s="542"/>
      <c r="N65" s="485">
        <f>P65+P66</f>
        <v>0</v>
      </c>
      <c r="O65" s="486" t="s">
        <v>9</v>
      </c>
      <c r="P65" s="206">
        <v>0</v>
      </c>
      <c r="Q65" s="214" t="s">
        <v>249</v>
      </c>
      <c r="R65" s="206">
        <v>0</v>
      </c>
      <c r="S65" s="486" t="s">
        <v>10</v>
      </c>
      <c r="T65" s="485">
        <f>R65+R66</f>
        <v>0</v>
      </c>
      <c r="U65" s="542" t="str">
        <f>N50</f>
        <v>豊郷ＪＦＣ宇都宮</v>
      </c>
      <c r="V65" s="542"/>
      <c r="W65" s="542"/>
      <c r="X65" s="542"/>
      <c r="Y65" s="542"/>
      <c r="Z65" s="542"/>
      <c r="AA65" s="542"/>
      <c r="AB65" s="498" t="s">
        <v>246</v>
      </c>
      <c r="AC65" s="499" t="s">
        <v>181</v>
      </c>
      <c r="AD65" s="499" t="s">
        <v>182</v>
      </c>
      <c r="AE65" s="499" t="s">
        <v>189</v>
      </c>
      <c r="AF65" s="499">
        <v>5</v>
      </c>
      <c r="AG65" s="378" t="s">
        <v>247</v>
      </c>
    </row>
    <row r="66" spans="1:33" ht="20.100000000000001" customHeight="1">
      <c r="A66" s="16"/>
      <c r="B66" s="377"/>
      <c r="C66" s="500"/>
      <c r="D66" s="500"/>
      <c r="E66" s="500"/>
      <c r="G66" s="542"/>
      <c r="H66" s="542"/>
      <c r="I66" s="542"/>
      <c r="J66" s="542"/>
      <c r="K66" s="542"/>
      <c r="L66" s="542"/>
      <c r="M66" s="542"/>
      <c r="N66" s="485"/>
      <c r="O66" s="486"/>
      <c r="P66" s="206">
        <v>0</v>
      </c>
      <c r="Q66" s="214" t="s">
        <v>249</v>
      </c>
      <c r="R66" s="206">
        <v>0</v>
      </c>
      <c r="S66" s="486"/>
      <c r="T66" s="485"/>
      <c r="U66" s="542"/>
      <c r="V66" s="542"/>
      <c r="W66" s="542"/>
      <c r="X66" s="542"/>
      <c r="Y66" s="542"/>
      <c r="Z66" s="542"/>
      <c r="AA66" s="542"/>
      <c r="AB66" s="498"/>
      <c r="AC66" s="499"/>
      <c r="AD66" s="499"/>
      <c r="AE66" s="499"/>
      <c r="AF66" s="499"/>
      <c r="AG66" s="378"/>
    </row>
    <row r="67" spans="1:33" ht="20.100000000000001" customHeight="1">
      <c r="A67" s="16"/>
      <c r="B67" s="199"/>
      <c r="C67" s="211"/>
      <c r="D67" s="211"/>
      <c r="E67" s="211"/>
      <c r="G67" s="206"/>
      <c r="H67" s="206"/>
      <c r="I67" s="206"/>
      <c r="J67" s="206"/>
      <c r="K67" s="206"/>
      <c r="L67" s="206"/>
      <c r="M67" s="206"/>
      <c r="N67" s="134"/>
      <c r="O67" s="207"/>
      <c r="P67" s="206"/>
      <c r="Q67" s="227"/>
      <c r="R67" s="227"/>
      <c r="S67" s="207"/>
      <c r="T67" s="134"/>
      <c r="U67" s="206"/>
      <c r="V67" s="206"/>
      <c r="W67" s="206"/>
      <c r="X67" s="206"/>
      <c r="Y67" s="206"/>
      <c r="Z67" s="206"/>
      <c r="AA67" s="206"/>
      <c r="AB67" s="201"/>
      <c r="AC67" s="58"/>
      <c r="AD67" s="58"/>
      <c r="AE67" s="212"/>
      <c r="AF67" s="212"/>
      <c r="AG67" s="198"/>
    </row>
    <row r="68" spans="1:33" ht="20.100000000000001" customHeight="1">
      <c r="A68" s="16"/>
      <c r="B68" s="377" t="s">
        <v>7</v>
      </c>
      <c r="C68" s="500">
        <v>0.5625</v>
      </c>
      <c r="D68" s="500"/>
      <c r="E68" s="500"/>
      <c r="G68" s="542" t="str">
        <f>S50</f>
        <v>小山ウエストＪＦＣ</v>
      </c>
      <c r="H68" s="542"/>
      <c r="I68" s="542"/>
      <c r="J68" s="542"/>
      <c r="K68" s="542"/>
      <c r="L68" s="542"/>
      <c r="M68" s="542"/>
      <c r="N68" s="485">
        <f>P68+P69</f>
        <v>0</v>
      </c>
      <c r="O68" s="486" t="s">
        <v>9</v>
      </c>
      <c r="P68" s="206">
        <v>0</v>
      </c>
      <c r="Q68" s="214" t="s">
        <v>249</v>
      </c>
      <c r="R68" s="206">
        <v>0</v>
      </c>
      <c r="S68" s="486" t="s">
        <v>10</v>
      </c>
      <c r="T68" s="485">
        <f>R68+R69</f>
        <v>0</v>
      </c>
      <c r="U68" s="542" t="str">
        <f>AA50</f>
        <v>東那須野ＦＣ　Ｕ－１０</v>
      </c>
      <c r="V68" s="542"/>
      <c r="W68" s="542"/>
      <c r="X68" s="542"/>
      <c r="Y68" s="542"/>
      <c r="Z68" s="542"/>
      <c r="AA68" s="542"/>
      <c r="AB68" s="498" t="s">
        <v>246</v>
      </c>
      <c r="AC68" s="499" t="s">
        <v>187</v>
      </c>
      <c r="AD68" s="499" t="s">
        <v>188</v>
      </c>
      <c r="AE68" s="499" t="s">
        <v>186</v>
      </c>
      <c r="AF68" s="499">
        <v>2</v>
      </c>
      <c r="AG68" s="378" t="s">
        <v>247</v>
      </c>
    </row>
    <row r="69" spans="1:33" ht="20.100000000000001" customHeight="1">
      <c r="A69" s="16"/>
      <c r="B69" s="377"/>
      <c r="C69" s="500"/>
      <c r="D69" s="500"/>
      <c r="E69" s="500"/>
      <c r="G69" s="542"/>
      <c r="H69" s="542"/>
      <c r="I69" s="542"/>
      <c r="J69" s="542"/>
      <c r="K69" s="542"/>
      <c r="L69" s="542"/>
      <c r="M69" s="542"/>
      <c r="N69" s="485"/>
      <c r="O69" s="486"/>
      <c r="P69" s="206">
        <v>0</v>
      </c>
      <c r="Q69" s="214" t="s">
        <v>249</v>
      </c>
      <c r="R69" s="206">
        <v>0</v>
      </c>
      <c r="S69" s="486"/>
      <c r="T69" s="485"/>
      <c r="U69" s="542"/>
      <c r="V69" s="542"/>
      <c r="W69" s="542"/>
      <c r="X69" s="542"/>
      <c r="Y69" s="542"/>
      <c r="Z69" s="542"/>
      <c r="AA69" s="542"/>
      <c r="AB69" s="498"/>
      <c r="AC69" s="499"/>
      <c r="AD69" s="499"/>
      <c r="AE69" s="499"/>
      <c r="AF69" s="499"/>
      <c r="AG69" s="378"/>
    </row>
    <row r="70" spans="1:33" ht="20.100000000000001" customHeight="1">
      <c r="A70" s="16"/>
      <c r="C70" s="213"/>
      <c r="D70" s="213"/>
      <c r="E70" s="85"/>
      <c r="G70" s="206"/>
      <c r="H70" s="206"/>
      <c r="I70" s="227"/>
      <c r="J70" s="227"/>
      <c r="K70" s="206"/>
      <c r="L70" s="206"/>
      <c r="M70" s="227"/>
      <c r="N70" s="227"/>
      <c r="O70" s="206"/>
      <c r="P70" s="206"/>
      <c r="Q70" s="227"/>
      <c r="R70" s="227"/>
      <c r="S70" s="227"/>
      <c r="T70" s="206"/>
      <c r="U70" s="206"/>
      <c r="V70" s="227"/>
      <c r="W70" s="227"/>
      <c r="X70" s="206"/>
      <c r="Y70" s="206"/>
      <c r="Z70" s="227"/>
      <c r="AA70" s="227"/>
      <c r="AB70" s="201"/>
      <c r="AC70" s="58"/>
      <c r="AD70" s="58"/>
      <c r="AE70" s="212"/>
      <c r="AF70" s="212"/>
      <c r="AG70" s="198"/>
    </row>
    <row r="71" spans="1:33" ht="20.100000000000001" customHeight="1">
      <c r="A71" s="16"/>
      <c r="B71" s="377" t="s">
        <v>8</v>
      </c>
      <c r="C71" s="500">
        <v>0.58333333333333337</v>
      </c>
      <c r="D71" s="500"/>
      <c r="E71" s="500"/>
      <c r="G71" s="484" t="str">
        <f>J50</f>
        <v>ＴＡＣ　ＫＵＺＵＵ　ＦＣ</v>
      </c>
      <c r="H71" s="484"/>
      <c r="I71" s="484"/>
      <c r="J71" s="484"/>
      <c r="K71" s="484"/>
      <c r="L71" s="484"/>
      <c r="M71" s="484"/>
      <c r="N71" s="485">
        <f>P71+P72</f>
        <v>0</v>
      </c>
      <c r="O71" s="486" t="s">
        <v>9</v>
      </c>
      <c r="P71" s="206">
        <v>0</v>
      </c>
      <c r="Q71" s="214" t="s">
        <v>249</v>
      </c>
      <c r="R71" s="206">
        <v>1</v>
      </c>
      <c r="S71" s="486" t="s">
        <v>10</v>
      </c>
      <c r="T71" s="485">
        <f>R71+R72</f>
        <v>1</v>
      </c>
      <c r="U71" s="501" t="str">
        <f>N50</f>
        <v>豊郷ＪＦＣ宇都宮</v>
      </c>
      <c r="V71" s="501"/>
      <c r="W71" s="501"/>
      <c r="X71" s="501"/>
      <c r="Y71" s="501"/>
      <c r="Z71" s="501"/>
      <c r="AA71" s="501"/>
      <c r="AB71" s="498" t="s">
        <v>246</v>
      </c>
      <c r="AC71" s="499" t="s">
        <v>189</v>
      </c>
      <c r="AD71" s="499" t="s">
        <v>181</v>
      </c>
      <c r="AE71" s="499" t="s">
        <v>182</v>
      </c>
      <c r="AF71" s="499">
        <v>4</v>
      </c>
      <c r="AG71" s="378" t="s">
        <v>247</v>
      </c>
    </row>
    <row r="72" spans="1:33" ht="20.100000000000001" customHeight="1">
      <c r="A72" s="16"/>
      <c r="B72" s="377"/>
      <c r="C72" s="500"/>
      <c r="D72" s="500"/>
      <c r="E72" s="500"/>
      <c r="G72" s="484"/>
      <c r="H72" s="484"/>
      <c r="I72" s="484"/>
      <c r="J72" s="484"/>
      <c r="K72" s="484"/>
      <c r="L72" s="484"/>
      <c r="M72" s="484"/>
      <c r="N72" s="485"/>
      <c r="O72" s="486"/>
      <c r="P72" s="206">
        <v>0</v>
      </c>
      <c r="Q72" s="214" t="s">
        <v>249</v>
      </c>
      <c r="R72" s="206">
        <v>0</v>
      </c>
      <c r="S72" s="486"/>
      <c r="T72" s="485"/>
      <c r="U72" s="501"/>
      <c r="V72" s="501"/>
      <c r="W72" s="501"/>
      <c r="X72" s="501"/>
      <c r="Y72" s="501"/>
      <c r="Z72" s="501"/>
      <c r="AA72" s="501"/>
      <c r="AB72" s="498"/>
      <c r="AC72" s="499"/>
      <c r="AD72" s="499"/>
      <c r="AE72" s="499"/>
      <c r="AF72" s="499"/>
      <c r="AG72" s="378"/>
    </row>
    <row r="73" spans="1:33" ht="20.100000000000001" customHeight="1">
      <c r="A73" s="16"/>
      <c r="C73" s="213"/>
      <c r="D73" s="213"/>
      <c r="E73" s="85"/>
      <c r="G73" s="206"/>
      <c r="H73" s="206"/>
      <c r="I73" s="227"/>
      <c r="J73" s="227"/>
      <c r="K73" s="206"/>
      <c r="L73" s="206"/>
      <c r="M73" s="227"/>
      <c r="N73" s="227"/>
      <c r="O73" s="206"/>
      <c r="P73" s="206"/>
      <c r="Q73" s="227"/>
      <c r="R73" s="227"/>
      <c r="S73" s="227"/>
      <c r="T73" s="206"/>
      <c r="U73" s="206"/>
      <c r="V73" s="227"/>
      <c r="W73" s="227"/>
      <c r="X73" s="206"/>
      <c r="Y73" s="206"/>
      <c r="Z73" s="227"/>
      <c r="AA73" s="227"/>
      <c r="AB73" s="201"/>
      <c r="AC73" s="208"/>
      <c r="AD73" s="58"/>
      <c r="AE73" s="58"/>
      <c r="AF73" s="212"/>
      <c r="AG73" s="132"/>
    </row>
    <row r="74" spans="1:33" ht="20.100000000000001" customHeight="1">
      <c r="A74" s="16"/>
      <c r="B74" s="377" t="s">
        <v>0</v>
      </c>
      <c r="C74" s="500">
        <v>0.60416666666666663</v>
      </c>
      <c r="D74" s="500"/>
      <c r="E74" s="500"/>
      <c r="G74" s="503" t="str">
        <f>W50</f>
        <v>真岡西サッカークラブブリッツ</v>
      </c>
      <c r="H74" s="503"/>
      <c r="I74" s="503"/>
      <c r="J74" s="503"/>
      <c r="K74" s="503"/>
      <c r="L74" s="503"/>
      <c r="M74" s="503"/>
      <c r="N74" s="485">
        <f>P74+P75</f>
        <v>1</v>
      </c>
      <c r="O74" s="486" t="s">
        <v>9</v>
      </c>
      <c r="P74" s="206">
        <v>0</v>
      </c>
      <c r="Q74" s="214" t="s">
        <v>249</v>
      </c>
      <c r="R74" s="206">
        <v>1</v>
      </c>
      <c r="S74" s="486" t="s">
        <v>10</v>
      </c>
      <c r="T74" s="485">
        <f>R74+R75</f>
        <v>2</v>
      </c>
      <c r="U74" s="501" t="str">
        <f>AA50</f>
        <v>東那須野ＦＣ　Ｕ－１０</v>
      </c>
      <c r="V74" s="501"/>
      <c r="W74" s="501"/>
      <c r="X74" s="501"/>
      <c r="Y74" s="501"/>
      <c r="Z74" s="501"/>
      <c r="AA74" s="501"/>
      <c r="AB74" s="498" t="s">
        <v>246</v>
      </c>
      <c r="AC74" s="499" t="s">
        <v>186</v>
      </c>
      <c r="AD74" s="499" t="s">
        <v>187</v>
      </c>
      <c r="AE74" s="499" t="s">
        <v>188</v>
      </c>
      <c r="AF74" s="499">
        <v>1</v>
      </c>
      <c r="AG74" s="378" t="s">
        <v>247</v>
      </c>
    </row>
    <row r="75" spans="1:33" ht="20.100000000000001" customHeight="1">
      <c r="A75" s="16"/>
      <c r="B75" s="377"/>
      <c r="C75" s="500"/>
      <c r="D75" s="500"/>
      <c r="E75" s="500"/>
      <c r="G75" s="503"/>
      <c r="H75" s="503"/>
      <c r="I75" s="503"/>
      <c r="J75" s="503"/>
      <c r="K75" s="503"/>
      <c r="L75" s="503"/>
      <c r="M75" s="503"/>
      <c r="N75" s="485"/>
      <c r="O75" s="486"/>
      <c r="P75" s="206">
        <v>1</v>
      </c>
      <c r="Q75" s="214" t="s">
        <v>249</v>
      </c>
      <c r="R75" s="206">
        <v>1</v>
      </c>
      <c r="S75" s="486"/>
      <c r="T75" s="485"/>
      <c r="U75" s="501"/>
      <c r="V75" s="501"/>
      <c r="W75" s="501"/>
      <c r="X75" s="501"/>
      <c r="Y75" s="501"/>
      <c r="Z75" s="501"/>
      <c r="AA75" s="501"/>
      <c r="AB75" s="498"/>
      <c r="AC75" s="499"/>
      <c r="AD75" s="499"/>
      <c r="AE75" s="499"/>
      <c r="AF75" s="499"/>
      <c r="AG75" s="378"/>
    </row>
    <row r="76" spans="1:33" ht="20.100000000000001" customHeight="1">
      <c r="B76" s="199"/>
      <c r="C76" s="133"/>
      <c r="D76" s="133"/>
      <c r="E76" s="133"/>
      <c r="G76" s="206"/>
      <c r="H76" s="206"/>
      <c r="I76" s="206"/>
      <c r="J76" s="206"/>
      <c r="K76" s="206"/>
      <c r="L76" s="206"/>
      <c r="M76" s="206"/>
      <c r="N76" s="134"/>
      <c r="O76" s="207"/>
      <c r="P76" s="206"/>
      <c r="Q76" s="214"/>
      <c r="R76" s="227"/>
      <c r="S76" s="207"/>
      <c r="T76" s="134"/>
      <c r="U76" s="206"/>
      <c r="V76" s="206"/>
      <c r="W76" s="206"/>
      <c r="X76" s="206"/>
      <c r="Y76" s="206"/>
      <c r="Z76" s="206"/>
      <c r="AA76" s="206"/>
      <c r="AB76" s="208"/>
      <c r="AC76" s="208"/>
      <c r="AF76" s="208"/>
      <c r="AG76" s="208"/>
    </row>
    <row r="77" spans="1:33" ht="20.100000000000001" customHeight="1">
      <c r="C77" s="520" t="str">
        <f>J46 &amp;"リーグ"</f>
        <v>Lリーグ</v>
      </c>
      <c r="D77" s="521"/>
      <c r="E77" s="521"/>
      <c r="F77" s="522"/>
      <c r="G77" s="421" t="str">
        <f>C79</f>
        <v>大谷北ＦＣフォルテ</v>
      </c>
      <c r="H77" s="422"/>
      <c r="I77" s="421" t="str">
        <f>C81</f>
        <v>ＴＡＣ　ＫＵＺＵＵ　ＦＣ</v>
      </c>
      <c r="J77" s="422"/>
      <c r="K77" s="417" t="str">
        <f>C83</f>
        <v>豊郷ＪＦＣ宇都宮</v>
      </c>
      <c r="L77" s="418"/>
      <c r="M77" s="504" t="s">
        <v>1</v>
      </c>
      <c r="N77" s="504" t="s">
        <v>2</v>
      </c>
      <c r="O77" s="504" t="s">
        <v>248</v>
      </c>
      <c r="P77" s="504" t="s">
        <v>3</v>
      </c>
      <c r="R77" s="397" t="str">
        <f>W46 &amp;"リーグ"</f>
        <v>LLリーグ</v>
      </c>
      <c r="S77" s="398"/>
      <c r="T77" s="398"/>
      <c r="U77" s="399"/>
      <c r="V77" s="411" t="str">
        <f>R79</f>
        <v>小山ウエストＪＦＣ</v>
      </c>
      <c r="W77" s="412"/>
      <c r="X77" s="407" t="str">
        <f>R81</f>
        <v>真岡西サッカークラブブリッツ</v>
      </c>
      <c r="Y77" s="408"/>
      <c r="Z77" s="411" t="str">
        <f>R83</f>
        <v>東那須野ＦＣ　Ｕ－１０</v>
      </c>
      <c r="AA77" s="412"/>
      <c r="AB77" s="504" t="s">
        <v>1</v>
      </c>
      <c r="AC77" s="504" t="s">
        <v>2</v>
      </c>
      <c r="AD77" s="504" t="s">
        <v>248</v>
      </c>
      <c r="AE77" s="504" t="s">
        <v>3</v>
      </c>
    </row>
    <row r="78" spans="1:33" ht="20.100000000000001" customHeight="1">
      <c r="C78" s="523"/>
      <c r="D78" s="524"/>
      <c r="E78" s="524"/>
      <c r="F78" s="525"/>
      <c r="G78" s="423"/>
      <c r="H78" s="424"/>
      <c r="I78" s="423"/>
      <c r="J78" s="424"/>
      <c r="K78" s="419"/>
      <c r="L78" s="420"/>
      <c r="M78" s="505"/>
      <c r="N78" s="505"/>
      <c r="O78" s="505"/>
      <c r="P78" s="505"/>
      <c r="R78" s="400"/>
      <c r="S78" s="401"/>
      <c r="T78" s="401"/>
      <c r="U78" s="402"/>
      <c r="V78" s="413"/>
      <c r="W78" s="414"/>
      <c r="X78" s="409"/>
      <c r="Y78" s="410"/>
      <c r="Z78" s="413"/>
      <c r="AA78" s="414"/>
      <c r="AB78" s="505"/>
      <c r="AC78" s="505"/>
      <c r="AD78" s="505"/>
      <c r="AE78" s="505"/>
    </row>
    <row r="79" spans="1:33" ht="20.100000000000001" customHeight="1">
      <c r="C79" s="528" t="str">
        <f>F50</f>
        <v>大谷北ＦＣフォルテ</v>
      </c>
      <c r="D79" s="529"/>
      <c r="E79" s="529"/>
      <c r="F79" s="530"/>
      <c r="G79" s="512"/>
      <c r="H79" s="513"/>
      <c r="I79" s="251">
        <f>N59</f>
        <v>6</v>
      </c>
      <c r="J79" s="251">
        <f>T59</f>
        <v>0</v>
      </c>
      <c r="K79" s="251">
        <f>N65</f>
        <v>0</v>
      </c>
      <c r="L79" s="251">
        <f>T65</f>
        <v>0</v>
      </c>
      <c r="M79" s="516">
        <f>COUNTIF(G80:L80,"○")*3+COUNTIF(G80:L80,"△")</f>
        <v>4</v>
      </c>
      <c r="N79" s="518">
        <f>O79-J79-L79</f>
        <v>6</v>
      </c>
      <c r="O79" s="518">
        <f>I79+K79</f>
        <v>6</v>
      </c>
      <c r="P79" s="518">
        <v>1</v>
      </c>
      <c r="R79" s="520" t="str">
        <f>S50</f>
        <v>小山ウエストＪＦＣ</v>
      </c>
      <c r="S79" s="521"/>
      <c r="T79" s="521"/>
      <c r="U79" s="522"/>
      <c r="V79" s="512"/>
      <c r="W79" s="513"/>
      <c r="X79" s="251">
        <f>N62</f>
        <v>0</v>
      </c>
      <c r="Y79" s="251">
        <f>T62</f>
        <v>1</v>
      </c>
      <c r="Z79" s="251">
        <f>N68</f>
        <v>0</v>
      </c>
      <c r="AA79" s="251">
        <f>T68</f>
        <v>0</v>
      </c>
      <c r="AB79" s="516">
        <f>COUNTIF(V80:AA80,"○")*3+COUNTIF(V80:AA80,"△")</f>
        <v>1</v>
      </c>
      <c r="AC79" s="518">
        <f>AD79-Y79-AA79</f>
        <v>-1</v>
      </c>
      <c r="AD79" s="518">
        <f>X79+Z79</f>
        <v>0</v>
      </c>
      <c r="AE79" s="518">
        <v>3</v>
      </c>
    </row>
    <row r="80" spans="1:33" ht="20.100000000000001" customHeight="1">
      <c r="C80" s="531"/>
      <c r="D80" s="532"/>
      <c r="E80" s="532"/>
      <c r="F80" s="533"/>
      <c r="G80" s="514"/>
      <c r="H80" s="515"/>
      <c r="I80" s="526" t="str">
        <f>IF(I79&gt;J79,"○",IF(I79&lt;J79,"×",IF(I79=J79,"△")))</f>
        <v>○</v>
      </c>
      <c r="J80" s="527"/>
      <c r="K80" s="526" t="str">
        <f>IF(K79&gt;L79,"○",IF(K79&lt;L79,"×",IF(K79=L79,"△")))</f>
        <v>△</v>
      </c>
      <c r="L80" s="527"/>
      <c r="M80" s="517"/>
      <c r="N80" s="519"/>
      <c r="O80" s="519"/>
      <c r="P80" s="519"/>
      <c r="R80" s="523"/>
      <c r="S80" s="524"/>
      <c r="T80" s="524"/>
      <c r="U80" s="525"/>
      <c r="V80" s="514"/>
      <c r="W80" s="515"/>
      <c r="X80" s="526" t="str">
        <f>IF(X79&gt;Y79,"○",IF(X79&lt;Y79,"×",IF(X79=Y79,"△")))</f>
        <v>×</v>
      </c>
      <c r="Y80" s="527"/>
      <c r="Z80" s="526" t="str">
        <f t="shared" ref="Z80" si="2">IF(Z79&gt;AA79,"○",IF(Z79&lt;AA79,"×",IF(Z79=AA79,"△")))</f>
        <v>△</v>
      </c>
      <c r="AA80" s="527"/>
      <c r="AB80" s="517"/>
      <c r="AC80" s="519"/>
      <c r="AD80" s="519"/>
      <c r="AE80" s="519"/>
    </row>
    <row r="81" spans="3:31" ht="20.100000000000001" customHeight="1">
      <c r="C81" s="520" t="str">
        <f>J50</f>
        <v>ＴＡＣ　ＫＵＺＵＵ　ＦＣ</v>
      </c>
      <c r="D81" s="521"/>
      <c r="E81" s="521"/>
      <c r="F81" s="522"/>
      <c r="G81" s="251">
        <f>J79</f>
        <v>0</v>
      </c>
      <c r="H81" s="251">
        <f>I79</f>
        <v>6</v>
      </c>
      <c r="I81" s="512"/>
      <c r="J81" s="513"/>
      <c r="K81" s="251">
        <f>N71</f>
        <v>0</v>
      </c>
      <c r="L81" s="251">
        <f>T71</f>
        <v>1</v>
      </c>
      <c r="M81" s="516">
        <f>COUNTIF(G82:L82,"○")*3+COUNTIF(G82:L82,"△")</f>
        <v>0</v>
      </c>
      <c r="N81" s="518">
        <f>O81-H81-L81</f>
        <v>-7</v>
      </c>
      <c r="O81" s="518">
        <f>G81+K81</f>
        <v>0</v>
      </c>
      <c r="P81" s="518">
        <v>3</v>
      </c>
      <c r="R81" s="544" t="str">
        <f>W50</f>
        <v>真岡西サッカークラブブリッツ</v>
      </c>
      <c r="S81" s="545"/>
      <c r="T81" s="545"/>
      <c r="U81" s="546"/>
      <c r="V81" s="251">
        <f>Y79</f>
        <v>1</v>
      </c>
      <c r="W81" s="251">
        <f>X79</f>
        <v>0</v>
      </c>
      <c r="X81" s="512"/>
      <c r="Y81" s="513"/>
      <c r="Z81" s="251">
        <f>N74</f>
        <v>1</v>
      </c>
      <c r="AA81" s="251">
        <f>T74</f>
        <v>2</v>
      </c>
      <c r="AB81" s="516">
        <f>COUNTIF(V82:AA82,"○")*3+COUNTIF(V82:AA82,"△")</f>
        <v>3</v>
      </c>
      <c r="AC81" s="518">
        <f>AD81-W81-AA81</f>
        <v>0</v>
      </c>
      <c r="AD81" s="518">
        <f>V81+Z81</f>
        <v>2</v>
      </c>
      <c r="AE81" s="518">
        <v>2</v>
      </c>
    </row>
    <row r="82" spans="3:31" ht="20.100000000000001" customHeight="1">
      <c r="C82" s="523"/>
      <c r="D82" s="524"/>
      <c r="E82" s="524"/>
      <c r="F82" s="525"/>
      <c r="G82" s="526" t="str">
        <f>IF(G81&gt;H81,"○",IF(G81&lt;H81,"×",IF(G81=H81,"△")))</f>
        <v>×</v>
      </c>
      <c r="H82" s="527"/>
      <c r="I82" s="514"/>
      <c r="J82" s="515"/>
      <c r="K82" s="526" t="str">
        <f>IF(K81&gt;L81,"○",IF(K81&lt;L81,"×",IF(K81=L81,"△")))</f>
        <v>×</v>
      </c>
      <c r="L82" s="527"/>
      <c r="M82" s="517"/>
      <c r="N82" s="519"/>
      <c r="O82" s="519"/>
      <c r="P82" s="519"/>
      <c r="R82" s="547"/>
      <c r="S82" s="548"/>
      <c r="T82" s="548"/>
      <c r="U82" s="549"/>
      <c r="V82" s="526" t="str">
        <f>IF(V81&gt;W81,"○",IF(V81&lt;W81,"×",IF(V81=W81,"△")))</f>
        <v>○</v>
      </c>
      <c r="W82" s="527"/>
      <c r="X82" s="514"/>
      <c r="Y82" s="515"/>
      <c r="Z82" s="526" t="str">
        <f t="shared" ref="Z82" si="3">IF(Z81&gt;AA81,"○",IF(Z81&lt;AA81,"×",IF(Z81=AA81,"△")))</f>
        <v>×</v>
      </c>
      <c r="AA82" s="527"/>
      <c r="AB82" s="517"/>
      <c r="AC82" s="519"/>
      <c r="AD82" s="519"/>
      <c r="AE82" s="519"/>
    </row>
    <row r="83" spans="3:31" ht="20.100000000000001" customHeight="1">
      <c r="C83" s="520" t="str">
        <f>N50</f>
        <v>豊郷ＪＦＣ宇都宮</v>
      </c>
      <c r="D83" s="521"/>
      <c r="E83" s="521"/>
      <c r="F83" s="522"/>
      <c r="G83" s="251">
        <f>L79</f>
        <v>0</v>
      </c>
      <c r="H83" s="251">
        <f>K79</f>
        <v>0</v>
      </c>
      <c r="I83" s="251">
        <f>L81</f>
        <v>1</v>
      </c>
      <c r="J83" s="251">
        <f>K81</f>
        <v>0</v>
      </c>
      <c r="K83" s="512"/>
      <c r="L83" s="513"/>
      <c r="M83" s="516">
        <f>COUNTIF(G84:L84,"○")*3+COUNTIF(G84:L84,"△")</f>
        <v>4</v>
      </c>
      <c r="N83" s="518">
        <f>O83-H83-J83</f>
        <v>1</v>
      </c>
      <c r="O83" s="518">
        <f>G83+I83</f>
        <v>1</v>
      </c>
      <c r="P83" s="518">
        <v>2</v>
      </c>
      <c r="R83" s="528" t="str">
        <f>AA50</f>
        <v>東那須野ＦＣ　Ｕ－１０</v>
      </c>
      <c r="S83" s="529"/>
      <c r="T83" s="529"/>
      <c r="U83" s="530"/>
      <c r="V83" s="251">
        <f>AA79</f>
        <v>0</v>
      </c>
      <c r="W83" s="251">
        <f>Z79</f>
        <v>0</v>
      </c>
      <c r="X83" s="251">
        <f>AA81</f>
        <v>2</v>
      </c>
      <c r="Y83" s="251">
        <f>Z81</f>
        <v>1</v>
      </c>
      <c r="Z83" s="512"/>
      <c r="AA83" s="513"/>
      <c r="AB83" s="516">
        <f>COUNTIF(V84:AA84,"○")*3+COUNTIF(V84:AA84,"△")</f>
        <v>4</v>
      </c>
      <c r="AC83" s="518">
        <f>AD83-W83-Y83</f>
        <v>1</v>
      </c>
      <c r="AD83" s="518">
        <f>V83+X83</f>
        <v>2</v>
      </c>
      <c r="AE83" s="518">
        <v>1</v>
      </c>
    </row>
    <row r="84" spans="3:31" ht="20.100000000000001" customHeight="1">
      <c r="C84" s="523"/>
      <c r="D84" s="524"/>
      <c r="E84" s="524"/>
      <c r="F84" s="525"/>
      <c r="G84" s="526" t="str">
        <f>IF(G83&gt;H83,"○",IF(G83&lt;H83,"×",IF(G83=H83,"△")))</f>
        <v>△</v>
      </c>
      <c r="H84" s="527"/>
      <c r="I84" s="526" t="str">
        <f>IF(I83&gt;J83,"○",IF(I83&lt;J83,"×",IF(I83=J83,"△")))</f>
        <v>○</v>
      </c>
      <c r="J84" s="527"/>
      <c r="K84" s="514"/>
      <c r="L84" s="515"/>
      <c r="M84" s="517"/>
      <c r="N84" s="519"/>
      <c r="O84" s="519"/>
      <c r="P84" s="519"/>
      <c r="R84" s="531"/>
      <c r="S84" s="532"/>
      <c r="T84" s="532"/>
      <c r="U84" s="533"/>
      <c r="V84" s="526" t="str">
        <f>IF(V83&gt;W83,"○",IF(V83&lt;W83,"×",IF(V83=W83,"△")))</f>
        <v>△</v>
      </c>
      <c r="W84" s="527"/>
      <c r="X84" s="526" t="str">
        <f>IF(X83&gt;Y83,"○",IF(X83&lt;Y83,"×",IF(X83=Y83,"△")))</f>
        <v>○</v>
      </c>
      <c r="Y84" s="527"/>
      <c r="Z84" s="514"/>
      <c r="AA84" s="515"/>
      <c r="AB84" s="517"/>
      <c r="AC84" s="519"/>
      <c r="AD84" s="519"/>
      <c r="AE84" s="519"/>
    </row>
    <row r="85" spans="3:31" ht="20.100000000000001" customHeight="1"/>
  </sheetData>
  <mergeCells count="340">
    <mergeCell ref="AC38:AC39"/>
    <mergeCell ref="AD38:AD39"/>
    <mergeCell ref="AE38:AE39"/>
    <mergeCell ref="G39:H39"/>
    <mergeCell ref="K39:L39"/>
    <mergeCell ref="V39:W39"/>
    <mergeCell ref="Z39:AA39"/>
    <mergeCell ref="C36:F37"/>
    <mergeCell ref="C38:F39"/>
    <mergeCell ref="I38:J39"/>
    <mergeCell ref="M38:M39"/>
    <mergeCell ref="N38:N39"/>
    <mergeCell ref="O38:O39"/>
    <mergeCell ref="P38:P39"/>
    <mergeCell ref="R38:U39"/>
    <mergeCell ref="X38:Y39"/>
    <mergeCell ref="AB38:AB39"/>
    <mergeCell ref="V34:W35"/>
    <mergeCell ref="X34:Y35"/>
    <mergeCell ref="Z34:AA35"/>
    <mergeCell ref="AB34:AB35"/>
    <mergeCell ref="AC34:AC35"/>
    <mergeCell ref="AD34:AD35"/>
    <mergeCell ref="AE34:AE35"/>
    <mergeCell ref="G36:H37"/>
    <mergeCell ref="M36:M37"/>
    <mergeCell ref="N36:N37"/>
    <mergeCell ref="O36:O37"/>
    <mergeCell ref="P36:P37"/>
    <mergeCell ref="R36:U37"/>
    <mergeCell ref="V36:W37"/>
    <mergeCell ref="AB36:AB37"/>
    <mergeCell ref="AC36:AC37"/>
    <mergeCell ref="AD36:AD37"/>
    <mergeCell ref="AE36:AE37"/>
    <mergeCell ref="I37:J37"/>
    <mergeCell ref="K37:L37"/>
    <mergeCell ref="X37:Y37"/>
    <mergeCell ref="Z37:AA37"/>
    <mergeCell ref="C34:F35"/>
    <mergeCell ref="G34:H35"/>
    <mergeCell ref="I34:J35"/>
    <mergeCell ref="K34:L35"/>
    <mergeCell ref="M34:M35"/>
    <mergeCell ref="N34:N35"/>
    <mergeCell ref="O34:O35"/>
    <mergeCell ref="P34:P35"/>
    <mergeCell ref="R34:U35"/>
    <mergeCell ref="AC25:AC26"/>
    <mergeCell ref="AD25:AD26"/>
    <mergeCell ref="AE25:AE26"/>
    <mergeCell ref="AF25:AF26"/>
    <mergeCell ref="AG25:AG26"/>
    <mergeCell ref="B19:B20"/>
    <mergeCell ref="C19:E20"/>
    <mergeCell ref="C28:E29"/>
    <mergeCell ref="B31:B32"/>
    <mergeCell ref="C31:E32"/>
    <mergeCell ref="G31:M32"/>
    <mergeCell ref="N31:N32"/>
    <mergeCell ref="O31:O32"/>
    <mergeCell ref="S31:S32"/>
    <mergeCell ref="T31:T32"/>
    <mergeCell ref="U31:AA32"/>
    <mergeCell ref="S28:S29"/>
    <mergeCell ref="T28:T29"/>
    <mergeCell ref="AC31:AC32"/>
    <mergeCell ref="AD31:AD32"/>
    <mergeCell ref="AE31:AE32"/>
    <mergeCell ref="AF31:AF32"/>
    <mergeCell ref="AG31:AG32"/>
    <mergeCell ref="AB31:AB32"/>
    <mergeCell ref="B25:B26"/>
    <mergeCell ref="C25:E26"/>
    <mergeCell ref="G25:M26"/>
    <mergeCell ref="N25:N26"/>
    <mergeCell ref="O25:O26"/>
    <mergeCell ref="S25:S26"/>
    <mergeCell ref="T25:T26"/>
    <mergeCell ref="U25:AA26"/>
    <mergeCell ref="AB25:AB26"/>
    <mergeCell ref="S7:T14"/>
    <mergeCell ref="W7:X14"/>
    <mergeCell ref="AA7:AB14"/>
    <mergeCell ref="AE7:AF14"/>
    <mergeCell ref="U19:AA20"/>
    <mergeCell ref="AB19:AB20"/>
    <mergeCell ref="AC19:AC20"/>
    <mergeCell ref="AD19:AD20"/>
    <mergeCell ref="AE19:AE20"/>
    <mergeCell ref="AF19:AF20"/>
    <mergeCell ref="T1:W1"/>
    <mergeCell ref="X1:AG1"/>
    <mergeCell ref="N1:R1"/>
    <mergeCell ref="J3:K3"/>
    <mergeCell ref="W3:X3"/>
    <mergeCell ref="B6:C6"/>
    <mergeCell ref="F6:G6"/>
    <mergeCell ref="J6:K6"/>
    <mergeCell ref="S16:S17"/>
    <mergeCell ref="T16:T17"/>
    <mergeCell ref="B16:B17"/>
    <mergeCell ref="G16:M17"/>
    <mergeCell ref="N16:N17"/>
    <mergeCell ref="O16:O17"/>
    <mergeCell ref="C16:E17"/>
    <mergeCell ref="N6:O6"/>
    <mergeCell ref="S6:T6"/>
    <mergeCell ref="W6:X6"/>
    <mergeCell ref="AA6:AB6"/>
    <mergeCell ref="AE6:AF6"/>
    <mergeCell ref="B7:C14"/>
    <mergeCell ref="F7:G14"/>
    <mergeCell ref="J7:K14"/>
    <mergeCell ref="N7:O14"/>
    <mergeCell ref="G19:M20"/>
    <mergeCell ref="N19:N20"/>
    <mergeCell ref="O19:O20"/>
    <mergeCell ref="S19:S20"/>
    <mergeCell ref="T19:T20"/>
    <mergeCell ref="AE16:AE17"/>
    <mergeCell ref="AF16:AF17"/>
    <mergeCell ref="AG16:AG17"/>
    <mergeCell ref="U16:AA17"/>
    <mergeCell ref="AB16:AB17"/>
    <mergeCell ref="AC16:AC17"/>
    <mergeCell ref="AD16:AD17"/>
    <mergeCell ref="AG19:AG20"/>
    <mergeCell ref="AB22:AB23"/>
    <mergeCell ref="AC22:AC23"/>
    <mergeCell ref="AD22:AD23"/>
    <mergeCell ref="AE22:AE23"/>
    <mergeCell ref="AF22:AF23"/>
    <mergeCell ref="AG22:AG23"/>
    <mergeCell ref="B22:B23"/>
    <mergeCell ref="G22:M23"/>
    <mergeCell ref="N22:N23"/>
    <mergeCell ref="O22:O23"/>
    <mergeCell ref="S22:S23"/>
    <mergeCell ref="T22:T23"/>
    <mergeCell ref="U22:AA23"/>
    <mergeCell ref="C22:E23"/>
    <mergeCell ref="AG28:AG29"/>
    <mergeCell ref="U28:AA29"/>
    <mergeCell ref="AB28:AB29"/>
    <mergeCell ref="AC28:AC29"/>
    <mergeCell ref="AD28:AD29"/>
    <mergeCell ref="AE28:AE29"/>
    <mergeCell ref="AF28:AF29"/>
    <mergeCell ref="B28:B29"/>
    <mergeCell ref="G28:M29"/>
    <mergeCell ref="N28:N29"/>
    <mergeCell ref="O28:O29"/>
    <mergeCell ref="G41:H41"/>
    <mergeCell ref="I41:J41"/>
    <mergeCell ref="V41:W41"/>
    <mergeCell ref="X41:Y41"/>
    <mergeCell ref="C40:F41"/>
    <mergeCell ref="M40:M41"/>
    <mergeCell ref="N40:N41"/>
    <mergeCell ref="O40:O41"/>
    <mergeCell ref="P40:P41"/>
    <mergeCell ref="R40:U41"/>
    <mergeCell ref="AB40:AB41"/>
    <mergeCell ref="AC40:AC41"/>
    <mergeCell ref="AD40:AD41"/>
    <mergeCell ref="AE40:AE41"/>
    <mergeCell ref="N44:R44"/>
    <mergeCell ref="T44:W44"/>
    <mergeCell ref="X44:AG44"/>
    <mergeCell ref="J46:K46"/>
    <mergeCell ref="W46:X46"/>
    <mergeCell ref="K40:L41"/>
    <mergeCell ref="Z40:AA41"/>
    <mergeCell ref="AA49:AB49"/>
    <mergeCell ref="AE49:AF49"/>
    <mergeCell ref="B50:C57"/>
    <mergeCell ref="F50:G57"/>
    <mergeCell ref="J50:K57"/>
    <mergeCell ref="N50:O57"/>
    <mergeCell ref="S50:T57"/>
    <mergeCell ref="W50:X57"/>
    <mergeCell ref="AA50:AB57"/>
    <mergeCell ref="AE50:AF57"/>
    <mergeCell ref="B49:C49"/>
    <mergeCell ref="F49:G49"/>
    <mergeCell ref="J49:K49"/>
    <mergeCell ref="N49:O49"/>
    <mergeCell ref="S49:T49"/>
    <mergeCell ref="W49:X49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B59:B60"/>
    <mergeCell ref="C59:E60"/>
    <mergeCell ref="G59:M60"/>
    <mergeCell ref="N59:N60"/>
    <mergeCell ref="O59:O60"/>
    <mergeCell ref="S59:S60"/>
    <mergeCell ref="O65:O66"/>
    <mergeCell ref="S65:S66"/>
    <mergeCell ref="AB62:AB63"/>
    <mergeCell ref="AC62:AC63"/>
    <mergeCell ref="AD62:AD63"/>
    <mergeCell ref="AE62:AE63"/>
    <mergeCell ref="AF62:AF63"/>
    <mergeCell ref="AG62:AG63"/>
    <mergeCell ref="AF59:AF60"/>
    <mergeCell ref="AG59:AG60"/>
    <mergeCell ref="AB59:AB60"/>
    <mergeCell ref="AC59:AC60"/>
    <mergeCell ref="AD59:AD60"/>
    <mergeCell ref="AE59:AE60"/>
    <mergeCell ref="AC68:AC69"/>
    <mergeCell ref="AD68:AD69"/>
    <mergeCell ref="AE68:AE69"/>
    <mergeCell ref="AF68:AF69"/>
    <mergeCell ref="AG68:AG69"/>
    <mergeCell ref="AF65:AF66"/>
    <mergeCell ref="AG65:AG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AB65:AB66"/>
    <mergeCell ref="AC65:AC66"/>
    <mergeCell ref="AD65:AD66"/>
    <mergeCell ref="AE65:AE66"/>
    <mergeCell ref="B65:B66"/>
    <mergeCell ref="C65:E66"/>
    <mergeCell ref="G65:M66"/>
    <mergeCell ref="AC74:AC75"/>
    <mergeCell ref="AD74:AD75"/>
    <mergeCell ref="AE74:AE75"/>
    <mergeCell ref="AF74:AF75"/>
    <mergeCell ref="AG74:AG75"/>
    <mergeCell ref="AF71:AF72"/>
    <mergeCell ref="AG71:AG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AB71:AB72"/>
    <mergeCell ref="AC71:AC72"/>
    <mergeCell ref="AD71:AD72"/>
    <mergeCell ref="AE71:AE72"/>
    <mergeCell ref="B71:B72"/>
    <mergeCell ref="C71:E72"/>
    <mergeCell ref="G71:M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C81:F82"/>
    <mergeCell ref="I81:J82"/>
    <mergeCell ref="M81:M82"/>
    <mergeCell ref="N81:N82"/>
    <mergeCell ref="O81:O82"/>
    <mergeCell ref="G84:H84"/>
    <mergeCell ref="I84:J84"/>
    <mergeCell ref="V84:W84"/>
    <mergeCell ref="X84:Y84"/>
    <mergeCell ref="I1:M1"/>
    <mergeCell ref="I44:M44"/>
    <mergeCell ref="R83:U84"/>
    <mergeCell ref="Z83:AA84"/>
    <mergeCell ref="AB83:AB84"/>
    <mergeCell ref="I80:J80"/>
    <mergeCell ref="K80:L80"/>
    <mergeCell ref="X80:Y80"/>
    <mergeCell ref="Z80:AA80"/>
    <mergeCell ref="P81:P82"/>
    <mergeCell ref="R79:U80"/>
    <mergeCell ref="V79:W80"/>
    <mergeCell ref="AB79:AB80"/>
    <mergeCell ref="N77:N78"/>
    <mergeCell ref="AB74:AB75"/>
    <mergeCell ref="N71:N72"/>
    <mergeCell ref="O71:O72"/>
    <mergeCell ref="S71:S72"/>
    <mergeCell ref="AB68:AB69"/>
    <mergeCell ref="N65:N6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抽選結果</vt:lpstr>
      <vt:lpstr>U10組合せ(抽選結果)</vt:lpstr>
      <vt:lpstr>U10組合せ</vt:lpstr>
      <vt:lpstr>AB</vt:lpstr>
      <vt:lpstr>CD</vt:lpstr>
      <vt:lpstr>EF</vt:lpstr>
      <vt:lpstr>GH</vt:lpstr>
      <vt:lpstr>IJ</vt:lpstr>
      <vt:lpstr>KL</vt:lpstr>
      <vt:lpstr>MN</vt:lpstr>
      <vt:lpstr>OP</vt:lpstr>
      <vt:lpstr>２日目リーグabcd</vt:lpstr>
      <vt:lpstr>２日目リーグefgh</vt:lpstr>
      <vt:lpstr>準々決勝・準決勝・決勝</vt:lpstr>
      <vt:lpstr>４×４・４×３</vt:lpstr>
      <vt:lpstr>'２日目リーグabcd'!Print_Area</vt:lpstr>
      <vt:lpstr>'２日目リーグefgh'!Print_Area</vt:lpstr>
      <vt:lpstr>'４×４・４×３'!Print_Area</vt:lpstr>
      <vt:lpstr>AB!Print_Area</vt:lpstr>
      <vt:lpstr>CD!Print_Area</vt:lpstr>
      <vt:lpstr>EF!Print_Area</vt:lpstr>
      <vt:lpstr>GH!Print_Area</vt:lpstr>
      <vt:lpstr>IJ!Print_Area</vt:lpstr>
      <vt:lpstr>KL!Print_Area</vt:lpstr>
      <vt:lpstr>MN!Print_Area</vt:lpstr>
      <vt:lpstr>OP!Print_Area</vt:lpstr>
      <vt:lpstr>U10組合せ!Print_Area</vt:lpstr>
      <vt:lpstr>'U10組合せ(抽選結果)'!Print_Area</vt:lpstr>
      <vt:lpstr>準々決勝・準決勝・決勝!Print_Area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2023-10-22T02:16:00Z</cp:lastPrinted>
  <dcterms:created xsi:type="dcterms:W3CDTF">2005-09-26T14:53:02Z</dcterms:created>
  <dcterms:modified xsi:type="dcterms:W3CDTF">2023-10-22T03:28:30Z</dcterms:modified>
</cp:coreProperties>
</file>