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U11選手権関係\"/>
    </mc:Choice>
  </mc:AlternateContent>
  <bookViews>
    <workbookView xWindow="0" yWindow="0" windowWidth="23040" windowHeight="9384" tabRatio="925" activeTab="13"/>
  </bookViews>
  <sheets>
    <sheet name="抽選結果" sheetId="153" r:id="rId1"/>
    <sheet name="U11組合せ (抽選結果)" sheetId="85" r:id="rId2"/>
    <sheet name="U11組合せ" sheetId="152" r:id="rId3"/>
    <sheet name="AB" sheetId="147" r:id="rId4"/>
    <sheet name="CD" sheetId="144" r:id="rId5"/>
    <sheet name="EF" sheetId="148" r:id="rId6"/>
    <sheet name="GH" sheetId="146" r:id="rId7"/>
    <sheet name="IJ" sheetId="136" r:id="rId8"/>
    <sheet name="KL" sheetId="149" r:id="rId9"/>
    <sheet name="MN" sheetId="150" r:id="rId10"/>
    <sheet name="OP" sheetId="151" r:id="rId11"/>
    <sheet name="２日目ab" sheetId="88" r:id="rId12"/>
    <sheet name="２日目cd" sheetId="89" r:id="rId13"/>
    <sheet name="3日目（準決勝・決勝） " sheetId="135" r:id="rId14"/>
  </sheets>
  <definedNames>
    <definedName name="_xlnm.Print_Area" localSheetId="11">'２日目ab'!$A$1:$Y$80</definedName>
    <definedName name="_xlnm.Print_Area" localSheetId="12">'２日目cd'!$A$1:$Y$81</definedName>
    <definedName name="_xlnm.Print_Area" localSheetId="13">'3日目（準決勝・決勝） '!$A$1:$W$64</definedName>
    <definedName name="_xlnm.Print_Area" localSheetId="3">AB!$A$1:$AG$102</definedName>
    <definedName name="_xlnm.Print_Area" localSheetId="4">CD!$A$1:$AG$84</definedName>
    <definedName name="_xlnm.Print_Area" localSheetId="5">EF!$A$1:$AG$93</definedName>
    <definedName name="_xlnm.Print_Area" localSheetId="7">IJ!$A$1:$AG$96</definedName>
    <definedName name="_xlnm.Print_Area" localSheetId="8">KL!$A$1:$AG$84</definedName>
    <definedName name="_xlnm.Print_Area" localSheetId="9">MN!$A$1:$AG$93</definedName>
    <definedName name="_xlnm.Print_Area" localSheetId="10">OP!$A$1:$AG$84</definedName>
    <definedName name="_xlnm.Print_Area" localSheetId="2">U11組合せ!$A$1:$AL$143</definedName>
    <definedName name="_xlnm.Print_Area" localSheetId="1">'U11組合せ (抽選結果)'!$A$1:$AL$143</definedName>
    <definedName name="_xlnm.Print_Area" localSheetId="0">抽選結果!$A$1:$F$123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2" i="85" l="1"/>
  <c r="H11" i="135" l="1"/>
  <c r="D11" i="135"/>
  <c r="Q79" i="88"/>
  <c r="E79" i="88"/>
  <c r="Q76" i="88"/>
  <c r="E76" i="88"/>
  <c r="N11" i="135"/>
  <c r="R11" i="135"/>
  <c r="X27" i="89" l="1"/>
  <c r="U27" i="89"/>
  <c r="R27" i="89"/>
  <c r="O27" i="89"/>
  <c r="J27" i="89"/>
  <c r="Q53" i="89" s="1"/>
  <c r="Q69" i="89" s="1"/>
  <c r="G27" i="89"/>
  <c r="E53" i="89" s="1"/>
  <c r="D27" i="89"/>
  <c r="Q50" i="89" s="1"/>
  <c r="E69" i="89" s="1"/>
  <c r="E79" i="89" s="1"/>
  <c r="A27" i="89"/>
  <c r="E50" i="89" s="1"/>
  <c r="X10" i="89"/>
  <c r="Q47" i="89" s="1"/>
  <c r="U10" i="89"/>
  <c r="E47" i="89" s="1"/>
  <c r="Q66" i="89" s="1"/>
  <c r="Q76" i="89" s="1"/>
  <c r="R10" i="89"/>
  <c r="Q44" i="89" s="1"/>
  <c r="O10" i="89"/>
  <c r="E44" i="89" s="1"/>
  <c r="E66" i="89" s="1"/>
  <c r="J10" i="89"/>
  <c r="G10" i="89"/>
  <c r="X27" i="88"/>
  <c r="U27" i="88"/>
  <c r="R27" i="88"/>
  <c r="O27" i="88"/>
  <c r="J27" i="88"/>
  <c r="Q54" i="88" s="1"/>
  <c r="G27" i="88"/>
  <c r="E54" i="88" s="1"/>
  <c r="Q69" i="88" s="1"/>
  <c r="D27" i="88"/>
  <c r="Q51" i="88" s="1"/>
  <c r="E69" i="88" s="1"/>
  <c r="A27" i="88"/>
  <c r="E51" i="88" s="1"/>
  <c r="X10" i="88"/>
  <c r="Q47" i="88" s="1"/>
  <c r="U10" i="88"/>
  <c r="E47" i="88" s="1"/>
  <c r="Q66" i="88" s="1"/>
  <c r="R10" i="88"/>
  <c r="Q44" i="88" s="1"/>
  <c r="E66" i="88" s="1"/>
  <c r="O10" i="88"/>
  <c r="E44" i="88"/>
  <c r="D10" i="89" l="1"/>
  <c r="A10" i="89"/>
  <c r="J10" i="88"/>
  <c r="G10" i="88"/>
  <c r="D10" i="88"/>
  <c r="A10" i="88"/>
  <c r="A26" i="85" l="1"/>
  <c r="AL9" i="85" l="1"/>
  <c r="AL26" i="85"/>
  <c r="AL43" i="85"/>
  <c r="AL60" i="85"/>
  <c r="AL77" i="85"/>
  <c r="AL94" i="85"/>
  <c r="AL111" i="85"/>
  <c r="AL128" i="85"/>
  <c r="A128" i="85"/>
  <c r="A111" i="85"/>
  <c r="A94" i="85"/>
  <c r="A77" i="85"/>
  <c r="A60" i="85"/>
  <c r="A43" i="85"/>
  <c r="A9" i="85"/>
  <c r="AJ10" i="85"/>
  <c r="AJ14" i="85"/>
  <c r="AJ12" i="85"/>
  <c r="AJ20" i="85"/>
  <c r="AJ18" i="85"/>
  <c r="AJ22" i="85"/>
  <c r="AJ31" i="85"/>
  <c r="AJ29" i="85"/>
  <c r="AJ27" i="85"/>
  <c r="AJ35" i="85"/>
  <c r="AJ37" i="85"/>
  <c r="AJ39" i="85"/>
  <c r="AJ48" i="85"/>
  <c r="AJ46" i="85"/>
  <c r="AJ44" i="85"/>
  <c r="AJ52" i="85"/>
  <c r="AJ54" i="85"/>
  <c r="AJ56" i="85"/>
  <c r="AJ60" i="85"/>
  <c r="AJ62" i="85"/>
  <c r="AJ64" i="85"/>
  <c r="AJ66" i="85"/>
  <c r="AJ68" i="85"/>
  <c r="AJ70" i="85"/>
  <c r="AJ72" i="85"/>
  <c r="AJ74" i="85"/>
  <c r="AJ82" i="85"/>
  <c r="AJ80" i="85"/>
  <c r="AJ78" i="85"/>
  <c r="AJ86" i="85"/>
  <c r="AJ88" i="85"/>
  <c r="AJ90" i="85"/>
  <c r="AJ95" i="85"/>
  <c r="AJ99" i="85"/>
  <c r="AJ97" i="85"/>
  <c r="AJ103" i="85"/>
  <c r="AJ105" i="85"/>
  <c r="AJ107" i="85"/>
  <c r="AJ116" i="85"/>
  <c r="AJ114" i="85"/>
  <c r="AJ112" i="85"/>
  <c r="AJ119" i="85"/>
  <c r="AJ121" i="85"/>
  <c r="AJ123" i="85"/>
  <c r="AJ125" i="85"/>
  <c r="AJ134" i="85"/>
  <c r="AJ136" i="85"/>
  <c r="AJ140" i="85"/>
  <c r="AJ128" i="85"/>
  <c r="AJ130" i="85"/>
  <c r="AJ132" i="85"/>
  <c r="AJ138" i="85"/>
  <c r="AJ142" i="85"/>
  <c r="C141" i="85"/>
  <c r="C139" i="85"/>
  <c r="C137" i="85"/>
  <c r="C133" i="85"/>
  <c r="C131" i="85"/>
  <c r="C129" i="85"/>
  <c r="C124" i="85"/>
  <c r="C122" i="85"/>
  <c r="C120" i="85"/>
  <c r="C116" i="85"/>
  <c r="C114" i="85"/>
  <c r="C112" i="85"/>
  <c r="C105" i="85"/>
  <c r="C107" i="85"/>
  <c r="C103" i="85"/>
  <c r="C97" i="85"/>
  <c r="C99" i="85"/>
  <c r="C95" i="85"/>
  <c r="C91" i="85"/>
  <c r="C77" i="85"/>
  <c r="C79" i="85"/>
  <c r="C81" i="85"/>
  <c r="C83" i="85"/>
  <c r="C85" i="85"/>
  <c r="C87" i="85"/>
  <c r="C89" i="85"/>
  <c r="C69" i="85"/>
  <c r="C73" i="85"/>
  <c r="C71" i="85"/>
  <c r="C63" i="85"/>
  <c r="C65" i="85"/>
  <c r="C61" i="85"/>
  <c r="C56" i="85"/>
  <c r="C54" i="85"/>
  <c r="C52" i="85"/>
  <c r="C46" i="85"/>
  <c r="C48" i="85"/>
  <c r="C44" i="85"/>
  <c r="C28" i="85"/>
  <c r="C30" i="85"/>
  <c r="C32" i="85"/>
  <c r="C34" i="85"/>
  <c r="C36" i="85"/>
  <c r="C38" i="85"/>
  <c r="C40" i="85"/>
  <c r="C26" i="85"/>
  <c r="C11" i="85"/>
  <c r="C13" i="85"/>
  <c r="C15" i="85"/>
  <c r="C17" i="85"/>
  <c r="C19" i="85"/>
  <c r="C21" i="85"/>
  <c r="C23" i="85"/>
  <c r="C9" i="85"/>
  <c r="A123" i="153"/>
  <c r="A122" i="153"/>
  <c r="A121" i="153"/>
  <c r="A120" i="153"/>
  <c r="A119" i="153"/>
  <c r="A118" i="153"/>
  <c r="A117" i="153"/>
  <c r="A116" i="153"/>
  <c r="A115" i="153"/>
  <c r="A114" i="153"/>
  <c r="A113" i="153"/>
  <c r="A112" i="153"/>
  <c r="A111" i="153"/>
  <c r="A110" i="153"/>
  <c r="A109" i="153"/>
  <c r="A108" i="153"/>
  <c r="A107" i="153"/>
  <c r="A104" i="153"/>
  <c r="A103" i="153"/>
  <c r="A102" i="153"/>
  <c r="A101" i="153"/>
  <c r="A100" i="153"/>
  <c r="A99" i="153"/>
  <c r="A98" i="153"/>
  <c r="A97" i="153"/>
  <c r="A94" i="153"/>
  <c r="A93" i="153"/>
  <c r="A92" i="153"/>
  <c r="A91" i="153"/>
  <c r="A90" i="153"/>
  <c r="A89" i="153"/>
  <c r="A88" i="153"/>
  <c r="A87" i="153"/>
  <c r="A86" i="153"/>
  <c r="A85" i="153"/>
  <c r="A84" i="153"/>
  <c r="A83" i="153"/>
  <c r="A82" i="153"/>
  <c r="A81" i="153"/>
  <c r="A80" i="153"/>
  <c r="A77" i="153"/>
  <c r="A76" i="153"/>
  <c r="A75" i="153"/>
  <c r="A74" i="153"/>
  <c r="A73" i="153"/>
  <c r="A72" i="153"/>
  <c r="A71" i="153"/>
  <c r="A70" i="153"/>
  <c r="A69" i="153"/>
  <c r="A66" i="153"/>
  <c r="A65" i="153"/>
  <c r="A64" i="153"/>
  <c r="A63" i="153"/>
  <c r="A62" i="153"/>
  <c r="A61" i="153"/>
  <c r="A60" i="153"/>
  <c r="A59" i="153"/>
  <c r="A58" i="153"/>
  <c r="A57" i="153"/>
  <c r="A56" i="153"/>
  <c r="A55" i="153"/>
  <c r="A54" i="153"/>
  <c r="A53" i="153"/>
  <c r="A52" i="153"/>
  <c r="A51" i="153"/>
  <c r="A50" i="153"/>
  <c r="A49" i="153"/>
  <c r="A48" i="153"/>
  <c r="A47" i="153"/>
  <c r="A46" i="153"/>
  <c r="A43" i="153"/>
  <c r="A42" i="153"/>
  <c r="A41" i="153"/>
  <c r="A40" i="153"/>
  <c r="A39" i="153"/>
  <c r="A38" i="153"/>
  <c r="A37" i="153"/>
  <c r="A36" i="153"/>
  <c r="A35" i="153"/>
  <c r="A34" i="153"/>
  <c r="A33" i="153"/>
  <c r="A32" i="153"/>
  <c r="A29" i="153"/>
  <c r="A28" i="153"/>
  <c r="A27" i="153"/>
  <c r="A26" i="153"/>
  <c r="A25" i="153"/>
  <c r="A24" i="153"/>
  <c r="A23" i="153"/>
  <c r="A22" i="153"/>
  <c r="A21" i="153"/>
  <c r="A18" i="153"/>
  <c r="A17" i="153"/>
  <c r="A16" i="153"/>
  <c r="A15" i="153"/>
  <c r="A14" i="153"/>
  <c r="A13" i="153"/>
  <c r="A12" i="153"/>
  <c r="A11" i="153"/>
  <c r="A10" i="153"/>
  <c r="A9" i="153"/>
  <c r="A8" i="153"/>
  <c r="A7" i="153"/>
  <c r="A6" i="153"/>
  <c r="A5" i="153"/>
  <c r="A4" i="153"/>
  <c r="A3" i="153"/>
  <c r="AG8" i="152" l="1"/>
  <c r="Y8" i="152"/>
  <c r="AA50" i="151" l="1"/>
  <c r="U68" i="151" s="1"/>
  <c r="W50" i="151"/>
  <c r="G74" i="151" s="1"/>
  <c r="S50" i="151"/>
  <c r="G62" i="151" s="1"/>
  <c r="N50" i="151"/>
  <c r="J50" i="151"/>
  <c r="U59" i="151" s="1"/>
  <c r="F50" i="151"/>
  <c r="G65" i="151" s="1"/>
  <c r="AA7" i="151"/>
  <c r="R40" i="151" s="1"/>
  <c r="Z34" i="151" s="1"/>
  <c r="W7" i="151"/>
  <c r="R38" i="151" s="1"/>
  <c r="X34" i="151" s="1"/>
  <c r="S7" i="151"/>
  <c r="R36" i="151" s="1"/>
  <c r="V34" i="151" s="1"/>
  <c r="N7" i="151"/>
  <c r="C40" i="151" s="1"/>
  <c r="K34" i="151" s="1"/>
  <c r="J7" i="151"/>
  <c r="C38" i="151" s="1"/>
  <c r="I34" i="151" s="1"/>
  <c r="F7" i="151"/>
  <c r="G16" i="151" s="1"/>
  <c r="X44" i="151"/>
  <c r="X1" i="151"/>
  <c r="L81" i="151"/>
  <c r="I83" i="151" s="1"/>
  <c r="AA79" i="151"/>
  <c r="V83" i="151" s="1"/>
  <c r="R77" i="151"/>
  <c r="C77" i="151"/>
  <c r="T74" i="151"/>
  <c r="AA81" i="151" s="1"/>
  <c r="X83" i="151" s="1"/>
  <c r="N74" i="151"/>
  <c r="Z81" i="151" s="1"/>
  <c r="T71" i="151"/>
  <c r="N71" i="151"/>
  <c r="K81" i="151" s="1"/>
  <c r="T68" i="151"/>
  <c r="N68" i="151"/>
  <c r="Z79" i="151" s="1"/>
  <c r="T65" i="151"/>
  <c r="L79" i="151" s="1"/>
  <c r="G83" i="151" s="1"/>
  <c r="N65" i="151"/>
  <c r="K79" i="151" s="1"/>
  <c r="T62" i="151"/>
  <c r="Y79" i="151" s="1"/>
  <c r="V81" i="151" s="1"/>
  <c r="N62" i="151"/>
  <c r="X79" i="151" s="1"/>
  <c r="T59" i="151"/>
  <c r="J79" i="151" s="1"/>
  <c r="G81" i="151" s="1"/>
  <c r="N59" i="151"/>
  <c r="I79" i="151" s="1"/>
  <c r="H81" i="151" s="1"/>
  <c r="AA38" i="151"/>
  <c r="X40" i="151" s="1"/>
  <c r="Z38" i="151"/>
  <c r="Y40" i="151" s="1"/>
  <c r="V38" i="151"/>
  <c r="R34" i="151"/>
  <c r="C34" i="151"/>
  <c r="T31" i="151"/>
  <c r="N31" i="151"/>
  <c r="T28" i="151"/>
  <c r="L38" i="151" s="1"/>
  <c r="I40" i="151" s="1"/>
  <c r="N28" i="151"/>
  <c r="K38" i="151" s="1"/>
  <c r="T25" i="151"/>
  <c r="AA36" i="151" s="1"/>
  <c r="V40" i="151" s="1"/>
  <c r="N25" i="151"/>
  <c r="Z36" i="151" s="1"/>
  <c r="T22" i="151"/>
  <c r="L36" i="151" s="1"/>
  <c r="G40" i="151" s="1"/>
  <c r="N22" i="151"/>
  <c r="K36" i="151" s="1"/>
  <c r="H40" i="151" s="1"/>
  <c r="T19" i="151"/>
  <c r="Y36" i="151" s="1"/>
  <c r="N19" i="151"/>
  <c r="X36" i="151" s="1"/>
  <c r="T16" i="151"/>
  <c r="J36" i="151" s="1"/>
  <c r="G38" i="151" s="1"/>
  <c r="N16" i="151"/>
  <c r="I36" i="151" s="1"/>
  <c r="I1" i="151"/>
  <c r="I44" i="151" s="1"/>
  <c r="A1" i="151"/>
  <c r="A44" i="151" s="1"/>
  <c r="AA58" i="150"/>
  <c r="U76" i="150" s="1"/>
  <c r="W58" i="150"/>
  <c r="G82" i="150" s="1"/>
  <c r="S58" i="150"/>
  <c r="R87" i="150" s="1"/>
  <c r="V85" i="150" s="1"/>
  <c r="N58" i="150"/>
  <c r="U79" i="150" s="1"/>
  <c r="J58" i="150"/>
  <c r="G79" i="150" s="1"/>
  <c r="F58" i="150"/>
  <c r="C87" i="150" s="1"/>
  <c r="G85" i="150" s="1"/>
  <c r="AD7" i="150"/>
  <c r="R49" i="150" s="1"/>
  <c r="Z7" i="150"/>
  <c r="R47" i="150" s="1"/>
  <c r="V7" i="150"/>
  <c r="X41" i="150" s="1"/>
  <c r="R7" i="150"/>
  <c r="R43" i="150" s="1"/>
  <c r="O7" i="150"/>
  <c r="U32" i="150" s="1"/>
  <c r="K7" i="150"/>
  <c r="B47" i="150" s="1"/>
  <c r="J41" i="150" s="1"/>
  <c r="G7" i="150"/>
  <c r="G34" i="150" s="1"/>
  <c r="C7" i="150"/>
  <c r="G16" i="150" s="1"/>
  <c r="X52" i="150"/>
  <c r="X1" i="150"/>
  <c r="J87" i="150"/>
  <c r="G89" i="150" s="1"/>
  <c r="R85" i="150"/>
  <c r="C85" i="150"/>
  <c r="T82" i="150"/>
  <c r="AA89" i="150" s="1"/>
  <c r="X91" i="150" s="1"/>
  <c r="N82" i="150"/>
  <c r="Z89" i="150" s="1"/>
  <c r="T79" i="150"/>
  <c r="L89" i="150" s="1"/>
  <c r="I91" i="150" s="1"/>
  <c r="N79" i="150"/>
  <c r="K89" i="150" s="1"/>
  <c r="T76" i="150"/>
  <c r="AA87" i="150" s="1"/>
  <c r="V91" i="150" s="1"/>
  <c r="N76" i="150"/>
  <c r="Z87" i="150" s="1"/>
  <c r="T73" i="150"/>
  <c r="L87" i="150" s="1"/>
  <c r="G91" i="150" s="1"/>
  <c r="N73" i="150"/>
  <c r="K87" i="150" s="1"/>
  <c r="T70" i="150"/>
  <c r="Y87" i="150" s="1"/>
  <c r="V89" i="150" s="1"/>
  <c r="N70" i="150"/>
  <c r="X87" i="150" s="1"/>
  <c r="T67" i="150"/>
  <c r="N67" i="150"/>
  <c r="I87" i="150" s="1"/>
  <c r="H89" i="150" s="1"/>
  <c r="J49" i="150"/>
  <c r="AB47" i="150"/>
  <c r="AA49" i="150" s="1"/>
  <c r="M47" i="150"/>
  <c r="V45" i="150"/>
  <c r="M45" i="150"/>
  <c r="H49" i="150" s="1"/>
  <c r="Y43" i="150"/>
  <c r="M43" i="150"/>
  <c r="F49" i="150" s="1"/>
  <c r="L43" i="150"/>
  <c r="G49" i="150" s="1"/>
  <c r="K43" i="150"/>
  <c r="F47" i="150" s="1"/>
  <c r="R41" i="150"/>
  <c r="B41" i="150"/>
  <c r="T38" i="150"/>
  <c r="AA45" i="150" s="1"/>
  <c r="X47" i="150" s="1"/>
  <c r="N38" i="150"/>
  <c r="Z45" i="150" s="1"/>
  <c r="T36" i="150"/>
  <c r="AC43" i="150" s="1"/>
  <c r="V49" i="150" s="1"/>
  <c r="N36" i="150"/>
  <c r="AB43" i="150" s="1"/>
  <c r="T34" i="150"/>
  <c r="K45" i="150" s="1"/>
  <c r="H47" i="150" s="1"/>
  <c r="N34" i="150"/>
  <c r="J45" i="150" s="1"/>
  <c r="T32" i="150"/>
  <c r="N32" i="150"/>
  <c r="T30" i="150"/>
  <c r="AC45" i="150" s="1"/>
  <c r="X49" i="150" s="1"/>
  <c r="N30" i="150"/>
  <c r="AB45" i="150" s="1"/>
  <c r="T28" i="150"/>
  <c r="AA43" i="150" s="1"/>
  <c r="V47" i="150" s="1"/>
  <c r="N28" i="150"/>
  <c r="Z43" i="150" s="1"/>
  <c r="T26" i="150"/>
  <c r="N26" i="150"/>
  <c r="L45" i="150" s="1"/>
  <c r="I49" i="150" s="1"/>
  <c r="T24" i="150"/>
  <c r="N24" i="150"/>
  <c r="J43" i="150" s="1"/>
  <c r="T22" i="150"/>
  <c r="AC47" i="150" s="1"/>
  <c r="Z49" i="150" s="1"/>
  <c r="N22" i="150"/>
  <c r="T20" i="150"/>
  <c r="N20" i="150"/>
  <c r="X43" i="150" s="1"/>
  <c r="W45" i="150" s="1"/>
  <c r="T18" i="150"/>
  <c r="N18" i="150"/>
  <c r="L47" i="150" s="1"/>
  <c r="L48" i="150" s="1"/>
  <c r="T16" i="150"/>
  <c r="I43" i="150" s="1"/>
  <c r="F45" i="150" s="1"/>
  <c r="N16" i="150"/>
  <c r="H43" i="150" s="1"/>
  <c r="I1" i="150"/>
  <c r="I52" i="150" s="1"/>
  <c r="A1" i="150"/>
  <c r="A52" i="150" s="1"/>
  <c r="AA50" i="149"/>
  <c r="U68" i="149" s="1"/>
  <c r="W50" i="149"/>
  <c r="G74" i="149" s="1"/>
  <c r="S50" i="149"/>
  <c r="G62" i="149" s="1"/>
  <c r="N50" i="149"/>
  <c r="U71" i="149" s="1"/>
  <c r="J50" i="149"/>
  <c r="U59" i="149" s="1"/>
  <c r="F50" i="149"/>
  <c r="G59" i="149" s="1"/>
  <c r="AA7" i="149"/>
  <c r="U31" i="149" s="1"/>
  <c r="W7" i="149"/>
  <c r="S7" i="149"/>
  <c r="N7" i="149"/>
  <c r="U28" i="149" s="1"/>
  <c r="J7" i="149"/>
  <c r="U16" i="149" s="1"/>
  <c r="F7" i="149"/>
  <c r="G16" i="149" s="1"/>
  <c r="X44" i="149"/>
  <c r="X1" i="149"/>
  <c r="AA81" i="149"/>
  <c r="X83" i="149" s="1"/>
  <c r="L81" i="149"/>
  <c r="I83" i="149" s="1"/>
  <c r="H81" i="149"/>
  <c r="I79" i="149"/>
  <c r="R77" i="149"/>
  <c r="C77" i="149"/>
  <c r="T74" i="149"/>
  <c r="N74" i="149"/>
  <c r="Z81" i="149" s="1"/>
  <c r="T71" i="149"/>
  <c r="N71" i="149"/>
  <c r="K81" i="149" s="1"/>
  <c r="K82" i="149" s="1"/>
  <c r="T68" i="149"/>
  <c r="AA79" i="149" s="1"/>
  <c r="V83" i="149" s="1"/>
  <c r="N68" i="149"/>
  <c r="Z79" i="149" s="1"/>
  <c r="T65" i="149"/>
  <c r="L79" i="149" s="1"/>
  <c r="G83" i="149" s="1"/>
  <c r="O83" i="149" s="1"/>
  <c r="N65" i="149"/>
  <c r="K79" i="149" s="1"/>
  <c r="T62" i="149"/>
  <c r="Y79" i="149" s="1"/>
  <c r="V81" i="149" s="1"/>
  <c r="N62" i="149"/>
  <c r="X79" i="149" s="1"/>
  <c r="T59" i="149"/>
  <c r="J79" i="149" s="1"/>
  <c r="G81" i="149" s="1"/>
  <c r="G82" i="149" s="1"/>
  <c r="N59" i="149"/>
  <c r="I44" i="149"/>
  <c r="V40" i="149"/>
  <c r="J36" i="149"/>
  <c r="G38" i="149" s="1"/>
  <c r="I36" i="149"/>
  <c r="I37" i="149" s="1"/>
  <c r="R34" i="149"/>
  <c r="C34" i="149"/>
  <c r="T31" i="149"/>
  <c r="AA38" i="149" s="1"/>
  <c r="X40" i="149" s="1"/>
  <c r="N31" i="149"/>
  <c r="Z38" i="149" s="1"/>
  <c r="T28" i="149"/>
  <c r="L38" i="149" s="1"/>
  <c r="I40" i="149" s="1"/>
  <c r="N28" i="149"/>
  <c r="K38" i="149" s="1"/>
  <c r="J40" i="149" s="1"/>
  <c r="T25" i="149"/>
  <c r="AA36" i="149" s="1"/>
  <c r="N25" i="149"/>
  <c r="Z36" i="149" s="1"/>
  <c r="Z37" i="149" s="1"/>
  <c r="T22" i="149"/>
  <c r="L36" i="149" s="1"/>
  <c r="G40" i="149" s="1"/>
  <c r="N22" i="149"/>
  <c r="K36" i="149" s="1"/>
  <c r="T19" i="149"/>
  <c r="Y36" i="149" s="1"/>
  <c r="V38" i="149" s="1"/>
  <c r="N19" i="149"/>
  <c r="X36" i="149" s="1"/>
  <c r="T16" i="149"/>
  <c r="N16" i="149"/>
  <c r="I1" i="149"/>
  <c r="A1" i="149"/>
  <c r="A44" i="149" s="1"/>
  <c r="AA50" i="146"/>
  <c r="U74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C79" i="146" s="1"/>
  <c r="G77" i="146" s="1"/>
  <c r="AA7" i="146"/>
  <c r="U31" i="146" s="1"/>
  <c r="W7" i="146"/>
  <c r="U19" i="146" s="1"/>
  <c r="S7" i="146"/>
  <c r="G25" i="146" s="1"/>
  <c r="N7" i="146"/>
  <c r="C40" i="146" s="1"/>
  <c r="K34" i="146" s="1"/>
  <c r="J7" i="146"/>
  <c r="U16" i="146" s="1"/>
  <c r="F7" i="146"/>
  <c r="G16" i="146" s="1"/>
  <c r="X44" i="146"/>
  <c r="X1" i="146"/>
  <c r="AA58" i="148"/>
  <c r="U76" i="148" s="1"/>
  <c r="W58" i="148"/>
  <c r="U70" i="148" s="1"/>
  <c r="S58" i="148"/>
  <c r="R87" i="148" s="1"/>
  <c r="V85" i="148" s="1"/>
  <c r="N58" i="148"/>
  <c r="U79" i="148" s="1"/>
  <c r="J58" i="148"/>
  <c r="U67" i="148" s="1"/>
  <c r="F58" i="148"/>
  <c r="G67" i="148" s="1"/>
  <c r="AD7" i="148"/>
  <c r="AB41" i="148" s="1"/>
  <c r="Z7" i="148"/>
  <c r="Z41" i="148" s="1"/>
  <c r="V7" i="148"/>
  <c r="G38" i="148" s="1"/>
  <c r="R7" i="148"/>
  <c r="V41" i="148" s="1"/>
  <c r="O7" i="148"/>
  <c r="U18" i="148" s="1"/>
  <c r="K7" i="148"/>
  <c r="U24" i="148" s="1"/>
  <c r="G7" i="148"/>
  <c r="G26" i="148" s="1"/>
  <c r="C7" i="148"/>
  <c r="G24" i="148" s="1"/>
  <c r="X1" i="148"/>
  <c r="X52" i="148"/>
  <c r="I52" i="148"/>
  <c r="A52" i="148"/>
  <c r="AA89" i="148"/>
  <c r="X91" i="148" s="1"/>
  <c r="I87" i="148"/>
  <c r="H89" i="148" s="1"/>
  <c r="R85" i="148"/>
  <c r="C85" i="148"/>
  <c r="T82" i="148"/>
  <c r="N82" i="148"/>
  <c r="Z89" i="148" s="1"/>
  <c r="T79" i="148"/>
  <c r="L89" i="148" s="1"/>
  <c r="I91" i="148" s="1"/>
  <c r="N79" i="148"/>
  <c r="K89" i="148" s="1"/>
  <c r="T76" i="148"/>
  <c r="AA87" i="148" s="1"/>
  <c r="V91" i="148" s="1"/>
  <c r="N76" i="148"/>
  <c r="Z87" i="148" s="1"/>
  <c r="Z88" i="148" s="1"/>
  <c r="T73" i="148"/>
  <c r="L87" i="148" s="1"/>
  <c r="G91" i="148" s="1"/>
  <c r="N73" i="148"/>
  <c r="K87" i="148" s="1"/>
  <c r="T70" i="148"/>
  <c r="Y87" i="148" s="1"/>
  <c r="V89" i="148" s="1"/>
  <c r="N70" i="148"/>
  <c r="X87" i="148" s="1"/>
  <c r="T67" i="148"/>
  <c r="J87" i="148" s="1"/>
  <c r="G89" i="148" s="1"/>
  <c r="N67" i="148"/>
  <c r="AB47" i="148"/>
  <c r="AA49" i="148" s="1"/>
  <c r="AB45" i="148"/>
  <c r="Y49" i="148" s="1"/>
  <c r="AB43" i="148"/>
  <c r="AA43" i="148"/>
  <c r="V47" i="148" s="1"/>
  <c r="Z43" i="148"/>
  <c r="W47" i="148" s="1"/>
  <c r="R41" i="148"/>
  <c r="B41" i="148"/>
  <c r="T38" i="148"/>
  <c r="AA45" i="148" s="1"/>
  <c r="X47" i="148" s="1"/>
  <c r="N38" i="148"/>
  <c r="Z45" i="148" s="1"/>
  <c r="T36" i="148"/>
  <c r="AC43" i="148" s="1"/>
  <c r="V49" i="148" s="1"/>
  <c r="N36" i="148"/>
  <c r="T34" i="148"/>
  <c r="K45" i="148" s="1"/>
  <c r="H47" i="148" s="1"/>
  <c r="N34" i="148"/>
  <c r="J45" i="148" s="1"/>
  <c r="T32" i="148"/>
  <c r="M43" i="148" s="1"/>
  <c r="F49" i="148" s="1"/>
  <c r="N32" i="148"/>
  <c r="L43" i="148" s="1"/>
  <c r="T30" i="148"/>
  <c r="AC45" i="148" s="1"/>
  <c r="X49" i="148" s="1"/>
  <c r="N30" i="148"/>
  <c r="T28" i="148"/>
  <c r="N28" i="148"/>
  <c r="T26" i="148"/>
  <c r="M45" i="148" s="1"/>
  <c r="H49" i="148" s="1"/>
  <c r="N26" i="148"/>
  <c r="L45" i="148" s="1"/>
  <c r="T24" i="148"/>
  <c r="K43" i="148" s="1"/>
  <c r="F47" i="148" s="1"/>
  <c r="N24" i="148"/>
  <c r="J43" i="148" s="1"/>
  <c r="T22" i="148"/>
  <c r="AC47" i="148" s="1"/>
  <c r="N22" i="148"/>
  <c r="T20" i="148"/>
  <c r="Y43" i="148" s="1"/>
  <c r="V45" i="148" s="1"/>
  <c r="N20" i="148"/>
  <c r="X43" i="148" s="1"/>
  <c r="T18" i="148"/>
  <c r="M47" i="148" s="1"/>
  <c r="J49" i="148" s="1"/>
  <c r="N18" i="148"/>
  <c r="L47" i="148" s="1"/>
  <c r="T16" i="148"/>
  <c r="I43" i="148" s="1"/>
  <c r="F45" i="148" s="1"/>
  <c r="N16" i="148"/>
  <c r="H43" i="148" s="1"/>
  <c r="I1" i="148"/>
  <c r="A1" i="148"/>
  <c r="AD58" i="147"/>
  <c r="Z58" i="147"/>
  <c r="V58" i="147"/>
  <c r="G89" i="147" s="1"/>
  <c r="R58" i="147"/>
  <c r="G87" i="147" s="1"/>
  <c r="O58" i="147"/>
  <c r="U77" i="147" s="1"/>
  <c r="K58" i="147"/>
  <c r="B98" i="147" s="1"/>
  <c r="J92" i="147" s="1"/>
  <c r="G58" i="147"/>
  <c r="U67" i="147" s="1"/>
  <c r="C58" i="147"/>
  <c r="G83" i="147" s="1"/>
  <c r="X52" i="147"/>
  <c r="I52" i="147"/>
  <c r="A52" i="147"/>
  <c r="AD7" i="147"/>
  <c r="U22" i="147" s="1"/>
  <c r="Z7" i="147"/>
  <c r="R47" i="147" s="1"/>
  <c r="V7" i="147"/>
  <c r="R45" i="147" s="1"/>
  <c r="R7" i="147"/>
  <c r="V41" i="147" s="1"/>
  <c r="O7" i="147"/>
  <c r="U18" i="147" s="1"/>
  <c r="K7" i="147"/>
  <c r="G7" i="147"/>
  <c r="C7" i="147"/>
  <c r="G24" i="147" s="1"/>
  <c r="I1" i="147"/>
  <c r="X1" i="147"/>
  <c r="A1" i="147"/>
  <c r="X100" i="147"/>
  <c r="L98" i="147"/>
  <c r="K100" i="147" s="1"/>
  <c r="AC96" i="147"/>
  <c r="AB96" i="147"/>
  <c r="AB97" i="147" s="1"/>
  <c r="Z96" i="147"/>
  <c r="AC94" i="147"/>
  <c r="V100" i="147" s="1"/>
  <c r="AB94" i="147"/>
  <c r="W100" i="147" s="1"/>
  <c r="AA94" i="147"/>
  <c r="V98" i="147" s="1"/>
  <c r="J94" i="147"/>
  <c r="H94" i="147"/>
  <c r="R92" i="147"/>
  <c r="B92" i="147"/>
  <c r="T89" i="147"/>
  <c r="AA96" i="147" s="1"/>
  <c r="X98" i="147" s="1"/>
  <c r="N89" i="147"/>
  <c r="T87" i="147"/>
  <c r="N87" i="147"/>
  <c r="T85" i="147"/>
  <c r="K96" i="147" s="1"/>
  <c r="H98" i="147" s="1"/>
  <c r="N85" i="147"/>
  <c r="J96" i="147" s="1"/>
  <c r="T83" i="147"/>
  <c r="M94" i="147" s="1"/>
  <c r="N83" i="147"/>
  <c r="L94" i="147" s="1"/>
  <c r="G100" i="147" s="1"/>
  <c r="T81" i="147"/>
  <c r="N81" i="147"/>
  <c r="T79" i="147"/>
  <c r="N79" i="147"/>
  <c r="Z94" i="147" s="1"/>
  <c r="T77" i="147"/>
  <c r="M96" i="147" s="1"/>
  <c r="N77" i="147"/>
  <c r="L96" i="147" s="1"/>
  <c r="I100" i="147" s="1"/>
  <c r="T75" i="147"/>
  <c r="K94" i="147" s="1"/>
  <c r="F98" i="147" s="1"/>
  <c r="N75" i="147"/>
  <c r="T73" i="147"/>
  <c r="AC98" i="147" s="1"/>
  <c r="Z100" i="147" s="1"/>
  <c r="N73" i="147"/>
  <c r="AB98" i="147" s="1"/>
  <c r="T71" i="147"/>
  <c r="Y94" i="147" s="1"/>
  <c r="V96" i="147" s="1"/>
  <c r="N71" i="147"/>
  <c r="X94" i="147" s="1"/>
  <c r="T69" i="147"/>
  <c r="M98" i="147" s="1"/>
  <c r="N69" i="147"/>
  <c r="T67" i="147"/>
  <c r="I94" i="147" s="1"/>
  <c r="F96" i="147" s="1"/>
  <c r="N67" i="147"/>
  <c r="X43" i="147"/>
  <c r="R41" i="147"/>
  <c r="B41" i="147"/>
  <c r="T38" i="147"/>
  <c r="AA45" i="147" s="1"/>
  <c r="X47" i="147" s="1"/>
  <c r="N38" i="147"/>
  <c r="Z45" i="147" s="1"/>
  <c r="T36" i="147"/>
  <c r="AC43" i="147" s="1"/>
  <c r="V49" i="147" s="1"/>
  <c r="N36" i="147"/>
  <c r="AB43" i="147" s="1"/>
  <c r="T34" i="147"/>
  <c r="K45" i="147" s="1"/>
  <c r="H47" i="147" s="1"/>
  <c r="H48" i="147" s="1"/>
  <c r="N34" i="147"/>
  <c r="J45" i="147" s="1"/>
  <c r="I47" i="147" s="1"/>
  <c r="T32" i="147"/>
  <c r="M43" i="147" s="1"/>
  <c r="F49" i="147" s="1"/>
  <c r="N32" i="147"/>
  <c r="L43" i="147" s="1"/>
  <c r="G49" i="147" s="1"/>
  <c r="T30" i="147"/>
  <c r="AC45" i="147" s="1"/>
  <c r="X49" i="147" s="1"/>
  <c r="N30" i="147"/>
  <c r="AB45" i="147" s="1"/>
  <c r="T28" i="147"/>
  <c r="AA43" i="147" s="1"/>
  <c r="V47" i="147" s="1"/>
  <c r="N28" i="147"/>
  <c r="Z43" i="147" s="1"/>
  <c r="T26" i="147"/>
  <c r="M45" i="147" s="1"/>
  <c r="H49" i="147" s="1"/>
  <c r="N26" i="147"/>
  <c r="L45" i="147" s="1"/>
  <c r="I49" i="147" s="1"/>
  <c r="T24" i="147"/>
  <c r="K43" i="147" s="1"/>
  <c r="F47" i="147" s="1"/>
  <c r="F48" i="147" s="1"/>
  <c r="N24" i="147"/>
  <c r="J43" i="147" s="1"/>
  <c r="G47" i="147" s="1"/>
  <c r="T22" i="147"/>
  <c r="AC47" i="147" s="1"/>
  <c r="Z49" i="147" s="1"/>
  <c r="N22" i="147"/>
  <c r="AB47" i="147" s="1"/>
  <c r="T20" i="147"/>
  <c r="Y43" i="147" s="1"/>
  <c r="N20" i="147"/>
  <c r="T18" i="147"/>
  <c r="M47" i="147" s="1"/>
  <c r="J49" i="147" s="1"/>
  <c r="N18" i="147"/>
  <c r="L47" i="147" s="1"/>
  <c r="K49" i="147" s="1"/>
  <c r="J50" i="147" s="1"/>
  <c r="T16" i="147"/>
  <c r="I43" i="147" s="1"/>
  <c r="F45" i="147" s="1"/>
  <c r="N16" i="147"/>
  <c r="H43" i="147" s="1"/>
  <c r="L81" i="146"/>
  <c r="I83" i="146" s="1"/>
  <c r="J79" i="146"/>
  <c r="G81" i="146" s="1"/>
  <c r="R77" i="146"/>
  <c r="C77" i="146"/>
  <c r="T74" i="146"/>
  <c r="AA81" i="146" s="1"/>
  <c r="X83" i="146" s="1"/>
  <c r="N74" i="146"/>
  <c r="Z81" i="146" s="1"/>
  <c r="T71" i="146"/>
  <c r="N71" i="146"/>
  <c r="K81" i="146" s="1"/>
  <c r="T68" i="146"/>
  <c r="AA79" i="146" s="1"/>
  <c r="V83" i="146" s="1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N59" i="146"/>
  <c r="I79" i="146" s="1"/>
  <c r="H81" i="146" s="1"/>
  <c r="Z38" i="146"/>
  <c r="Y40" i="146" s="1"/>
  <c r="R34" i="146"/>
  <c r="C34" i="146"/>
  <c r="T31" i="146"/>
  <c r="AA38" i="146" s="1"/>
  <c r="X40" i="146" s="1"/>
  <c r="N31" i="146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I1" i="146"/>
  <c r="I44" i="146" s="1"/>
  <c r="A1" i="146"/>
  <c r="A44" i="146" s="1"/>
  <c r="X44" i="144"/>
  <c r="AA50" i="144"/>
  <c r="R83" i="144" s="1"/>
  <c r="Z77" i="144" s="1"/>
  <c r="W50" i="144"/>
  <c r="G74" i="144" s="1"/>
  <c r="S50" i="144"/>
  <c r="N50" i="144"/>
  <c r="U71" i="144" s="1"/>
  <c r="J50" i="144"/>
  <c r="F50" i="144"/>
  <c r="G59" i="144" s="1"/>
  <c r="AA7" i="144"/>
  <c r="W7" i="144"/>
  <c r="U19" i="144" s="1"/>
  <c r="S7" i="144"/>
  <c r="G19" i="144" s="1"/>
  <c r="N7" i="144"/>
  <c r="C40" i="144" s="1"/>
  <c r="K34" i="144" s="1"/>
  <c r="J7" i="144"/>
  <c r="U16" i="144" s="1"/>
  <c r="F7" i="144"/>
  <c r="G22" i="144" s="1"/>
  <c r="X1" i="144"/>
  <c r="I1" i="144"/>
  <c r="A1" i="144"/>
  <c r="N16" i="144"/>
  <c r="I36" i="144" s="1"/>
  <c r="T16" i="144"/>
  <c r="J36" i="144" s="1"/>
  <c r="G38" i="144" s="1"/>
  <c r="N19" i="144"/>
  <c r="X36" i="144" s="1"/>
  <c r="T19" i="144"/>
  <c r="N22" i="144"/>
  <c r="K36" i="144" s="1"/>
  <c r="T22" i="144"/>
  <c r="N25" i="144"/>
  <c r="Z36" i="144" s="1"/>
  <c r="T25" i="144"/>
  <c r="AA36" i="144" s="1"/>
  <c r="V40" i="144" s="1"/>
  <c r="N28" i="144"/>
  <c r="T28" i="144"/>
  <c r="N31" i="144"/>
  <c r="Z38" i="144" s="1"/>
  <c r="Z39" i="144" s="1"/>
  <c r="T31" i="144"/>
  <c r="AA38" i="144" s="1"/>
  <c r="C34" i="144"/>
  <c r="R34" i="144"/>
  <c r="L36" i="144"/>
  <c r="G40" i="144" s="1"/>
  <c r="Y36" i="144"/>
  <c r="V38" i="144" s="1"/>
  <c r="K38" i="144"/>
  <c r="J40" i="144" s="1"/>
  <c r="L38" i="144"/>
  <c r="I40" i="144" s="1"/>
  <c r="I41" i="144" s="1"/>
  <c r="X40" i="144"/>
  <c r="A44" i="144"/>
  <c r="I44" i="144"/>
  <c r="N59" i="144"/>
  <c r="I79" i="144" s="1"/>
  <c r="T59" i="144"/>
  <c r="J79" i="144" s="1"/>
  <c r="G81" i="144" s="1"/>
  <c r="N62" i="144"/>
  <c r="X79" i="144" s="1"/>
  <c r="T62" i="144"/>
  <c r="N65" i="144"/>
  <c r="K79" i="144" s="1"/>
  <c r="T65" i="144"/>
  <c r="N68" i="144"/>
  <c r="Z79" i="144" s="1"/>
  <c r="T68" i="144"/>
  <c r="N71" i="144"/>
  <c r="K81" i="144" s="1"/>
  <c r="T71" i="144"/>
  <c r="L81" i="144" s="1"/>
  <c r="I83" i="144" s="1"/>
  <c r="N74" i="144"/>
  <c r="Z81" i="144" s="1"/>
  <c r="AD81" i="144" s="1"/>
  <c r="T74" i="144"/>
  <c r="C77" i="144"/>
  <c r="R77" i="144"/>
  <c r="L79" i="144"/>
  <c r="Y79" i="144"/>
  <c r="V81" i="144" s="1"/>
  <c r="AA79" i="144"/>
  <c r="V83" i="144" s="1"/>
  <c r="AA81" i="144"/>
  <c r="X83" i="144" s="1"/>
  <c r="G83" i="144"/>
  <c r="M81" i="149" l="1"/>
  <c r="L95" i="147"/>
  <c r="Z97" i="147"/>
  <c r="Y98" i="147"/>
  <c r="X99" i="147"/>
  <c r="Y100" i="147"/>
  <c r="X101" i="147"/>
  <c r="Z39" i="149"/>
  <c r="K39" i="149"/>
  <c r="K39" i="144"/>
  <c r="F50" i="147"/>
  <c r="AB44" i="148"/>
  <c r="O89" i="148"/>
  <c r="X44" i="150"/>
  <c r="AB99" i="147"/>
  <c r="J95" i="147"/>
  <c r="G98" i="147"/>
  <c r="F99" i="147" s="1"/>
  <c r="K37" i="144"/>
  <c r="W38" i="144"/>
  <c r="X37" i="144"/>
  <c r="H50" i="147"/>
  <c r="O49" i="147"/>
  <c r="N49" i="147"/>
  <c r="X44" i="147"/>
  <c r="V45" i="147"/>
  <c r="U28" i="151"/>
  <c r="U62" i="151"/>
  <c r="V92" i="147"/>
  <c r="R38" i="146"/>
  <c r="X34" i="146" s="1"/>
  <c r="U16" i="151"/>
  <c r="G22" i="150"/>
  <c r="R38" i="144"/>
  <c r="X34" i="144" s="1"/>
  <c r="U25" i="146"/>
  <c r="G59" i="146"/>
  <c r="G79" i="147"/>
  <c r="G30" i="150"/>
  <c r="U28" i="150"/>
  <c r="G30" i="147"/>
  <c r="B96" i="147"/>
  <c r="H92" i="147" s="1"/>
  <c r="U69" i="147"/>
  <c r="U38" i="150"/>
  <c r="U28" i="146"/>
  <c r="U22" i="146"/>
  <c r="G74" i="146"/>
  <c r="G71" i="147"/>
  <c r="AB41" i="147"/>
  <c r="U36" i="147"/>
  <c r="R49" i="147"/>
  <c r="U30" i="147"/>
  <c r="X41" i="147"/>
  <c r="U67" i="150"/>
  <c r="G32" i="147"/>
  <c r="G38" i="147"/>
  <c r="U75" i="147"/>
  <c r="U19" i="151"/>
  <c r="G31" i="151"/>
  <c r="G71" i="151"/>
  <c r="G81" i="147"/>
  <c r="C81" i="151"/>
  <c r="I77" i="151" s="1"/>
  <c r="C79" i="151"/>
  <c r="G77" i="151" s="1"/>
  <c r="G19" i="151"/>
  <c r="C89" i="150"/>
  <c r="I85" i="150" s="1"/>
  <c r="U20" i="150"/>
  <c r="G20" i="150"/>
  <c r="G38" i="150"/>
  <c r="R45" i="150"/>
  <c r="C36" i="149"/>
  <c r="G34" i="149" s="1"/>
  <c r="B45" i="148"/>
  <c r="H41" i="148" s="1"/>
  <c r="G25" i="144"/>
  <c r="U22" i="144"/>
  <c r="U28" i="144"/>
  <c r="G16" i="144"/>
  <c r="C36" i="144"/>
  <c r="G34" i="144" s="1"/>
  <c r="U71" i="147"/>
  <c r="G36" i="147"/>
  <c r="U28" i="147"/>
  <c r="Z41" i="147"/>
  <c r="R43" i="147"/>
  <c r="R83" i="151"/>
  <c r="Z77" i="151" s="1"/>
  <c r="G59" i="151"/>
  <c r="U31" i="151"/>
  <c r="U25" i="151"/>
  <c r="G25" i="151"/>
  <c r="G28" i="151"/>
  <c r="O40" i="151"/>
  <c r="G41" i="151"/>
  <c r="W81" i="151"/>
  <c r="X80" i="151"/>
  <c r="AD79" i="151"/>
  <c r="AC79" i="151" s="1"/>
  <c r="AD40" i="151"/>
  <c r="V41" i="151"/>
  <c r="I37" i="151"/>
  <c r="H38" i="151"/>
  <c r="G39" i="151" s="1"/>
  <c r="M38" i="151" s="1"/>
  <c r="O36" i="151"/>
  <c r="N36" i="151" s="1"/>
  <c r="H83" i="151"/>
  <c r="G84" i="151" s="1"/>
  <c r="K80" i="151"/>
  <c r="O83" i="151"/>
  <c r="J83" i="151"/>
  <c r="K82" i="151"/>
  <c r="Z37" i="151"/>
  <c r="W40" i="151"/>
  <c r="AD81" i="151"/>
  <c r="AC81" i="151" s="1"/>
  <c r="V82" i="151"/>
  <c r="Z80" i="151"/>
  <c r="W83" i="151"/>
  <c r="V84" i="151" s="1"/>
  <c r="I84" i="151"/>
  <c r="Y83" i="151"/>
  <c r="X84" i="151" s="1"/>
  <c r="Z82" i="151"/>
  <c r="O38" i="151"/>
  <c r="K39" i="151"/>
  <c r="J40" i="151"/>
  <c r="U71" i="151"/>
  <c r="C83" i="151"/>
  <c r="K77" i="151" s="1"/>
  <c r="U65" i="151"/>
  <c r="I41" i="151"/>
  <c r="K37" i="151"/>
  <c r="O81" i="151"/>
  <c r="N81" i="151" s="1"/>
  <c r="G82" i="151"/>
  <c r="AD36" i="151"/>
  <c r="AC36" i="151" s="1"/>
  <c r="W38" i="151"/>
  <c r="X37" i="151"/>
  <c r="V39" i="151"/>
  <c r="AD38" i="151"/>
  <c r="AC38" i="151" s="1"/>
  <c r="AD83" i="151"/>
  <c r="X41" i="151"/>
  <c r="U74" i="151"/>
  <c r="G68" i="151"/>
  <c r="I80" i="151"/>
  <c r="M79" i="151" s="1"/>
  <c r="R81" i="151"/>
  <c r="X77" i="151" s="1"/>
  <c r="G22" i="151"/>
  <c r="C36" i="151"/>
  <c r="G34" i="151" s="1"/>
  <c r="O79" i="151"/>
  <c r="N79" i="151" s="1"/>
  <c r="R79" i="151"/>
  <c r="V77" i="151" s="1"/>
  <c r="U22" i="151"/>
  <c r="Z39" i="151"/>
  <c r="R91" i="150"/>
  <c r="Z85" i="150" s="1"/>
  <c r="U70" i="150"/>
  <c r="G67" i="150"/>
  <c r="G73" i="150"/>
  <c r="U36" i="150"/>
  <c r="U30" i="150"/>
  <c r="U22" i="150"/>
  <c r="AB41" i="150"/>
  <c r="Z41" i="150"/>
  <c r="V41" i="150"/>
  <c r="G28" i="150"/>
  <c r="G36" i="150"/>
  <c r="G18" i="150"/>
  <c r="U34" i="150"/>
  <c r="U16" i="150"/>
  <c r="AD91" i="150"/>
  <c r="W47" i="150"/>
  <c r="V48" i="150" s="1"/>
  <c r="Z44" i="150"/>
  <c r="AD43" i="150" s="1"/>
  <c r="AE43" i="150"/>
  <c r="W49" i="150"/>
  <c r="V50" i="150" s="1"/>
  <c r="AB44" i="150"/>
  <c r="J91" i="150"/>
  <c r="K90" i="150"/>
  <c r="I92" i="150"/>
  <c r="F50" i="150"/>
  <c r="Y49" i="150"/>
  <c r="AB46" i="150"/>
  <c r="Z90" i="150"/>
  <c r="Y91" i="150"/>
  <c r="X92" i="150" s="1"/>
  <c r="Z50" i="150"/>
  <c r="X50" i="150"/>
  <c r="Y47" i="150"/>
  <c r="X48" i="150" s="1"/>
  <c r="Z46" i="150"/>
  <c r="AE45" i="150"/>
  <c r="V46" i="150"/>
  <c r="J50" i="150"/>
  <c r="W89" i="150"/>
  <c r="X88" i="150"/>
  <c r="AD87" i="150"/>
  <c r="AC87" i="150" s="1"/>
  <c r="G45" i="150"/>
  <c r="H44" i="150"/>
  <c r="O43" i="150"/>
  <c r="AD89" i="150"/>
  <c r="AC89" i="150" s="1"/>
  <c r="V90" i="150"/>
  <c r="AB89" i="150" s="1"/>
  <c r="F46" i="150"/>
  <c r="N45" i="150" s="1"/>
  <c r="O45" i="150"/>
  <c r="J44" i="150"/>
  <c r="G47" i="150"/>
  <c r="H91" i="150"/>
  <c r="K88" i="150"/>
  <c r="I47" i="150"/>
  <c r="O47" i="150" s="1"/>
  <c r="J46" i="150"/>
  <c r="H50" i="150"/>
  <c r="O91" i="150"/>
  <c r="N91" i="150" s="1"/>
  <c r="G92" i="150"/>
  <c r="H48" i="150"/>
  <c r="Z88" i="150"/>
  <c r="W91" i="150"/>
  <c r="V92" i="150" s="1"/>
  <c r="G90" i="150"/>
  <c r="M89" i="150" s="1"/>
  <c r="O89" i="150"/>
  <c r="N89" i="150" s="1"/>
  <c r="F48" i="150"/>
  <c r="G24" i="150"/>
  <c r="K49" i="150"/>
  <c r="O49" i="150" s="1"/>
  <c r="L44" i="150"/>
  <c r="L46" i="150"/>
  <c r="U73" i="150"/>
  <c r="U82" i="150"/>
  <c r="U18" i="150"/>
  <c r="U24" i="150"/>
  <c r="G76" i="150"/>
  <c r="I88" i="150"/>
  <c r="R89" i="150"/>
  <c r="X85" i="150" s="1"/>
  <c r="G26" i="150"/>
  <c r="G32" i="150"/>
  <c r="AB48" i="150"/>
  <c r="B43" i="150"/>
  <c r="F41" i="150" s="1"/>
  <c r="B45" i="150"/>
  <c r="H41" i="150" s="1"/>
  <c r="B49" i="150"/>
  <c r="L41" i="150" s="1"/>
  <c r="O87" i="150"/>
  <c r="N87" i="150" s="1"/>
  <c r="C91" i="150"/>
  <c r="K85" i="150" s="1"/>
  <c r="U26" i="150"/>
  <c r="G70" i="150"/>
  <c r="R83" i="149"/>
  <c r="Z77" i="149" s="1"/>
  <c r="U62" i="149"/>
  <c r="R81" i="149"/>
  <c r="X77" i="149" s="1"/>
  <c r="G68" i="149"/>
  <c r="R79" i="149"/>
  <c r="V77" i="149" s="1"/>
  <c r="U22" i="149"/>
  <c r="C40" i="149"/>
  <c r="K34" i="149" s="1"/>
  <c r="G28" i="149"/>
  <c r="C38" i="149"/>
  <c r="I34" i="149" s="1"/>
  <c r="M36" i="149"/>
  <c r="AD81" i="149"/>
  <c r="X84" i="149"/>
  <c r="W81" i="149"/>
  <c r="V82" i="149" s="1"/>
  <c r="X80" i="149"/>
  <c r="AD79" i="149"/>
  <c r="AC79" i="149" s="1"/>
  <c r="H40" i="149"/>
  <c r="K37" i="149"/>
  <c r="AD38" i="149"/>
  <c r="AC38" i="149" s="1"/>
  <c r="V39" i="149"/>
  <c r="O40" i="149"/>
  <c r="N40" i="149" s="1"/>
  <c r="G41" i="149"/>
  <c r="W38" i="149"/>
  <c r="X37" i="149"/>
  <c r="AB36" i="149" s="1"/>
  <c r="G65" i="149"/>
  <c r="AD83" i="149"/>
  <c r="R36" i="149"/>
  <c r="V34" i="149" s="1"/>
  <c r="G19" i="149"/>
  <c r="G25" i="149"/>
  <c r="V41" i="149"/>
  <c r="AD40" i="149"/>
  <c r="G71" i="149"/>
  <c r="C79" i="149"/>
  <c r="G77" i="149" s="1"/>
  <c r="G31" i="149"/>
  <c r="U19" i="149"/>
  <c r="W40" i="149"/>
  <c r="O79" i="149"/>
  <c r="N79" i="149" s="1"/>
  <c r="R40" i="149"/>
  <c r="Z34" i="149" s="1"/>
  <c r="U25" i="149"/>
  <c r="H38" i="149"/>
  <c r="G39" i="149" s="1"/>
  <c r="O36" i="149"/>
  <c r="N36" i="149" s="1"/>
  <c r="Y40" i="149"/>
  <c r="X41" i="149" s="1"/>
  <c r="O38" i="149"/>
  <c r="N38" i="149" s="1"/>
  <c r="I41" i="149"/>
  <c r="R38" i="149"/>
  <c r="X34" i="149" s="1"/>
  <c r="Y83" i="149"/>
  <c r="Z82" i="149"/>
  <c r="J83" i="149"/>
  <c r="I84" i="149" s="1"/>
  <c r="Z80" i="149"/>
  <c r="W83" i="149"/>
  <c r="V84" i="149" s="1"/>
  <c r="AB83" i="149" s="1"/>
  <c r="H83" i="149"/>
  <c r="G84" i="149" s="1"/>
  <c r="K80" i="149"/>
  <c r="C81" i="149"/>
  <c r="I77" i="149" s="1"/>
  <c r="C83" i="149"/>
  <c r="K77" i="149" s="1"/>
  <c r="U65" i="149"/>
  <c r="O81" i="149"/>
  <c r="N81" i="149" s="1"/>
  <c r="AD36" i="149"/>
  <c r="AC36" i="149" s="1"/>
  <c r="U74" i="149"/>
  <c r="I80" i="149"/>
  <c r="G22" i="149"/>
  <c r="R83" i="146"/>
  <c r="Z77" i="146" s="1"/>
  <c r="U59" i="146"/>
  <c r="G71" i="146"/>
  <c r="G65" i="146"/>
  <c r="G19" i="146"/>
  <c r="R36" i="146"/>
  <c r="V34" i="146" s="1"/>
  <c r="C38" i="146"/>
  <c r="I34" i="146" s="1"/>
  <c r="G28" i="146"/>
  <c r="R89" i="148"/>
  <c r="X85" i="148" s="1"/>
  <c r="G76" i="148"/>
  <c r="U30" i="148"/>
  <c r="R49" i="148"/>
  <c r="G22" i="148"/>
  <c r="R45" i="148"/>
  <c r="X41" i="148"/>
  <c r="G30" i="148"/>
  <c r="G18" i="148"/>
  <c r="U34" i="148"/>
  <c r="B47" i="148"/>
  <c r="J41" i="148" s="1"/>
  <c r="G34" i="148"/>
  <c r="U16" i="148"/>
  <c r="V50" i="148"/>
  <c r="AE43" i="148"/>
  <c r="X44" i="148"/>
  <c r="AD43" i="148" s="1"/>
  <c r="X50" i="148"/>
  <c r="AB48" i="148"/>
  <c r="Z49" i="148"/>
  <c r="L48" i="148"/>
  <c r="V48" i="148"/>
  <c r="AB46" i="148"/>
  <c r="W49" i="148"/>
  <c r="AE49" i="148" s="1"/>
  <c r="B43" i="148"/>
  <c r="F41" i="148" s="1"/>
  <c r="Z44" i="148"/>
  <c r="G79" i="148"/>
  <c r="U28" i="148"/>
  <c r="O43" i="148"/>
  <c r="R47" i="148"/>
  <c r="C89" i="148"/>
  <c r="I85" i="148" s="1"/>
  <c r="U36" i="148"/>
  <c r="G82" i="148"/>
  <c r="U22" i="148"/>
  <c r="R43" i="148"/>
  <c r="Z50" i="148"/>
  <c r="G70" i="148"/>
  <c r="G32" i="148"/>
  <c r="R91" i="148"/>
  <c r="Z85" i="148" s="1"/>
  <c r="K90" i="148"/>
  <c r="J91" i="148"/>
  <c r="I92" i="148" s="1"/>
  <c r="Y91" i="148"/>
  <c r="X92" i="148" s="1"/>
  <c r="Z90" i="148"/>
  <c r="W89" i="148"/>
  <c r="X88" i="148"/>
  <c r="AB87" i="148" s="1"/>
  <c r="AD87" i="148"/>
  <c r="AC87" i="148" s="1"/>
  <c r="AD89" i="148"/>
  <c r="V90" i="148"/>
  <c r="AB89" i="148" s="1"/>
  <c r="H91" i="148"/>
  <c r="G92" i="148" s="1"/>
  <c r="K88" i="148"/>
  <c r="O87" i="148"/>
  <c r="N87" i="148" s="1"/>
  <c r="O91" i="148"/>
  <c r="AD91" i="148"/>
  <c r="N89" i="148"/>
  <c r="G73" i="148"/>
  <c r="C87" i="148"/>
  <c r="G85" i="148" s="1"/>
  <c r="G90" i="148"/>
  <c r="W91" i="148"/>
  <c r="V92" i="148" s="1"/>
  <c r="U73" i="148"/>
  <c r="U82" i="148"/>
  <c r="I88" i="148"/>
  <c r="C91" i="148"/>
  <c r="K85" i="148" s="1"/>
  <c r="U32" i="148"/>
  <c r="U26" i="148"/>
  <c r="B49" i="148"/>
  <c r="L41" i="148" s="1"/>
  <c r="J44" i="148"/>
  <c r="G47" i="148"/>
  <c r="O47" i="148" s="1"/>
  <c r="L44" i="148"/>
  <c r="G49" i="148"/>
  <c r="F50" i="148" s="1"/>
  <c r="Y47" i="148"/>
  <c r="AE47" i="148" s="1"/>
  <c r="Z46" i="148"/>
  <c r="O49" i="148"/>
  <c r="J50" i="148"/>
  <c r="L46" i="148"/>
  <c r="I49" i="148"/>
  <c r="J46" i="148"/>
  <c r="I47" i="148"/>
  <c r="H50" i="148"/>
  <c r="H48" i="148"/>
  <c r="G20" i="148"/>
  <c r="U20" i="148"/>
  <c r="U38" i="148"/>
  <c r="G16" i="148"/>
  <c r="G28" i="148"/>
  <c r="G45" i="148"/>
  <c r="O45" i="148" s="1"/>
  <c r="W45" i="148"/>
  <c r="V46" i="148" s="1"/>
  <c r="H44" i="148"/>
  <c r="G36" i="148"/>
  <c r="F48" i="148"/>
  <c r="K49" i="148"/>
  <c r="U83" i="147"/>
  <c r="B100" i="147"/>
  <c r="L92" i="147" s="1"/>
  <c r="G77" i="147"/>
  <c r="G85" i="147"/>
  <c r="G67" i="147"/>
  <c r="B94" i="147"/>
  <c r="F92" i="147" s="1"/>
  <c r="B43" i="147"/>
  <c r="F41" i="147" s="1"/>
  <c r="AB92" i="147"/>
  <c r="R100" i="147"/>
  <c r="U87" i="147"/>
  <c r="U81" i="147"/>
  <c r="U73" i="147"/>
  <c r="W49" i="147"/>
  <c r="AB44" i="147"/>
  <c r="V50" i="147"/>
  <c r="H44" i="147"/>
  <c r="G45" i="147"/>
  <c r="O45" i="147" s="1"/>
  <c r="W47" i="147"/>
  <c r="Z44" i="147"/>
  <c r="AE43" i="147"/>
  <c r="O47" i="147"/>
  <c r="L99" i="147"/>
  <c r="J100" i="147"/>
  <c r="J101" i="147" s="1"/>
  <c r="F100" i="147"/>
  <c r="W96" i="147"/>
  <c r="V97" i="147" s="1"/>
  <c r="AD96" i="147" s="1"/>
  <c r="X95" i="147"/>
  <c r="AE94" i="147"/>
  <c r="V101" i="147"/>
  <c r="J46" i="147"/>
  <c r="F46" i="147"/>
  <c r="V48" i="147"/>
  <c r="O43" i="147"/>
  <c r="L46" i="147"/>
  <c r="L97" i="147"/>
  <c r="H100" i="147"/>
  <c r="H101" i="147" s="1"/>
  <c r="I98" i="147"/>
  <c r="H99" i="147" s="1"/>
  <c r="J97" i="147"/>
  <c r="O94" i="147"/>
  <c r="H95" i="147"/>
  <c r="N94" i="147" s="1"/>
  <c r="G96" i="147"/>
  <c r="O96" i="147" s="1"/>
  <c r="Y49" i="147"/>
  <c r="X50" i="147" s="1"/>
  <c r="AB46" i="147"/>
  <c r="Y47" i="147"/>
  <c r="X48" i="147" s="1"/>
  <c r="Z46" i="147"/>
  <c r="G26" i="147"/>
  <c r="U16" i="147"/>
  <c r="G34" i="147"/>
  <c r="B45" i="147"/>
  <c r="H41" i="147" s="1"/>
  <c r="J44" i="147"/>
  <c r="AE96" i="147"/>
  <c r="G18" i="147"/>
  <c r="U34" i="147"/>
  <c r="B47" i="147"/>
  <c r="J41" i="147" s="1"/>
  <c r="U24" i="147"/>
  <c r="AA49" i="147"/>
  <c r="AE49" i="147" s="1"/>
  <c r="AB48" i="147"/>
  <c r="L44" i="147"/>
  <c r="W98" i="147"/>
  <c r="V99" i="147" s="1"/>
  <c r="Z95" i="147"/>
  <c r="L48" i="147"/>
  <c r="N47" i="147" s="1"/>
  <c r="Z92" i="147"/>
  <c r="R98" i="147"/>
  <c r="U79" i="147"/>
  <c r="G73" i="147"/>
  <c r="U89" i="147"/>
  <c r="G20" i="147"/>
  <c r="AA100" i="147"/>
  <c r="Z101" i="147" s="1"/>
  <c r="B49" i="147"/>
  <c r="L41" i="147" s="1"/>
  <c r="U85" i="147"/>
  <c r="U20" i="147"/>
  <c r="U26" i="147"/>
  <c r="U32" i="147"/>
  <c r="U38" i="147"/>
  <c r="G69" i="147"/>
  <c r="G75" i="147"/>
  <c r="G16" i="147"/>
  <c r="G22" i="147"/>
  <c r="G28" i="147"/>
  <c r="X92" i="147"/>
  <c r="R94" i="147"/>
  <c r="R96" i="147"/>
  <c r="W45" i="147"/>
  <c r="V46" i="147" s="1"/>
  <c r="AB95" i="147"/>
  <c r="O38" i="146"/>
  <c r="Y83" i="146"/>
  <c r="Z82" i="146"/>
  <c r="X84" i="146"/>
  <c r="AD36" i="146"/>
  <c r="AC36" i="146" s="1"/>
  <c r="W38" i="146"/>
  <c r="X37" i="146"/>
  <c r="AB36" i="146" s="1"/>
  <c r="V39" i="146"/>
  <c r="AD38" i="146"/>
  <c r="AC38" i="146" s="1"/>
  <c r="O83" i="146"/>
  <c r="K37" i="146"/>
  <c r="H40" i="146"/>
  <c r="G41" i="146" s="1"/>
  <c r="M40" i="146" s="1"/>
  <c r="O40" i="146"/>
  <c r="O81" i="146"/>
  <c r="N81" i="146" s="1"/>
  <c r="G82" i="146"/>
  <c r="M81" i="146" s="1"/>
  <c r="V84" i="146"/>
  <c r="AB83" i="146" s="1"/>
  <c r="AD83" i="146"/>
  <c r="AC83" i="146" s="1"/>
  <c r="J40" i="146"/>
  <c r="I41" i="146" s="1"/>
  <c r="K39" i="146"/>
  <c r="Z37" i="146"/>
  <c r="W40" i="146"/>
  <c r="K82" i="146"/>
  <c r="J83" i="146"/>
  <c r="X41" i="146"/>
  <c r="H83" i="146"/>
  <c r="G84" i="146" s="1"/>
  <c r="K80" i="146"/>
  <c r="W83" i="146"/>
  <c r="Z80" i="146"/>
  <c r="V41" i="146"/>
  <c r="AB40" i="146" s="1"/>
  <c r="AD40" i="146"/>
  <c r="AC40" i="146" s="1"/>
  <c r="I84" i="146"/>
  <c r="AD79" i="146"/>
  <c r="AC79" i="146" s="1"/>
  <c r="W81" i="146"/>
  <c r="X80" i="146"/>
  <c r="AD81" i="146"/>
  <c r="AC81" i="146" s="1"/>
  <c r="V82" i="146"/>
  <c r="AB81" i="146" s="1"/>
  <c r="I37" i="146"/>
  <c r="M36" i="146" s="1"/>
  <c r="H38" i="146"/>
  <c r="G39" i="146" s="1"/>
  <c r="O36" i="146"/>
  <c r="N36" i="146" s="1"/>
  <c r="U65" i="146"/>
  <c r="G22" i="146"/>
  <c r="G31" i="146"/>
  <c r="C36" i="146"/>
  <c r="G34" i="146" s="1"/>
  <c r="R40" i="146"/>
  <c r="Z34" i="146" s="1"/>
  <c r="U68" i="146"/>
  <c r="O79" i="146"/>
  <c r="N79" i="146" s="1"/>
  <c r="I80" i="146"/>
  <c r="G62" i="146"/>
  <c r="R79" i="146"/>
  <c r="V77" i="146" s="1"/>
  <c r="C83" i="146"/>
  <c r="K77" i="146" s="1"/>
  <c r="R81" i="146"/>
  <c r="X77" i="146" s="1"/>
  <c r="Z39" i="146"/>
  <c r="U74" i="144"/>
  <c r="U68" i="144"/>
  <c r="U62" i="144"/>
  <c r="R81" i="144"/>
  <c r="X77" i="144" s="1"/>
  <c r="O40" i="144"/>
  <c r="AD83" i="144"/>
  <c r="O81" i="144"/>
  <c r="O83" i="144"/>
  <c r="J83" i="144"/>
  <c r="I84" i="144" s="1"/>
  <c r="K82" i="144"/>
  <c r="K80" i="144"/>
  <c r="H83" i="144"/>
  <c r="G84" i="144" s="1"/>
  <c r="G65" i="144"/>
  <c r="O36" i="144"/>
  <c r="N36" i="144" s="1"/>
  <c r="H38" i="144"/>
  <c r="G39" i="144" s="1"/>
  <c r="M38" i="144" s="1"/>
  <c r="W83" i="144"/>
  <c r="V84" i="144" s="1"/>
  <c r="AB83" i="144" s="1"/>
  <c r="Z80" i="144"/>
  <c r="AD38" i="144"/>
  <c r="AC38" i="144" s="1"/>
  <c r="V39" i="144"/>
  <c r="AB38" i="144" s="1"/>
  <c r="Z82" i="144"/>
  <c r="Y83" i="144"/>
  <c r="X84" i="144" s="1"/>
  <c r="AD40" i="144"/>
  <c r="U25" i="144"/>
  <c r="R40" i="144"/>
  <c r="Z34" i="144" s="1"/>
  <c r="AD79" i="144"/>
  <c r="AC79" i="144" s="1"/>
  <c r="X80" i="144"/>
  <c r="W81" i="144"/>
  <c r="AC81" i="144" s="1"/>
  <c r="O38" i="144"/>
  <c r="N38" i="144" s="1"/>
  <c r="Z37" i="144"/>
  <c r="AB36" i="144" s="1"/>
  <c r="W40" i="144"/>
  <c r="V41" i="144" s="1"/>
  <c r="I80" i="144"/>
  <c r="O79" i="144"/>
  <c r="N79" i="144" s="1"/>
  <c r="Y40" i="144"/>
  <c r="C79" i="144"/>
  <c r="G77" i="144" s="1"/>
  <c r="X41" i="144"/>
  <c r="H40" i="144"/>
  <c r="G41" i="144" s="1"/>
  <c r="M40" i="144" s="1"/>
  <c r="G68" i="144"/>
  <c r="G62" i="144"/>
  <c r="R79" i="144"/>
  <c r="V77" i="144" s="1"/>
  <c r="I37" i="144"/>
  <c r="M36" i="144" s="1"/>
  <c r="H81" i="144"/>
  <c r="G82" i="144" s="1"/>
  <c r="M81" i="144" s="1"/>
  <c r="U65" i="144"/>
  <c r="C83" i="144"/>
  <c r="K77" i="144" s="1"/>
  <c r="AD36" i="144"/>
  <c r="AC36" i="144" s="1"/>
  <c r="U31" i="144"/>
  <c r="U59" i="144"/>
  <c r="G71" i="144"/>
  <c r="C81" i="144"/>
  <c r="I77" i="144" s="1"/>
  <c r="G31" i="144"/>
  <c r="C38" i="144"/>
  <c r="I34" i="144" s="1"/>
  <c r="R36" i="144"/>
  <c r="V34" i="144" s="1"/>
  <c r="G28" i="144"/>
  <c r="AB81" i="149" l="1"/>
  <c r="M83" i="149"/>
  <c r="AB81" i="151"/>
  <c r="AB83" i="151"/>
  <c r="M83" i="151"/>
  <c r="AE98" i="147"/>
  <c r="AD98" i="147"/>
  <c r="AB38" i="146"/>
  <c r="M38" i="146"/>
  <c r="AB38" i="149"/>
  <c r="M38" i="149"/>
  <c r="M40" i="149"/>
  <c r="AB40" i="144"/>
  <c r="AE49" i="150"/>
  <c r="AD45" i="150"/>
  <c r="AD49" i="150"/>
  <c r="N83" i="146"/>
  <c r="M83" i="146"/>
  <c r="N43" i="147"/>
  <c r="AD43" i="147"/>
  <c r="N91" i="148"/>
  <c r="AD47" i="150"/>
  <c r="V82" i="144"/>
  <c r="AD49" i="148"/>
  <c r="AC81" i="149"/>
  <c r="N45" i="147"/>
  <c r="Z50" i="147"/>
  <c r="M87" i="148"/>
  <c r="AC89" i="148"/>
  <c r="M36" i="151"/>
  <c r="AB40" i="151"/>
  <c r="AC40" i="151"/>
  <c r="AB38" i="151"/>
  <c r="AB36" i="151"/>
  <c r="AB79" i="151"/>
  <c r="N38" i="151"/>
  <c r="AC83" i="151"/>
  <c r="M40" i="151"/>
  <c r="M81" i="151"/>
  <c r="N83" i="151"/>
  <c r="N40" i="151"/>
  <c r="AB91" i="150"/>
  <c r="M91" i="150"/>
  <c r="N43" i="150"/>
  <c r="AE47" i="150"/>
  <c r="N47" i="150"/>
  <c r="AB87" i="150"/>
  <c r="M87" i="150"/>
  <c r="N49" i="150"/>
  <c r="AC91" i="150"/>
  <c r="AC40" i="149"/>
  <c r="AB40" i="149"/>
  <c r="N83" i="149"/>
  <c r="M79" i="149"/>
  <c r="AC83" i="149"/>
  <c r="AB79" i="149"/>
  <c r="F46" i="148"/>
  <c r="N45" i="148" s="1"/>
  <c r="AB91" i="148"/>
  <c r="M91" i="148"/>
  <c r="M89" i="148"/>
  <c r="AC91" i="148"/>
  <c r="AD45" i="148"/>
  <c r="X48" i="148"/>
  <c r="AD47" i="148" s="1"/>
  <c r="AE45" i="148"/>
  <c r="N43" i="148"/>
  <c r="N47" i="148"/>
  <c r="N49" i="148"/>
  <c r="AD47" i="147"/>
  <c r="AE47" i="147"/>
  <c r="AD94" i="147"/>
  <c r="F97" i="147"/>
  <c r="N96" i="147" s="1"/>
  <c r="O100" i="147"/>
  <c r="F101" i="147"/>
  <c r="N100" i="147" s="1"/>
  <c r="AE45" i="147"/>
  <c r="N98" i="147"/>
  <c r="AD100" i="147"/>
  <c r="AD45" i="147"/>
  <c r="AE100" i="147"/>
  <c r="O98" i="147"/>
  <c r="AD49" i="147"/>
  <c r="N40" i="146"/>
  <c r="AB79" i="146"/>
  <c r="M79" i="146"/>
  <c r="N38" i="146"/>
  <c r="M79" i="144"/>
  <c r="AB81" i="144"/>
  <c r="N83" i="144"/>
  <c r="AB79" i="144"/>
  <c r="N81" i="144"/>
  <c r="AC83" i="144"/>
  <c r="N40" i="144"/>
  <c r="AC40" i="144"/>
  <c r="M83" i="144"/>
  <c r="X52" i="136" l="1"/>
  <c r="X1" i="136"/>
  <c r="Z58" i="136"/>
  <c r="U83" i="136" s="1"/>
  <c r="V58" i="136"/>
  <c r="G83" i="136" s="1"/>
  <c r="R58" i="136"/>
  <c r="G71" i="136" s="1"/>
  <c r="O58" i="136"/>
  <c r="U69" i="136" s="1"/>
  <c r="K58" i="136"/>
  <c r="G69" i="136" s="1"/>
  <c r="G58" i="136"/>
  <c r="G81" i="136" s="1"/>
  <c r="C58" i="136"/>
  <c r="G73" i="136" s="1"/>
  <c r="AD7" i="136"/>
  <c r="AB41" i="136" s="1"/>
  <c r="Z7" i="136"/>
  <c r="R47" i="136" s="1"/>
  <c r="V7" i="136"/>
  <c r="R45" i="136" s="1"/>
  <c r="R7" i="136"/>
  <c r="R43" i="136" s="1"/>
  <c r="O7" i="136"/>
  <c r="U32" i="136" s="1"/>
  <c r="K7" i="136"/>
  <c r="B47" i="136" s="1"/>
  <c r="J41" i="136" s="1"/>
  <c r="G7" i="136"/>
  <c r="U16" i="136" s="1"/>
  <c r="C7" i="136"/>
  <c r="G32" i="136" s="1"/>
  <c r="J94" i="136"/>
  <c r="F94" i="136"/>
  <c r="W92" i="136"/>
  <c r="R86" i="136"/>
  <c r="B86" i="136"/>
  <c r="T83" i="136"/>
  <c r="X92" i="136" s="1"/>
  <c r="N83" i="136"/>
  <c r="Z90" i="136" s="1"/>
  <c r="T81" i="136"/>
  <c r="K90" i="136" s="1"/>
  <c r="N81" i="136"/>
  <c r="J90" i="136" s="1"/>
  <c r="T79" i="136"/>
  <c r="M88" i="136" s="1"/>
  <c r="N79" i="136"/>
  <c r="G94" i="136" s="1"/>
  <c r="T77" i="136"/>
  <c r="AA88" i="136" s="1"/>
  <c r="N77" i="136"/>
  <c r="Z88" i="136" s="1"/>
  <c r="T75" i="136"/>
  <c r="M90" i="136" s="1"/>
  <c r="N75" i="136"/>
  <c r="L90" i="136" s="1"/>
  <c r="T73" i="136"/>
  <c r="F92" i="136" s="1"/>
  <c r="N73" i="136"/>
  <c r="G92" i="136" s="1"/>
  <c r="T71" i="136"/>
  <c r="V90" i="136" s="1"/>
  <c r="N71" i="136"/>
  <c r="W90" i="136" s="1"/>
  <c r="T69" i="136"/>
  <c r="M92" i="136" s="1"/>
  <c r="N69" i="136"/>
  <c r="L92" i="136" s="1"/>
  <c r="T67" i="136"/>
  <c r="I88" i="136" s="1"/>
  <c r="N67" i="136"/>
  <c r="H88" i="136" s="1"/>
  <c r="I52" i="136"/>
  <c r="A52" i="136"/>
  <c r="Z49" i="136"/>
  <c r="Y49" i="136"/>
  <c r="V49" i="136"/>
  <c r="J49" i="136"/>
  <c r="AC47" i="136"/>
  <c r="V47" i="136"/>
  <c r="M47" i="136"/>
  <c r="AB45" i="136"/>
  <c r="V45" i="136"/>
  <c r="F45" i="136"/>
  <c r="AC43" i="136"/>
  <c r="AA43" i="136"/>
  <c r="Y43" i="136"/>
  <c r="I43" i="136"/>
  <c r="R41" i="136"/>
  <c r="B41" i="136"/>
  <c r="T38" i="136"/>
  <c r="AA45" i="136" s="1"/>
  <c r="X47" i="136" s="1"/>
  <c r="N38" i="136"/>
  <c r="Z45" i="136" s="1"/>
  <c r="T36" i="136"/>
  <c r="N36" i="136"/>
  <c r="AB43" i="136" s="1"/>
  <c r="W49" i="136" s="1"/>
  <c r="T34" i="136"/>
  <c r="K45" i="136" s="1"/>
  <c r="H47" i="136" s="1"/>
  <c r="N34" i="136"/>
  <c r="J45" i="136" s="1"/>
  <c r="T32" i="136"/>
  <c r="M43" i="136" s="1"/>
  <c r="F49" i="136" s="1"/>
  <c r="N32" i="136"/>
  <c r="L43" i="136" s="1"/>
  <c r="T30" i="136"/>
  <c r="AC45" i="136" s="1"/>
  <c r="N30" i="136"/>
  <c r="T28" i="136"/>
  <c r="N28" i="136"/>
  <c r="Z43" i="136" s="1"/>
  <c r="T26" i="136"/>
  <c r="M45" i="136" s="1"/>
  <c r="H49" i="136" s="1"/>
  <c r="N26" i="136"/>
  <c r="L45" i="136" s="1"/>
  <c r="T24" i="136"/>
  <c r="K43" i="136" s="1"/>
  <c r="F47" i="136" s="1"/>
  <c r="N24" i="136"/>
  <c r="J43" i="136" s="1"/>
  <c r="T22" i="136"/>
  <c r="N22" i="136"/>
  <c r="AB47" i="136" s="1"/>
  <c r="T20" i="136"/>
  <c r="N20" i="136"/>
  <c r="X43" i="136" s="1"/>
  <c r="X44" i="136" s="1"/>
  <c r="T18" i="136"/>
  <c r="N18" i="136"/>
  <c r="L47" i="136" s="1"/>
  <c r="L48" i="136" s="1"/>
  <c r="T16" i="136"/>
  <c r="N16" i="136"/>
  <c r="H43" i="136" s="1"/>
  <c r="I1" i="136"/>
  <c r="A1" i="136"/>
  <c r="O34" i="135"/>
  <c r="I34" i="135"/>
  <c r="O28" i="135"/>
  <c r="I28" i="135"/>
  <c r="O24" i="135"/>
  <c r="I24" i="135"/>
  <c r="Q1" i="135"/>
  <c r="G1" i="135"/>
  <c r="A1" i="135"/>
  <c r="P28" i="135"/>
  <c r="E53" i="135" s="1"/>
  <c r="E28" i="135"/>
  <c r="P34" i="135" s="1"/>
  <c r="E45" i="135" s="1"/>
  <c r="P24" i="135"/>
  <c r="E49" i="135" s="1"/>
  <c r="E24" i="135"/>
  <c r="E34" i="135" s="1"/>
  <c r="E41" i="135" s="1"/>
  <c r="V92" i="136" l="1"/>
  <c r="AA90" i="136"/>
  <c r="J91" i="136"/>
  <c r="AB44" i="136"/>
  <c r="V50" i="136"/>
  <c r="AD49" i="136" s="1"/>
  <c r="W47" i="136"/>
  <c r="Z44" i="136"/>
  <c r="AD43" i="136"/>
  <c r="V48" i="136"/>
  <c r="AB46" i="136"/>
  <c r="X49" i="136"/>
  <c r="X50" i="136" s="1"/>
  <c r="AA49" i="136"/>
  <c r="Z50" i="136" s="1"/>
  <c r="AB48" i="136"/>
  <c r="J44" i="136"/>
  <c r="G47" i="136"/>
  <c r="K88" i="136"/>
  <c r="V91" i="136"/>
  <c r="AB90" i="136" s="1"/>
  <c r="L91" i="136"/>
  <c r="Z91" i="136"/>
  <c r="Y88" i="136"/>
  <c r="H94" i="136"/>
  <c r="X88" i="136"/>
  <c r="AC90" i="136"/>
  <c r="I94" i="136"/>
  <c r="H95" i="136" s="1"/>
  <c r="Y92" i="136"/>
  <c r="X93" i="136" s="1"/>
  <c r="J88" i="136"/>
  <c r="J89" i="136" s="1"/>
  <c r="V93" i="136"/>
  <c r="G38" i="136"/>
  <c r="G34" i="136"/>
  <c r="U34" i="136"/>
  <c r="G26" i="136"/>
  <c r="B45" i="136"/>
  <c r="H41" i="136" s="1"/>
  <c r="B43" i="136"/>
  <c r="F41" i="136" s="1"/>
  <c r="G16" i="136"/>
  <c r="Z86" i="136"/>
  <c r="R92" i="136"/>
  <c r="X86" i="136"/>
  <c r="U71" i="136"/>
  <c r="R90" i="136"/>
  <c r="G77" i="136"/>
  <c r="R88" i="136"/>
  <c r="V86" i="136"/>
  <c r="L86" i="136"/>
  <c r="U79" i="136"/>
  <c r="U75" i="136"/>
  <c r="B94" i="136"/>
  <c r="J86" i="136"/>
  <c r="U73" i="136"/>
  <c r="B92" i="136"/>
  <c r="U81" i="136"/>
  <c r="G75" i="136"/>
  <c r="U67" i="136"/>
  <c r="B90" i="136"/>
  <c r="H86" i="136"/>
  <c r="G79" i="136"/>
  <c r="G67" i="136"/>
  <c r="B88" i="136"/>
  <c r="F86" i="136"/>
  <c r="R49" i="136"/>
  <c r="Z41" i="136"/>
  <c r="U26" i="136"/>
  <c r="B49" i="136"/>
  <c r="L41" i="136" s="1"/>
  <c r="U18" i="136"/>
  <c r="G18" i="136"/>
  <c r="U24" i="136"/>
  <c r="G24" i="136"/>
  <c r="Y47" i="136"/>
  <c r="Z46" i="136"/>
  <c r="X48" i="136"/>
  <c r="H89" i="136"/>
  <c r="F93" i="136"/>
  <c r="H48" i="136"/>
  <c r="O43" i="136"/>
  <c r="Z89" i="136"/>
  <c r="AC88" i="136"/>
  <c r="L44" i="136"/>
  <c r="G49" i="136"/>
  <c r="O49" i="136" s="1"/>
  <c r="O47" i="136"/>
  <c r="L46" i="136"/>
  <c r="I49" i="136"/>
  <c r="H50" i="136" s="1"/>
  <c r="J46" i="136"/>
  <c r="I47" i="136"/>
  <c r="L93" i="136"/>
  <c r="L88" i="136"/>
  <c r="L89" i="136" s="1"/>
  <c r="U20" i="136"/>
  <c r="G28" i="136"/>
  <c r="G45" i="136"/>
  <c r="O45" i="136" s="1"/>
  <c r="H92" i="136"/>
  <c r="H93" i="136" s="1"/>
  <c r="AC92" i="136"/>
  <c r="K94" i="136"/>
  <c r="J95" i="136" s="1"/>
  <c r="U28" i="136"/>
  <c r="G30" i="136"/>
  <c r="G36" i="136"/>
  <c r="H44" i="136"/>
  <c r="F48" i="136"/>
  <c r="K49" i="136"/>
  <c r="J50" i="136" s="1"/>
  <c r="G90" i="136"/>
  <c r="F95" i="136"/>
  <c r="V41" i="136"/>
  <c r="G20" i="136"/>
  <c r="W45" i="136"/>
  <c r="AE45" i="136" s="1"/>
  <c r="U38" i="136"/>
  <c r="G22" i="136"/>
  <c r="U22" i="136"/>
  <c r="AE43" i="136"/>
  <c r="AE47" i="136"/>
  <c r="AE49" i="136"/>
  <c r="F90" i="136"/>
  <c r="I92" i="136"/>
  <c r="U30" i="136"/>
  <c r="U36" i="136"/>
  <c r="X41" i="136"/>
  <c r="U77" i="136"/>
  <c r="R1" i="89"/>
  <c r="R1" i="88"/>
  <c r="P79" i="88"/>
  <c r="J79" i="88"/>
  <c r="P76" i="88"/>
  <c r="J76" i="88"/>
  <c r="P79" i="89"/>
  <c r="J79" i="89"/>
  <c r="P76" i="89"/>
  <c r="J76" i="89"/>
  <c r="AB92" i="136" l="1"/>
  <c r="AD47" i="136"/>
  <c r="X89" i="136"/>
  <c r="AB88" i="136" s="1"/>
  <c r="O88" i="136"/>
  <c r="N92" i="136"/>
  <c r="N88" i="136"/>
  <c r="F91" i="136"/>
  <c r="N90" i="136" s="1"/>
  <c r="O90" i="136"/>
  <c r="N43" i="136"/>
  <c r="V46" i="136"/>
  <c r="AD45" i="136" s="1"/>
  <c r="O94" i="136"/>
  <c r="O92" i="136"/>
  <c r="N94" i="136"/>
  <c r="N47" i="136"/>
  <c r="F50" i="136"/>
  <c r="N49" i="136" s="1"/>
  <c r="F46" i="136"/>
  <c r="N45" i="136" s="1"/>
  <c r="Y8" i="85"/>
  <c r="E38" i="88"/>
  <c r="E63" i="88" s="1"/>
  <c r="D2" i="89" l="1"/>
  <c r="D2" i="88"/>
  <c r="AG8" i="85"/>
  <c r="Q59" i="89" l="1"/>
  <c r="Q72" i="89" s="1"/>
  <c r="E59" i="89"/>
  <c r="Q56" i="89"/>
  <c r="E72" i="89" s="1"/>
  <c r="Q79" i="89" s="1"/>
  <c r="E56" i="89"/>
  <c r="Q41" i="89"/>
  <c r="E41" i="89"/>
  <c r="Q62" i="89" s="1"/>
  <c r="E76" i="89" s="1"/>
  <c r="Q38" i="89"/>
  <c r="E62" i="89" s="1"/>
  <c r="E38" i="89"/>
  <c r="P72" i="89"/>
  <c r="J72" i="89"/>
  <c r="P69" i="89"/>
  <c r="J69" i="89"/>
  <c r="P66" i="89"/>
  <c r="J66" i="89"/>
  <c r="P62" i="89"/>
  <c r="J62" i="89"/>
  <c r="P59" i="89"/>
  <c r="J59" i="89"/>
  <c r="P56" i="89"/>
  <c r="J56" i="89"/>
  <c r="P53" i="89"/>
  <c r="J53" i="89"/>
  <c r="P50" i="89"/>
  <c r="J50" i="89"/>
  <c r="P47" i="89"/>
  <c r="J47" i="89"/>
  <c r="P44" i="89"/>
  <c r="J44" i="89"/>
  <c r="P41" i="89"/>
  <c r="J41" i="89"/>
  <c r="P38" i="89"/>
  <c r="J38" i="89"/>
  <c r="A1" i="89"/>
  <c r="Q60" i="88" l="1"/>
  <c r="Q73" i="88" s="1"/>
  <c r="E60" i="88"/>
  <c r="Q57" i="88"/>
  <c r="E57" i="88"/>
  <c r="E73" i="88" s="1"/>
  <c r="Q41" i="88"/>
  <c r="E41" i="88"/>
  <c r="Q63" i="88" s="1"/>
  <c r="Q38" i="88"/>
  <c r="A1" i="88"/>
  <c r="P73" i="88"/>
  <c r="J73" i="88"/>
  <c r="P69" i="88"/>
  <c r="J69" i="88"/>
  <c r="P66" i="88"/>
  <c r="J66" i="88"/>
  <c r="P63" i="88"/>
  <c r="J63" i="88"/>
  <c r="P60" i="88"/>
  <c r="J60" i="88"/>
  <c r="P57" i="88"/>
  <c r="J57" i="88"/>
  <c r="P54" i="88"/>
  <c r="J54" i="88"/>
  <c r="P51" i="88"/>
  <c r="J51" i="88"/>
  <c r="P47" i="88"/>
  <c r="J47" i="88"/>
  <c r="P44" i="88"/>
  <c r="J44" i="88"/>
  <c r="P41" i="88"/>
  <c r="J41" i="88"/>
  <c r="P38" i="88"/>
  <c r="J38" i="88"/>
</calcChain>
</file>

<file path=xl/sharedStrings.xml><?xml version="1.0" encoding="utf-8"?>
<sst xmlns="http://schemas.openxmlformats.org/spreadsheetml/2006/main" count="2135" uniqueCount="579">
  <si>
    <t>⑥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</si>
  <si>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</si>
  <si>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</si>
  <si>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</si>
  <si>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</si>
  <si>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</si>
  <si>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F2</t>
  </si>
  <si>
    <t>F3</t>
  </si>
  <si>
    <t>F4</t>
  </si>
  <si>
    <t>H2</t>
  </si>
  <si>
    <t>H3</t>
  </si>
  <si>
    <t>H4</t>
  </si>
  <si>
    <t>A①</t>
    <phoneticPr fontId="3"/>
  </si>
  <si>
    <t>（</t>
  </si>
  <si>
    <t>）</t>
  </si>
  <si>
    <t>B①</t>
    <phoneticPr fontId="3"/>
  </si>
  <si>
    <t>A②</t>
    <phoneticPr fontId="3"/>
  </si>
  <si>
    <t>B②</t>
    <phoneticPr fontId="3"/>
  </si>
  <si>
    <t>A③</t>
    <phoneticPr fontId="3"/>
  </si>
  <si>
    <t>B③</t>
    <phoneticPr fontId="3"/>
  </si>
  <si>
    <t>A④</t>
    <phoneticPr fontId="3"/>
  </si>
  <si>
    <t>優　勝</t>
    <rPh sb="0" eb="1">
      <t>ユウ</t>
    </rPh>
    <rPh sb="2" eb="3">
      <t>マサル</t>
    </rPh>
    <phoneticPr fontId="3"/>
  </si>
  <si>
    <t>D2</t>
  </si>
  <si>
    <t>D3</t>
  </si>
  <si>
    <t>F6</t>
  </si>
  <si>
    <t>H6</t>
  </si>
  <si>
    <t>L1</t>
  </si>
  <si>
    <t>L2</t>
  </si>
  <si>
    <t>L3</t>
  </si>
  <si>
    <t>L4</t>
  </si>
  <si>
    <t>L5</t>
  </si>
  <si>
    <t>L6</t>
  </si>
  <si>
    <t>N1</t>
  </si>
  <si>
    <t>N2</t>
  </si>
  <si>
    <t>N3</t>
  </si>
  <si>
    <t>N4</t>
  </si>
  <si>
    <t>N5</t>
  </si>
  <si>
    <t>N6</t>
  </si>
  <si>
    <t>c</t>
    <phoneticPr fontId="3"/>
  </si>
  <si>
    <t>A</t>
    <phoneticPr fontId="3"/>
  </si>
  <si>
    <t>第１会場</t>
    <rPh sb="0" eb="1">
      <t>ダイ</t>
    </rPh>
    <phoneticPr fontId="3"/>
  </si>
  <si>
    <t>A⑤</t>
    <phoneticPr fontId="3"/>
  </si>
  <si>
    <t>A⑥</t>
    <phoneticPr fontId="3"/>
  </si>
  <si>
    <t>B⑤</t>
    <phoneticPr fontId="3"/>
  </si>
  <si>
    <t>B⑥</t>
    <phoneticPr fontId="3"/>
  </si>
  <si>
    <t>B④</t>
    <phoneticPr fontId="3"/>
  </si>
  <si>
    <t>＜ピッチ＞</t>
    <phoneticPr fontId="3"/>
  </si>
  <si>
    <t>－</t>
  </si>
  <si>
    <t>B</t>
    <phoneticPr fontId="3"/>
  </si>
  <si>
    <t>aブロック</t>
  </si>
  <si>
    <t>a1</t>
  </si>
  <si>
    <t>a2</t>
  </si>
  <si>
    <t>a3</t>
  </si>
  <si>
    <t>a4</t>
  </si>
  <si>
    <t>a5</t>
  </si>
  <si>
    <t>a6</t>
  </si>
  <si>
    <t>a7</t>
  </si>
  <si>
    <t>a8</t>
  </si>
  <si>
    <t>a５　　a６　　a７　　a８</t>
  </si>
  <si>
    <t>a1　　a２　　a３　　a４</t>
  </si>
  <si>
    <t>a４　　a３　　a２　　a1</t>
  </si>
  <si>
    <t>b５　　b６　　b７　　b８</t>
  </si>
  <si>
    <t>b８　　b７　　b６　　b５</t>
  </si>
  <si>
    <t>b1</t>
  </si>
  <si>
    <t>b２</t>
  </si>
  <si>
    <t>b３</t>
  </si>
  <si>
    <t>b４</t>
  </si>
  <si>
    <t>b５</t>
  </si>
  <si>
    <t>b６</t>
  </si>
  <si>
    <t>b７</t>
  </si>
  <si>
    <t>b８</t>
  </si>
  <si>
    <t>bブロック</t>
  </si>
  <si>
    <t>d</t>
    <phoneticPr fontId="3"/>
  </si>
  <si>
    <t>cブロック</t>
  </si>
  <si>
    <t>c1</t>
  </si>
  <si>
    <t>c2</t>
  </si>
  <si>
    <t>c3</t>
  </si>
  <si>
    <t>c4</t>
  </si>
  <si>
    <t>c5</t>
  </si>
  <si>
    <t>c6</t>
  </si>
  <si>
    <t>c7</t>
  </si>
  <si>
    <t>c8</t>
  </si>
  <si>
    <t>c８　　c７　　c６　　c５</t>
  </si>
  <si>
    <t>c1　　c２　　c３　　c４</t>
  </si>
  <si>
    <t>c４　　c３　　c２　　c1</t>
  </si>
  <si>
    <t>dブロック</t>
  </si>
  <si>
    <t>d1</t>
  </si>
  <si>
    <t>d２</t>
  </si>
  <si>
    <t>d３</t>
  </si>
  <si>
    <t>d４</t>
  </si>
  <si>
    <t>d５</t>
  </si>
  <si>
    <t>d６</t>
  </si>
  <si>
    <t>d７</t>
  </si>
  <si>
    <t>d８</t>
  </si>
  <si>
    <t>d５　　d６　　d７　　d８</t>
  </si>
  <si>
    <t>d８　　d７　　d６　　d５</t>
  </si>
  <si>
    <t>d1　　d２　　d３　　d４</t>
  </si>
  <si>
    <t>d４　　d３　　d２　　d1</t>
  </si>
  <si>
    <t>第2会場</t>
    <rPh sb="0" eb="1">
      <t>ダイ</t>
    </rPh>
    <phoneticPr fontId="3"/>
  </si>
  <si>
    <t>D1</t>
  </si>
  <si>
    <t>F1</t>
  </si>
  <si>
    <t>F5</t>
  </si>
  <si>
    <t>H1</t>
  </si>
  <si>
    <t>H5</t>
  </si>
  <si>
    <t>第15会場</t>
    <rPh sb="0" eb="1">
      <t>ダイ</t>
    </rPh>
    <rPh sb="3" eb="5">
      <t>カイジョウ</t>
    </rPh>
    <phoneticPr fontId="3"/>
  </si>
  <si>
    <t>a</t>
    <phoneticPr fontId="3"/>
  </si>
  <si>
    <t>b</t>
    <phoneticPr fontId="3"/>
  </si>
  <si>
    <t>予選リーグ</t>
    <rPh sb="0" eb="2">
      <t>ヨセン</t>
    </rPh>
    <phoneticPr fontId="3"/>
  </si>
  <si>
    <t>A5</t>
    <phoneticPr fontId="3"/>
  </si>
  <si>
    <t>A6</t>
    <phoneticPr fontId="3"/>
  </si>
  <si>
    <t>第16会場</t>
    <rPh sb="0" eb="1">
      <t>ダイ</t>
    </rPh>
    <rPh sb="3" eb="5">
      <t>カイジョウ</t>
    </rPh>
    <phoneticPr fontId="3"/>
  </si>
  <si>
    <t>D</t>
  </si>
  <si>
    <t>DD</t>
  </si>
  <si>
    <t>E1</t>
  </si>
  <si>
    <t>E</t>
  </si>
  <si>
    <t>E2</t>
  </si>
  <si>
    <t>E3</t>
  </si>
  <si>
    <t>E4</t>
  </si>
  <si>
    <t>E5</t>
  </si>
  <si>
    <t>EE</t>
  </si>
  <si>
    <t>E6</t>
  </si>
  <si>
    <t>F</t>
  </si>
  <si>
    <t>FF</t>
  </si>
  <si>
    <t>G1</t>
  </si>
  <si>
    <t>G</t>
  </si>
  <si>
    <t>G2</t>
  </si>
  <si>
    <t>G3</t>
  </si>
  <si>
    <t>G4</t>
  </si>
  <si>
    <t>G5</t>
  </si>
  <si>
    <t>GG</t>
  </si>
  <si>
    <t>G6</t>
  </si>
  <si>
    <t>H</t>
  </si>
  <si>
    <t>HH</t>
  </si>
  <si>
    <t>I</t>
  </si>
  <si>
    <t>KK</t>
  </si>
  <si>
    <t>K6</t>
  </si>
  <si>
    <t>K5</t>
  </si>
  <si>
    <t>K</t>
  </si>
  <si>
    <t>K4</t>
  </si>
  <si>
    <t>K3</t>
  </si>
  <si>
    <t>K2</t>
  </si>
  <si>
    <t>K1</t>
  </si>
  <si>
    <t>LL</t>
  </si>
  <si>
    <t>L</t>
  </si>
  <si>
    <t>MM</t>
  </si>
  <si>
    <t>M6</t>
  </si>
  <si>
    <t>M5</t>
  </si>
  <si>
    <t>M</t>
  </si>
  <si>
    <t>M4</t>
  </si>
  <si>
    <t>M3</t>
  </si>
  <si>
    <t>M2</t>
  </si>
  <si>
    <t>M1</t>
  </si>
  <si>
    <t>NN</t>
  </si>
  <si>
    <t>N</t>
  </si>
  <si>
    <t>AA</t>
    <phoneticPr fontId="3"/>
  </si>
  <si>
    <t>A</t>
    <phoneticPr fontId="3"/>
  </si>
  <si>
    <t>A1</t>
    <phoneticPr fontId="3"/>
  </si>
  <si>
    <t>A2</t>
    <phoneticPr fontId="3"/>
  </si>
  <si>
    <t>A3</t>
    <phoneticPr fontId="3"/>
  </si>
  <si>
    <t>I4</t>
    <phoneticPr fontId="3"/>
  </si>
  <si>
    <t>I3</t>
    <phoneticPr fontId="3"/>
  </si>
  <si>
    <t>I2</t>
    <phoneticPr fontId="3"/>
  </si>
  <si>
    <t>I1</t>
    <phoneticPr fontId="3"/>
  </si>
  <si>
    <t>A4</t>
    <phoneticPr fontId="3"/>
  </si>
  <si>
    <t>A7</t>
    <phoneticPr fontId="3"/>
  </si>
  <si>
    <t>A8</t>
    <phoneticPr fontId="3"/>
  </si>
  <si>
    <t>B1</t>
  </si>
  <si>
    <t>B</t>
  </si>
  <si>
    <t>B2</t>
  </si>
  <si>
    <t>B3</t>
  </si>
  <si>
    <t>B4</t>
  </si>
  <si>
    <t>B5</t>
  </si>
  <si>
    <t>B6</t>
  </si>
  <si>
    <t>B7</t>
  </si>
  <si>
    <t>CC</t>
  </si>
  <si>
    <t>E7</t>
  </si>
  <si>
    <t>M7</t>
  </si>
  <si>
    <t>OO</t>
  </si>
  <si>
    <t>O6</t>
  </si>
  <si>
    <t>O5</t>
  </si>
  <si>
    <t>O</t>
  </si>
  <si>
    <t>O4</t>
  </si>
  <si>
    <t>O3</t>
  </si>
  <si>
    <t>O2</t>
  </si>
  <si>
    <t>O1</t>
  </si>
  <si>
    <t>PP</t>
  </si>
  <si>
    <t>P6</t>
  </si>
  <si>
    <t>P5</t>
  </si>
  <si>
    <t>P</t>
  </si>
  <si>
    <t>P4</t>
  </si>
  <si>
    <t>P3</t>
  </si>
  <si>
    <t>P2</t>
  </si>
  <si>
    <t>P1</t>
  </si>
  <si>
    <t>決　勝</t>
    <rPh sb="0" eb="1">
      <t>ケッ</t>
    </rPh>
    <rPh sb="2" eb="3">
      <t>マサル</t>
    </rPh>
    <phoneticPr fontId="3"/>
  </si>
  <si>
    <t>審判委員会</t>
    <phoneticPr fontId="3"/>
  </si>
  <si>
    <t>準優勝</t>
    <rPh sb="0" eb="3">
      <t>ジュンユウショウ</t>
    </rPh>
    <phoneticPr fontId="3"/>
  </si>
  <si>
    <t>ピッチ</t>
    <phoneticPr fontId="3"/>
  </si>
  <si>
    <t>（</t>
    <phoneticPr fontId="3"/>
  </si>
  <si>
    <t>-</t>
    <phoneticPr fontId="3"/>
  </si>
  <si>
    <t>）</t>
    <phoneticPr fontId="3"/>
  </si>
  <si>
    <t>⑦</t>
    <phoneticPr fontId="3"/>
  </si>
  <si>
    <t>⑧</t>
    <phoneticPr fontId="3"/>
  </si>
  <si>
    <t>⑨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</si>
  <si>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</si>
  <si>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</si>
  <si>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</si>
  <si>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Ｂ</t>
    <phoneticPr fontId="3"/>
  </si>
  <si>
    <t>主，</t>
    <rPh sb="0" eb="1">
      <t>シュ</t>
    </rPh>
    <phoneticPr fontId="3"/>
  </si>
  <si>
    <t>副，</t>
    <rPh sb="0" eb="1">
      <t>フク</t>
    </rPh>
    <phoneticPr fontId="3"/>
  </si>
  <si>
    <t>４ｔｈ</t>
    <phoneticPr fontId="3"/>
  </si>
  <si>
    <t>Ａ</t>
    <phoneticPr fontId="3"/>
  </si>
  <si>
    <t>5,</t>
    <phoneticPr fontId="3"/>
  </si>
  <si>
    <t>6,</t>
    <phoneticPr fontId="3"/>
  </si>
  <si>
    <t>7,</t>
    <phoneticPr fontId="3"/>
  </si>
  <si>
    <t>8,</t>
    <phoneticPr fontId="3"/>
  </si>
  <si>
    <t>1,</t>
    <phoneticPr fontId="3"/>
  </si>
  <si>
    <t>2,</t>
    <phoneticPr fontId="3"/>
  </si>
  <si>
    <t>3,</t>
    <phoneticPr fontId="3"/>
  </si>
  <si>
    <t>4,</t>
    <phoneticPr fontId="3"/>
  </si>
  <si>
    <t>第1会場</t>
    <rPh sb="0" eb="1">
      <t>ダイ</t>
    </rPh>
    <rPh sb="2" eb="4">
      <t>カイジョウ</t>
    </rPh>
    <phoneticPr fontId="3"/>
  </si>
  <si>
    <t>(</t>
    <phoneticPr fontId="3"/>
  </si>
  <si>
    <t>)</t>
    <phoneticPr fontId="3"/>
  </si>
  <si>
    <t>第2会場</t>
    <rPh sb="0" eb="1">
      <t>ダイ</t>
    </rPh>
    <rPh sb="2" eb="4">
      <t>カイジョウ</t>
    </rPh>
    <phoneticPr fontId="3"/>
  </si>
  <si>
    <t>(主　 副 　 副 　 4th)</t>
    <phoneticPr fontId="3"/>
  </si>
  <si>
    <t>a６　　a５　　a８　　a７</t>
    <phoneticPr fontId="3"/>
  </si>
  <si>
    <t>b４　　b３　　b２　　b1</t>
    <phoneticPr fontId="3"/>
  </si>
  <si>
    <t>b６　　b５　　b８　　b７</t>
  </si>
  <si>
    <t>b1　　b２　　b３　　b４</t>
    <phoneticPr fontId="3"/>
  </si>
  <si>
    <t>a２　　a１　　a４　　a３</t>
    <phoneticPr fontId="3"/>
  </si>
  <si>
    <t>b２　　b１　　b４　　b３</t>
    <phoneticPr fontId="3"/>
  </si>
  <si>
    <t>c６　　c５　　c８　　c７</t>
  </si>
  <si>
    <t>d６　　d５　　d８　　d７</t>
  </si>
  <si>
    <t>d２　　d１　　d４　　d３</t>
  </si>
  <si>
    <t>A会場</t>
    <rPh sb="1" eb="3">
      <t>カイジョウ</t>
    </rPh>
    <phoneticPr fontId="3"/>
  </si>
  <si>
    <t>B会場</t>
    <rPh sb="1" eb="3">
      <t>カイジョウ</t>
    </rPh>
    <phoneticPr fontId="3"/>
  </si>
  <si>
    <t>C会場</t>
    <rPh sb="1" eb="3">
      <t>カイジョウ</t>
    </rPh>
    <phoneticPr fontId="3"/>
  </si>
  <si>
    <t>D会場</t>
    <rPh sb="1" eb="3">
      <t>カイジョウ</t>
    </rPh>
    <phoneticPr fontId="3"/>
  </si>
  <si>
    <t>E会場</t>
    <rPh sb="1" eb="3">
      <t>カイジョウ</t>
    </rPh>
    <phoneticPr fontId="3"/>
  </si>
  <si>
    <t>F会場</t>
    <rPh sb="1" eb="3">
      <t>カイジョウ</t>
    </rPh>
    <phoneticPr fontId="3"/>
  </si>
  <si>
    <t>G会場</t>
    <rPh sb="1" eb="3">
      <t>カイジョウ</t>
    </rPh>
    <phoneticPr fontId="3"/>
  </si>
  <si>
    <t>H会場</t>
    <rPh sb="1" eb="3">
      <t>カイジョウ</t>
    </rPh>
    <phoneticPr fontId="3"/>
  </si>
  <si>
    <t>P会場</t>
    <rPh sb="1" eb="3">
      <t>カイジョウ</t>
    </rPh>
    <phoneticPr fontId="3"/>
  </si>
  <si>
    <t>N会場</t>
    <rPh sb="1" eb="3">
      <t>カイジョウ</t>
    </rPh>
    <phoneticPr fontId="3"/>
  </si>
  <si>
    <t>O会場</t>
    <rPh sb="1" eb="3">
      <t>カイジョウ</t>
    </rPh>
    <phoneticPr fontId="3"/>
  </si>
  <si>
    <t>M会場</t>
    <rPh sb="1" eb="3">
      <t>カイジョウ</t>
    </rPh>
    <phoneticPr fontId="3"/>
  </si>
  <si>
    <t>L会場</t>
    <rPh sb="1" eb="3">
      <t>カイジョウ</t>
    </rPh>
    <phoneticPr fontId="3"/>
  </si>
  <si>
    <t>K会場</t>
    <rPh sb="1" eb="3">
      <t>カイジョウ</t>
    </rPh>
    <phoneticPr fontId="3"/>
  </si>
  <si>
    <t>J会場</t>
    <rPh sb="1" eb="3">
      <t>カイジョウ</t>
    </rPh>
    <phoneticPr fontId="3"/>
  </si>
  <si>
    <t>I会場</t>
    <rPh sb="1" eb="3">
      <t>カイジョウ</t>
    </rPh>
    <phoneticPr fontId="3"/>
  </si>
  <si>
    <t>BB</t>
    <phoneticPr fontId="3"/>
  </si>
  <si>
    <t>C</t>
    <phoneticPr fontId="3"/>
  </si>
  <si>
    <t>II</t>
    <phoneticPr fontId="3"/>
  </si>
  <si>
    <t>J</t>
    <phoneticPr fontId="3"/>
  </si>
  <si>
    <t>O</t>
    <phoneticPr fontId="3"/>
  </si>
  <si>
    <t>OO</t>
    <phoneticPr fontId="3"/>
  </si>
  <si>
    <t>P</t>
    <phoneticPr fontId="3"/>
  </si>
  <si>
    <t>PP</t>
    <phoneticPr fontId="3"/>
  </si>
  <si>
    <t>B8</t>
  </si>
  <si>
    <t>E8</t>
  </si>
  <si>
    <t>I8</t>
    <phoneticPr fontId="3"/>
  </si>
  <si>
    <t>I7</t>
    <phoneticPr fontId="3"/>
  </si>
  <si>
    <t>I6</t>
    <phoneticPr fontId="3"/>
  </si>
  <si>
    <t>I5</t>
    <phoneticPr fontId="3"/>
  </si>
  <si>
    <t>M8</t>
  </si>
  <si>
    <t>J1</t>
    <phoneticPr fontId="3"/>
  </si>
  <si>
    <t>J2</t>
    <phoneticPr fontId="3"/>
  </si>
  <si>
    <t>J3</t>
    <phoneticPr fontId="3"/>
  </si>
  <si>
    <t>J4</t>
    <phoneticPr fontId="3"/>
  </si>
  <si>
    <t>J5</t>
    <phoneticPr fontId="3"/>
  </si>
  <si>
    <t>J6</t>
    <phoneticPr fontId="3"/>
  </si>
  <si>
    <t>C1</t>
    <phoneticPr fontId="3"/>
  </si>
  <si>
    <t>C2</t>
    <phoneticPr fontId="3"/>
  </si>
  <si>
    <t>C3</t>
    <phoneticPr fontId="3"/>
  </si>
  <si>
    <t>C4</t>
    <phoneticPr fontId="3"/>
  </si>
  <si>
    <t>C5</t>
    <phoneticPr fontId="3"/>
  </si>
  <si>
    <t>C6</t>
    <phoneticPr fontId="3"/>
  </si>
  <si>
    <t>D4</t>
  </si>
  <si>
    <t>D5</t>
  </si>
  <si>
    <t>D6</t>
  </si>
  <si>
    <t>第41回栃木県U-11サッカー選手権大会　U-11大会の部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5" eb="27">
      <t>タイカイ</t>
    </rPh>
    <rPh sb="28" eb="29">
      <t>ブ</t>
    </rPh>
    <rPh sb="30" eb="31">
      <t>ク</t>
    </rPh>
    <rPh sb="32" eb="33">
      <t>ア</t>
    </rPh>
    <rPh sb="35" eb="36">
      <t>ヒョウ</t>
    </rPh>
    <phoneticPr fontId="3"/>
  </si>
  <si>
    <t>■第1日　1月13日</t>
    <rPh sb="6" eb="7">
      <t>ツキ</t>
    </rPh>
    <rPh sb="9" eb="10">
      <t>ニチ</t>
    </rPh>
    <phoneticPr fontId="3"/>
  </si>
  <si>
    <t>■第3日　1月20日</t>
    <rPh sb="6" eb="7">
      <t>ツキ</t>
    </rPh>
    <rPh sb="9" eb="10">
      <t>ニチ</t>
    </rPh>
    <phoneticPr fontId="3"/>
  </si>
  <si>
    <t>■第2日　1月14日</t>
    <rPh sb="6" eb="7">
      <t>ツキ</t>
    </rPh>
    <rPh sb="9" eb="10">
      <t>ニチ</t>
    </rPh>
    <phoneticPr fontId="3"/>
  </si>
  <si>
    <t>決勝トーナメント１・２回戦・準々決勝</t>
    <rPh sb="0" eb="2">
      <t>ケッショウ</t>
    </rPh>
    <rPh sb="11" eb="13">
      <t>カイセン</t>
    </rPh>
    <rPh sb="14" eb="16">
      <t>ジュンジュン</t>
    </rPh>
    <rPh sb="16" eb="18">
      <t>ケッショウ</t>
    </rPh>
    <phoneticPr fontId="3"/>
  </si>
  <si>
    <t>準決勝・決勝</t>
    <rPh sb="0" eb="3">
      <t>ジュンケッショウ</t>
    </rPh>
    <rPh sb="4" eb="6">
      <t>ケッショウ</t>
    </rPh>
    <phoneticPr fontId="3"/>
  </si>
  <si>
    <t>県グリーンスタジアムサブグランド</t>
    <rPh sb="0" eb="1">
      <t>ケン</t>
    </rPh>
    <phoneticPr fontId="3"/>
  </si>
  <si>
    <t>大桶運動公園</t>
    <rPh sb="0" eb="6">
      <t>オオオケウンドウコウエン</t>
    </rPh>
    <phoneticPr fontId="3"/>
  </si>
  <si>
    <t>ハートフル保険フィールド（佐野市運動公園第２多目的球技場）</t>
    <rPh sb="5" eb="7">
      <t>ホケン</t>
    </rPh>
    <rPh sb="13" eb="21">
      <t>サノシウンドウコウエンダイ</t>
    </rPh>
    <rPh sb="22" eb="28">
      <t>タモクテキキュウギジョウ</t>
    </rPh>
    <phoneticPr fontId="3"/>
  </si>
  <si>
    <t>A⑦</t>
    <phoneticPr fontId="3"/>
  </si>
  <si>
    <t>B⑦</t>
    <phoneticPr fontId="3"/>
  </si>
  <si>
    <t>会場</t>
    <rPh sb="0" eb="1">
      <t>カイ</t>
    </rPh>
    <rPh sb="1" eb="2">
      <t>バ</t>
    </rPh>
    <phoneticPr fontId="3"/>
  </si>
  <si>
    <t>準決勝</t>
    <rPh sb="0" eb="3">
      <t>ジュンケッショウ</t>
    </rPh>
    <phoneticPr fontId="3"/>
  </si>
  <si>
    <t>①</t>
  </si>
  <si>
    <t>■成　績</t>
    <rPh sb="1" eb="2">
      <t>シゲル</t>
    </rPh>
    <rPh sb="3" eb="4">
      <t>イサオ</t>
    </rPh>
    <phoneticPr fontId="3"/>
  </si>
  <si>
    <t>３位</t>
    <rPh sb="1" eb="2">
      <t>イ</t>
    </rPh>
    <phoneticPr fontId="3"/>
  </si>
  <si>
    <t>JJ</t>
    <phoneticPr fontId="3"/>
  </si>
  <si>
    <t>J7</t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</si>
  <si>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</si>
  <si>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</si>
  <si>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I</t>
    <phoneticPr fontId="3"/>
  </si>
  <si>
    <t>c５　　c６　　c７　　c８</t>
  </si>
  <si>
    <t>c２　　c１　　c４　　c３</t>
  </si>
  <si>
    <t>D</t>
    <phoneticPr fontId="3"/>
  </si>
  <si>
    <t>CC</t>
    <phoneticPr fontId="3"/>
  </si>
  <si>
    <t>第4会場</t>
    <rPh sb="0" eb="1">
      <t>ダイ</t>
    </rPh>
    <rPh sb="2" eb="4">
      <t>カイジョウ</t>
    </rPh>
    <phoneticPr fontId="3"/>
  </si>
  <si>
    <t>第3会場</t>
    <rPh sb="0" eb="1">
      <t>ダイ</t>
    </rPh>
    <rPh sb="2" eb="4">
      <t>カイジョウ</t>
    </rPh>
    <phoneticPr fontId="3"/>
  </si>
  <si>
    <t>DD</t>
    <phoneticPr fontId="3"/>
  </si>
  <si>
    <t>総得点</t>
    <rPh sb="0" eb="3">
      <t>ソウトクテン</t>
    </rPh>
    <phoneticPr fontId="3"/>
  </si>
  <si>
    <t>－</t>
    <phoneticPr fontId="3"/>
  </si>
  <si>
    <t>FF</t>
    <phoneticPr fontId="3"/>
  </si>
  <si>
    <t>F</t>
    <phoneticPr fontId="3"/>
  </si>
  <si>
    <t>第6会場</t>
    <rPh sb="0" eb="1">
      <t>ダイ</t>
    </rPh>
    <rPh sb="2" eb="4">
      <t>カイジョウ</t>
    </rPh>
    <phoneticPr fontId="3"/>
  </si>
  <si>
    <t>EE</t>
    <phoneticPr fontId="3"/>
  </si>
  <si>
    <t>E</t>
    <phoneticPr fontId="3"/>
  </si>
  <si>
    <t>第5会場</t>
    <rPh sb="0" eb="1">
      <t>ダイ</t>
    </rPh>
    <rPh sb="2" eb="4">
      <t>カイジョウ</t>
    </rPh>
    <phoneticPr fontId="3"/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</si>
  <si>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</si>
  <si>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</si>
  <si>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</si>
  <si>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</si>
  <si>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</si>
  <si>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</si>
  <si>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</si>
  <si>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</si>
  <si>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</si>
  <si>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</si>
  <si>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</si>
  <si>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</si>
  <si>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</si>
  <si>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</si>
  <si>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</si>
  <si>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</si>
  <si>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</si>
  <si>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</si>
  <si>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第41回栃木県U-11サッカ－選手権大会
　U-11大会の部　抽選順</t>
    <rPh sb="26" eb="28">
      <t>タイカイ</t>
    </rPh>
    <rPh sb="29" eb="30">
      <t>ブ</t>
    </rPh>
    <rPh sb="31" eb="33">
      <t>チュウセン</t>
    </rPh>
    <rPh sb="33" eb="34">
      <t>ジュン</t>
    </rPh>
    <phoneticPr fontId="3"/>
  </si>
  <si>
    <t>【会場担当チーム】</t>
    <rPh sb="1" eb="3">
      <t>カイジョウ</t>
    </rPh>
    <rPh sb="3" eb="5">
      <t>タントウ</t>
    </rPh>
    <phoneticPr fontId="3"/>
  </si>
  <si>
    <t>さくらボン・ディ・ボーラ</t>
    <phoneticPr fontId="3"/>
  </si>
  <si>
    <t>SAKURAグリーンフィールドAB</t>
    <phoneticPr fontId="37"/>
  </si>
  <si>
    <t>ＫＳＣ鹿沼</t>
  </si>
  <si>
    <t>サンエコ自然の森サッカー場ＡＢ</t>
    <rPh sb="4" eb="6">
      <t>シゼン</t>
    </rPh>
    <rPh sb="7" eb="8">
      <t>モリ</t>
    </rPh>
    <rPh sb="12" eb="13">
      <t>ジョウ</t>
    </rPh>
    <phoneticPr fontId="37"/>
  </si>
  <si>
    <t>ＪＦＣアミスタ市貝</t>
  </si>
  <si>
    <t>市貝町城見ヶ丘運動公園ＡＢ</t>
    <phoneticPr fontId="37"/>
  </si>
  <si>
    <t>南河内サッカースポーツ少年団</t>
  </si>
  <si>
    <t>別処山公園サッカー場ＡＢ</t>
    <rPh sb="0" eb="2">
      <t>ベッショ</t>
    </rPh>
    <rPh sb="2" eb="3">
      <t>ヤマ</t>
    </rPh>
    <rPh sb="3" eb="5">
      <t>コウエン</t>
    </rPh>
    <rPh sb="9" eb="10">
      <t>ジョウ</t>
    </rPh>
    <phoneticPr fontId="37"/>
  </si>
  <si>
    <t>石橋ＦＣ</t>
  </si>
  <si>
    <t>大松山運動公園多目的グランドＡＢ</t>
    <rPh sb="0" eb="3">
      <t>オオマツヤマ</t>
    </rPh>
    <rPh sb="3" eb="5">
      <t>ウンドウ</t>
    </rPh>
    <rPh sb="5" eb="7">
      <t>コウエン</t>
    </rPh>
    <rPh sb="7" eb="10">
      <t>タモクテキ</t>
    </rPh>
    <phoneticPr fontId="37"/>
  </si>
  <si>
    <t>ＦＣ　ＳＨＵＪＡＫＵ</t>
  </si>
  <si>
    <t>ハートフル保険フィールド（佐野市運動公園第２多目的球技場）ＡＢ</t>
    <rPh sb="5" eb="7">
      <t>ホケン</t>
    </rPh>
    <rPh sb="13" eb="21">
      <t>サノシウンドウコウエンダイ</t>
    </rPh>
    <rPh sb="22" eb="28">
      <t>タモクテキキュウギジョウ</t>
    </rPh>
    <phoneticPr fontId="37"/>
  </si>
  <si>
    <t>ＦＣバジェルボ那須烏山</t>
  </si>
  <si>
    <t>大桶運動公園A</t>
  </si>
  <si>
    <t>ＢＬＵＥ　ＴＨＵＮＤＥＲ</t>
  </si>
  <si>
    <t>大桶運動公園B</t>
  </si>
  <si>
    <t>国本ジュニアサッカークラブ</t>
    <phoneticPr fontId="3"/>
  </si>
  <si>
    <t>鬼怒グリーンパーク白沢Ａ</t>
    <rPh sb="0" eb="2">
      <t>キヌ</t>
    </rPh>
    <rPh sb="9" eb="11">
      <t>シラザワ</t>
    </rPh>
    <phoneticPr fontId="37"/>
  </si>
  <si>
    <t>岡西ＦＣ</t>
  </si>
  <si>
    <t>鬼怒グリーンパーク白沢Ｂ</t>
    <rPh sb="0" eb="2">
      <t>キヌ</t>
    </rPh>
    <rPh sb="9" eb="11">
      <t>シラザワ</t>
    </rPh>
    <phoneticPr fontId="37"/>
  </si>
  <si>
    <t>真岡西サッカークラブブリッツ</t>
  </si>
  <si>
    <t>真岡鬼怒自然公園サッカー場（クレー）ＡＡ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</si>
  <si>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久下田ＦＣ</t>
  </si>
  <si>
    <t>真岡鬼怒自然公園サッカー場（クレー）ＡＢ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</si>
  <si>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エスペランサＭＯＫＡ</t>
  </si>
  <si>
    <t>真岡鬼怒自然公園サッカー場（クレー）ＢＡ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</si>
  <si>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ＦＣ中村Ｕ－１１</t>
  </si>
  <si>
    <t>真岡鬼怒自然公園サッカー場（クレー）BB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</si>
  <si>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Ｋ－ＷＥＳＴ．ＦＣ２００１</t>
  </si>
  <si>
    <t>足利本町緑地サッカー場Ａ</t>
    <rPh sb="0" eb="2">
      <t>アシカガ</t>
    </rPh>
    <rPh sb="2" eb="4">
      <t>モトマチ</t>
    </rPh>
    <rPh sb="4" eb="6">
      <t>リョクチ</t>
    </rPh>
    <rPh sb="10" eb="11">
      <t>ジョウ</t>
    </rPh>
    <phoneticPr fontId="37"/>
  </si>
  <si>
    <t>御厨フットボールクラブ</t>
  </si>
  <si>
    <t>足利本町緑地サッカー場Ｂ</t>
    <rPh sb="0" eb="2">
      <t>アシカガ</t>
    </rPh>
    <rPh sb="2" eb="4">
      <t>モトマチ</t>
    </rPh>
    <rPh sb="4" eb="6">
      <t>リョクチ</t>
    </rPh>
    <rPh sb="10" eb="11">
      <t>ジョウ</t>
    </rPh>
    <phoneticPr fontId="37"/>
  </si>
  <si>
    <t>【塩谷・南那須地区】</t>
    <rPh sb="1" eb="3">
      <t>シオヤ</t>
    </rPh>
    <rPh sb="4" eb="7">
      <t>ミナミナス</t>
    </rPh>
    <rPh sb="7" eb="9">
      <t>チク</t>
    </rPh>
    <phoneticPr fontId="38"/>
  </si>
  <si>
    <t>フットボールクラブ氏家</t>
  </si>
  <si>
    <t>上松山クラブ</t>
  </si>
  <si>
    <t>阿久津サッカークラブ</t>
  </si>
  <si>
    <t>高根沢西フットボールクラブ</t>
  </si>
  <si>
    <t>喜連川ＦＣＪｒ</t>
  </si>
  <si>
    <t>ＦＣ　ＳＦｉＤＡ</t>
  </si>
  <si>
    <t>ＡＣ　ＥＳＰＡＣＩＯ</t>
  </si>
  <si>
    <t>ヴェルフェ矢板Ｕ－１２</t>
  </si>
  <si>
    <t>ＹＵＺＵＨＡ　ＦＣ　ジュニア</t>
  </si>
  <si>
    <t>【上都賀地区】</t>
    <rPh sb="1" eb="4">
      <t>カミツガ</t>
    </rPh>
    <rPh sb="4" eb="6">
      <t>チク</t>
    </rPh>
    <phoneticPr fontId="38"/>
  </si>
  <si>
    <t>鹿沼東光ＦＣ</t>
  </si>
  <si>
    <t>鹿沼西ＦＣ</t>
  </si>
  <si>
    <t>さつきが丘スポーツ少年団サッカー部</t>
  </si>
  <si>
    <t>北押原ＦＣ</t>
  </si>
  <si>
    <t>ＦＣあわのレジェンド</t>
  </si>
  <si>
    <t>ＮＩＫＫＯ　ＳＰＯＲＴＳ　ＣＬＵＢ</t>
  </si>
  <si>
    <t>今市ジュニオール</t>
  </si>
  <si>
    <t>今市ＦＣプログレス</t>
  </si>
  <si>
    <t>今市ＦＣプログレスセカンド</t>
  </si>
  <si>
    <t>Ｎ　Ｆ　Ｃ</t>
  </si>
  <si>
    <t>ＣＦＡ日光</t>
  </si>
  <si>
    <t>藤原ＦＣ</t>
  </si>
  <si>
    <t>【宇河地区】</t>
    <rPh sb="1" eb="2">
      <t>ヒサシ</t>
    </rPh>
    <rPh sb="2" eb="3">
      <t>カワ</t>
    </rPh>
    <rPh sb="3" eb="5">
      <t>チク</t>
    </rPh>
    <phoneticPr fontId="38"/>
  </si>
  <si>
    <t>宝木キッカーズ</t>
  </si>
  <si>
    <t>昭和戸祭・細谷ＳＣ</t>
  </si>
  <si>
    <t>豊郷ＪＦＣ宇都宮</t>
  </si>
  <si>
    <t>ＦＣみらい</t>
  </si>
  <si>
    <t>清原陽東サッカースポーツ少年団</t>
  </si>
  <si>
    <t>富士見サッカースポーツ少年団ブルー</t>
  </si>
  <si>
    <t>富士見サッカースポーツ少年団レッド</t>
  </si>
  <si>
    <t>緑が丘ＹＦＣサッカー教室</t>
  </si>
  <si>
    <t>ＮＰＯ法人サウス宇都宮スポーツクラブ</t>
  </si>
  <si>
    <t>上三川サッカークラブ</t>
  </si>
  <si>
    <t>ＦＣブロケード</t>
  </si>
  <si>
    <t>ＳＵＧＡＯサッカークラブ</t>
  </si>
  <si>
    <t>ＦＣＲｉｓｏ</t>
  </si>
  <si>
    <t>石井フットボールクラブ</t>
  </si>
  <si>
    <t>ＦＣアネーロ宇都宮</t>
  </si>
  <si>
    <t>みはらサッカークラブジュニア</t>
  </si>
  <si>
    <t>カテット白沢サッカースクール</t>
  </si>
  <si>
    <t>ＦＣグラシアス</t>
  </si>
  <si>
    <t>ＦＣスポルト宇都宮</t>
  </si>
  <si>
    <t>ＦＣスポルト宇都宮クラウド</t>
  </si>
  <si>
    <t>宇都宮フットボールクラブジュニア</t>
  </si>
  <si>
    <t>【芳賀地区】</t>
    <rPh sb="1" eb="3">
      <t>ハガ</t>
    </rPh>
    <rPh sb="3" eb="5">
      <t>チク</t>
    </rPh>
    <phoneticPr fontId="38"/>
  </si>
  <si>
    <t>亀山サッカークラブ</t>
  </si>
  <si>
    <t>益子ＳＣ</t>
  </si>
  <si>
    <t>祖母井クラブ</t>
  </si>
  <si>
    <t>ＪＦＣファイターズ</t>
  </si>
  <si>
    <t>ＦＣ真岡２１ファンタジー</t>
  </si>
  <si>
    <t>ＪＦＣアミスタ市貝Ｂ</t>
  </si>
  <si>
    <t>おおぞらＳＣ</t>
  </si>
  <si>
    <t>茂木ＦＣ</t>
  </si>
  <si>
    <t>Ｊ－ＳＰＯＲＴＳＦＯＯＴＢＡＬＬＣＬＵＢ</t>
  </si>
  <si>
    <t>【下都賀地区】</t>
    <rPh sb="1" eb="4">
      <t>シモツガ</t>
    </rPh>
    <phoneticPr fontId="38"/>
  </si>
  <si>
    <t>都賀クラブジュニア</t>
  </si>
  <si>
    <t>合戦場フットボールクラブ</t>
  </si>
  <si>
    <t>栃木ウーヴァＦＣ・Ｕ－１２</t>
  </si>
  <si>
    <t>野木ＳＳＳ</t>
  </si>
  <si>
    <t>小山三小　ＦＣ</t>
  </si>
  <si>
    <t>ＦＣプリメーロ</t>
  </si>
  <si>
    <t>ＦＣ城東</t>
  </si>
  <si>
    <t>間東ＦＣミラクルズ</t>
  </si>
  <si>
    <t>栃木ジュニオール</t>
  </si>
  <si>
    <t>大谷北ＦＣフォルテ</t>
  </si>
  <si>
    <t>大谷東フットボールクラブ</t>
  </si>
  <si>
    <t>Ｆ．Ｃ．栃木ジュニア</t>
  </si>
  <si>
    <t>壬生ＦＣユナイテッド</t>
  </si>
  <si>
    <t>Ｐｅｇａｓｕｓ藤岡２００７</t>
  </si>
  <si>
    <t>栃木Ｃｈａｒｍｅ．Ｆ．Ｃ</t>
  </si>
  <si>
    <t>【両毛地区】</t>
    <rPh sb="1" eb="3">
      <t>リョウモウ</t>
    </rPh>
    <phoneticPr fontId="38"/>
  </si>
  <si>
    <t>佐野ＳＳＳ</t>
  </si>
  <si>
    <t>ＦＣ毛野</t>
  </si>
  <si>
    <t>坂西ジュニオール</t>
  </si>
  <si>
    <t>ＪＦＣ　足利ラトゥール</t>
  </si>
  <si>
    <t>クレアＦＣアルドーレ</t>
  </si>
  <si>
    <t>ＣＡ．アトレチコ　佐野</t>
  </si>
  <si>
    <t>呑竜ＦＣ</t>
  </si>
  <si>
    <t>ＴＡＣ　ＫＵＺＵＵ　ＦＣ</t>
  </si>
  <si>
    <t>【北那須地区】</t>
    <rPh sb="1" eb="2">
      <t>キタ</t>
    </rPh>
    <rPh sb="2" eb="4">
      <t>ナス</t>
    </rPh>
    <rPh sb="4" eb="6">
      <t>チク</t>
    </rPh>
    <phoneticPr fontId="38"/>
  </si>
  <si>
    <t>大田原城山サッカークラブ</t>
  </si>
  <si>
    <t>西原ＦＣ</t>
  </si>
  <si>
    <t>紫塚ＦＣ</t>
  </si>
  <si>
    <t>ジヴェルチード那須</t>
  </si>
  <si>
    <t>東那須野ＦＣフェニックス</t>
  </si>
  <si>
    <t>ＦＣ　Ａｖａｎｃｅ</t>
  </si>
  <si>
    <t>ＦＣ西那須２１アストロ</t>
  </si>
  <si>
    <t>南イレブン</t>
  </si>
  <si>
    <t>西那須野西ＳＣ</t>
  </si>
  <si>
    <t>大山フットボールクラブアミーゴ</t>
  </si>
  <si>
    <t>高林・青木フットボールクラブ</t>
    <phoneticPr fontId="3"/>
  </si>
  <si>
    <t>フットボールクラブガナドール大田原Ｕ１２</t>
  </si>
  <si>
    <t>野原グランディオスＦＣ</t>
  </si>
  <si>
    <t>那須野ヶ原ＦＣボンジボーラ　セカンド</t>
  </si>
  <si>
    <t>ＫＯＨＡＲＵ　ＰＲＯＵＤ栃木フットボールクラブ</t>
  </si>
  <si>
    <t>ＦＣ黒羽</t>
  </si>
  <si>
    <t>ＦＣ　ＷＩＬＬＥ</t>
  </si>
  <si>
    <t>B5</t>
    <phoneticPr fontId="3"/>
  </si>
  <si>
    <t>M5</t>
    <phoneticPr fontId="3"/>
  </si>
  <si>
    <t>I5</t>
    <phoneticPr fontId="3"/>
  </si>
  <si>
    <t>E5</t>
    <phoneticPr fontId="3"/>
  </si>
  <si>
    <t>A5</t>
    <phoneticPr fontId="3"/>
  </si>
  <si>
    <t>J5</t>
    <phoneticPr fontId="3"/>
  </si>
  <si>
    <t>D5</t>
    <phoneticPr fontId="3"/>
  </si>
  <si>
    <t>K5</t>
    <phoneticPr fontId="3"/>
  </si>
  <si>
    <t>H5</t>
    <phoneticPr fontId="3"/>
  </si>
  <si>
    <t>F5</t>
    <phoneticPr fontId="3"/>
  </si>
  <si>
    <t>O5</t>
    <phoneticPr fontId="3"/>
  </si>
  <si>
    <t>N5</t>
    <phoneticPr fontId="3"/>
  </si>
  <si>
    <t>G5</t>
    <phoneticPr fontId="3"/>
  </si>
  <si>
    <t>C5</t>
    <phoneticPr fontId="3"/>
  </si>
  <si>
    <t>P5</t>
    <phoneticPr fontId="3"/>
  </si>
  <si>
    <t>L5</t>
    <phoneticPr fontId="3"/>
  </si>
  <si>
    <t>E1</t>
    <phoneticPr fontId="3"/>
  </si>
  <si>
    <t>E2</t>
    <phoneticPr fontId="3"/>
  </si>
  <si>
    <t>F2</t>
    <phoneticPr fontId="3"/>
  </si>
  <si>
    <t>G6</t>
    <phoneticPr fontId="3"/>
  </si>
  <si>
    <t>P2</t>
    <phoneticPr fontId="3"/>
  </si>
  <si>
    <t>N2</t>
    <phoneticPr fontId="3"/>
  </si>
  <si>
    <t>H2</t>
    <phoneticPr fontId="3"/>
  </si>
  <si>
    <t>I2</t>
    <phoneticPr fontId="3"/>
  </si>
  <si>
    <t>A6</t>
    <phoneticPr fontId="3"/>
  </si>
  <si>
    <t>B1</t>
    <phoneticPr fontId="3"/>
  </si>
  <si>
    <t>L1</t>
    <phoneticPr fontId="3"/>
  </si>
  <si>
    <t>J1</t>
    <phoneticPr fontId="3"/>
  </si>
  <si>
    <t>N4</t>
    <phoneticPr fontId="3"/>
  </si>
  <si>
    <t>E6</t>
    <phoneticPr fontId="3"/>
  </si>
  <si>
    <t>G4</t>
    <phoneticPr fontId="3"/>
  </si>
  <si>
    <t>H1</t>
    <phoneticPr fontId="3"/>
  </si>
  <si>
    <t>A4</t>
    <phoneticPr fontId="3"/>
  </si>
  <si>
    <t>K1</t>
    <phoneticPr fontId="3"/>
  </si>
  <si>
    <t>D2</t>
    <phoneticPr fontId="3"/>
  </si>
  <si>
    <t>I1</t>
    <phoneticPr fontId="3"/>
  </si>
  <si>
    <t>O3</t>
    <phoneticPr fontId="3"/>
  </si>
  <si>
    <t>M2</t>
    <phoneticPr fontId="3"/>
  </si>
  <si>
    <t>E7</t>
    <phoneticPr fontId="3"/>
  </si>
  <si>
    <t>B2</t>
    <phoneticPr fontId="3"/>
  </si>
  <si>
    <t>M7</t>
    <phoneticPr fontId="3"/>
  </si>
  <si>
    <t>L6</t>
    <phoneticPr fontId="3"/>
  </si>
  <si>
    <t>O2</t>
    <phoneticPr fontId="3"/>
  </si>
  <si>
    <t>G1</t>
    <phoneticPr fontId="3"/>
  </si>
  <si>
    <t>P6</t>
    <phoneticPr fontId="3"/>
  </si>
  <si>
    <t>I3</t>
    <phoneticPr fontId="3"/>
  </si>
  <si>
    <t>M1</t>
    <phoneticPr fontId="3"/>
  </si>
  <si>
    <t>C3</t>
    <phoneticPr fontId="3"/>
  </si>
  <si>
    <t>J4</t>
    <phoneticPr fontId="3"/>
  </si>
  <si>
    <t>J7</t>
    <phoneticPr fontId="3"/>
  </si>
  <si>
    <t>P3</t>
    <phoneticPr fontId="3"/>
  </si>
  <si>
    <t>K4</t>
    <phoneticPr fontId="3"/>
  </si>
  <si>
    <t>B8</t>
    <phoneticPr fontId="3"/>
  </si>
  <si>
    <t>A8</t>
    <phoneticPr fontId="3"/>
  </si>
  <si>
    <t>I7</t>
    <phoneticPr fontId="3"/>
  </si>
  <si>
    <t>D4</t>
    <phoneticPr fontId="3"/>
  </si>
  <si>
    <t>A1</t>
    <phoneticPr fontId="3"/>
  </si>
  <si>
    <t>N1</t>
    <phoneticPr fontId="3"/>
  </si>
  <si>
    <t>F4</t>
    <phoneticPr fontId="3"/>
  </si>
  <si>
    <t>L4</t>
    <phoneticPr fontId="3"/>
  </si>
  <si>
    <t>J6</t>
    <phoneticPr fontId="3"/>
  </si>
  <si>
    <t>E4</t>
    <phoneticPr fontId="3"/>
  </si>
  <si>
    <t>B4</t>
    <phoneticPr fontId="3"/>
  </si>
  <si>
    <t>M3</t>
    <phoneticPr fontId="3"/>
  </si>
  <si>
    <t>D1</t>
    <phoneticPr fontId="3"/>
  </si>
  <si>
    <t>K6</t>
    <phoneticPr fontId="3"/>
  </si>
  <si>
    <t>A3</t>
    <phoneticPr fontId="3"/>
  </si>
  <si>
    <t>F3</t>
    <phoneticPr fontId="3"/>
  </si>
  <si>
    <t>O6</t>
    <phoneticPr fontId="3"/>
  </si>
  <si>
    <t>B7</t>
    <phoneticPr fontId="3"/>
  </si>
  <si>
    <t>C4</t>
    <phoneticPr fontId="3"/>
  </si>
  <si>
    <t>G2</t>
    <phoneticPr fontId="3"/>
  </si>
  <si>
    <t>P4</t>
    <phoneticPr fontId="3"/>
  </si>
  <si>
    <t>I8</t>
    <phoneticPr fontId="3"/>
  </si>
  <si>
    <t>E8</t>
    <phoneticPr fontId="3"/>
  </si>
  <si>
    <t>D6</t>
    <phoneticPr fontId="3"/>
  </si>
  <si>
    <t>H6</t>
    <phoneticPr fontId="3"/>
  </si>
  <si>
    <t>K3</t>
    <phoneticPr fontId="3"/>
  </si>
  <si>
    <t>O1</t>
    <phoneticPr fontId="3"/>
  </si>
  <si>
    <t>L3</t>
    <phoneticPr fontId="3"/>
  </si>
  <si>
    <t>M6</t>
    <phoneticPr fontId="3"/>
  </si>
  <si>
    <t>N6</t>
    <phoneticPr fontId="3"/>
  </si>
  <si>
    <t>F6</t>
    <phoneticPr fontId="3"/>
  </si>
  <si>
    <t>B3</t>
    <phoneticPr fontId="3"/>
  </si>
  <si>
    <t>I6</t>
    <phoneticPr fontId="3"/>
  </si>
  <si>
    <t>H3</t>
    <phoneticPr fontId="3"/>
  </si>
  <si>
    <t>C1</t>
    <phoneticPr fontId="3"/>
  </si>
  <si>
    <t>J3</t>
    <phoneticPr fontId="3"/>
  </si>
  <si>
    <t>M8</t>
    <phoneticPr fontId="3"/>
  </si>
  <si>
    <t>A7</t>
    <phoneticPr fontId="3"/>
  </si>
  <si>
    <t>C2</t>
    <phoneticPr fontId="3"/>
  </si>
  <si>
    <t>D3</t>
    <phoneticPr fontId="3"/>
  </si>
  <si>
    <t>F1</t>
    <phoneticPr fontId="3"/>
  </si>
  <si>
    <t>I4</t>
    <phoneticPr fontId="3"/>
  </si>
  <si>
    <t>C6</t>
    <phoneticPr fontId="3"/>
  </si>
  <si>
    <t>E3</t>
    <phoneticPr fontId="3"/>
  </si>
  <si>
    <t>A2</t>
    <phoneticPr fontId="3"/>
  </si>
  <si>
    <t>M4</t>
    <phoneticPr fontId="3"/>
  </si>
  <si>
    <t>P1</t>
    <phoneticPr fontId="3"/>
  </si>
  <si>
    <t>K2</t>
    <phoneticPr fontId="3"/>
  </si>
  <si>
    <t>O4</t>
    <phoneticPr fontId="3"/>
  </si>
  <si>
    <t>H4</t>
    <phoneticPr fontId="3"/>
  </si>
  <si>
    <t>B6</t>
    <phoneticPr fontId="3"/>
  </si>
  <si>
    <t>J2</t>
    <phoneticPr fontId="3"/>
  </si>
  <si>
    <t>L2</t>
    <phoneticPr fontId="3"/>
  </si>
  <si>
    <t>N3</t>
    <phoneticPr fontId="3"/>
  </si>
  <si>
    <t>G3</t>
    <phoneticPr fontId="3"/>
  </si>
  <si>
    <t>B⑤負・B⑥負・B⑥負・B⑤負</t>
    <rPh sb="2" eb="3">
      <t>マ</t>
    </rPh>
    <rPh sb="6" eb="7">
      <t>マ</t>
    </rPh>
    <rPh sb="10" eb="11">
      <t>マ</t>
    </rPh>
    <rPh sb="14" eb="15">
      <t>マ</t>
    </rPh>
    <phoneticPr fontId="3"/>
  </si>
  <si>
    <t>A⑤負・A⑥負・A⑥負・A⑤負</t>
    <rPh sb="2" eb="3">
      <t>マ</t>
    </rPh>
    <rPh sb="6" eb="7">
      <t>マ</t>
    </rPh>
    <rPh sb="10" eb="11">
      <t>マ</t>
    </rPh>
    <rPh sb="14" eb="15">
      <t>マ</t>
    </rPh>
    <phoneticPr fontId="3"/>
  </si>
  <si>
    <t>PK</t>
    <phoneticPr fontId="3"/>
  </si>
  <si>
    <t>a８　　a７　　a６　　a５</t>
    <phoneticPr fontId="3"/>
  </si>
  <si>
    <t>ＰＫ</t>
    <phoneticPr fontId="3"/>
  </si>
  <si>
    <t>－</t>
    <phoneticPr fontId="3"/>
  </si>
  <si>
    <t>延長</t>
    <rPh sb="0" eb="2">
      <t>エンチョウ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</si>
</sst>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HG正楷書体-PRO"/>
      <family val="4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b/>
      <sz val="20"/>
      <name val="ＭＳ Ｐゴシック"/>
      <family val="3"/>
      <charset val="128"/>
    </font>
    <font>
      <b/>
      <sz val="18"/>
      <name val="BIZ UDPゴシック"/>
      <family val="3"/>
      <charset val="128"/>
    </font>
    <font>
      <b/>
      <sz val="20"/>
      <name val="ＤＨＰ平成ゴシックW5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b/>
      <sz val="11"/>
      <color theme="1"/>
      <name val="ＭＳ Ｐゴシック"/>
      <family val="3"/>
      <charset val="128"/>
      <scheme val="major"/>
    </font>
    <font>
      <b/>
      <sz val="10"/>
      <color indexed="8"/>
      <name val="ＭＳ Ｐゴシック"/>
      <family val="3"/>
      <charset val="128"/>
      <scheme val="maj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  <font>
      <sz val="15"/>
      <name val="ＭＳ Ｐゴシック"/>
      <family val="3"/>
      <charset val="128"/>
    </font>
    <font>
      <sz val="7"/>
      <name val="ＭＳ Ｐゴシック"/>
      <family val="3"/>
      <charset val="128"/>
    </font>
    <font>
      <sz val="6.5"/>
      <name val="ＭＳ Ｐゴシック"/>
      <family val="3"/>
      <charset val="128"/>
    </font>
    <font>
      <sz val="11.5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z val="17"/>
      <name val="ＭＳ Ｐゴシック"/>
      <family val="3"/>
      <charset val="128"/>
    </font>
    <font>
      <sz val="23"/>
      <name val="ＭＳ Ｐゴシック"/>
      <family val="3"/>
      <charset val="128"/>
    </font>
    <font>
      <sz val="18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auto="1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auto="1"/>
      </left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auto="1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dotted">
        <color auto="1"/>
      </right>
      <top style="thick">
        <color rgb="FFFF0000"/>
      </top>
      <bottom/>
      <diagonal/>
    </border>
    <border>
      <left/>
      <right style="dotted">
        <color auto="1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ashed">
        <color indexed="64"/>
      </right>
      <top style="thick">
        <color rgb="FFFF0000"/>
      </top>
      <bottom/>
      <diagonal/>
    </border>
    <border>
      <left style="thin">
        <color indexed="64"/>
      </left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 style="thick">
        <color rgb="FFFF0000"/>
      </top>
      <bottom/>
      <diagonal/>
    </border>
    <border>
      <left style="dashed">
        <color indexed="64"/>
      </left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</cellStyleXfs>
  <cellXfs count="78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vertical="top" textRotation="255" shrinkToFit="1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7" fillId="0" borderId="9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0" xfId="0" applyFont="1" applyAlignment="1">
      <alignment vertical="top" textRotation="255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2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6" fontId="13" fillId="0" borderId="0" xfId="0" applyNumberFormat="1" applyFont="1">
      <alignment vertical="center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0" fillId="0" borderId="2" xfId="0" applyBorder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 textRotation="255" wrapText="1"/>
    </xf>
    <xf numFmtId="0" fontId="0" fillId="0" borderId="12" xfId="0" applyBorder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vertical="center" shrinkToFit="1"/>
    </xf>
    <xf numFmtId="56" fontId="7" fillId="0" borderId="12" xfId="0" applyNumberFormat="1" applyFont="1" applyBorder="1" applyAlignment="1">
      <alignment vertical="center" shrinkToFit="1"/>
    </xf>
    <xf numFmtId="56" fontId="7" fillId="0" borderId="2" xfId="0" applyNumberFormat="1" applyFont="1" applyBorder="1" applyAlignment="1">
      <alignment vertical="center" shrinkToFit="1"/>
    </xf>
    <xf numFmtId="56" fontId="7" fillId="0" borderId="10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 textRotation="255"/>
    </xf>
    <xf numFmtId="0" fontId="5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0" fontId="4" fillId="0" borderId="3" xfId="0" applyFont="1" applyBorder="1">
      <alignment vertical="center"/>
    </xf>
    <xf numFmtId="20" fontId="1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20" fontId="14" fillId="0" borderId="0" xfId="0" applyNumberFormat="1" applyFont="1">
      <alignment vertical="center"/>
    </xf>
    <xf numFmtId="56" fontId="10" fillId="0" borderId="0" xfId="0" applyNumberFormat="1" applyFont="1">
      <alignment vertical="center"/>
    </xf>
    <xf numFmtId="0" fontId="12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/>
    </xf>
    <xf numFmtId="0" fontId="7" fillId="0" borderId="10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 shrinkToFit="1"/>
    </xf>
    <xf numFmtId="56" fontId="7" fillId="0" borderId="0" xfId="0" applyNumberFormat="1" applyFont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distributed" textRotation="255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textRotation="255" shrinkToFit="1"/>
    </xf>
    <xf numFmtId="0" fontId="6" fillId="0" borderId="1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7" fillId="0" borderId="33" xfId="0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7" fillId="0" borderId="35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0" fillId="0" borderId="33" xfId="0" applyBorder="1">
      <alignment vertical="center"/>
    </xf>
    <xf numFmtId="0" fontId="7" fillId="0" borderId="0" xfId="0" applyFont="1" applyAlignment="1">
      <alignment vertical="center" textRotation="255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textRotation="255" shrinkToFit="1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vertical="center" textRotation="255" shrinkToFit="1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vertical="center" shrinkToFit="1"/>
    </xf>
    <xf numFmtId="0" fontId="7" fillId="0" borderId="41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0" fontId="0" fillId="0" borderId="41" xfId="0" applyBorder="1">
      <alignment vertical="center"/>
    </xf>
    <xf numFmtId="0" fontId="23" fillId="0" borderId="0" xfId="0" applyFont="1" applyAlignment="1">
      <alignment vertical="center" textRotation="255" shrinkToFit="1"/>
    </xf>
    <xf numFmtId="0" fontId="25" fillId="0" borderId="0" xfId="0" applyFont="1">
      <alignment vertical="center"/>
    </xf>
    <xf numFmtId="0" fontId="26" fillId="0" borderId="0" xfId="0" applyFont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7" fillId="0" borderId="0" xfId="0" applyFont="1">
      <alignment vertical="center"/>
    </xf>
    <xf numFmtId="56" fontId="28" fillId="0" borderId="0" xfId="0" applyNumberFormat="1" applyFont="1">
      <alignment vertical="center"/>
    </xf>
    <xf numFmtId="0" fontId="29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top" textRotation="255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91"/>
    </xf>
    <xf numFmtId="0" fontId="7" fillId="0" borderId="0" xfId="0" applyFont="1" applyAlignment="1">
      <alignment vertical="center" textRotation="255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7" fillId="0" borderId="0" xfId="0" applyFont="1" applyAlignment="1">
      <alignment vertical="distributed" textRotation="255" wrapText="1"/>
    </xf>
    <xf numFmtId="0" fontId="3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2" fillId="0" borderId="0" xfId="0" applyFont="1" applyAlignment="1">
      <alignment vertical="center" shrinkToFit="1"/>
    </xf>
    <xf numFmtId="0" fontId="34" fillId="0" borderId="0" xfId="2" applyFont="1">
      <alignment vertical="center"/>
    </xf>
    <xf numFmtId="0" fontId="35" fillId="0" borderId="0" xfId="2" applyFont="1" applyAlignment="1">
      <alignment horizontal="left" vertical="center"/>
    </xf>
    <xf numFmtId="0" fontId="35" fillId="0" borderId="0" xfId="2" applyFont="1" applyAlignment="1">
      <alignment horizontal="center" vertical="center" shrinkToFit="1"/>
    </xf>
    <xf numFmtId="0" fontId="35" fillId="0" borderId="0" xfId="2" applyFont="1" applyAlignment="1">
      <alignment horizontal="center" vertical="center"/>
    </xf>
    <xf numFmtId="0" fontId="35" fillId="0" borderId="0" xfId="2" applyFont="1" applyBorder="1" applyAlignment="1">
      <alignment horizontal="center" vertical="center"/>
    </xf>
    <xf numFmtId="0" fontId="36" fillId="0" borderId="0" xfId="2" applyFont="1" applyBorder="1" applyAlignment="1">
      <alignment vertical="center" shrinkToFit="1"/>
    </xf>
    <xf numFmtId="49" fontId="36" fillId="0" borderId="0" xfId="2" applyNumberFormat="1" applyFont="1" applyBorder="1" applyAlignment="1">
      <alignment horizontal="left" vertical="center" shrinkToFit="1"/>
    </xf>
    <xf numFmtId="49" fontId="36" fillId="2" borderId="0" xfId="2" quotePrefix="1" applyNumberFormat="1" applyFont="1" applyFill="1" applyBorder="1" applyAlignment="1">
      <alignment vertical="center" shrinkToFit="1"/>
    </xf>
    <xf numFmtId="0" fontId="35" fillId="0" borderId="0" xfId="2" applyFont="1" applyBorder="1" applyAlignment="1">
      <alignment horizontal="center" vertical="center" shrinkToFit="1"/>
    </xf>
    <xf numFmtId="0" fontId="39" fillId="0" borderId="0" xfId="2" quotePrefix="1" applyFont="1" applyAlignment="1">
      <alignment horizontal="center" vertical="center" shrinkToFit="1"/>
    </xf>
    <xf numFmtId="0" fontId="33" fillId="0" borderId="0" xfId="2">
      <alignment vertical="center"/>
    </xf>
    <xf numFmtId="0" fontId="33" fillId="0" borderId="0" xfId="2" applyAlignment="1">
      <alignment vertical="center" shrinkToFit="1"/>
    </xf>
    <xf numFmtId="0" fontId="39" fillId="0" borderId="0" xfId="2" applyFont="1" applyAlignment="1">
      <alignment horizontal="right" vertical="center"/>
    </xf>
    <xf numFmtId="0" fontId="40" fillId="0" borderId="0" xfId="2" applyFont="1">
      <alignment vertical="center"/>
    </xf>
    <xf numFmtId="0" fontId="40" fillId="0" borderId="0" xfId="2" applyFont="1" applyAlignment="1">
      <alignment vertical="center" shrinkToFit="1"/>
    </xf>
    <xf numFmtId="0" fontId="39" fillId="0" borderId="0" xfId="2" applyFont="1" applyAlignment="1">
      <alignment horizontal="center" vertical="center"/>
    </xf>
    <xf numFmtId="0" fontId="39" fillId="0" borderId="0" xfId="2" applyFont="1" applyAlignment="1">
      <alignment vertical="center" shrinkToFit="1"/>
    </xf>
    <xf numFmtId="0" fontId="39" fillId="0" borderId="0" xfId="2" applyFont="1">
      <alignment vertical="center"/>
    </xf>
    <xf numFmtId="0" fontId="39" fillId="0" borderId="0" xfId="2" applyFont="1" applyAlignment="1">
      <alignment horizontal="left" vertical="center"/>
    </xf>
    <xf numFmtId="0" fontId="39" fillId="0" borderId="0" xfId="2" quotePrefix="1" applyFont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0" fontId="42" fillId="0" borderId="0" xfId="2" applyFont="1" applyAlignment="1">
      <alignment horizontal="center" vertical="center" shrinkToFit="1"/>
    </xf>
    <xf numFmtId="0" fontId="42" fillId="0" borderId="0" xfId="2" applyFont="1" applyBorder="1" applyAlignment="1">
      <alignment horizontal="center" vertical="center" shrinkToFit="1"/>
    </xf>
    <xf numFmtId="0" fontId="43" fillId="0" borderId="0" xfId="2" applyFont="1" applyAlignment="1">
      <alignment horizontal="center" vertical="center" shrinkToFit="1"/>
    </xf>
    <xf numFmtId="0" fontId="44" fillId="0" borderId="0" xfId="2" applyFont="1">
      <alignment vertical="center"/>
    </xf>
    <xf numFmtId="0" fontId="44" fillId="0" borderId="0" xfId="2" applyFont="1" applyAlignment="1">
      <alignment vertical="center" shrinkToFit="1"/>
    </xf>
    <xf numFmtId="0" fontId="43" fillId="0" borderId="0" xfId="2" applyFont="1" applyAlignment="1">
      <alignment horizontal="left" vertical="center" shrinkToFit="1"/>
    </xf>
    <xf numFmtId="0" fontId="43" fillId="0" borderId="0" xfId="2" applyFont="1" applyAlignment="1">
      <alignment vertical="center" shrinkToFit="1"/>
    </xf>
    <xf numFmtId="0" fontId="44" fillId="0" borderId="0" xfId="3" applyFont="1" applyAlignment="1">
      <alignment horizontal="left" vertical="center" shrinkToFit="1"/>
    </xf>
    <xf numFmtId="0" fontId="45" fillId="0" borderId="0" xfId="2" applyFont="1" applyAlignment="1">
      <alignment vertical="center" shrinkToFit="1"/>
    </xf>
    <xf numFmtId="0" fontId="35" fillId="0" borderId="0" xfId="2" quotePrefix="1" applyFont="1" applyAlignment="1">
      <alignment horizontal="center" vertical="center" shrinkToFit="1"/>
    </xf>
    <xf numFmtId="0" fontId="46" fillId="0" borderId="0" xfId="2" applyFont="1" applyAlignment="1">
      <alignment horizontal="center" vertical="center"/>
    </xf>
    <xf numFmtId="0" fontId="46" fillId="0" borderId="0" xfId="2" applyFont="1">
      <alignment vertical="center"/>
    </xf>
    <xf numFmtId="0" fontId="46" fillId="0" borderId="0" xfId="2" quotePrefix="1" applyFont="1" applyAlignment="1">
      <alignment horizontal="center" vertical="center"/>
    </xf>
    <xf numFmtId="0" fontId="47" fillId="0" borderId="0" xfId="2" applyFont="1" applyAlignment="1">
      <alignment horizontal="center" vertical="center"/>
    </xf>
    <xf numFmtId="0" fontId="36" fillId="0" borderId="0" xfId="2" applyFont="1" applyFill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7" fillId="0" borderId="45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45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vertical="center" shrinkToFit="1"/>
    </xf>
    <xf numFmtId="0" fontId="7" fillId="0" borderId="48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6" fillId="0" borderId="5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7" fillId="0" borderId="46" xfId="0" applyFont="1" applyBorder="1" applyAlignment="1">
      <alignment vertical="center" shrinkToFit="1"/>
    </xf>
    <xf numFmtId="0" fontId="7" fillId="0" borderId="53" xfId="0" applyFont="1" applyBorder="1" applyAlignment="1">
      <alignment vertical="center" shrinkToFit="1"/>
    </xf>
    <xf numFmtId="0" fontId="7" fillId="0" borderId="48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49" xfId="0" applyFont="1" applyBorder="1" applyAlignment="1">
      <alignment vertical="center" shrinkToFit="1"/>
    </xf>
    <xf numFmtId="0" fontId="7" fillId="0" borderId="54" xfId="0" applyFont="1" applyBorder="1" applyAlignment="1">
      <alignment vertical="center" shrinkToFit="1"/>
    </xf>
    <xf numFmtId="0" fontId="7" fillId="0" borderId="51" xfId="0" applyFont="1" applyBorder="1" applyAlignment="1">
      <alignment horizontal="center" vertical="center" textRotation="255" shrinkToFit="1"/>
    </xf>
    <xf numFmtId="56" fontId="7" fillId="0" borderId="46" xfId="0" applyNumberFormat="1" applyFont="1" applyBorder="1" applyAlignment="1">
      <alignment vertical="center" shrinkToFit="1"/>
    </xf>
    <xf numFmtId="0" fontId="7" fillId="0" borderId="52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44" xfId="0" applyFont="1" applyBorder="1" applyAlignment="1">
      <alignment horizontal="center" vertical="center" textRotation="255" shrinkToFit="1"/>
    </xf>
    <xf numFmtId="0" fontId="0" fillId="0" borderId="0" xfId="0" applyFont="1" applyBorder="1">
      <alignment vertical="center"/>
    </xf>
    <xf numFmtId="0" fontId="0" fillId="0" borderId="55" xfId="0" applyFont="1" applyBorder="1">
      <alignment vertical="center"/>
    </xf>
    <xf numFmtId="0" fontId="0" fillId="0" borderId="56" xfId="0" applyFont="1" applyBorder="1">
      <alignment vertical="center"/>
    </xf>
    <xf numFmtId="0" fontId="0" fillId="0" borderId="52" xfId="0" applyFont="1" applyBorder="1">
      <alignment vertical="center"/>
    </xf>
    <xf numFmtId="0" fontId="0" fillId="0" borderId="48" xfId="0" applyFont="1" applyBorder="1">
      <alignment vertical="center"/>
    </xf>
    <xf numFmtId="0" fontId="0" fillId="0" borderId="57" xfId="0" applyFont="1" applyBorder="1">
      <alignment vertical="center"/>
    </xf>
    <xf numFmtId="0" fontId="0" fillId="0" borderId="58" xfId="0" applyFont="1" applyBorder="1">
      <alignment vertical="center"/>
    </xf>
    <xf numFmtId="0" fontId="0" fillId="0" borderId="46" xfId="0" applyFont="1" applyBorder="1">
      <alignment vertical="center"/>
    </xf>
    <xf numFmtId="0" fontId="0" fillId="0" borderId="59" xfId="0" applyFont="1" applyBorder="1">
      <alignment vertical="center"/>
    </xf>
    <xf numFmtId="0" fontId="7" fillId="0" borderId="52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59" xfId="0" applyFont="1" applyBorder="1">
      <alignment vertical="center"/>
    </xf>
    <xf numFmtId="0" fontId="7" fillId="0" borderId="55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4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0" fillId="0" borderId="6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0" fillId="0" borderId="62" xfId="0" applyBorder="1" applyAlignment="1">
      <alignment vertical="center" shrinkToFit="1"/>
    </xf>
    <xf numFmtId="0" fontId="0" fillId="0" borderId="57" xfId="0" applyBorder="1">
      <alignment vertical="center"/>
    </xf>
    <xf numFmtId="0" fontId="12" fillId="0" borderId="44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49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51" xfId="0" applyFont="1" applyBorder="1" applyAlignment="1">
      <alignment horizontal="center" vertical="center" shrinkToFit="1"/>
    </xf>
    <xf numFmtId="0" fontId="0" fillId="0" borderId="48" xfId="0" applyBorder="1">
      <alignment vertical="center"/>
    </xf>
    <xf numFmtId="0" fontId="0" fillId="0" borderId="51" xfId="0" applyBorder="1">
      <alignment vertical="center"/>
    </xf>
    <xf numFmtId="0" fontId="7" fillId="0" borderId="63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0" fillId="0" borderId="64" xfId="0" applyBorder="1">
      <alignment vertical="center"/>
    </xf>
    <xf numFmtId="0" fontId="0" fillId="0" borderId="44" xfId="0" applyBorder="1">
      <alignment vertical="center"/>
    </xf>
    <xf numFmtId="0" fontId="0" fillId="0" borderId="65" xfId="0" applyBorder="1">
      <alignment vertical="center"/>
    </xf>
    <xf numFmtId="0" fontId="7" fillId="0" borderId="66" xfId="0" applyFont="1" applyBorder="1" applyAlignment="1">
      <alignment vertical="center" shrinkToFit="1"/>
    </xf>
    <xf numFmtId="0" fontId="7" fillId="0" borderId="59" xfId="0" applyFont="1" applyBorder="1" applyAlignment="1">
      <alignment horizontal="center" vertical="center" shrinkToFit="1"/>
    </xf>
    <xf numFmtId="0" fontId="7" fillId="0" borderId="55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44" xfId="0" applyFont="1" applyBorder="1" applyAlignment="1">
      <alignment vertical="center" shrinkToFit="1"/>
    </xf>
    <xf numFmtId="0" fontId="7" fillId="0" borderId="55" xfId="0" applyFont="1" applyBorder="1" applyAlignment="1">
      <alignment horizontal="center" vertical="center" shrinkToFit="1"/>
    </xf>
    <xf numFmtId="0" fontId="7" fillId="0" borderId="59" xfId="0" applyFont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" fillId="0" borderId="56" xfId="0" applyFont="1" applyBorder="1" applyAlignment="1">
      <alignment vertical="center" shrinkToFit="1"/>
    </xf>
    <xf numFmtId="0" fontId="7" fillId="0" borderId="57" xfId="0" applyFont="1" applyBorder="1">
      <alignment vertical="center"/>
    </xf>
    <xf numFmtId="0" fontId="7" fillId="0" borderId="52" xfId="0" applyFont="1" applyBorder="1" applyAlignment="1">
      <alignment vertical="center" shrinkToFit="1"/>
    </xf>
    <xf numFmtId="0" fontId="7" fillId="0" borderId="61" xfId="0" applyFont="1" applyBorder="1">
      <alignment vertical="center"/>
    </xf>
    <xf numFmtId="0" fontId="5" fillId="0" borderId="55" xfId="0" applyFont="1" applyBorder="1">
      <alignment vertical="center"/>
    </xf>
    <xf numFmtId="0" fontId="5" fillId="0" borderId="67" xfId="0" applyFont="1" applyBorder="1">
      <alignment vertical="center"/>
    </xf>
    <xf numFmtId="0" fontId="12" fillId="0" borderId="0" xfId="0" applyFont="1" applyBorder="1" applyAlignment="1">
      <alignment vertical="center" shrinkToFit="1"/>
    </xf>
    <xf numFmtId="0" fontId="7" fillId="0" borderId="67" xfId="0" applyFont="1" applyBorder="1" applyAlignment="1">
      <alignment horizontal="center" vertical="center" shrinkToFit="1"/>
    </xf>
    <xf numFmtId="0" fontId="5" fillId="0" borderId="59" xfId="0" applyFont="1" applyBorder="1">
      <alignment vertical="center"/>
    </xf>
    <xf numFmtId="56" fontId="7" fillId="0" borderId="0" xfId="0" applyNumberFormat="1" applyFont="1" applyBorder="1" applyAlignment="1">
      <alignment vertical="center" shrinkToFit="1"/>
    </xf>
    <xf numFmtId="56" fontId="7" fillId="0" borderId="44" xfId="0" applyNumberFormat="1" applyFont="1" applyBorder="1" applyAlignment="1">
      <alignment vertical="center" shrinkToFit="1"/>
    </xf>
    <xf numFmtId="0" fontId="7" fillId="0" borderId="67" xfId="0" applyFont="1" applyBorder="1">
      <alignment vertical="center"/>
    </xf>
    <xf numFmtId="0" fontId="0" fillId="0" borderId="67" xfId="0" applyBorder="1">
      <alignment vertical="center"/>
    </xf>
    <xf numFmtId="0" fontId="0" fillId="0" borderId="68" xfId="0" applyBorder="1" applyAlignment="1">
      <alignment vertical="center" shrinkToFit="1"/>
    </xf>
    <xf numFmtId="0" fontId="0" fillId="0" borderId="69" xfId="0" applyBorder="1" applyAlignment="1">
      <alignment vertical="center" shrinkToFit="1"/>
    </xf>
    <xf numFmtId="0" fontId="0" fillId="0" borderId="66" xfId="0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0" fillId="0" borderId="67" xfId="0" applyBorder="1" applyAlignment="1">
      <alignment vertical="center" shrinkToFit="1"/>
    </xf>
    <xf numFmtId="0" fontId="0" fillId="0" borderId="70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57" xfId="0" applyBorder="1" applyAlignment="1">
      <alignment vertical="center" shrinkToFit="1"/>
    </xf>
    <xf numFmtId="0" fontId="7" fillId="0" borderId="44" xfId="0" applyFont="1" applyBorder="1" applyAlignment="1">
      <alignment horizontal="center" vertical="top" textRotation="255"/>
    </xf>
    <xf numFmtId="0" fontId="7" fillId="0" borderId="44" xfId="0" applyFont="1" applyBorder="1" applyAlignment="1">
      <alignment vertical="top" textRotation="255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7" fillId="0" borderId="71" xfId="0" applyFont="1" applyBorder="1" applyAlignment="1">
      <alignment horizontal="center" vertical="center" shrinkToFit="1"/>
    </xf>
    <xf numFmtId="0" fontId="7" fillId="0" borderId="72" xfId="0" applyFont="1" applyBorder="1" applyAlignment="1">
      <alignment horizontal="center" vertical="center" shrinkToFit="1"/>
    </xf>
    <xf numFmtId="0" fontId="7" fillId="0" borderId="72" xfId="0" applyFont="1" applyBorder="1" applyAlignment="1">
      <alignment horizontal="center" vertical="center" textRotation="255" shrinkToFit="1"/>
    </xf>
    <xf numFmtId="0" fontId="0" fillId="0" borderId="66" xfId="0" applyBorder="1">
      <alignment vertical="center"/>
    </xf>
    <xf numFmtId="0" fontId="7" fillId="0" borderId="44" xfId="0" applyFont="1" applyBorder="1" applyAlignment="1">
      <alignment horizontal="center" vertical="top" textRotation="255" wrapText="1"/>
    </xf>
    <xf numFmtId="0" fontId="0" fillId="0" borderId="74" xfId="0" applyBorder="1" applyAlignment="1">
      <alignment vertical="center" shrinkToFit="1"/>
    </xf>
    <xf numFmtId="0" fontId="0" fillId="0" borderId="73" xfId="0" applyBorder="1" applyAlignment="1">
      <alignment vertical="center" shrinkToFit="1"/>
    </xf>
    <xf numFmtId="0" fontId="0" fillId="0" borderId="55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31" fillId="0" borderId="0" xfId="2" applyFont="1" applyAlignment="1">
      <alignment horizontal="center" vertical="center" wrapText="1" shrinkToFit="1"/>
    </xf>
    <xf numFmtId="0" fontId="31" fillId="0" borderId="0" xfId="2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5" borderId="6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 shrinkToFit="1"/>
    </xf>
    <xf numFmtId="0" fontId="49" fillId="0" borderId="17" xfId="0" applyFont="1" applyBorder="1" applyAlignment="1">
      <alignment horizontal="center" vertical="center" textRotation="255" shrinkToFit="1"/>
    </xf>
    <xf numFmtId="0" fontId="49" fillId="0" borderId="18" xfId="0" applyFont="1" applyBorder="1" applyAlignment="1">
      <alignment horizontal="center" vertical="center" textRotation="255" shrinkToFit="1"/>
    </xf>
    <xf numFmtId="0" fontId="49" fillId="0" borderId="19" xfId="0" applyFont="1" applyBorder="1" applyAlignment="1">
      <alignment horizontal="center" vertical="center" textRotation="255" shrinkToFit="1"/>
    </xf>
    <xf numFmtId="0" fontId="49" fillId="0" borderId="20" xfId="0" applyFont="1" applyBorder="1" applyAlignment="1">
      <alignment horizontal="center" vertical="center" textRotation="255" shrinkToFit="1"/>
    </xf>
    <xf numFmtId="0" fontId="49" fillId="0" borderId="21" xfId="0" applyFont="1" applyBorder="1" applyAlignment="1">
      <alignment horizontal="center" vertical="center" textRotation="255" shrinkToFit="1"/>
    </xf>
    <xf numFmtId="0" fontId="49" fillId="0" borderId="22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56" fontId="0" fillId="0" borderId="0" xfId="0" applyNumberFormat="1" applyAlignment="1">
      <alignment horizontal="center" vertical="center" shrinkToFit="1"/>
    </xf>
    <xf numFmtId="0" fontId="0" fillId="0" borderId="23" xfId="0" applyBorder="1" applyAlignment="1">
      <alignment horizontal="center" vertical="center" textRotation="255" shrinkToFit="1"/>
    </xf>
    <xf numFmtId="0" fontId="0" fillId="0" borderId="24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0" fillId="0" borderId="26" xfId="0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48" fillId="0" borderId="23" xfId="0" applyFont="1" applyBorder="1" applyAlignment="1">
      <alignment horizontal="center" vertical="center" textRotation="255" shrinkToFit="1"/>
    </xf>
    <xf numFmtId="0" fontId="48" fillId="0" borderId="24" xfId="0" applyFont="1" applyBorder="1" applyAlignment="1">
      <alignment horizontal="center" vertical="center" textRotation="255" shrinkToFit="1"/>
    </xf>
    <xf numFmtId="0" fontId="48" fillId="0" borderId="25" xfId="0" applyFont="1" applyBorder="1" applyAlignment="1">
      <alignment horizontal="center" vertical="center" textRotation="255" shrinkToFit="1"/>
    </xf>
    <xf numFmtId="0" fontId="17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 textRotation="255" wrapText="1" shrinkToFit="1"/>
    </xf>
    <xf numFmtId="0" fontId="3" fillId="0" borderId="24" xfId="0" applyFont="1" applyBorder="1" applyAlignment="1">
      <alignment horizontal="center" vertical="center" textRotation="255" wrapText="1" shrinkToFit="1"/>
    </xf>
    <xf numFmtId="0" fontId="3" fillId="0" borderId="25" xfId="0" applyFont="1" applyBorder="1" applyAlignment="1">
      <alignment horizontal="center" vertical="center" textRotation="255" wrapText="1" shrinkToFit="1"/>
    </xf>
    <xf numFmtId="0" fontId="49" fillId="0" borderId="26" xfId="0" applyFont="1" applyBorder="1" applyAlignment="1">
      <alignment horizontal="center" vertical="center" textRotation="255" shrinkToFit="1"/>
    </xf>
    <xf numFmtId="0" fontId="49" fillId="0" borderId="27" xfId="0" applyFont="1" applyBorder="1" applyAlignment="1">
      <alignment horizontal="center" vertical="center" textRotation="255" shrinkToFit="1"/>
    </xf>
    <xf numFmtId="0" fontId="49" fillId="0" borderId="28" xfId="0" applyFont="1" applyBorder="1" applyAlignment="1">
      <alignment horizontal="center" vertical="center" textRotation="255" shrinkToFit="1"/>
    </xf>
    <xf numFmtId="56" fontId="0" fillId="0" borderId="33" xfId="0" applyNumberFormat="1" applyBorder="1" applyAlignment="1">
      <alignment horizontal="center" vertical="center" shrinkToFit="1"/>
    </xf>
    <xf numFmtId="56" fontId="0" fillId="0" borderId="16" xfId="0" applyNumberFormat="1" applyBorder="1" applyAlignment="1">
      <alignment horizontal="center" vertical="center" shrinkToFit="1"/>
    </xf>
    <xf numFmtId="56" fontId="0" fillId="0" borderId="15" xfId="0" applyNumberFormat="1" applyBorder="1" applyAlignment="1">
      <alignment horizontal="center" vertical="center" shrinkToFit="1"/>
    </xf>
    <xf numFmtId="56" fontId="0" fillId="0" borderId="41" xfId="0" applyNumberForma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textRotation="255" shrinkToFit="1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20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horizontal="center" vertical="center" textRotation="255" shrinkToFit="1"/>
    </xf>
    <xf numFmtId="0" fontId="7" fillId="0" borderId="22" xfId="0" applyFont="1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19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textRotation="255" wrapText="1"/>
    </xf>
    <xf numFmtId="0" fontId="7" fillId="4" borderId="0" xfId="0" applyFont="1" applyFill="1" applyAlignment="1">
      <alignment horizontal="center" vertical="top" textRotation="255" wrapText="1"/>
    </xf>
    <xf numFmtId="0" fontId="6" fillId="4" borderId="0" xfId="0" applyFont="1" applyFill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center" vertical="center" wrapText="1"/>
    </xf>
    <xf numFmtId="0" fontId="55" fillId="0" borderId="12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top" textRotation="255" wrapText="1"/>
    </xf>
    <xf numFmtId="0" fontId="5" fillId="4" borderId="0" xfId="0" applyFont="1" applyFill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10" fillId="0" borderId="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distributed"/>
    </xf>
    <xf numFmtId="0" fontId="5" fillId="4" borderId="12" xfId="0" applyFont="1" applyFill="1" applyBorder="1" applyAlignment="1">
      <alignment horizontal="center" vertical="center" shrinkToFit="1"/>
    </xf>
    <xf numFmtId="0" fontId="5" fillId="4" borderId="13" xfId="0" applyFont="1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 shrinkToFit="1"/>
    </xf>
    <xf numFmtId="0" fontId="5" fillId="4" borderId="10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4" borderId="9" xfId="0" applyFont="1" applyFill="1" applyBorder="1" applyAlignment="1">
      <alignment horizontal="center" vertical="center" shrinkToFit="1"/>
    </xf>
    <xf numFmtId="0" fontId="53" fillId="0" borderId="12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1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4" borderId="0" xfId="0" applyFont="1" applyFill="1" applyAlignment="1">
      <alignment horizontal="distributed" vertical="center"/>
    </xf>
    <xf numFmtId="20" fontId="3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top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0" fontId="7" fillId="4" borderId="0" xfId="0" applyFont="1" applyFill="1" applyAlignment="1">
      <alignment horizontal="center" vertical="top" textRotation="255" shrinkToFit="1"/>
    </xf>
    <xf numFmtId="0" fontId="7" fillId="0" borderId="0" xfId="0" applyFont="1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horizontal="center" vertical="top" textRotation="255" wrapText="1" shrinkToFit="1"/>
    </xf>
    <xf numFmtId="0" fontId="7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56" fontId="1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5" borderId="0" xfId="0" applyFont="1" applyFill="1" applyAlignment="1">
      <alignment horizontal="distributed"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4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distributed" vertical="center"/>
    </xf>
    <xf numFmtId="0" fontId="5" fillId="4" borderId="0" xfId="0" applyFont="1" applyFill="1" applyAlignment="1">
      <alignment horizontal="distributed" vertical="center"/>
    </xf>
    <xf numFmtId="0" fontId="48" fillId="4" borderId="0" xfId="0" applyFont="1" applyFill="1" applyAlignment="1">
      <alignment horizontal="center" vertical="top" textRotation="255" wrapText="1" shrinkToFit="1"/>
    </xf>
    <xf numFmtId="0" fontId="51" fillId="0" borderId="0" xfId="0" applyFont="1" applyAlignment="1">
      <alignment horizontal="center" vertical="top" textRotation="255" wrapText="1" shrinkToFit="1"/>
    </xf>
    <xf numFmtId="0" fontId="0" fillId="4" borderId="12" xfId="0" applyFont="1" applyFill="1" applyBorder="1" applyAlignment="1">
      <alignment horizontal="center" vertical="center" wrapText="1" shrinkToFit="1"/>
    </xf>
    <xf numFmtId="0" fontId="0" fillId="4" borderId="13" xfId="0" applyFont="1" applyFill="1" applyBorder="1" applyAlignment="1">
      <alignment horizontal="center" vertical="center" wrapText="1" shrinkToFit="1"/>
    </xf>
    <xf numFmtId="0" fontId="0" fillId="4" borderId="14" xfId="0" applyFont="1" applyFill="1" applyBorder="1" applyAlignment="1">
      <alignment horizontal="center" vertical="center" wrapText="1" shrinkToFit="1"/>
    </xf>
    <xf numFmtId="0" fontId="0" fillId="4" borderId="10" xfId="0" applyFont="1" applyFill="1" applyBorder="1" applyAlignment="1">
      <alignment horizontal="center" vertical="center" wrapText="1" shrinkToFit="1"/>
    </xf>
    <xf numFmtId="0" fontId="0" fillId="4" borderId="1" xfId="0" applyFont="1" applyFill="1" applyBorder="1" applyAlignment="1">
      <alignment horizontal="center" vertical="center" wrapText="1" shrinkToFit="1"/>
    </xf>
    <xf numFmtId="0" fontId="0" fillId="4" borderId="9" xfId="0" applyFont="1" applyFill="1" applyBorder="1" applyAlignment="1">
      <alignment horizontal="center" vertical="center" wrapText="1" shrinkToFit="1"/>
    </xf>
    <xf numFmtId="0" fontId="0" fillId="4" borderId="0" xfId="0" applyFont="1" applyFill="1" applyAlignment="1">
      <alignment horizontal="center" vertical="top" textRotation="255" wrapText="1" shrinkToFi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1" fillId="4" borderId="12" xfId="0" applyFont="1" applyFill="1" applyBorder="1" applyAlignment="1">
      <alignment horizontal="center" vertical="center" wrapText="1"/>
    </xf>
    <xf numFmtId="0" fontId="51" fillId="4" borderId="13" xfId="0" applyFont="1" applyFill="1" applyBorder="1" applyAlignment="1">
      <alignment horizontal="center" vertical="center" wrapText="1"/>
    </xf>
    <xf numFmtId="0" fontId="51" fillId="4" borderId="14" xfId="0" applyFont="1" applyFill="1" applyBorder="1" applyAlignment="1">
      <alignment horizontal="center" vertical="center" wrapText="1"/>
    </xf>
    <xf numFmtId="0" fontId="51" fillId="4" borderId="10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center" vertical="center" wrapText="1"/>
    </xf>
    <xf numFmtId="0" fontId="51" fillId="4" borderId="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49" fillId="0" borderId="12" xfId="0" applyFont="1" applyBorder="1" applyAlignment="1">
      <alignment horizontal="center" vertical="center" wrapText="1" shrinkToFit="1"/>
    </xf>
    <xf numFmtId="0" fontId="49" fillId="0" borderId="14" xfId="0" applyFont="1" applyBorder="1" applyAlignment="1">
      <alignment horizontal="center" vertical="center" wrapText="1" shrinkToFit="1"/>
    </xf>
    <xf numFmtId="0" fontId="49" fillId="0" borderId="10" xfId="0" applyFont="1" applyBorder="1" applyAlignment="1">
      <alignment horizontal="center" vertical="center" wrapText="1" shrinkToFit="1"/>
    </xf>
    <xf numFmtId="0" fontId="49" fillId="0" borderId="9" xfId="0" applyFont="1" applyBorder="1" applyAlignment="1">
      <alignment horizontal="center" vertical="center" wrapText="1" shrinkToFit="1"/>
    </xf>
    <xf numFmtId="0" fontId="0" fillId="0" borderId="12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0" fillId="0" borderId="9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distributed" textRotation="255" shrinkToFit="1"/>
    </xf>
    <xf numFmtId="0" fontId="7" fillId="0" borderId="7" xfId="0" applyFont="1" applyBorder="1" applyAlignment="1">
      <alignment horizontal="center" vertical="distributed" textRotation="255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19" fillId="4" borderId="12" xfId="0" applyFont="1" applyFill="1" applyBorder="1" applyAlignment="1">
      <alignment horizontal="center" vertical="center" shrinkToFit="1"/>
    </xf>
    <xf numFmtId="0" fontId="19" fillId="4" borderId="13" xfId="0" applyFont="1" applyFill="1" applyBorder="1" applyAlignment="1">
      <alignment horizontal="center" vertical="center" shrinkToFit="1"/>
    </xf>
    <xf numFmtId="0" fontId="19" fillId="4" borderId="14" xfId="0" applyFont="1" applyFill="1" applyBorder="1" applyAlignment="1">
      <alignment horizontal="center" vertical="center" shrinkToFit="1"/>
    </xf>
    <xf numFmtId="0" fontId="19" fillId="4" borderId="10" xfId="0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shrinkToFit="1"/>
    </xf>
    <xf numFmtId="0" fontId="19" fillId="4" borderId="9" xfId="0" applyFont="1" applyFill="1" applyBorder="1" applyAlignment="1">
      <alignment horizontal="center" vertical="center" shrinkToFit="1"/>
    </xf>
    <xf numFmtId="0" fontId="19" fillId="4" borderId="12" xfId="0" applyFont="1" applyFill="1" applyBorder="1" applyAlignment="1">
      <alignment horizontal="center" vertical="center" wrapText="1" shrinkToFit="1"/>
    </xf>
    <xf numFmtId="0" fontId="19" fillId="4" borderId="13" xfId="0" applyFont="1" applyFill="1" applyBorder="1" applyAlignment="1">
      <alignment horizontal="center" vertical="center" wrapText="1" shrinkToFit="1"/>
    </xf>
    <xf numFmtId="0" fontId="19" fillId="4" borderId="14" xfId="0" applyFont="1" applyFill="1" applyBorder="1" applyAlignment="1">
      <alignment horizontal="center" vertical="center" wrapText="1" shrinkToFit="1"/>
    </xf>
    <xf numFmtId="0" fontId="19" fillId="4" borderId="10" xfId="0" applyFont="1" applyFill="1" applyBorder="1" applyAlignment="1">
      <alignment horizontal="center" vertical="center" wrapText="1" shrinkToFit="1"/>
    </xf>
    <xf numFmtId="0" fontId="19" fillId="4" borderId="1" xfId="0" applyFont="1" applyFill="1" applyBorder="1" applyAlignment="1">
      <alignment horizontal="center" vertical="center" wrapText="1" shrinkToFit="1"/>
    </xf>
    <xf numFmtId="0" fontId="19" fillId="4" borderId="9" xfId="0" applyFont="1" applyFill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52" fillId="0" borderId="0" xfId="0" applyFont="1" applyAlignment="1">
      <alignment horizontal="center" vertical="top" textRotation="255" wrapText="1" shrinkToFit="1"/>
    </xf>
    <xf numFmtId="0" fontId="49" fillId="0" borderId="13" xfId="0" applyFont="1" applyBorder="1" applyAlignment="1">
      <alignment horizontal="center" vertical="center" wrapText="1" shrinkToFit="1"/>
    </xf>
    <xf numFmtId="0" fontId="49" fillId="0" borderId="1" xfId="0" applyFont="1" applyBorder="1" applyAlignment="1">
      <alignment horizontal="center" vertical="center" wrapText="1" shrinkToFit="1"/>
    </xf>
    <xf numFmtId="0" fontId="48" fillId="4" borderId="12" xfId="0" applyFont="1" applyFill="1" applyBorder="1" applyAlignment="1">
      <alignment horizontal="center" vertical="center" wrapText="1" shrinkToFit="1"/>
    </xf>
    <xf numFmtId="0" fontId="48" fillId="4" borderId="13" xfId="0" applyFont="1" applyFill="1" applyBorder="1" applyAlignment="1">
      <alignment horizontal="center" vertical="center" wrapText="1" shrinkToFit="1"/>
    </xf>
    <xf numFmtId="0" fontId="48" fillId="4" borderId="14" xfId="0" applyFont="1" applyFill="1" applyBorder="1" applyAlignment="1">
      <alignment horizontal="center" vertical="center" wrapText="1" shrinkToFit="1"/>
    </xf>
    <xf numFmtId="0" fontId="48" fillId="4" borderId="10" xfId="0" applyFont="1" applyFill="1" applyBorder="1" applyAlignment="1">
      <alignment horizontal="center" vertical="center" wrapText="1" shrinkToFit="1"/>
    </xf>
    <xf numFmtId="0" fontId="48" fillId="4" borderId="1" xfId="0" applyFont="1" applyFill="1" applyBorder="1" applyAlignment="1">
      <alignment horizontal="center" vertical="center" wrapText="1" shrinkToFit="1"/>
    </xf>
    <xf numFmtId="0" fontId="48" fillId="4" borderId="9" xfId="0" applyFont="1" applyFill="1" applyBorder="1" applyAlignment="1">
      <alignment horizontal="center" vertical="center" wrapText="1" shrinkToFit="1"/>
    </xf>
    <xf numFmtId="0" fontId="6" fillId="4" borderId="0" xfId="0" applyFont="1" applyFill="1" applyAlignment="1">
      <alignment horizontal="center" vertical="top" textRotation="255" wrapText="1" shrinkToFit="1"/>
    </xf>
    <xf numFmtId="0" fontId="1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19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top" textRotation="255" wrapText="1" shrinkToFit="1"/>
    </xf>
    <xf numFmtId="0" fontId="0" fillId="0" borderId="0" xfId="0" applyFont="1" applyAlignment="1">
      <alignment horizontal="center" vertical="top" textRotation="255" wrapText="1" shrinkToFit="1"/>
    </xf>
    <xf numFmtId="0" fontId="5" fillId="5" borderId="0" xfId="0" applyFont="1" applyFill="1" applyAlignment="1">
      <alignment horizontal="distributed" vertical="center"/>
    </xf>
    <xf numFmtId="0" fontId="6" fillId="5" borderId="0" xfId="0" applyFont="1" applyFill="1" applyAlignment="1">
      <alignment horizontal="distributed" vertical="center"/>
    </xf>
    <xf numFmtId="0" fontId="7" fillId="4" borderId="0" xfId="0" applyFont="1" applyFill="1" applyAlignment="1">
      <alignment horizontal="center" vertical="top" textRotation="255" wrapText="1" shrinkToFit="1"/>
    </xf>
    <xf numFmtId="0" fontId="12" fillId="0" borderId="0" xfId="0" applyFont="1" applyAlignment="1">
      <alignment horizontal="center" vertical="center" shrinkToFit="1"/>
    </xf>
    <xf numFmtId="0" fontId="12" fillId="4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4" borderId="0" xfId="0" applyFont="1" applyFill="1" applyAlignment="1">
      <alignment horizontal="center" vertical="center" shrinkToFit="1"/>
    </xf>
    <xf numFmtId="0" fontId="6" fillId="4" borderId="0" xfId="0" applyFont="1" applyFill="1" applyAlignment="1">
      <alignment horizontal="center" vertical="center" wrapText="1" shrinkToFit="1"/>
    </xf>
    <xf numFmtId="0" fontId="5" fillId="4" borderId="0" xfId="0" applyFont="1" applyFill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textRotation="255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9" fillId="4" borderId="6" xfId="0" applyFont="1" applyFill="1" applyBorder="1" applyAlignment="1">
      <alignment horizontal="center" vertical="top" textRotation="255" wrapText="1" shrinkToFit="1"/>
    </xf>
    <xf numFmtId="0" fontId="19" fillId="0" borderId="6" xfId="0" applyFont="1" applyBorder="1" applyAlignment="1">
      <alignment horizontal="center" vertical="top" textRotation="255" wrapText="1" shrinkToFit="1"/>
    </xf>
    <xf numFmtId="0" fontId="51" fillId="4" borderId="6" xfId="0" applyFont="1" applyFill="1" applyBorder="1" applyAlignment="1">
      <alignment horizontal="center" vertical="top" textRotation="255" wrapText="1" shrinkToFit="1"/>
    </xf>
    <xf numFmtId="0" fontId="52" fillId="4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wrapText="1" shrinkToFit="1"/>
    </xf>
    <xf numFmtId="0" fontId="58" fillId="4" borderId="0" xfId="0" applyFont="1" applyFill="1" applyAlignment="1">
      <alignment horizontal="center" vertical="center" wrapText="1" shrinkToFit="1"/>
    </xf>
    <xf numFmtId="0" fontId="17" fillId="4" borderId="0" xfId="0" applyFont="1" applyFill="1" applyAlignment="1">
      <alignment horizontal="center" vertical="center" wrapText="1" shrinkToFit="1"/>
    </xf>
    <xf numFmtId="0" fontId="7" fillId="4" borderId="6" xfId="0" applyFont="1" applyFill="1" applyBorder="1" applyAlignment="1">
      <alignment horizontal="center" vertical="top" textRotation="255" shrinkToFit="1"/>
    </xf>
    <xf numFmtId="0" fontId="5" fillId="0" borderId="6" xfId="0" applyFont="1" applyBorder="1" applyAlignment="1">
      <alignment horizontal="center" vertical="top" textRotation="255" wrapText="1" shrinkToFit="1"/>
    </xf>
    <xf numFmtId="0" fontId="52" fillId="0" borderId="0" xfId="0" applyFont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255" wrapText="1" shrinkToFit="1"/>
    </xf>
    <xf numFmtId="0" fontId="8" fillId="0" borderId="6" xfId="0" applyFont="1" applyBorder="1" applyAlignment="1">
      <alignment horizontal="center" vertical="center" textRotation="255" shrinkToFit="1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60" fillId="0" borderId="0" xfId="0" applyFont="1" applyAlignment="1">
      <alignment horizontal="center" vertical="center" wrapText="1"/>
    </xf>
    <xf numFmtId="0" fontId="4" fillId="0" borderId="55" xfId="0" applyFont="1" applyBorder="1">
      <alignment vertical="center"/>
    </xf>
    <xf numFmtId="0" fontId="4" fillId="0" borderId="60" xfId="0" applyFont="1" applyBorder="1">
      <alignment vertical="center"/>
    </xf>
    <xf numFmtId="0" fontId="7" fillId="0" borderId="12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0" fillId="0" borderId="60" xfId="0" applyBorder="1">
      <alignment vertical="center"/>
    </xf>
    <xf numFmtId="0" fontId="4" fillId="4" borderId="6" xfId="0" applyFont="1" applyFill="1" applyBorder="1" applyAlignment="1">
      <alignment horizontal="center" vertical="center" textRotation="255" wrapText="1" shrinkToFit="1"/>
    </xf>
    <xf numFmtId="0" fontId="4" fillId="0" borderId="45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44" xfId="0" applyFont="1" applyBorder="1">
      <alignment vertical="center"/>
    </xf>
    <xf numFmtId="0" fontId="4" fillId="0" borderId="6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textRotation="255" shrinkToFit="1"/>
    </xf>
    <xf numFmtId="0" fontId="4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12" fillId="0" borderId="55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7" fillId="0" borderId="66" xfId="0" applyFont="1" applyBorder="1">
      <alignment vertical="center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9</xdr:row>
      <xdr:rowOff>19050</xdr:rowOff>
    </xdr:from>
    <xdr:to>
      <xdr:col>22</xdr:col>
      <xdr:colOff>158750</xdr:colOff>
      <xdr:row>36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5D1EAD2B-F84A-4429-95E5-F2A526DA8FE7}"/>
            </a:ext>
          </a:extLst>
        </xdr:cNvPr>
        <xdr:cNvSpPr/>
      </xdr:nvSpPr>
      <xdr:spPr>
        <a:xfrm>
          <a:off x="4962525" y="1809750"/>
          <a:ext cx="1520825" cy="3400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1/13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</a:p>
        <a:p>
          <a:pPr algn="l"/>
          <a:r>
            <a:rPr kumimoji="1" lang="en-US" altLang="ja-JP" sz="800"/>
            <a:t>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 baseline="0"/>
            <a:t> </a:t>
          </a:r>
          <a:r>
            <a:rPr kumimoji="1" lang="ja-JP" altLang="en-US" sz="800"/>
            <a:t>準々決勝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1/20</a:t>
          </a:r>
        </a:p>
        <a:p>
          <a:pPr algn="l"/>
          <a:r>
            <a:rPr kumimoji="1" lang="ja-JP" altLang="en-US" sz="800"/>
            <a:t>　準決勝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決勝    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9</xdr:row>
      <xdr:rowOff>19050</xdr:rowOff>
    </xdr:from>
    <xdr:to>
      <xdr:col>22</xdr:col>
      <xdr:colOff>158750</xdr:colOff>
      <xdr:row>36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5D1EAD2B-F84A-4429-95E5-F2A526DA8FE7}"/>
            </a:ext>
          </a:extLst>
        </xdr:cNvPr>
        <xdr:cNvSpPr/>
      </xdr:nvSpPr>
      <xdr:spPr>
        <a:xfrm>
          <a:off x="4559300" y="1803400"/>
          <a:ext cx="1409700" cy="34861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1/13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</a:p>
        <a:p>
          <a:pPr algn="l"/>
          <a:r>
            <a:rPr kumimoji="1" lang="en-US" altLang="ja-JP" sz="800"/>
            <a:t>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 baseline="0"/>
            <a:t> </a:t>
          </a:r>
          <a:r>
            <a:rPr kumimoji="1" lang="ja-JP" altLang="en-US" sz="800"/>
            <a:t>準々決勝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1/20</a:t>
          </a:r>
        </a:p>
        <a:p>
          <a:pPr algn="l"/>
          <a:r>
            <a:rPr kumimoji="1" lang="ja-JP" altLang="en-US" sz="800"/>
            <a:t>　準決勝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決勝    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I276"/>
  <sheetViews>
    <sheetView showGridLines="0" zoomScaleNormal="100" zoomScaleSheetLayoutView="85" workbookViewId="0">
      <selection activeCell="C1" sqref="C1:F1"/>
    </sheetView>
  </sheetViews>
  <sheetFormatPr defaultColWidth="9" defaultRowHeight="13.2" x14ac:dyDescent="0.2"/>
  <cols>
    <col min="1" max="1" width="5" style="189" customWidth="1"/>
    <col min="2" max="2" width="9" style="189"/>
    <col min="3" max="3" width="2.88671875" style="210" customWidth="1"/>
    <col min="4" max="4" width="30.6640625" style="204" customWidth="1"/>
    <col min="5" max="5" width="2.88671875" style="189" customWidth="1"/>
    <col min="6" max="6" width="30.6640625" style="190" customWidth="1"/>
    <col min="7" max="7" width="9" style="189"/>
    <col min="8" max="8" width="36.33203125" style="189" customWidth="1"/>
    <col min="9" max="16384" width="9" style="189"/>
  </cols>
  <sheetData>
    <row r="1" spans="1:6" s="179" customFormat="1" ht="48" customHeight="1" x14ac:dyDescent="0.2">
      <c r="C1" s="394" t="s">
        <v>333</v>
      </c>
      <c r="D1" s="395"/>
      <c r="E1" s="395"/>
      <c r="F1" s="395"/>
    </row>
    <row r="2" spans="1:6" s="179" customFormat="1" ht="20.100000000000001" customHeight="1" x14ac:dyDescent="0.2">
      <c r="A2" s="190"/>
      <c r="B2" s="190"/>
      <c r="C2" s="180" t="s">
        <v>334</v>
      </c>
      <c r="D2" s="200"/>
      <c r="E2" s="182"/>
      <c r="F2" s="181"/>
    </row>
    <row r="3" spans="1:6" s="179" customFormat="1" ht="20.100000000000001" customHeight="1" x14ac:dyDescent="0.2">
      <c r="A3">
        <f t="shared" ref="A3:A18" si="0">COUNTIF(B:B,B3)</f>
        <v>1</v>
      </c>
      <c r="B3" s="199" t="s">
        <v>466</v>
      </c>
      <c r="C3" s="183">
        <v>1</v>
      </c>
      <c r="D3" s="184" t="s">
        <v>335</v>
      </c>
      <c r="E3" s="183"/>
      <c r="F3" s="214" t="s">
        <v>336</v>
      </c>
    </row>
    <row r="4" spans="1:6" s="179" customFormat="1" ht="20.100000000000001" customHeight="1" x14ac:dyDescent="0.2">
      <c r="A4">
        <f t="shared" si="0"/>
        <v>1</v>
      </c>
      <c r="B4" s="199" t="s">
        <v>465</v>
      </c>
      <c r="C4" s="183">
        <v>2</v>
      </c>
      <c r="D4" s="184" t="s">
        <v>337</v>
      </c>
      <c r="E4" s="183"/>
      <c r="F4" s="214" t="s">
        <v>338</v>
      </c>
    </row>
    <row r="5" spans="1:6" s="179" customFormat="1" ht="20.100000000000001" customHeight="1" x14ac:dyDescent="0.2">
      <c r="A5">
        <f t="shared" si="0"/>
        <v>1</v>
      </c>
      <c r="B5" s="199" t="s">
        <v>467</v>
      </c>
      <c r="C5" s="183">
        <v>3</v>
      </c>
      <c r="D5" s="184" t="s">
        <v>339</v>
      </c>
      <c r="E5" s="183"/>
      <c r="F5" s="214" t="s">
        <v>340</v>
      </c>
    </row>
    <row r="6" spans="1:6" s="179" customFormat="1" ht="20.100000000000001" customHeight="1" x14ac:dyDescent="0.2">
      <c r="A6">
        <f t="shared" si="0"/>
        <v>1</v>
      </c>
      <c r="B6" s="199" t="s">
        <v>469</v>
      </c>
      <c r="C6" s="183">
        <v>4</v>
      </c>
      <c r="D6" s="184" t="s">
        <v>341</v>
      </c>
      <c r="E6" s="183"/>
      <c r="F6" s="214" t="s">
        <v>342</v>
      </c>
    </row>
    <row r="7" spans="1:6" s="179" customFormat="1" ht="20.100000000000001" customHeight="1" x14ac:dyDescent="0.2">
      <c r="A7">
        <f t="shared" si="0"/>
        <v>1</v>
      </c>
      <c r="B7" s="199" t="s">
        <v>470</v>
      </c>
      <c r="C7" s="183">
        <v>5</v>
      </c>
      <c r="D7" s="184" t="s">
        <v>343</v>
      </c>
      <c r="E7" s="183"/>
      <c r="F7" s="214" t="s">
        <v>344</v>
      </c>
    </row>
    <row r="8" spans="1:6" s="179" customFormat="1" ht="20.100000000000001" customHeight="1" x14ac:dyDescent="0.2">
      <c r="A8">
        <f t="shared" si="0"/>
        <v>1</v>
      </c>
      <c r="B8" s="199" t="s">
        <v>468</v>
      </c>
      <c r="C8" s="183">
        <v>6</v>
      </c>
      <c r="D8" s="184" t="s">
        <v>345</v>
      </c>
      <c r="E8" s="183"/>
      <c r="F8" s="214" t="s">
        <v>346</v>
      </c>
    </row>
    <row r="9" spans="1:6" s="179" customFormat="1" ht="20.100000000000001" customHeight="1" x14ac:dyDescent="0.2">
      <c r="A9">
        <f t="shared" si="0"/>
        <v>1</v>
      </c>
      <c r="B9" s="199" t="s">
        <v>471</v>
      </c>
      <c r="C9" s="183">
        <v>7</v>
      </c>
      <c r="D9" s="185" t="s">
        <v>347</v>
      </c>
      <c r="E9" s="183"/>
      <c r="F9" s="186" t="s">
        <v>348</v>
      </c>
    </row>
    <row r="10" spans="1:6" s="179" customFormat="1" ht="20.100000000000001" customHeight="1" x14ac:dyDescent="0.2">
      <c r="A10">
        <f t="shared" si="0"/>
        <v>1</v>
      </c>
      <c r="B10" s="199" t="s">
        <v>472</v>
      </c>
      <c r="C10" s="183">
        <v>8</v>
      </c>
      <c r="D10" s="184" t="s">
        <v>349</v>
      </c>
      <c r="E10" s="183"/>
      <c r="F10" s="186" t="s">
        <v>350</v>
      </c>
    </row>
    <row r="11" spans="1:6" s="179" customFormat="1" ht="20.100000000000001" customHeight="1" x14ac:dyDescent="0.2">
      <c r="A11">
        <f t="shared" si="0"/>
        <v>1</v>
      </c>
      <c r="B11" s="199" t="s">
        <v>473</v>
      </c>
      <c r="C11" s="183">
        <v>9</v>
      </c>
      <c r="D11" s="184" t="s">
        <v>351</v>
      </c>
      <c r="E11" s="183"/>
      <c r="F11" s="184" t="s">
        <v>352</v>
      </c>
    </row>
    <row r="12" spans="1:6" s="179" customFormat="1" ht="20.100000000000001" customHeight="1" x14ac:dyDescent="0.2">
      <c r="A12">
        <f t="shared" si="0"/>
        <v>1</v>
      </c>
      <c r="B12" s="199" t="s">
        <v>474</v>
      </c>
      <c r="C12" s="183">
        <v>10</v>
      </c>
      <c r="D12" s="184" t="s">
        <v>353</v>
      </c>
      <c r="E12" s="183"/>
      <c r="F12" s="184" t="s">
        <v>354</v>
      </c>
    </row>
    <row r="13" spans="1:6" s="179" customFormat="1" ht="20.100000000000001" customHeight="1" x14ac:dyDescent="0.2">
      <c r="A13">
        <f t="shared" si="0"/>
        <v>1</v>
      </c>
      <c r="B13" s="199" t="s">
        <v>475</v>
      </c>
      <c r="C13" s="183">
        <v>11</v>
      </c>
      <c r="D13" s="184" t="s">
        <v>355</v>
      </c>
      <c r="E13" s="183"/>
      <c r="F13" s="184" t="s">
        <v>356</v>
      </c>
    </row>
    <row r="14" spans="1:6" s="179" customFormat="1" ht="20.100000000000001" customHeight="1" x14ac:dyDescent="0.2">
      <c r="A14">
        <f t="shared" si="0"/>
        <v>1</v>
      </c>
      <c r="B14" s="199" t="s">
        <v>476</v>
      </c>
      <c r="C14" s="183">
        <v>12</v>
      </c>
      <c r="D14" s="184" t="s">
        <v>357</v>
      </c>
      <c r="E14" s="183"/>
      <c r="F14" s="184" t="s">
        <v>358</v>
      </c>
    </row>
    <row r="15" spans="1:6" s="179" customFormat="1" ht="20.100000000000001" customHeight="1" x14ac:dyDescent="0.2">
      <c r="A15">
        <f t="shared" si="0"/>
        <v>1</v>
      </c>
      <c r="B15" s="199" t="s">
        <v>477</v>
      </c>
      <c r="C15" s="183">
        <v>13</v>
      </c>
      <c r="D15" s="184" t="s">
        <v>359</v>
      </c>
      <c r="E15" s="183"/>
      <c r="F15" s="184" t="s">
        <v>360</v>
      </c>
    </row>
    <row r="16" spans="1:6" s="179" customFormat="1" ht="20.100000000000001" customHeight="1" x14ac:dyDescent="0.2">
      <c r="A16">
        <f t="shared" si="0"/>
        <v>1</v>
      </c>
      <c r="B16" s="199" t="s">
        <v>478</v>
      </c>
      <c r="C16" s="183">
        <v>14</v>
      </c>
      <c r="D16" s="184" t="s">
        <v>361</v>
      </c>
      <c r="E16" s="183"/>
      <c r="F16" s="184" t="s">
        <v>362</v>
      </c>
    </row>
    <row r="17" spans="1:6" s="179" customFormat="1" ht="20.100000000000001" customHeight="1" x14ac:dyDescent="0.2">
      <c r="A17">
        <f t="shared" si="0"/>
        <v>1</v>
      </c>
      <c r="B17" s="199" t="s">
        <v>479</v>
      </c>
      <c r="C17" s="183">
        <v>15</v>
      </c>
      <c r="D17" s="184" t="s">
        <v>363</v>
      </c>
      <c r="E17" s="183"/>
      <c r="F17" s="184" t="s">
        <v>364</v>
      </c>
    </row>
    <row r="18" spans="1:6" s="179" customFormat="1" ht="20.100000000000001" customHeight="1" x14ac:dyDescent="0.2">
      <c r="A18">
        <f t="shared" si="0"/>
        <v>1</v>
      </c>
      <c r="B18" s="199" t="s">
        <v>480</v>
      </c>
      <c r="C18" s="183">
        <v>16</v>
      </c>
      <c r="D18" s="184" t="s">
        <v>365</v>
      </c>
      <c r="E18" s="183"/>
      <c r="F18" s="184" t="s">
        <v>366</v>
      </c>
    </row>
    <row r="19" spans="1:6" s="179" customFormat="1" ht="20.100000000000001" customHeight="1" x14ac:dyDescent="0.2">
      <c r="A19"/>
      <c r="B19" s="183"/>
      <c r="C19" s="183"/>
      <c r="D19" s="201"/>
      <c r="E19" s="183"/>
      <c r="F19" s="187"/>
    </row>
    <row r="20" spans="1:6" s="179" customFormat="1" ht="20.100000000000001" customHeight="1" x14ac:dyDescent="0.2">
      <c r="A20" s="190"/>
      <c r="B20" s="190"/>
      <c r="C20" s="180" t="s">
        <v>367</v>
      </c>
      <c r="D20" s="202"/>
    </row>
    <row r="21" spans="1:6" s="179" customFormat="1" ht="20.100000000000001" customHeight="1" x14ac:dyDescent="0.2">
      <c r="A21">
        <f t="shared" ref="A21:A29" si="1">COUNTIF(B:B,B21)</f>
        <v>1</v>
      </c>
      <c r="B21" s="199" t="s">
        <v>481</v>
      </c>
      <c r="C21" s="209">
        <v>1</v>
      </c>
      <c r="D21" s="203" t="s">
        <v>368</v>
      </c>
    </row>
    <row r="22" spans="1:6" ht="20.100000000000001" customHeight="1" x14ac:dyDescent="0.2">
      <c r="A22">
        <f t="shared" si="1"/>
        <v>1</v>
      </c>
      <c r="B22" s="199" t="s">
        <v>483</v>
      </c>
      <c r="C22" s="209">
        <v>2</v>
      </c>
      <c r="D22" s="203" t="s">
        <v>369</v>
      </c>
    </row>
    <row r="23" spans="1:6" ht="20.100000000000001" customHeight="1" x14ac:dyDescent="0.2">
      <c r="A23">
        <f t="shared" si="1"/>
        <v>1</v>
      </c>
      <c r="B23" s="199" t="s">
        <v>484</v>
      </c>
      <c r="C23" s="209">
        <v>3</v>
      </c>
      <c r="D23" s="203" t="s">
        <v>370</v>
      </c>
    </row>
    <row r="24" spans="1:6" ht="20.100000000000001" customHeight="1" x14ac:dyDescent="0.2">
      <c r="A24">
        <f t="shared" si="1"/>
        <v>1</v>
      </c>
      <c r="B24" s="199" t="s">
        <v>485</v>
      </c>
      <c r="C24" s="209">
        <v>4</v>
      </c>
      <c r="D24" s="203" t="s">
        <v>371</v>
      </c>
    </row>
    <row r="25" spans="1:6" ht="20.100000000000001" customHeight="1" x14ac:dyDescent="0.2">
      <c r="A25">
        <f t="shared" si="1"/>
        <v>1</v>
      </c>
      <c r="B25" s="199" t="s">
        <v>486</v>
      </c>
      <c r="C25" s="209">
        <v>5</v>
      </c>
      <c r="D25" s="203" t="s">
        <v>372</v>
      </c>
    </row>
    <row r="26" spans="1:6" ht="20.100000000000001" customHeight="1" x14ac:dyDescent="0.2">
      <c r="A26">
        <f t="shared" si="1"/>
        <v>1</v>
      </c>
      <c r="B26" s="199" t="s">
        <v>487</v>
      </c>
      <c r="C26" s="209">
        <v>6</v>
      </c>
      <c r="D26" s="203" t="s">
        <v>373</v>
      </c>
    </row>
    <row r="27" spans="1:6" ht="20.100000000000001" customHeight="1" x14ac:dyDescent="0.2">
      <c r="A27">
        <f t="shared" si="1"/>
        <v>1</v>
      </c>
      <c r="B27" s="199" t="s">
        <v>488</v>
      </c>
      <c r="C27" s="209">
        <v>7</v>
      </c>
      <c r="D27" s="203" t="s">
        <v>374</v>
      </c>
    </row>
    <row r="28" spans="1:6" ht="20.100000000000001" customHeight="1" x14ac:dyDescent="0.2">
      <c r="A28">
        <f t="shared" si="1"/>
        <v>1</v>
      </c>
      <c r="B28" s="199" t="s">
        <v>489</v>
      </c>
      <c r="C28" s="209">
        <v>8</v>
      </c>
      <c r="D28" s="203" t="s">
        <v>375</v>
      </c>
    </row>
    <row r="29" spans="1:6" ht="20.100000000000001" customHeight="1" x14ac:dyDescent="0.2">
      <c r="A29">
        <f t="shared" si="1"/>
        <v>1</v>
      </c>
      <c r="B29" s="199" t="s">
        <v>490</v>
      </c>
      <c r="C29" s="209">
        <v>9</v>
      </c>
      <c r="D29" s="203" t="s">
        <v>376</v>
      </c>
    </row>
    <row r="30" spans="1:6" ht="20.100000000000001" customHeight="1" x14ac:dyDescent="0.2"/>
    <row r="31" spans="1:6" ht="20.100000000000001" customHeight="1" x14ac:dyDescent="0.2">
      <c r="A31" s="190"/>
      <c r="B31" s="190"/>
      <c r="C31" s="180" t="s">
        <v>377</v>
      </c>
      <c r="D31" s="205"/>
      <c r="E31" s="188"/>
      <c r="F31" s="189"/>
    </row>
    <row r="32" spans="1:6" ht="20.100000000000001" customHeight="1" x14ac:dyDescent="0.2">
      <c r="A32">
        <f t="shared" ref="A32:A43" si="2">COUNTIF(B:B,B32)</f>
        <v>1</v>
      </c>
      <c r="B32" s="199" t="s">
        <v>491</v>
      </c>
      <c r="C32" s="209">
        <v>1</v>
      </c>
      <c r="D32" s="203" t="s">
        <v>378</v>
      </c>
    </row>
    <row r="33" spans="1:9" ht="20.100000000000001" customHeight="1" x14ac:dyDescent="0.2">
      <c r="A33">
        <f t="shared" si="2"/>
        <v>1</v>
      </c>
      <c r="B33" s="199" t="s">
        <v>492</v>
      </c>
      <c r="C33" s="209">
        <v>2</v>
      </c>
      <c r="D33" s="203" t="s">
        <v>379</v>
      </c>
    </row>
    <row r="34" spans="1:9" ht="20.100000000000001" customHeight="1" x14ac:dyDescent="0.2">
      <c r="A34">
        <f t="shared" si="2"/>
        <v>1</v>
      </c>
      <c r="B34" s="199" t="s">
        <v>493</v>
      </c>
      <c r="C34" s="209">
        <v>3</v>
      </c>
      <c r="D34" s="203" t="s">
        <v>380</v>
      </c>
    </row>
    <row r="35" spans="1:9" ht="20.100000000000001" customHeight="1" x14ac:dyDescent="0.2">
      <c r="A35">
        <f t="shared" si="2"/>
        <v>1</v>
      </c>
      <c r="B35" s="199" t="s">
        <v>494</v>
      </c>
      <c r="C35" s="209">
        <v>4</v>
      </c>
      <c r="D35" s="203" t="s">
        <v>381</v>
      </c>
    </row>
    <row r="36" spans="1:9" ht="20.100000000000001" customHeight="1" x14ac:dyDescent="0.2">
      <c r="A36">
        <f t="shared" si="2"/>
        <v>1</v>
      </c>
      <c r="B36" s="199" t="s">
        <v>495</v>
      </c>
      <c r="C36" s="209">
        <v>5</v>
      </c>
      <c r="D36" s="203" t="s">
        <v>382</v>
      </c>
    </row>
    <row r="37" spans="1:9" ht="20.100000000000001" customHeight="1" x14ac:dyDescent="0.2">
      <c r="A37">
        <f t="shared" si="2"/>
        <v>1</v>
      </c>
      <c r="B37" s="199" t="s">
        <v>496</v>
      </c>
      <c r="C37" s="209">
        <v>6</v>
      </c>
      <c r="D37" s="203" t="s">
        <v>383</v>
      </c>
    </row>
    <row r="38" spans="1:9" ht="20.100000000000001" customHeight="1" x14ac:dyDescent="0.2">
      <c r="A38">
        <f t="shared" si="2"/>
        <v>1</v>
      </c>
      <c r="B38" s="199" t="s">
        <v>497</v>
      </c>
      <c r="C38" s="209">
        <v>7</v>
      </c>
      <c r="D38" s="203" t="s">
        <v>384</v>
      </c>
    </row>
    <row r="39" spans="1:9" ht="20.100000000000001" customHeight="1" x14ac:dyDescent="0.2">
      <c r="A39">
        <f t="shared" si="2"/>
        <v>1</v>
      </c>
      <c r="B39" s="199" t="s">
        <v>498</v>
      </c>
      <c r="C39" s="209">
        <v>8</v>
      </c>
      <c r="D39" s="203" t="s">
        <v>385</v>
      </c>
    </row>
    <row r="40" spans="1:9" ht="20.100000000000001" customHeight="1" x14ac:dyDescent="0.2">
      <c r="A40">
        <f t="shared" si="2"/>
        <v>1</v>
      </c>
      <c r="B40" s="199" t="s">
        <v>499</v>
      </c>
      <c r="C40" s="209">
        <v>9</v>
      </c>
      <c r="D40" s="203" t="s">
        <v>386</v>
      </c>
      <c r="G40" s="188"/>
      <c r="H40" s="190"/>
      <c r="I40" s="191"/>
    </row>
    <row r="41" spans="1:9" ht="20.100000000000001" customHeight="1" x14ac:dyDescent="0.2">
      <c r="A41">
        <f t="shared" si="2"/>
        <v>1</v>
      </c>
      <c r="B41" s="199" t="s">
        <v>500</v>
      </c>
      <c r="C41" s="209">
        <v>10</v>
      </c>
      <c r="D41" s="203" t="s">
        <v>387</v>
      </c>
    </row>
    <row r="42" spans="1:9" ht="20.100000000000001" customHeight="1" x14ac:dyDescent="0.2">
      <c r="A42">
        <f t="shared" si="2"/>
        <v>1</v>
      </c>
      <c r="B42" s="199" t="s">
        <v>501</v>
      </c>
      <c r="C42" s="209">
        <v>11</v>
      </c>
      <c r="D42" s="203" t="s">
        <v>388</v>
      </c>
    </row>
    <row r="43" spans="1:9" ht="20.100000000000001" customHeight="1" x14ac:dyDescent="0.2">
      <c r="A43">
        <f t="shared" si="2"/>
        <v>1</v>
      </c>
      <c r="B43" s="199" t="s">
        <v>502</v>
      </c>
      <c r="C43" s="209">
        <v>12</v>
      </c>
      <c r="D43" s="203" t="s">
        <v>389</v>
      </c>
    </row>
    <row r="44" spans="1:9" ht="20.100000000000001" customHeight="1" x14ac:dyDescent="0.2">
      <c r="A44" s="190"/>
      <c r="B44" s="190"/>
    </row>
    <row r="45" spans="1:9" ht="20.100000000000001" customHeight="1" x14ac:dyDescent="0.2">
      <c r="A45" s="190"/>
      <c r="B45" s="190"/>
      <c r="C45" s="180" t="s">
        <v>390</v>
      </c>
      <c r="D45" s="202"/>
    </row>
    <row r="46" spans="1:9" ht="20.100000000000001" customHeight="1" x14ac:dyDescent="0.2">
      <c r="A46">
        <f t="shared" ref="A46:A66" si="3">COUNTIF(B:B,B46)</f>
        <v>1</v>
      </c>
      <c r="B46" s="199" t="s">
        <v>503</v>
      </c>
      <c r="C46" s="209">
        <v>1</v>
      </c>
      <c r="D46" s="203" t="s">
        <v>391</v>
      </c>
    </row>
    <row r="47" spans="1:9" ht="20.100000000000001" customHeight="1" x14ac:dyDescent="0.2">
      <c r="A47">
        <f t="shared" si="3"/>
        <v>1</v>
      </c>
      <c r="B47" s="199" t="s">
        <v>504</v>
      </c>
      <c r="C47" s="209">
        <v>2</v>
      </c>
      <c r="D47" s="203" t="s">
        <v>392</v>
      </c>
      <c r="E47" s="188"/>
      <c r="F47" s="189"/>
    </row>
    <row r="48" spans="1:9" ht="20.100000000000001" customHeight="1" x14ac:dyDescent="0.2">
      <c r="A48">
        <f t="shared" si="3"/>
        <v>1</v>
      </c>
      <c r="B48" s="199" t="s">
        <v>505</v>
      </c>
      <c r="C48" s="209">
        <v>3</v>
      </c>
      <c r="D48" s="203" t="s">
        <v>393</v>
      </c>
      <c r="E48" s="188"/>
      <c r="F48" s="189"/>
    </row>
    <row r="49" spans="1:6" ht="20.100000000000001" customHeight="1" x14ac:dyDescent="0.2">
      <c r="A49">
        <f t="shared" si="3"/>
        <v>1</v>
      </c>
      <c r="B49" s="199" t="s">
        <v>506</v>
      </c>
      <c r="C49" s="209">
        <v>4</v>
      </c>
      <c r="D49" s="203" t="s">
        <v>394</v>
      </c>
      <c r="E49" s="188"/>
      <c r="F49" s="189"/>
    </row>
    <row r="50" spans="1:6" ht="20.100000000000001" customHeight="1" x14ac:dyDescent="0.2">
      <c r="A50">
        <f t="shared" si="3"/>
        <v>1</v>
      </c>
      <c r="B50" s="199" t="s">
        <v>507</v>
      </c>
      <c r="C50" s="209">
        <v>5</v>
      </c>
      <c r="D50" s="203" t="s">
        <v>395</v>
      </c>
      <c r="E50" s="188"/>
      <c r="F50" s="189"/>
    </row>
    <row r="51" spans="1:6" ht="20.100000000000001" customHeight="1" x14ac:dyDescent="0.2">
      <c r="A51">
        <f t="shared" si="3"/>
        <v>1</v>
      </c>
      <c r="B51" s="199" t="s">
        <v>508</v>
      </c>
      <c r="C51" s="209">
        <v>6</v>
      </c>
      <c r="D51" s="203" t="s">
        <v>396</v>
      </c>
      <c r="E51" s="188"/>
      <c r="F51" s="189"/>
    </row>
    <row r="52" spans="1:6" ht="20.100000000000001" customHeight="1" x14ac:dyDescent="0.2">
      <c r="A52">
        <f t="shared" si="3"/>
        <v>1</v>
      </c>
      <c r="B52" s="199" t="s">
        <v>509</v>
      </c>
      <c r="C52" s="209">
        <v>7</v>
      </c>
      <c r="D52" s="203" t="s">
        <v>397</v>
      </c>
      <c r="E52" s="188"/>
      <c r="F52" s="189"/>
    </row>
    <row r="53" spans="1:6" ht="20.100000000000001" customHeight="1" x14ac:dyDescent="0.2">
      <c r="A53">
        <f t="shared" si="3"/>
        <v>1</v>
      </c>
      <c r="B53" s="199" t="s">
        <v>510</v>
      </c>
      <c r="C53" s="209">
        <v>8</v>
      </c>
      <c r="D53" s="203" t="s">
        <v>398</v>
      </c>
      <c r="E53" s="188"/>
      <c r="F53" s="189"/>
    </row>
    <row r="54" spans="1:6" ht="20.100000000000001" customHeight="1" x14ac:dyDescent="0.2">
      <c r="A54">
        <f t="shared" si="3"/>
        <v>1</v>
      </c>
      <c r="B54" s="199" t="s">
        <v>511</v>
      </c>
      <c r="C54" s="209">
        <v>9</v>
      </c>
      <c r="D54" s="203" t="s">
        <v>399</v>
      </c>
      <c r="E54" s="188"/>
      <c r="F54" s="189"/>
    </row>
    <row r="55" spans="1:6" ht="20.100000000000001" customHeight="1" x14ac:dyDescent="0.2">
      <c r="A55">
        <f t="shared" si="3"/>
        <v>1</v>
      </c>
      <c r="B55" s="199" t="s">
        <v>482</v>
      </c>
      <c r="C55" s="209">
        <v>10</v>
      </c>
      <c r="D55" s="203" t="s">
        <v>400</v>
      </c>
      <c r="E55" s="188"/>
      <c r="F55" s="189"/>
    </row>
    <row r="56" spans="1:6" ht="20.100000000000001" customHeight="1" x14ac:dyDescent="0.2">
      <c r="A56">
        <f t="shared" si="3"/>
        <v>1</v>
      </c>
      <c r="B56" s="199" t="s">
        <v>512</v>
      </c>
      <c r="C56" s="209">
        <v>11</v>
      </c>
      <c r="D56" s="203" t="s">
        <v>401</v>
      </c>
      <c r="E56" s="188"/>
      <c r="F56" s="189"/>
    </row>
    <row r="57" spans="1:6" ht="20.100000000000001" customHeight="1" x14ac:dyDescent="0.2">
      <c r="A57">
        <f t="shared" si="3"/>
        <v>1</v>
      </c>
      <c r="B57" s="199" t="s">
        <v>513</v>
      </c>
      <c r="C57" s="209">
        <v>12</v>
      </c>
      <c r="D57" s="203" t="s">
        <v>402</v>
      </c>
      <c r="E57" s="188"/>
      <c r="F57" s="189"/>
    </row>
    <row r="58" spans="1:6" ht="20.100000000000001" customHeight="1" x14ac:dyDescent="0.2">
      <c r="A58">
        <f t="shared" si="3"/>
        <v>1</v>
      </c>
      <c r="B58" s="199" t="s">
        <v>514</v>
      </c>
      <c r="C58" s="209">
        <v>13</v>
      </c>
      <c r="D58" s="203" t="s">
        <v>403</v>
      </c>
      <c r="E58" s="188"/>
      <c r="F58" s="189"/>
    </row>
    <row r="59" spans="1:6" ht="20.100000000000001" customHeight="1" x14ac:dyDescent="0.2">
      <c r="A59">
        <f t="shared" si="3"/>
        <v>1</v>
      </c>
      <c r="B59" s="199" t="s">
        <v>515</v>
      </c>
      <c r="C59" s="209">
        <v>14</v>
      </c>
      <c r="D59" s="203" t="s">
        <v>404</v>
      </c>
      <c r="E59" s="188"/>
      <c r="F59" s="189"/>
    </row>
    <row r="60" spans="1:6" ht="20.100000000000001" customHeight="1" x14ac:dyDescent="0.2">
      <c r="A60">
        <f t="shared" si="3"/>
        <v>1</v>
      </c>
      <c r="B60" s="199" t="s">
        <v>516</v>
      </c>
      <c r="C60" s="209">
        <v>15</v>
      </c>
      <c r="D60" s="203" t="s">
        <v>405</v>
      </c>
    </row>
    <row r="61" spans="1:6" ht="20.100000000000001" customHeight="1" x14ac:dyDescent="0.2">
      <c r="A61">
        <f t="shared" si="3"/>
        <v>1</v>
      </c>
      <c r="B61" s="199" t="s">
        <v>517</v>
      </c>
      <c r="C61" s="209">
        <v>16</v>
      </c>
      <c r="D61" s="203" t="s">
        <v>406</v>
      </c>
    </row>
    <row r="62" spans="1:6" ht="20.100000000000001" customHeight="1" x14ac:dyDescent="0.2">
      <c r="A62">
        <f t="shared" si="3"/>
        <v>1</v>
      </c>
      <c r="B62" s="199" t="s">
        <v>518</v>
      </c>
      <c r="C62" s="209">
        <v>17</v>
      </c>
      <c r="D62" s="203" t="s">
        <v>407</v>
      </c>
    </row>
    <row r="63" spans="1:6" ht="20.100000000000001" customHeight="1" x14ac:dyDescent="0.2">
      <c r="A63">
        <f t="shared" si="3"/>
        <v>1</v>
      </c>
      <c r="B63" s="199" t="s">
        <v>519</v>
      </c>
      <c r="C63" s="209">
        <v>18</v>
      </c>
      <c r="D63" s="203" t="s">
        <v>408</v>
      </c>
    </row>
    <row r="64" spans="1:6" ht="20.100000000000001" customHeight="1" x14ac:dyDescent="0.2">
      <c r="A64">
        <f t="shared" si="3"/>
        <v>1</v>
      </c>
      <c r="B64" s="199" t="s">
        <v>520</v>
      </c>
      <c r="C64" s="209">
        <v>19</v>
      </c>
      <c r="D64" s="203" t="s">
        <v>409</v>
      </c>
    </row>
    <row r="65" spans="1:4" ht="20.100000000000001" customHeight="1" x14ac:dyDescent="0.2">
      <c r="A65">
        <f t="shared" si="3"/>
        <v>1</v>
      </c>
      <c r="B65" s="199" t="s">
        <v>521</v>
      </c>
      <c r="C65" s="209">
        <v>20</v>
      </c>
      <c r="D65" s="203" t="s">
        <v>410</v>
      </c>
    </row>
    <row r="66" spans="1:4" ht="20.100000000000001" customHeight="1" x14ac:dyDescent="0.2">
      <c r="A66">
        <f t="shared" si="3"/>
        <v>1</v>
      </c>
      <c r="B66" s="199" t="s">
        <v>522</v>
      </c>
      <c r="C66" s="209">
        <v>21</v>
      </c>
      <c r="D66" s="203" t="s">
        <v>411</v>
      </c>
    </row>
    <row r="67" spans="1:4" ht="20.100000000000001" customHeight="1" x14ac:dyDescent="0.2"/>
    <row r="68" spans="1:4" ht="20.100000000000001" customHeight="1" x14ac:dyDescent="0.2">
      <c r="C68" s="180" t="s">
        <v>412</v>
      </c>
      <c r="D68" s="206"/>
    </row>
    <row r="69" spans="1:4" ht="20.100000000000001" customHeight="1" x14ac:dyDescent="0.2">
      <c r="A69">
        <f t="shared" ref="A69:A77" si="4">COUNTIF(B:B,B69)</f>
        <v>1</v>
      </c>
      <c r="B69" s="199" t="s">
        <v>523</v>
      </c>
      <c r="C69" s="209">
        <v>1</v>
      </c>
      <c r="D69" s="203" t="s">
        <v>413</v>
      </c>
    </row>
    <row r="70" spans="1:4" ht="20.100000000000001" customHeight="1" x14ac:dyDescent="0.2">
      <c r="A70">
        <f t="shared" si="4"/>
        <v>1</v>
      </c>
      <c r="B70" s="199" t="s">
        <v>524</v>
      </c>
      <c r="C70" s="209">
        <v>2</v>
      </c>
      <c r="D70" s="203" t="s">
        <v>414</v>
      </c>
    </row>
    <row r="71" spans="1:4" ht="20.100000000000001" customHeight="1" x14ac:dyDescent="0.2">
      <c r="A71">
        <f t="shared" si="4"/>
        <v>1</v>
      </c>
      <c r="B71" s="199" t="s">
        <v>525</v>
      </c>
      <c r="C71" s="209">
        <v>3</v>
      </c>
      <c r="D71" s="203" t="s">
        <v>415</v>
      </c>
    </row>
    <row r="72" spans="1:4" ht="20.100000000000001" customHeight="1" x14ac:dyDescent="0.2">
      <c r="A72">
        <f t="shared" si="4"/>
        <v>1</v>
      </c>
      <c r="B72" s="199" t="s">
        <v>526</v>
      </c>
      <c r="C72" s="209">
        <v>4</v>
      </c>
      <c r="D72" s="203" t="s">
        <v>416</v>
      </c>
    </row>
    <row r="73" spans="1:4" ht="20.100000000000001" customHeight="1" x14ac:dyDescent="0.2">
      <c r="A73">
        <f t="shared" si="4"/>
        <v>1</v>
      </c>
      <c r="B73" s="199" t="s">
        <v>527</v>
      </c>
      <c r="C73" s="209">
        <v>5</v>
      </c>
      <c r="D73" s="203" t="s">
        <v>417</v>
      </c>
    </row>
    <row r="74" spans="1:4" ht="20.100000000000001" customHeight="1" x14ac:dyDescent="0.2">
      <c r="A74">
        <f t="shared" si="4"/>
        <v>1</v>
      </c>
      <c r="B74" s="199" t="s">
        <v>528</v>
      </c>
      <c r="C74" s="209">
        <v>6</v>
      </c>
      <c r="D74" s="203" t="s">
        <v>418</v>
      </c>
    </row>
    <row r="75" spans="1:4" ht="20.100000000000001" customHeight="1" x14ac:dyDescent="0.2">
      <c r="A75">
        <f t="shared" si="4"/>
        <v>1</v>
      </c>
      <c r="B75" s="199" t="s">
        <v>529</v>
      </c>
      <c r="C75" s="209">
        <v>7</v>
      </c>
      <c r="D75" s="203" t="s">
        <v>419</v>
      </c>
    </row>
    <row r="76" spans="1:4" ht="20.100000000000001" customHeight="1" x14ac:dyDescent="0.2">
      <c r="A76">
        <f t="shared" si="4"/>
        <v>1</v>
      </c>
      <c r="B76" s="199" t="s">
        <v>530</v>
      </c>
      <c r="C76" s="209">
        <v>8</v>
      </c>
      <c r="D76" s="203" t="s">
        <v>420</v>
      </c>
    </row>
    <row r="77" spans="1:4" ht="20.100000000000001" customHeight="1" x14ac:dyDescent="0.2">
      <c r="A77">
        <f t="shared" si="4"/>
        <v>1</v>
      </c>
      <c r="B77" s="199" t="s">
        <v>531</v>
      </c>
      <c r="C77" s="209">
        <v>9</v>
      </c>
      <c r="D77" s="203" t="s">
        <v>421</v>
      </c>
    </row>
    <row r="78" spans="1:4" ht="20.100000000000001" customHeight="1" x14ac:dyDescent="0.2">
      <c r="C78" s="209"/>
      <c r="D78" s="203"/>
    </row>
    <row r="79" spans="1:4" ht="20.100000000000001" customHeight="1" x14ac:dyDescent="0.2">
      <c r="C79" s="180" t="s">
        <v>422</v>
      </c>
      <c r="D79" s="205"/>
    </row>
    <row r="80" spans="1:4" ht="20.100000000000001" customHeight="1" x14ac:dyDescent="0.2">
      <c r="A80">
        <f t="shared" ref="A80:A94" si="5">COUNTIF(B:B,B80)</f>
        <v>1</v>
      </c>
      <c r="B80" s="199" t="s">
        <v>532</v>
      </c>
      <c r="C80" s="209">
        <v>1</v>
      </c>
      <c r="D80" s="203" t="s">
        <v>423</v>
      </c>
    </row>
    <row r="81" spans="1:6" ht="20.100000000000001" customHeight="1" x14ac:dyDescent="0.2">
      <c r="A81">
        <f t="shared" si="5"/>
        <v>1</v>
      </c>
      <c r="B81" s="199" t="s">
        <v>533</v>
      </c>
      <c r="C81" s="209">
        <v>2</v>
      </c>
      <c r="D81" s="203" t="s">
        <v>424</v>
      </c>
    </row>
    <row r="82" spans="1:6" ht="20.100000000000001" customHeight="1" x14ac:dyDescent="0.2">
      <c r="A82">
        <f t="shared" si="5"/>
        <v>1</v>
      </c>
      <c r="B82" s="199" t="s">
        <v>534</v>
      </c>
      <c r="C82" s="209">
        <v>3</v>
      </c>
      <c r="D82" s="203" t="s">
        <v>425</v>
      </c>
    </row>
    <row r="83" spans="1:6" ht="20.100000000000001" customHeight="1" x14ac:dyDescent="0.2">
      <c r="A83">
        <f t="shared" si="5"/>
        <v>1</v>
      </c>
      <c r="B83" s="199" t="s">
        <v>535</v>
      </c>
      <c r="C83" s="209">
        <v>4</v>
      </c>
      <c r="D83" s="203" t="s">
        <v>426</v>
      </c>
    </row>
    <row r="84" spans="1:6" ht="20.100000000000001" customHeight="1" x14ac:dyDescent="0.2">
      <c r="A84">
        <f t="shared" si="5"/>
        <v>1</v>
      </c>
      <c r="B84" s="199" t="s">
        <v>536</v>
      </c>
      <c r="C84" s="209">
        <v>5</v>
      </c>
      <c r="D84" s="203" t="s">
        <v>427</v>
      </c>
    </row>
    <row r="85" spans="1:6" ht="20.100000000000001" customHeight="1" x14ac:dyDescent="0.2">
      <c r="A85">
        <f t="shared" si="5"/>
        <v>1</v>
      </c>
      <c r="B85" s="199" t="s">
        <v>537</v>
      </c>
      <c r="C85" s="209">
        <v>6</v>
      </c>
      <c r="D85" s="203" t="s">
        <v>428</v>
      </c>
    </row>
    <row r="86" spans="1:6" ht="20.100000000000001" customHeight="1" x14ac:dyDescent="0.2">
      <c r="A86">
        <f t="shared" si="5"/>
        <v>1</v>
      </c>
      <c r="B86" s="199" t="s">
        <v>538</v>
      </c>
      <c r="C86" s="209">
        <v>7</v>
      </c>
      <c r="D86" s="203" t="s">
        <v>429</v>
      </c>
    </row>
    <row r="87" spans="1:6" ht="20.100000000000001" customHeight="1" x14ac:dyDescent="0.2">
      <c r="A87">
        <f t="shared" si="5"/>
        <v>1</v>
      </c>
      <c r="B87" s="199" t="s">
        <v>539</v>
      </c>
      <c r="C87" s="209">
        <v>8</v>
      </c>
      <c r="D87" s="203" t="s">
        <v>430</v>
      </c>
    </row>
    <row r="88" spans="1:6" ht="20.100000000000001" customHeight="1" x14ac:dyDescent="0.2">
      <c r="A88">
        <f t="shared" si="5"/>
        <v>1</v>
      </c>
      <c r="B88" s="199" t="s">
        <v>540</v>
      </c>
      <c r="C88" s="209">
        <v>9</v>
      </c>
      <c r="D88" s="203" t="s">
        <v>431</v>
      </c>
    </row>
    <row r="89" spans="1:6" ht="20.100000000000001" customHeight="1" x14ac:dyDescent="0.2">
      <c r="A89">
        <f t="shared" si="5"/>
        <v>1</v>
      </c>
      <c r="B89" s="199" t="s">
        <v>541</v>
      </c>
      <c r="C89" s="209">
        <v>10</v>
      </c>
      <c r="D89" s="203" t="s">
        <v>432</v>
      </c>
    </row>
    <row r="90" spans="1:6" ht="20.100000000000001" customHeight="1" x14ac:dyDescent="0.2">
      <c r="A90">
        <f t="shared" si="5"/>
        <v>1</v>
      </c>
      <c r="B90" s="199" t="s">
        <v>542</v>
      </c>
      <c r="C90" s="209">
        <v>11</v>
      </c>
      <c r="D90" s="203" t="s">
        <v>433</v>
      </c>
    </row>
    <row r="91" spans="1:6" ht="20.100000000000001" customHeight="1" x14ac:dyDescent="0.2">
      <c r="A91">
        <f t="shared" si="5"/>
        <v>1</v>
      </c>
      <c r="B91" s="199" t="s">
        <v>543</v>
      </c>
      <c r="C91" s="209">
        <v>12</v>
      </c>
      <c r="D91" s="203" t="s">
        <v>434</v>
      </c>
    </row>
    <row r="92" spans="1:6" ht="20.100000000000001" customHeight="1" x14ac:dyDescent="0.2">
      <c r="A92">
        <f t="shared" si="5"/>
        <v>1</v>
      </c>
      <c r="B92" s="199" t="s">
        <v>544</v>
      </c>
      <c r="C92" s="209">
        <v>13</v>
      </c>
      <c r="D92" s="203" t="s">
        <v>435</v>
      </c>
    </row>
    <row r="93" spans="1:6" ht="20.100000000000001" customHeight="1" x14ac:dyDescent="0.2">
      <c r="A93">
        <f t="shared" si="5"/>
        <v>1</v>
      </c>
      <c r="B93" s="199" t="s">
        <v>545</v>
      </c>
      <c r="C93" s="209">
        <v>14</v>
      </c>
      <c r="D93" s="203" t="s">
        <v>436</v>
      </c>
      <c r="E93" s="192"/>
      <c r="F93" s="193"/>
    </row>
    <row r="94" spans="1:6" ht="20.100000000000001" customHeight="1" x14ac:dyDescent="0.2">
      <c r="A94">
        <f t="shared" si="5"/>
        <v>1</v>
      </c>
      <c r="B94" s="199" t="s">
        <v>546</v>
      </c>
      <c r="C94" s="209">
        <v>15</v>
      </c>
      <c r="D94" s="203" t="s">
        <v>437</v>
      </c>
      <c r="E94" s="194"/>
      <c r="F94" s="195"/>
    </row>
    <row r="95" spans="1:6" ht="20.100000000000001" customHeight="1" x14ac:dyDescent="0.2">
      <c r="C95" s="209"/>
      <c r="E95" s="196"/>
      <c r="F95" s="195"/>
    </row>
    <row r="96" spans="1:6" ht="20.100000000000001" customHeight="1" x14ac:dyDescent="0.2">
      <c r="C96" s="180" t="s">
        <v>438</v>
      </c>
      <c r="D96" s="206"/>
      <c r="E96" s="196"/>
      <c r="F96" s="195"/>
    </row>
    <row r="97" spans="1:6" ht="20.100000000000001" customHeight="1" x14ac:dyDescent="0.2">
      <c r="A97">
        <f t="shared" ref="A97:A104" si="6">COUNTIF(B:B,B97)</f>
        <v>1</v>
      </c>
      <c r="B97" s="199" t="s">
        <v>547</v>
      </c>
      <c r="C97" s="182">
        <v>1</v>
      </c>
      <c r="D97" s="203" t="s">
        <v>439</v>
      </c>
      <c r="E97" s="196"/>
      <c r="F97" s="195"/>
    </row>
    <row r="98" spans="1:6" ht="20.100000000000001" customHeight="1" x14ac:dyDescent="0.2">
      <c r="A98">
        <f t="shared" si="6"/>
        <v>1</v>
      </c>
      <c r="B98" s="199" t="s">
        <v>548</v>
      </c>
      <c r="C98" s="182">
        <v>2</v>
      </c>
      <c r="D98" s="203" t="s">
        <v>440</v>
      </c>
      <c r="E98" s="196"/>
      <c r="F98" s="195"/>
    </row>
    <row r="99" spans="1:6" ht="20.100000000000001" customHeight="1" x14ac:dyDescent="0.2">
      <c r="A99">
        <f t="shared" si="6"/>
        <v>1</v>
      </c>
      <c r="B99" s="199" t="s">
        <v>549</v>
      </c>
      <c r="C99" s="209">
        <v>3</v>
      </c>
      <c r="D99" s="203" t="s">
        <v>441</v>
      </c>
      <c r="E99" s="196"/>
      <c r="F99" s="195"/>
    </row>
    <row r="100" spans="1:6" ht="20.100000000000001" customHeight="1" x14ac:dyDescent="0.2">
      <c r="A100">
        <f t="shared" si="6"/>
        <v>1</v>
      </c>
      <c r="B100" s="199" t="s">
        <v>550</v>
      </c>
      <c r="C100" s="182">
        <v>4</v>
      </c>
      <c r="D100" s="203" t="s">
        <v>442</v>
      </c>
      <c r="E100" s="196"/>
      <c r="F100" s="195"/>
    </row>
    <row r="101" spans="1:6" ht="20.100000000000001" customHeight="1" x14ac:dyDescent="0.2">
      <c r="A101">
        <f t="shared" si="6"/>
        <v>1</v>
      </c>
      <c r="B101" s="199" t="s">
        <v>551</v>
      </c>
      <c r="C101" s="209">
        <v>5</v>
      </c>
      <c r="D101" s="203" t="s">
        <v>443</v>
      </c>
      <c r="E101" s="196"/>
      <c r="F101" s="195"/>
    </row>
    <row r="102" spans="1:6" ht="20.100000000000001" customHeight="1" x14ac:dyDescent="0.2">
      <c r="A102">
        <f t="shared" si="6"/>
        <v>1</v>
      </c>
      <c r="B102" s="199" t="s">
        <v>552</v>
      </c>
      <c r="C102" s="209">
        <v>6</v>
      </c>
      <c r="D102" s="203" t="s">
        <v>444</v>
      </c>
      <c r="E102" s="196"/>
      <c r="F102" s="195"/>
    </row>
    <row r="103" spans="1:6" ht="20.100000000000001" customHeight="1" x14ac:dyDescent="0.2">
      <c r="A103">
        <f t="shared" si="6"/>
        <v>1</v>
      </c>
      <c r="B103" s="199" t="s">
        <v>553</v>
      </c>
      <c r="C103" s="182">
        <v>7</v>
      </c>
      <c r="D103" s="203" t="s">
        <v>445</v>
      </c>
      <c r="E103" s="196"/>
      <c r="F103" s="195"/>
    </row>
    <row r="104" spans="1:6" ht="20.100000000000001" customHeight="1" x14ac:dyDescent="0.2">
      <c r="A104">
        <f t="shared" si="6"/>
        <v>1</v>
      </c>
      <c r="B104" s="199" t="s">
        <v>554</v>
      </c>
      <c r="C104" s="209">
        <v>8</v>
      </c>
      <c r="D104" s="203" t="s">
        <v>446</v>
      </c>
      <c r="E104" s="196"/>
      <c r="F104" s="195"/>
    </row>
    <row r="105" spans="1:6" ht="20.100000000000001" customHeight="1" x14ac:dyDescent="0.2">
      <c r="C105" s="211"/>
      <c r="E105" s="196"/>
      <c r="F105" s="195"/>
    </row>
    <row r="106" spans="1:6" ht="20.100000000000001" customHeight="1" x14ac:dyDescent="0.2">
      <c r="C106" s="180" t="s">
        <v>447</v>
      </c>
      <c r="D106" s="206"/>
      <c r="E106" s="192"/>
      <c r="F106" s="193"/>
    </row>
    <row r="107" spans="1:6" ht="20.100000000000001" customHeight="1" x14ac:dyDescent="0.2">
      <c r="A107">
        <f t="shared" ref="A107:A123" si="7">COUNTIF(B:B,B107)</f>
        <v>1</v>
      </c>
      <c r="B107" s="199" t="s">
        <v>555</v>
      </c>
      <c r="C107" s="209">
        <v>1</v>
      </c>
      <c r="D107" s="203" t="s">
        <v>448</v>
      </c>
      <c r="E107" s="192"/>
      <c r="F107" s="193"/>
    </row>
    <row r="108" spans="1:6" ht="20.100000000000001" customHeight="1" x14ac:dyDescent="0.2">
      <c r="A108">
        <f t="shared" si="7"/>
        <v>1</v>
      </c>
      <c r="B108" s="199" t="s">
        <v>556</v>
      </c>
      <c r="C108" s="209">
        <v>2</v>
      </c>
      <c r="D108" s="203" t="s">
        <v>449</v>
      </c>
      <c r="E108" s="196"/>
      <c r="F108" s="195"/>
    </row>
    <row r="109" spans="1:6" ht="20.100000000000001" customHeight="1" x14ac:dyDescent="0.2">
      <c r="A109">
        <f t="shared" si="7"/>
        <v>1</v>
      </c>
      <c r="B109" s="199" t="s">
        <v>557</v>
      </c>
      <c r="C109" s="209">
        <v>3</v>
      </c>
      <c r="D109" s="203" t="s">
        <v>450</v>
      </c>
      <c r="E109" s="197"/>
      <c r="F109" s="195"/>
    </row>
    <row r="110" spans="1:6" ht="20.100000000000001" customHeight="1" x14ac:dyDescent="0.2">
      <c r="A110">
        <f t="shared" si="7"/>
        <v>1</v>
      </c>
      <c r="B110" s="199" t="s">
        <v>558</v>
      </c>
      <c r="C110" s="209">
        <v>4</v>
      </c>
      <c r="D110" s="203" t="s">
        <v>451</v>
      </c>
      <c r="E110" s="198"/>
      <c r="F110" s="195"/>
    </row>
    <row r="111" spans="1:6" ht="20.100000000000001" customHeight="1" x14ac:dyDescent="0.2">
      <c r="A111">
        <f t="shared" si="7"/>
        <v>1</v>
      </c>
      <c r="B111" s="199" t="s">
        <v>559</v>
      </c>
      <c r="C111" s="209">
        <v>5</v>
      </c>
      <c r="D111" s="203" t="s">
        <v>452</v>
      </c>
      <c r="E111" s="198"/>
      <c r="F111" s="195"/>
    </row>
    <row r="112" spans="1:6" ht="20.100000000000001" customHeight="1" x14ac:dyDescent="0.2">
      <c r="A112">
        <f t="shared" si="7"/>
        <v>1</v>
      </c>
      <c r="B112" s="199" t="s">
        <v>560</v>
      </c>
      <c r="C112" s="209">
        <v>6</v>
      </c>
      <c r="D112" s="203" t="s">
        <v>453</v>
      </c>
      <c r="E112" s="198"/>
      <c r="F112" s="195"/>
    </row>
    <row r="113" spans="1:6" ht="20.100000000000001" customHeight="1" x14ac:dyDescent="0.2">
      <c r="A113">
        <f t="shared" si="7"/>
        <v>1</v>
      </c>
      <c r="B113" s="199" t="s">
        <v>561</v>
      </c>
      <c r="C113" s="209">
        <v>7</v>
      </c>
      <c r="D113" s="203" t="s">
        <v>454</v>
      </c>
      <c r="E113" s="198"/>
      <c r="F113" s="195"/>
    </row>
    <row r="114" spans="1:6" ht="20.100000000000001" customHeight="1" x14ac:dyDescent="0.2">
      <c r="A114">
        <f t="shared" si="7"/>
        <v>1</v>
      </c>
      <c r="B114" s="199" t="s">
        <v>562</v>
      </c>
      <c r="C114" s="209">
        <v>8</v>
      </c>
      <c r="D114" s="203" t="s">
        <v>455</v>
      </c>
      <c r="E114" s="198"/>
      <c r="F114" s="195"/>
    </row>
    <row r="115" spans="1:6" ht="20.100000000000001" customHeight="1" x14ac:dyDescent="0.2">
      <c r="A115">
        <f t="shared" si="7"/>
        <v>1</v>
      </c>
      <c r="B115" s="199" t="s">
        <v>563</v>
      </c>
      <c r="C115" s="209">
        <v>9</v>
      </c>
      <c r="D115" s="203" t="s">
        <v>456</v>
      </c>
      <c r="E115" s="198"/>
      <c r="F115" s="195"/>
    </row>
    <row r="116" spans="1:6" ht="20.100000000000001" customHeight="1" x14ac:dyDescent="0.2">
      <c r="A116">
        <f t="shared" si="7"/>
        <v>1</v>
      </c>
      <c r="B116" s="199" t="s">
        <v>564</v>
      </c>
      <c r="C116" s="209">
        <v>10</v>
      </c>
      <c r="D116" s="203" t="s">
        <v>457</v>
      </c>
      <c r="E116" s="198"/>
      <c r="F116" s="193"/>
    </row>
    <row r="117" spans="1:6" ht="20.100000000000001" customHeight="1" x14ac:dyDescent="0.2">
      <c r="A117">
        <f t="shared" si="7"/>
        <v>1</v>
      </c>
      <c r="B117" s="199" t="s">
        <v>565</v>
      </c>
      <c r="C117" s="209">
        <v>11</v>
      </c>
      <c r="D117" s="203" t="s">
        <v>458</v>
      </c>
      <c r="E117" s="198"/>
      <c r="F117" s="193"/>
    </row>
    <row r="118" spans="1:6" ht="20.100000000000001" customHeight="1" x14ac:dyDescent="0.2">
      <c r="A118">
        <f t="shared" si="7"/>
        <v>1</v>
      </c>
      <c r="B118" s="199" t="s">
        <v>566</v>
      </c>
      <c r="C118" s="209">
        <v>12</v>
      </c>
      <c r="D118" s="203" t="s">
        <v>459</v>
      </c>
      <c r="E118" s="198"/>
      <c r="F118" s="193"/>
    </row>
    <row r="119" spans="1:6" ht="20.100000000000001" customHeight="1" x14ac:dyDescent="0.2">
      <c r="A119">
        <f t="shared" si="7"/>
        <v>1</v>
      </c>
      <c r="B119" s="199" t="s">
        <v>567</v>
      </c>
      <c r="C119" s="209">
        <v>13</v>
      </c>
      <c r="D119" s="203" t="s">
        <v>460</v>
      </c>
      <c r="E119" s="198"/>
      <c r="F119" s="193"/>
    </row>
    <row r="120" spans="1:6" ht="20.100000000000001" customHeight="1" x14ac:dyDescent="0.2">
      <c r="A120">
        <f t="shared" si="7"/>
        <v>1</v>
      </c>
      <c r="B120" s="199" t="s">
        <v>568</v>
      </c>
      <c r="C120" s="209">
        <v>14</v>
      </c>
      <c r="D120" s="203" t="s">
        <v>461</v>
      </c>
      <c r="E120" s="198"/>
      <c r="F120" s="193"/>
    </row>
    <row r="121" spans="1:6" ht="20.100000000000001" customHeight="1" x14ac:dyDescent="0.2">
      <c r="A121">
        <f t="shared" si="7"/>
        <v>1</v>
      </c>
      <c r="B121" s="199" t="s">
        <v>569</v>
      </c>
      <c r="C121" s="209">
        <v>15</v>
      </c>
      <c r="D121" s="203" t="s">
        <v>462</v>
      </c>
      <c r="E121" s="198"/>
      <c r="F121" s="193"/>
    </row>
    <row r="122" spans="1:6" ht="20.100000000000001" customHeight="1" x14ac:dyDescent="0.2">
      <c r="A122">
        <f t="shared" si="7"/>
        <v>1</v>
      </c>
      <c r="B122" s="199" t="s">
        <v>570</v>
      </c>
      <c r="C122" s="209">
        <v>16</v>
      </c>
      <c r="D122" s="203" t="s">
        <v>463</v>
      </c>
      <c r="E122" s="198"/>
      <c r="F122" s="193"/>
    </row>
    <row r="123" spans="1:6" ht="20.100000000000001" customHeight="1" x14ac:dyDescent="0.2">
      <c r="A123">
        <f t="shared" si="7"/>
        <v>1</v>
      </c>
      <c r="B123" s="199" t="s">
        <v>571</v>
      </c>
      <c r="C123" s="209">
        <v>17</v>
      </c>
      <c r="D123" s="203" t="s">
        <v>464</v>
      </c>
      <c r="E123" s="192"/>
      <c r="F123" s="193"/>
    </row>
    <row r="124" spans="1:6" ht="18" customHeight="1" x14ac:dyDescent="0.2">
      <c r="A124" s="207"/>
      <c r="B124" s="207"/>
      <c r="C124" s="207"/>
      <c r="D124" s="207"/>
      <c r="E124" s="192"/>
      <c r="F124" s="193"/>
    </row>
    <row r="125" spans="1:6" ht="18" customHeight="1" x14ac:dyDescent="0.2">
      <c r="A125" s="207"/>
      <c r="B125" s="207"/>
      <c r="C125" s="207"/>
      <c r="D125" s="207"/>
      <c r="E125" s="192"/>
      <c r="F125" s="193"/>
    </row>
    <row r="126" spans="1:6" ht="18" customHeight="1" x14ac:dyDescent="0.2">
      <c r="A126" s="207"/>
      <c r="B126" s="207"/>
      <c r="C126" s="207"/>
      <c r="D126" s="207"/>
      <c r="E126" s="192"/>
      <c r="F126" s="193"/>
    </row>
    <row r="127" spans="1:6" ht="18" customHeight="1" x14ac:dyDescent="0.2">
      <c r="A127" s="207"/>
      <c r="B127" s="207"/>
      <c r="C127" s="207"/>
      <c r="D127" s="207"/>
      <c r="E127" s="192"/>
      <c r="F127" s="193"/>
    </row>
    <row r="128" spans="1:6" ht="18" customHeight="1" x14ac:dyDescent="0.2">
      <c r="A128" s="207"/>
      <c r="B128" s="207"/>
      <c r="C128" s="207"/>
      <c r="D128" s="207"/>
    </row>
    <row r="129" spans="1:9" ht="18" customHeight="1" x14ac:dyDescent="0.2">
      <c r="A129" s="207"/>
      <c r="B129" s="207"/>
      <c r="C129" s="207"/>
      <c r="D129" s="207"/>
    </row>
    <row r="130" spans="1:9" ht="18" customHeight="1" x14ac:dyDescent="0.2">
      <c r="A130" s="207"/>
      <c r="B130" s="207"/>
      <c r="C130" s="207"/>
      <c r="D130" s="207"/>
    </row>
    <row r="131" spans="1:9" ht="18" customHeight="1" x14ac:dyDescent="0.2">
      <c r="C131" s="212"/>
      <c r="D131" s="207"/>
    </row>
    <row r="132" spans="1:9" ht="18" customHeight="1" x14ac:dyDescent="0.2">
      <c r="C132" s="212"/>
      <c r="D132" s="207"/>
    </row>
    <row r="133" spans="1:9" ht="18" customHeight="1" x14ac:dyDescent="0.2">
      <c r="C133" s="212"/>
      <c r="D133" s="207"/>
    </row>
    <row r="134" spans="1:9" ht="18" customHeight="1" x14ac:dyDescent="0.2">
      <c r="C134" s="212"/>
      <c r="D134" s="207"/>
    </row>
    <row r="135" spans="1:9" ht="18" customHeight="1" x14ac:dyDescent="0.2">
      <c r="C135" s="212"/>
      <c r="D135" s="207"/>
    </row>
    <row r="136" spans="1:9" ht="18" customHeight="1" x14ac:dyDescent="0.2">
      <c r="C136" s="212"/>
      <c r="D136" s="207"/>
    </row>
    <row r="137" spans="1:9" ht="18" customHeight="1" x14ac:dyDescent="0.2">
      <c r="C137" s="212"/>
      <c r="D137" s="207"/>
    </row>
    <row r="138" spans="1:9" ht="18" customHeight="1" x14ac:dyDescent="0.2">
      <c r="C138" s="212"/>
      <c r="D138" s="207"/>
    </row>
    <row r="139" spans="1:9" ht="18" customHeight="1" x14ac:dyDescent="0.2">
      <c r="C139" s="212"/>
      <c r="D139" s="207"/>
    </row>
    <row r="140" spans="1:9" ht="18" customHeight="1" x14ac:dyDescent="0.2">
      <c r="C140" s="212"/>
    </row>
    <row r="141" spans="1:9" ht="18" customHeight="1" x14ac:dyDescent="0.2">
      <c r="C141" s="212"/>
    </row>
    <row r="142" spans="1:9" ht="18" customHeight="1" x14ac:dyDescent="0.2">
      <c r="C142" s="212"/>
    </row>
    <row r="143" spans="1:9" ht="18" customHeight="1" x14ac:dyDescent="0.2">
      <c r="C143" s="212"/>
    </row>
    <row r="144" spans="1:9" s="190" customFormat="1" ht="18" customHeight="1" x14ac:dyDescent="0.2">
      <c r="A144" s="189"/>
      <c r="B144" s="189"/>
      <c r="C144" s="212"/>
      <c r="D144" s="204"/>
      <c r="E144" s="189"/>
      <c r="G144" s="189"/>
      <c r="H144" s="189"/>
      <c r="I144" s="189"/>
    </row>
    <row r="145" spans="1:9" s="190" customFormat="1" ht="18" customHeight="1" x14ac:dyDescent="0.2">
      <c r="A145" s="189"/>
      <c r="B145" s="189"/>
      <c r="C145" s="212"/>
      <c r="D145" s="204"/>
      <c r="E145" s="189"/>
      <c r="G145" s="189"/>
      <c r="H145" s="189"/>
      <c r="I145" s="189"/>
    </row>
    <row r="146" spans="1:9" s="190" customFormat="1" ht="18" customHeight="1" x14ac:dyDescent="0.2">
      <c r="A146" s="189"/>
      <c r="B146" s="189"/>
      <c r="C146" s="211"/>
      <c r="D146" s="204"/>
      <c r="E146" s="189"/>
      <c r="G146" s="189"/>
      <c r="H146" s="189"/>
      <c r="I146" s="189"/>
    </row>
    <row r="147" spans="1:9" s="190" customFormat="1" ht="18" customHeight="1" x14ac:dyDescent="0.2">
      <c r="A147" s="189"/>
      <c r="B147" s="189"/>
      <c r="C147" s="211"/>
      <c r="D147" s="204"/>
      <c r="E147" s="189"/>
      <c r="G147" s="189"/>
      <c r="H147" s="189"/>
      <c r="I147" s="189"/>
    </row>
    <row r="148" spans="1:9" s="190" customFormat="1" x14ac:dyDescent="0.2">
      <c r="A148" s="189"/>
      <c r="B148" s="189"/>
      <c r="C148" s="211"/>
      <c r="D148" s="204"/>
      <c r="E148" s="189"/>
      <c r="G148" s="189"/>
      <c r="H148" s="189"/>
      <c r="I148" s="189"/>
    </row>
    <row r="149" spans="1:9" s="190" customFormat="1" x14ac:dyDescent="0.2">
      <c r="A149" s="189"/>
      <c r="B149" s="189"/>
      <c r="C149" s="211"/>
      <c r="D149" s="204"/>
      <c r="E149" s="189"/>
      <c r="G149" s="189"/>
      <c r="H149" s="189"/>
      <c r="I149" s="189"/>
    </row>
    <row r="150" spans="1:9" s="190" customFormat="1" x14ac:dyDescent="0.2">
      <c r="A150" s="189"/>
      <c r="B150" s="189"/>
      <c r="C150" s="211"/>
      <c r="D150" s="204"/>
      <c r="E150" s="189"/>
      <c r="G150" s="189"/>
      <c r="H150" s="189"/>
      <c r="I150" s="189"/>
    </row>
    <row r="151" spans="1:9" s="190" customFormat="1" x14ac:dyDescent="0.2">
      <c r="A151" s="189"/>
      <c r="B151" s="189"/>
      <c r="C151" s="211"/>
      <c r="D151" s="204"/>
      <c r="E151" s="189"/>
      <c r="G151" s="189"/>
      <c r="H151" s="189"/>
      <c r="I151" s="189"/>
    </row>
    <row r="152" spans="1:9" s="190" customFormat="1" x14ac:dyDescent="0.2">
      <c r="A152" s="189"/>
      <c r="B152" s="189"/>
      <c r="C152" s="211"/>
      <c r="D152" s="204"/>
      <c r="E152" s="189"/>
      <c r="G152" s="189"/>
      <c r="H152" s="189"/>
      <c r="I152" s="189"/>
    </row>
    <row r="153" spans="1:9" s="190" customFormat="1" x14ac:dyDescent="0.2">
      <c r="A153" s="189"/>
      <c r="B153" s="189"/>
      <c r="C153" s="211"/>
      <c r="D153" s="204"/>
      <c r="E153" s="189"/>
      <c r="G153" s="189"/>
      <c r="H153" s="189"/>
      <c r="I153" s="189"/>
    </row>
    <row r="154" spans="1:9" s="190" customFormat="1" x14ac:dyDescent="0.2">
      <c r="A154" s="189"/>
      <c r="B154" s="189"/>
      <c r="C154" s="211"/>
      <c r="D154" s="204"/>
      <c r="E154" s="189"/>
      <c r="G154" s="189"/>
      <c r="H154" s="189"/>
      <c r="I154" s="189"/>
    </row>
    <row r="155" spans="1:9" s="190" customFormat="1" x14ac:dyDescent="0.2">
      <c r="A155" s="189"/>
      <c r="B155" s="189"/>
      <c r="C155" s="211"/>
      <c r="D155" s="204"/>
      <c r="E155" s="189"/>
      <c r="G155" s="189"/>
      <c r="H155" s="189"/>
      <c r="I155" s="189"/>
    </row>
    <row r="156" spans="1:9" s="190" customFormat="1" x14ac:dyDescent="0.2">
      <c r="A156" s="189"/>
      <c r="B156" s="189"/>
      <c r="C156" s="211"/>
      <c r="D156" s="204"/>
      <c r="E156" s="189"/>
      <c r="G156" s="189"/>
      <c r="H156" s="189"/>
      <c r="I156" s="189"/>
    </row>
    <row r="157" spans="1:9" s="190" customFormat="1" x14ac:dyDescent="0.2">
      <c r="A157" s="189"/>
      <c r="B157" s="189"/>
      <c r="C157" s="211"/>
      <c r="D157" s="204"/>
      <c r="E157" s="189"/>
      <c r="G157" s="189"/>
      <c r="H157" s="189"/>
      <c r="I157" s="189"/>
    </row>
    <row r="158" spans="1:9" s="190" customFormat="1" x14ac:dyDescent="0.2">
      <c r="A158" s="189"/>
      <c r="B158" s="189"/>
      <c r="C158" s="211"/>
      <c r="D158" s="204"/>
      <c r="E158" s="189"/>
      <c r="G158" s="189"/>
      <c r="H158" s="189"/>
      <c r="I158" s="189"/>
    </row>
    <row r="159" spans="1:9" s="190" customFormat="1" x14ac:dyDescent="0.2">
      <c r="A159" s="189"/>
      <c r="B159" s="189"/>
      <c r="C159" s="211"/>
      <c r="D159" s="204"/>
      <c r="E159" s="189"/>
      <c r="G159" s="189"/>
      <c r="H159" s="189"/>
      <c r="I159" s="189"/>
    </row>
    <row r="160" spans="1:9" x14ac:dyDescent="0.2">
      <c r="C160" s="211"/>
    </row>
    <row r="161" spans="3:4" x14ac:dyDescent="0.2">
      <c r="C161" s="211"/>
    </row>
    <row r="162" spans="3:4" x14ac:dyDescent="0.2">
      <c r="C162" s="211"/>
    </row>
    <row r="163" spans="3:4" x14ac:dyDescent="0.2">
      <c r="C163" s="213"/>
    </row>
    <row r="164" spans="3:4" x14ac:dyDescent="0.2">
      <c r="C164" s="213"/>
      <c r="D164" s="208"/>
    </row>
    <row r="165" spans="3:4" x14ac:dyDescent="0.2">
      <c r="C165" s="213"/>
      <c r="D165" s="208"/>
    </row>
    <row r="166" spans="3:4" x14ac:dyDescent="0.2">
      <c r="C166" s="213"/>
      <c r="D166" s="208"/>
    </row>
    <row r="167" spans="3:4" x14ac:dyDescent="0.2">
      <c r="C167" s="213"/>
      <c r="D167" s="208"/>
    </row>
    <row r="168" spans="3:4" x14ac:dyDescent="0.2">
      <c r="C168" s="213"/>
      <c r="D168" s="208"/>
    </row>
    <row r="169" spans="3:4" x14ac:dyDescent="0.2">
      <c r="C169" s="213"/>
      <c r="D169" s="208"/>
    </row>
    <row r="170" spans="3:4" x14ac:dyDescent="0.2">
      <c r="C170" s="213"/>
      <c r="D170" s="208"/>
    </row>
    <row r="171" spans="3:4" x14ac:dyDescent="0.2">
      <c r="C171" s="213"/>
      <c r="D171" s="208"/>
    </row>
    <row r="172" spans="3:4" x14ac:dyDescent="0.2">
      <c r="C172" s="213"/>
      <c r="D172" s="208"/>
    </row>
    <row r="173" spans="3:4" x14ac:dyDescent="0.2">
      <c r="C173" s="213"/>
      <c r="D173" s="208"/>
    </row>
    <row r="174" spans="3:4" x14ac:dyDescent="0.2">
      <c r="C174" s="213"/>
      <c r="D174" s="208"/>
    </row>
    <row r="175" spans="3:4" x14ac:dyDescent="0.2">
      <c r="C175" s="213"/>
      <c r="D175" s="208"/>
    </row>
    <row r="176" spans="3:4" x14ac:dyDescent="0.2">
      <c r="C176" s="213"/>
      <c r="D176" s="208"/>
    </row>
    <row r="177" spans="3:4" x14ac:dyDescent="0.2">
      <c r="C177" s="213"/>
      <c r="D177" s="208"/>
    </row>
    <row r="178" spans="3:4" x14ac:dyDescent="0.2">
      <c r="C178" s="213"/>
      <c r="D178" s="208"/>
    </row>
    <row r="179" spans="3:4" x14ac:dyDescent="0.2">
      <c r="C179" s="213"/>
      <c r="D179" s="208"/>
    </row>
    <row r="180" spans="3:4" x14ac:dyDescent="0.2">
      <c r="C180" s="213"/>
      <c r="D180" s="208"/>
    </row>
    <row r="181" spans="3:4" x14ac:dyDescent="0.2">
      <c r="C181" s="213"/>
      <c r="D181" s="208"/>
    </row>
    <row r="182" spans="3:4" x14ac:dyDescent="0.2">
      <c r="C182" s="213"/>
      <c r="D182" s="208"/>
    </row>
    <row r="183" spans="3:4" x14ac:dyDescent="0.2">
      <c r="C183" s="213"/>
      <c r="D183" s="208"/>
    </row>
    <row r="184" spans="3:4" x14ac:dyDescent="0.2">
      <c r="C184" s="213"/>
      <c r="D184" s="208"/>
    </row>
    <row r="185" spans="3:4" x14ac:dyDescent="0.2">
      <c r="C185" s="213"/>
      <c r="D185" s="208"/>
    </row>
    <row r="186" spans="3:4" x14ac:dyDescent="0.2">
      <c r="C186" s="213"/>
      <c r="D186" s="208"/>
    </row>
    <row r="187" spans="3:4" x14ac:dyDescent="0.2">
      <c r="C187" s="213"/>
      <c r="D187" s="208"/>
    </row>
    <row r="188" spans="3:4" x14ac:dyDescent="0.2">
      <c r="C188" s="213"/>
      <c r="D188" s="208"/>
    </row>
    <row r="189" spans="3:4" x14ac:dyDescent="0.2">
      <c r="C189" s="213"/>
      <c r="D189" s="208"/>
    </row>
    <row r="190" spans="3:4" x14ac:dyDescent="0.2">
      <c r="C190" s="213"/>
      <c r="D190" s="208"/>
    </row>
    <row r="191" spans="3:4" x14ac:dyDescent="0.2">
      <c r="C191" s="213"/>
      <c r="D191" s="208"/>
    </row>
    <row r="192" spans="3:4" x14ac:dyDescent="0.2">
      <c r="C192" s="213"/>
      <c r="D192" s="208"/>
    </row>
    <row r="193" spans="3:4" x14ac:dyDescent="0.2">
      <c r="C193" s="213"/>
      <c r="D193" s="208"/>
    </row>
    <row r="194" spans="3:4" x14ac:dyDescent="0.2">
      <c r="C194" s="213"/>
      <c r="D194" s="208"/>
    </row>
    <row r="195" spans="3:4" x14ac:dyDescent="0.2">
      <c r="C195" s="213"/>
      <c r="D195" s="208"/>
    </row>
    <row r="196" spans="3:4" x14ac:dyDescent="0.2">
      <c r="C196" s="213"/>
      <c r="D196" s="208"/>
    </row>
    <row r="197" spans="3:4" x14ac:dyDescent="0.2">
      <c r="C197" s="213"/>
      <c r="D197" s="208"/>
    </row>
    <row r="198" spans="3:4" x14ac:dyDescent="0.2">
      <c r="C198" s="213"/>
      <c r="D198" s="208"/>
    </row>
    <row r="199" spans="3:4" x14ac:dyDescent="0.2">
      <c r="C199" s="213"/>
      <c r="D199" s="208"/>
    </row>
    <row r="200" spans="3:4" x14ac:dyDescent="0.2">
      <c r="C200" s="213"/>
      <c r="D200" s="208"/>
    </row>
    <row r="201" spans="3:4" x14ac:dyDescent="0.2">
      <c r="C201" s="213"/>
      <c r="D201" s="208"/>
    </row>
    <row r="202" spans="3:4" x14ac:dyDescent="0.2">
      <c r="C202" s="213"/>
      <c r="D202" s="208"/>
    </row>
    <row r="203" spans="3:4" x14ac:dyDescent="0.2">
      <c r="C203" s="213"/>
      <c r="D203" s="208"/>
    </row>
    <row r="204" spans="3:4" x14ac:dyDescent="0.2">
      <c r="C204" s="213"/>
      <c r="D204" s="208"/>
    </row>
    <row r="205" spans="3:4" x14ac:dyDescent="0.2">
      <c r="C205" s="213"/>
      <c r="D205" s="208"/>
    </row>
    <row r="206" spans="3:4" x14ac:dyDescent="0.2">
      <c r="C206" s="213"/>
      <c r="D206" s="208"/>
    </row>
    <row r="207" spans="3:4" x14ac:dyDescent="0.2">
      <c r="C207" s="213"/>
      <c r="D207" s="208"/>
    </row>
    <row r="208" spans="3:4" x14ac:dyDescent="0.2">
      <c r="C208" s="213"/>
      <c r="D208" s="208"/>
    </row>
    <row r="209" spans="3:4" x14ac:dyDescent="0.2">
      <c r="C209" s="213"/>
      <c r="D209" s="208"/>
    </row>
    <row r="210" spans="3:4" x14ac:dyDescent="0.2">
      <c r="C210" s="213"/>
      <c r="D210" s="208"/>
    </row>
    <row r="211" spans="3:4" x14ac:dyDescent="0.2">
      <c r="C211" s="213"/>
      <c r="D211" s="208"/>
    </row>
    <row r="212" spans="3:4" x14ac:dyDescent="0.2">
      <c r="C212" s="213"/>
      <c r="D212" s="208"/>
    </row>
    <row r="213" spans="3:4" x14ac:dyDescent="0.2">
      <c r="C213" s="213"/>
      <c r="D213" s="208"/>
    </row>
    <row r="214" spans="3:4" x14ac:dyDescent="0.2">
      <c r="C214" s="213"/>
      <c r="D214" s="208"/>
    </row>
    <row r="215" spans="3:4" x14ac:dyDescent="0.2">
      <c r="C215" s="213"/>
      <c r="D215" s="208"/>
    </row>
    <row r="216" spans="3:4" x14ac:dyDescent="0.2">
      <c r="C216" s="213"/>
      <c r="D216" s="208"/>
    </row>
    <row r="217" spans="3:4" x14ac:dyDescent="0.2">
      <c r="C217" s="213"/>
      <c r="D217" s="208"/>
    </row>
    <row r="218" spans="3:4" x14ac:dyDescent="0.2">
      <c r="C218" s="213"/>
      <c r="D218" s="208"/>
    </row>
    <row r="219" spans="3:4" x14ac:dyDescent="0.2">
      <c r="C219" s="213"/>
      <c r="D219" s="208"/>
    </row>
    <row r="220" spans="3:4" x14ac:dyDescent="0.2">
      <c r="C220" s="213"/>
      <c r="D220" s="208"/>
    </row>
    <row r="221" spans="3:4" x14ac:dyDescent="0.2">
      <c r="C221" s="213"/>
      <c r="D221" s="208"/>
    </row>
    <row r="222" spans="3:4" x14ac:dyDescent="0.2">
      <c r="C222" s="213"/>
      <c r="D222" s="208"/>
    </row>
    <row r="223" spans="3:4" x14ac:dyDescent="0.2">
      <c r="C223" s="213"/>
      <c r="D223" s="208"/>
    </row>
    <row r="224" spans="3:4" x14ac:dyDescent="0.2">
      <c r="C224" s="213"/>
      <c r="D224" s="208"/>
    </row>
    <row r="225" spans="3:4" x14ac:dyDescent="0.2">
      <c r="C225" s="213"/>
      <c r="D225" s="208"/>
    </row>
    <row r="226" spans="3:4" x14ac:dyDescent="0.2">
      <c r="C226" s="213"/>
      <c r="D226" s="208"/>
    </row>
    <row r="227" spans="3:4" x14ac:dyDescent="0.2">
      <c r="C227" s="213"/>
      <c r="D227" s="208"/>
    </row>
    <row r="228" spans="3:4" x14ac:dyDescent="0.2">
      <c r="C228" s="213"/>
      <c r="D228" s="208"/>
    </row>
    <row r="229" spans="3:4" x14ac:dyDescent="0.2">
      <c r="C229" s="213"/>
      <c r="D229" s="208"/>
    </row>
    <row r="230" spans="3:4" x14ac:dyDescent="0.2">
      <c r="C230" s="213"/>
      <c r="D230" s="208"/>
    </row>
    <row r="231" spans="3:4" x14ac:dyDescent="0.2">
      <c r="C231" s="213"/>
      <c r="D231" s="208"/>
    </row>
    <row r="232" spans="3:4" x14ac:dyDescent="0.2">
      <c r="C232" s="213"/>
      <c r="D232" s="208"/>
    </row>
    <row r="233" spans="3:4" x14ac:dyDescent="0.2">
      <c r="C233" s="213"/>
      <c r="D233" s="208"/>
    </row>
    <row r="234" spans="3:4" x14ac:dyDescent="0.2">
      <c r="C234" s="213"/>
      <c r="D234" s="208"/>
    </row>
    <row r="235" spans="3:4" x14ac:dyDescent="0.2">
      <c r="C235" s="213"/>
      <c r="D235" s="208"/>
    </row>
    <row r="236" spans="3:4" x14ac:dyDescent="0.2">
      <c r="C236" s="213"/>
      <c r="D236" s="208"/>
    </row>
    <row r="237" spans="3:4" x14ac:dyDescent="0.2">
      <c r="C237" s="213"/>
      <c r="D237" s="208"/>
    </row>
    <row r="238" spans="3:4" x14ac:dyDescent="0.2">
      <c r="C238" s="213"/>
      <c r="D238" s="208"/>
    </row>
    <row r="239" spans="3:4" x14ac:dyDescent="0.2">
      <c r="C239" s="213"/>
      <c r="D239" s="208"/>
    </row>
    <row r="240" spans="3:4" x14ac:dyDescent="0.2">
      <c r="C240" s="213"/>
      <c r="D240" s="208"/>
    </row>
    <row r="241" spans="3:4" x14ac:dyDescent="0.2">
      <c r="C241" s="213"/>
      <c r="D241" s="208"/>
    </row>
    <row r="242" spans="3:4" x14ac:dyDescent="0.2">
      <c r="C242" s="213"/>
      <c r="D242" s="208"/>
    </row>
    <row r="243" spans="3:4" x14ac:dyDescent="0.2">
      <c r="C243" s="213"/>
      <c r="D243" s="208"/>
    </row>
    <row r="244" spans="3:4" x14ac:dyDescent="0.2">
      <c r="C244" s="213"/>
      <c r="D244" s="208"/>
    </row>
    <row r="245" spans="3:4" x14ac:dyDescent="0.2">
      <c r="C245" s="213"/>
      <c r="D245" s="208"/>
    </row>
    <row r="246" spans="3:4" x14ac:dyDescent="0.2">
      <c r="C246" s="213"/>
      <c r="D246" s="208"/>
    </row>
    <row r="247" spans="3:4" x14ac:dyDescent="0.2">
      <c r="C247" s="213"/>
      <c r="D247" s="208"/>
    </row>
    <row r="248" spans="3:4" x14ac:dyDescent="0.2">
      <c r="C248" s="213"/>
      <c r="D248" s="208"/>
    </row>
    <row r="249" spans="3:4" x14ac:dyDescent="0.2">
      <c r="C249" s="213"/>
      <c r="D249" s="208"/>
    </row>
    <row r="250" spans="3:4" x14ac:dyDescent="0.2">
      <c r="C250" s="213"/>
      <c r="D250" s="208"/>
    </row>
    <row r="251" spans="3:4" x14ac:dyDescent="0.2">
      <c r="C251" s="213"/>
      <c r="D251" s="208"/>
    </row>
    <row r="252" spans="3:4" x14ac:dyDescent="0.2">
      <c r="C252" s="213"/>
      <c r="D252" s="208"/>
    </row>
    <row r="253" spans="3:4" x14ac:dyDescent="0.2">
      <c r="C253" s="213"/>
      <c r="D253" s="208"/>
    </row>
    <row r="254" spans="3:4" x14ac:dyDescent="0.2">
      <c r="C254" s="213"/>
      <c r="D254" s="208"/>
    </row>
    <row r="255" spans="3:4" x14ac:dyDescent="0.2">
      <c r="C255" s="213"/>
      <c r="D255" s="208"/>
    </row>
    <row r="256" spans="3:4" x14ac:dyDescent="0.2">
      <c r="C256" s="213"/>
      <c r="D256" s="208"/>
    </row>
    <row r="257" spans="3:4" x14ac:dyDescent="0.2">
      <c r="C257" s="213"/>
      <c r="D257" s="208"/>
    </row>
    <row r="258" spans="3:4" x14ac:dyDescent="0.2">
      <c r="C258" s="213"/>
      <c r="D258" s="208"/>
    </row>
    <row r="259" spans="3:4" x14ac:dyDescent="0.2">
      <c r="C259" s="213"/>
      <c r="D259" s="208"/>
    </row>
    <row r="260" spans="3:4" x14ac:dyDescent="0.2">
      <c r="C260" s="213"/>
      <c r="D260" s="208"/>
    </row>
    <row r="261" spans="3:4" x14ac:dyDescent="0.2">
      <c r="C261" s="213"/>
      <c r="D261" s="208"/>
    </row>
    <row r="262" spans="3:4" x14ac:dyDescent="0.2">
      <c r="C262" s="213"/>
      <c r="D262" s="208"/>
    </row>
    <row r="263" spans="3:4" x14ac:dyDescent="0.2">
      <c r="C263" s="213"/>
      <c r="D263" s="208"/>
    </row>
    <row r="264" spans="3:4" x14ac:dyDescent="0.2">
      <c r="C264" s="213"/>
      <c r="D264" s="208"/>
    </row>
    <row r="265" spans="3:4" x14ac:dyDescent="0.2">
      <c r="C265" s="213"/>
      <c r="D265" s="208"/>
    </row>
    <row r="266" spans="3:4" x14ac:dyDescent="0.2">
      <c r="C266" s="213"/>
      <c r="D266" s="208"/>
    </row>
    <row r="267" spans="3:4" x14ac:dyDescent="0.2">
      <c r="C267" s="213"/>
      <c r="D267" s="208"/>
    </row>
    <row r="268" spans="3:4" x14ac:dyDescent="0.2">
      <c r="C268" s="213"/>
      <c r="D268" s="208"/>
    </row>
    <row r="269" spans="3:4" x14ac:dyDescent="0.2">
      <c r="C269" s="213"/>
      <c r="D269" s="208"/>
    </row>
    <row r="270" spans="3:4" x14ac:dyDescent="0.2">
      <c r="C270" s="213"/>
      <c r="D270" s="208"/>
    </row>
    <row r="271" spans="3:4" x14ac:dyDescent="0.2">
      <c r="C271" s="213"/>
      <c r="D271" s="208"/>
    </row>
    <row r="272" spans="3:4" x14ac:dyDescent="0.2">
      <c r="C272" s="213"/>
      <c r="D272" s="208"/>
    </row>
    <row r="273" spans="3:4" x14ac:dyDescent="0.2">
      <c r="C273" s="213"/>
      <c r="D273" s="208"/>
    </row>
    <row r="274" spans="3:4" x14ac:dyDescent="0.2">
      <c r="C274" s="213"/>
      <c r="D274" s="208"/>
    </row>
    <row r="275" spans="3:4" x14ac:dyDescent="0.2">
      <c r="C275" s="213"/>
      <c r="D275" s="208"/>
    </row>
    <row r="276" spans="3:4" x14ac:dyDescent="0.2">
      <c r="D276" s="208"/>
    </row>
  </sheetData>
  <mergeCells count="1">
    <mergeCell ref="C1:F1"/>
  </mergeCells>
  <phoneticPr fontId="3"/>
  <printOptions horizontalCentered="1"/>
  <pageMargins left="0.31496062992125984" right="0.31496062992125984" top="0.78740157480314965" bottom="0.59055118110236227" header="0" footer="0"/>
  <pageSetup paperSize="9" scale="84" fitToHeight="0" orientation="portrait" r:id="rId1"/>
  <rowBreaks count="2" manualBreakCount="2">
    <brk id="44" max="5" man="1"/>
    <brk id="8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L144"/>
  <sheetViews>
    <sheetView showGridLines="0" zoomScale="107" zoomScaleNormal="120" zoomScaleSheetLayoutView="100" workbookViewId="0">
      <selection sqref="A1:AL1"/>
    </sheetView>
  </sheetViews>
  <sheetFormatPr defaultRowHeight="13.2" x14ac:dyDescent="0.2"/>
  <cols>
    <col min="1" max="1" width="4.109375" style="17" customWidth="1"/>
    <col min="2" max="2" width="1.6640625" customWidth="1"/>
    <col min="3" max="3" width="28.21875" style="17" customWidth="1"/>
    <col min="4" max="4" width="2.77734375" customWidth="1"/>
    <col min="5" max="5" width="2.6640625" customWidth="1"/>
    <col min="6" max="6" width="1.6640625" customWidth="1"/>
    <col min="7" max="32" width="2.6640625" customWidth="1"/>
    <col min="33" max="33" width="1.6640625" customWidth="1"/>
    <col min="34" max="35" width="2.6640625" customWidth="1"/>
    <col min="36" max="36" width="28.21875" style="17" customWidth="1"/>
    <col min="37" max="37" width="1.6640625" customWidth="1"/>
    <col min="38" max="38" width="4.109375" style="17" customWidth="1"/>
    <col min="260" max="260" width="7.109375" customWidth="1"/>
    <col min="261" max="261" width="2.6640625" customWidth="1"/>
    <col min="262" max="264" width="8.6640625" customWidth="1"/>
    <col min="265" max="265" width="4.6640625" customWidth="1"/>
    <col min="266" max="266" width="2.33203125" customWidth="1"/>
    <col min="267" max="267" width="4.6640625" customWidth="1"/>
    <col min="268" max="268" width="2.88671875" customWidth="1"/>
    <col min="269" max="269" width="3.33203125" customWidth="1"/>
    <col min="270" max="271" width="4.6640625" customWidth="1"/>
    <col min="272" max="272" width="1.88671875" customWidth="1"/>
    <col min="273" max="273" width="2.44140625" customWidth="1"/>
    <col min="274" max="274" width="3.109375" customWidth="1"/>
    <col min="275" max="275" width="2.33203125" customWidth="1"/>
    <col min="276" max="277" width="4.6640625" customWidth="1"/>
    <col min="278" max="278" width="2.33203125" customWidth="1"/>
    <col min="279" max="279" width="3.109375" customWidth="1"/>
    <col min="280" max="280" width="2.88671875" customWidth="1"/>
    <col min="281" max="281" width="2.109375" customWidth="1"/>
    <col min="282" max="283" width="4.6640625" customWidth="1"/>
    <col min="284" max="284" width="3.33203125" customWidth="1"/>
    <col min="285" max="285" width="2.88671875" customWidth="1"/>
    <col min="286" max="286" width="4.6640625" customWidth="1"/>
    <col min="287" max="287" width="2.88671875" customWidth="1"/>
    <col min="288" max="288" width="4.6640625" customWidth="1"/>
    <col min="289" max="291" width="8.6640625" customWidth="1"/>
    <col min="292" max="292" width="2.6640625" customWidth="1"/>
    <col min="293" max="293" width="7.88671875" customWidth="1"/>
    <col min="516" max="516" width="7.109375" customWidth="1"/>
    <col min="517" max="517" width="2.6640625" customWidth="1"/>
    <col min="518" max="520" width="8.6640625" customWidth="1"/>
    <col min="521" max="521" width="4.6640625" customWidth="1"/>
    <col min="522" max="522" width="2.33203125" customWidth="1"/>
    <col min="523" max="523" width="4.6640625" customWidth="1"/>
    <col min="524" max="524" width="2.88671875" customWidth="1"/>
    <col min="525" max="525" width="3.33203125" customWidth="1"/>
    <col min="526" max="527" width="4.6640625" customWidth="1"/>
    <col min="528" max="528" width="1.88671875" customWidth="1"/>
    <col min="529" max="529" width="2.44140625" customWidth="1"/>
    <col min="530" max="530" width="3.109375" customWidth="1"/>
    <col min="531" max="531" width="2.33203125" customWidth="1"/>
    <col min="532" max="533" width="4.6640625" customWidth="1"/>
    <col min="534" max="534" width="2.33203125" customWidth="1"/>
    <col min="535" max="535" width="3.109375" customWidth="1"/>
    <col min="536" max="536" width="2.88671875" customWidth="1"/>
    <col min="537" max="537" width="2.109375" customWidth="1"/>
    <col min="538" max="539" width="4.6640625" customWidth="1"/>
    <col min="540" max="540" width="3.33203125" customWidth="1"/>
    <col min="541" max="541" width="2.88671875" customWidth="1"/>
    <col min="542" max="542" width="4.6640625" customWidth="1"/>
    <col min="543" max="543" width="2.88671875" customWidth="1"/>
    <col min="544" max="544" width="4.6640625" customWidth="1"/>
    <col min="545" max="547" width="8.6640625" customWidth="1"/>
    <col min="548" max="548" width="2.6640625" customWidth="1"/>
    <col min="549" max="549" width="7.88671875" customWidth="1"/>
    <col min="772" max="772" width="7.109375" customWidth="1"/>
    <col min="773" max="773" width="2.6640625" customWidth="1"/>
    <col min="774" max="776" width="8.6640625" customWidth="1"/>
    <col min="777" max="777" width="4.6640625" customWidth="1"/>
    <col min="778" max="778" width="2.33203125" customWidth="1"/>
    <col min="779" max="779" width="4.6640625" customWidth="1"/>
    <col min="780" max="780" width="2.88671875" customWidth="1"/>
    <col min="781" max="781" width="3.33203125" customWidth="1"/>
    <col min="782" max="783" width="4.6640625" customWidth="1"/>
    <col min="784" max="784" width="1.88671875" customWidth="1"/>
    <col min="785" max="785" width="2.44140625" customWidth="1"/>
    <col min="786" max="786" width="3.109375" customWidth="1"/>
    <col min="787" max="787" width="2.33203125" customWidth="1"/>
    <col min="788" max="789" width="4.6640625" customWidth="1"/>
    <col min="790" max="790" width="2.33203125" customWidth="1"/>
    <col min="791" max="791" width="3.109375" customWidth="1"/>
    <col min="792" max="792" width="2.88671875" customWidth="1"/>
    <col min="793" max="793" width="2.109375" customWidth="1"/>
    <col min="794" max="795" width="4.6640625" customWidth="1"/>
    <col min="796" max="796" width="3.33203125" customWidth="1"/>
    <col min="797" max="797" width="2.88671875" customWidth="1"/>
    <col min="798" max="798" width="4.6640625" customWidth="1"/>
    <col min="799" max="799" width="2.88671875" customWidth="1"/>
    <col min="800" max="800" width="4.6640625" customWidth="1"/>
    <col min="801" max="803" width="8.6640625" customWidth="1"/>
    <col min="804" max="804" width="2.6640625" customWidth="1"/>
    <col min="805" max="805" width="7.88671875" customWidth="1"/>
    <col min="1028" max="1028" width="7.109375" customWidth="1"/>
    <col min="1029" max="1029" width="2.6640625" customWidth="1"/>
    <col min="1030" max="1032" width="8.6640625" customWidth="1"/>
    <col min="1033" max="1033" width="4.6640625" customWidth="1"/>
    <col min="1034" max="1034" width="2.33203125" customWidth="1"/>
    <col min="1035" max="1035" width="4.6640625" customWidth="1"/>
    <col min="1036" max="1036" width="2.88671875" customWidth="1"/>
    <col min="1037" max="1037" width="3.33203125" customWidth="1"/>
    <col min="1038" max="1039" width="4.6640625" customWidth="1"/>
    <col min="1040" max="1040" width="1.88671875" customWidth="1"/>
    <col min="1041" max="1041" width="2.44140625" customWidth="1"/>
    <col min="1042" max="1042" width="3.109375" customWidth="1"/>
    <col min="1043" max="1043" width="2.33203125" customWidth="1"/>
    <col min="1044" max="1045" width="4.6640625" customWidth="1"/>
    <col min="1046" max="1046" width="2.33203125" customWidth="1"/>
    <col min="1047" max="1047" width="3.109375" customWidth="1"/>
    <col min="1048" max="1048" width="2.88671875" customWidth="1"/>
    <col min="1049" max="1049" width="2.109375" customWidth="1"/>
    <col min="1050" max="1051" width="4.6640625" customWidth="1"/>
    <col min="1052" max="1052" width="3.33203125" customWidth="1"/>
    <col min="1053" max="1053" width="2.88671875" customWidth="1"/>
    <col min="1054" max="1054" width="4.6640625" customWidth="1"/>
    <col min="1055" max="1055" width="2.88671875" customWidth="1"/>
    <col min="1056" max="1056" width="4.6640625" customWidth="1"/>
    <col min="1057" max="1059" width="8.6640625" customWidth="1"/>
    <col min="1060" max="1060" width="2.6640625" customWidth="1"/>
    <col min="1061" max="1061" width="7.88671875" customWidth="1"/>
    <col min="1284" max="1284" width="7.109375" customWidth="1"/>
    <col min="1285" max="1285" width="2.6640625" customWidth="1"/>
    <col min="1286" max="1288" width="8.6640625" customWidth="1"/>
    <col min="1289" max="1289" width="4.6640625" customWidth="1"/>
    <col min="1290" max="1290" width="2.33203125" customWidth="1"/>
    <col min="1291" max="1291" width="4.6640625" customWidth="1"/>
    <col min="1292" max="1292" width="2.88671875" customWidth="1"/>
    <col min="1293" max="1293" width="3.33203125" customWidth="1"/>
    <col min="1294" max="1295" width="4.6640625" customWidth="1"/>
    <col min="1296" max="1296" width="1.88671875" customWidth="1"/>
    <col min="1297" max="1297" width="2.44140625" customWidth="1"/>
    <col min="1298" max="1298" width="3.109375" customWidth="1"/>
    <col min="1299" max="1299" width="2.33203125" customWidth="1"/>
    <col min="1300" max="1301" width="4.6640625" customWidth="1"/>
    <col min="1302" max="1302" width="2.33203125" customWidth="1"/>
    <col min="1303" max="1303" width="3.109375" customWidth="1"/>
    <col min="1304" max="1304" width="2.88671875" customWidth="1"/>
    <col min="1305" max="1305" width="2.109375" customWidth="1"/>
    <col min="1306" max="1307" width="4.6640625" customWidth="1"/>
    <col min="1308" max="1308" width="3.33203125" customWidth="1"/>
    <col min="1309" max="1309" width="2.88671875" customWidth="1"/>
    <col min="1310" max="1310" width="4.6640625" customWidth="1"/>
    <col min="1311" max="1311" width="2.88671875" customWidth="1"/>
    <col min="1312" max="1312" width="4.6640625" customWidth="1"/>
    <col min="1313" max="1315" width="8.6640625" customWidth="1"/>
    <col min="1316" max="1316" width="2.6640625" customWidth="1"/>
    <col min="1317" max="1317" width="7.88671875" customWidth="1"/>
    <col min="1540" max="1540" width="7.109375" customWidth="1"/>
    <col min="1541" max="1541" width="2.6640625" customWidth="1"/>
    <col min="1542" max="1544" width="8.6640625" customWidth="1"/>
    <col min="1545" max="1545" width="4.6640625" customWidth="1"/>
    <col min="1546" max="1546" width="2.33203125" customWidth="1"/>
    <col min="1547" max="1547" width="4.6640625" customWidth="1"/>
    <col min="1548" max="1548" width="2.88671875" customWidth="1"/>
    <col min="1549" max="1549" width="3.33203125" customWidth="1"/>
    <col min="1550" max="1551" width="4.6640625" customWidth="1"/>
    <col min="1552" max="1552" width="1.88671875" customWidth="1"/>
    <col min="1553" max="1553" width="2.44140625" customWidth="1"/>
    <col min="1554" max="1554" width="3.109375" customWidth="1"/>
    <col min="1555" max="1555" width="2.33203125" customWidth="1"/>
    <col min="1556" max="1557" width="4.6640625" customWidth="1"/>
    <col min="1558" max="1558" width="2.33203125" customWidth="1"/>
    <col min="1559" max="1559" width="3.109375" customWidth="1"/>
    <col min="1560" max="1560" width="2.88671875" customWidth="1"/>
    <col min="1561" max="1561" width="2.109375" customWidth="1"/>
    <col min="1562" max="1563" width="4.6640625" customWidth="1"/>
    <col min="1564" max="1564" width="3.33203125" customWidth="1"/>
    <col min="1565" max="1565" width="2.88671875" customWidth="1"/>
    <col min="1566" max="1566" width="4.6640625" customWidth="1"/>
    <col min="1567" max="1567" width="2.88671875" customWidth="1"/>
    <col min="1568" max="1568" width="4.6640625" customWidth="1"/>
    <col min="1569" max="1571" width="8.6640625" customWidth="1"/>
    <col min="1572" max="1572" width="2.6640625" customWidth="1"/>
    <col min="1573" max="1573" width="7.88671875" customWidth="1"/>
    <col min="1796" max="1796" width="7.109375" customWidth="1"/>
    <col min="1797" max="1797" width="2.6640625" customWidth="1"/>
    <col min="1798" max="1800" width="8.6640625" customWidth="1"/>
    <col min="1801" max="1801" width="4.6640625" customWidth="1"/>
    <col min="1802" max="1802" width="2.33203125" customWidth="1"/>
    <col min="1803" max="1803" width="4.6640625" customWidth="1"/>
    <col min="1804" max="1804" width="2.88671875" customWidth="1"/>
    <col min="1805" max="1805" width="3.33203125" customWidth="1"/>
    <col min="1806" max="1807" width="4.6640625" customWidth="1"/>
    <col min="1808" max="1808" width="1.88671875" customWidth="1"/>
    <col min="1809" max="1809" width="2.44140625" customWidth="1"/>
    <col min="1810" max="1810" width="3.109375" customWidth="1"/>
    <col min="1811" max="1811" width="2.33203125" customWidth="1"/>
    <col min="1812" max="1813" width="4.6640625" customWidth="1"/>
    <col min="1814" max="1814" width="2.33203125" customWidth="1"/>
    <col min="1815" max="1815" width="3.109375" customWidth="1"/>
    <col min="1816" max="1816" width="2.88671875" customWidth="1"/>
    <col min="1817" max="1817" width="2.109375" customWidth="1"/>
    <col min="1818" max="1819" width="4.6640625" customWidth="1"/>
    <col min="1820" max="1820" width="3.33203125" customWidth="1"/>
    <col min="1821" max="1821" width="2.88671875" customWidth="1"/>
    <col min="1822" max="1822" width="4.6640625" customWidth="1"/>
    <col min="1823" max="1823" width="2.88671875" customWidth="1"/>
    <col min="1824" max="1824" width="4.6640625" customWidth="1"/>
    <col min="1825" max="1827" width="8.6640625" customWidth="1"/>
    <col min="1828" max="1828" width="2.6640625" customWidth="1"/>
    <col min="1829" max="1829" width="7.88671875" customWidth="1"/>
    <col min="2052" max="2052" width="7.109375" customWidth="1"/>
    <col min="2053" max="2053" width="2.6640625" customWidth="1"/>
    <col min="2054" max="2056" width="8.6640625" customWidth="1"/>
    <col min="2057" max="2057" width="4.6640625" customWidth="1"/>
    <col min="2058" max="2058" width="2.33203125" customWidth="1"/>
    <col min="2059" max="2059" width="4.6640625" customWidth="1"/>
    <col min="2060" max="2060" width="2.88671875" customWidth="1"/>
    <col min="2061" max="2061" width="3.33203125" customWidth="1"/>
    <col min="2062" max="2063" width="4.6640625" customWidth="1"/>
    <col min="2064" max="2064" width="1.88671875" customWidth="1"/>
    <col min="2065" max="2065" width="2.44140625" customWidth="1"/>
    <col min="2066" max="2066" width="3.109375" customWidth="1"/>
    <col min="2067" max="2067" width="2.33203125" customWidth="1"/>
    <col min="2068" max="2069" width="4.6640625" customWidth="1"/>
    <col min="2070" max="2070" width="2.33203125" customWidth="1"/>
    <col min="2071" max="2071" width="3.109375" customWidth="1"/>
    <col min="2072" max="2072" width="2.88671875" customWidth="1"/>
    <col min="2073" max="2073" width="2.109375" customWidth="1"/>
    <col min="2074" max="2075" width="4.6640625" customWidth="1"/>
    <col min="2076" max="2076" width="3.33203125" customWidth="1"/>
    <col min="2077" max="2077" width="2.88671875" customWidth="1"/>
    <col min="2078" max="2078" width="4.6640625" customWidth="1"/>
    <col min="2079" max="2079" width="2.88671875" customWidth="1"/>
    <col min="2080" max="2080" width="4.6640625" customWidth="1"/>
    <col min="2081" max="2083" width="8.6640625" customWidth="1"/>
    <col min="2084" max="2084" width="2.6640625" customWidth="1"/>
    <col min="2085" max="2085" width="7.88671875" customWidth="1"/>
    <col min="2308" max="2308" width="7.109375" customWidth="1"/>
    <col min="2309" max="2309" width="2.6640625" customWidth="1"/>
    <col min="2310" max="2312" width="8.6640625" customWidth="1"/>
    <col min="2313" max="2313" width="4.6640625" customWidth="1"/>
    <col min="2314" max="2314" width="2.33203125" customWidth="1"/>
    <col min="2315" max="2315" width="4.6640625" customWidth="1"/>
    <col min="2316" max="2316" width="2.88671875" customWidth="1"/>
    <col min="2317" max="2317" width="3.33203125" customWidth="1"/>
    <col min="2318" max="2319" width="4.6640625" customWidth="1"/>
    <col min="2320" max="2320" width="1.88671875" customWidth="1"/>
    <col min="2321" max="2321" width="2.44140625" customWidth="1"/>
    <col min="2322" max="2322" width="3.109375" customWidth="1"/>
    <col min="2323" max="2323" width="2.33203125" customWidth="1"/>
    <col min="2324" max="2325" width="4.6640625" customWidth="1"/>
    <col min="2326" max="2326" width="2.33203125" customWidth="1"/>
    <col min="2327" max="2327" width="3.109375" customWidth="1"/>
    <col min="2328" max="2328" width="2.88671875" customWidth="1"/>
    <col min="2329" max="2329" width="2.109375" customWidth="1"/>
    <col min="2330" max="2331" width="4.6640625" customWidth="1"/>
    <col min="2332" max="2332" width="3.33203125" customWidth="1"/>
    <col min="2333" max="2333" width="2.88671875" customWidth="1"/>
    <col min="2334" max="2334" width="4.6640625" customWidth="1"/>
    <col min="2335" max="2335" width="2.88671875" customWidth="1"/>
    <col min="2336" max="2336" width="4.6640625" customWidth="1"/>
    <col min="2337" max="2339" width="8.6640625" customWidth="1"/>
    <col min="2340" max="2340" width="2.6640625" customWidth="1"/>
    <col min="2341" max="2341" width="7.88671875" customWidth="1"/>
    <col min="2564" max="2564" width="7.109375" customWidth="1"/>
    <col min="2565" max="2565" width="2.6640625" customWidth="1"/>
    <col min="2566" max="2568" width="8.6640625" customWidth="1"/>
    <col min="2569" max="2569" width="4.6640625" customWidth="1"/>
    <col min="2570" max="2570" width="2.33203125" customWidth="1"/>
    <col min="2571" max="2571" width="4.6640625" customWidth="1"/>
    <col min="2572" max="2572" width="2.88671875" customWidth="1"/>
    <col min="2573" max="2573" width="3.33203125" customWidth="1"/>
    <col min="2574" max="2575" width="4.6640625" customWidth="1"/>
    <col min="2576" max="2576" width="1.88671875" customWidth="1"/>
    <col min="2577" max="2577" width="2.44140625" customWidth="1"/>
    <col min="2578" max="2578" width="3.109375" customWidth="1"/>
    <col min="2579" max="2579" width="2.33203125" customWidth="1"/>
    <col min="2580" max="2581" width="4.6640625" customWidth="1"/>
    <col min="2582" max="2582" width="2.33203125" customWidth="1"/>
    <col min="2583" max="2583" width="3.109375" customWidth="1"/>
    <col min="2584" max="2584" width="2.88671875" customWidth="1"/>
    <col min="2585" max="2585" width="2.109375" customWidth="1"/>
    <col min="2586" max="2587" width="4.6640625" customWidth="1"/>
    <col min="2588" max="2588" width="3.33203125" customWidth="1"/>
    <col min="2589" max="2589" width="2.88671875" customWidth="1"/>
    <col min="2590" max="2590" width="4.6640625" customWidth="1"/>
    <col min="2591" max="2591" width="2.88671875" customWidth="1"/>
    <col min="2592" max="2592" width="4.6640625" customWidth="1"/>
    <col min="2593" max="2595" width="8.6640625" customWidth="1"/>
    <col min="2596" max="2596" width="2.6640625" customWidth="1"/>
    <col min="2597" max="2597" width="7.88671875" customWidth="1"/>
    <col min="2820" max="2820" width="7.109375" customWidth="1"/>
    <col min="2821" max="2821" width="2.6640625" customWidth="1"/>
    <col min="2822" max="2824" width="8.6640625" customWidth="1"/>
    <col min="2825" max="2825" width="4.6640625" customWidth="1"/>
    <col min="2826" max="2826" width="2.33203125" customWidth="1"/>
    <col min="2827" max="2827" width="4.6640625" customWidth="1"/>
    <col min="2828" max="2828" width="2.88671875" customWidth="1"/>
    <col min="2829" max="2829" width="3.33203125" customWidth="1"/>
    <col min="2830" max="2831" width="4.6640625" customWidth="1"/>
    <col min="2832" max="2832" width="1.88671875" customWidth="1"/>
    <col min="2833" max="2833" width="2.44140625" customWidth="1"/>
    <col min="2834" max="2834" width="3.109375" customWidth="1"/>
    <col min="2835" max="2835" width="2.33203125" customWidth="1"/>
    <col min="2836" max="2837" width="4.6640625" customWidth="1"/>
    <col min="2838" max="2838" width="2.33203125" customWidth="1"/>
    <col min="2839" max="2839" width="3.109375" customWidth="1"/>
    <col min="2840" max="2840" width="2.88671875" customWidth="1"/>
    <col min="2841" max="2841" width="2.109375" customWidth="1"/>
    <col min="2842" max="2843" width="4.6640625" customWidth="1"/>
    <col min="2844" max="2844" width="3.33203125" customWidth="1"/>
    <col min="2845" max="2845" width="2.88671875" customWidth="1"/>
    <col min="2846" max="2846" width="4.6640625" customWidth="1"/>
    <col min="2847" max="2847" width="2.88671875" customWidth="1"/>
    <col min="2848" max="2848" width="4.6640625" customWidth="1"/>
    <col min="2849" max="2851" width="8.6640625" customWidth="1"/>
    <col min="2852" max="2852" width="2.6640625" customWidth="1"/>
    <col min="2853" max="2853" width="7.88671875" customWidth="1"/>
    <col min="3076" max="3076" width="7.109375" customWidth="1"/>
    <col min="3077" max="3077" width="2.6640625" customWidth="1"/>
    <col min="3078" max="3080" width="8.6640625" customWidth="1"/>
    <col min="3081" max="3081" width="4.6640625" customWidth="1"/>
    <col min="3082" max="3082" width="2.33203125" customWidth="1"/>
    <col min="3083" max="3083" width="4.6640625" customWidth="1"/>
    <col min="3084" max="3084" width="2.88671875" customWidth="1"/>
    <col min="3085" max="3085" width="3.33203125" customWidth="1"/>
    <col min="3086" max="3087" width="4.6640625" customWidth="1"/>
    <col min="3088" max="3088" width="1.88671875" customWidth="1"/>
    <col min="3089" max="3089" width="2.44140625" customWidth="1"/>
    <col min="3090" max="3090" width="3.109375" customWidth="1"/>
    <col min="3091" max="3091" width="2.33203125" customWidth="1"/>
    <col min="3092" max="3093" width="4.6640625" customWidth="1"/>
    <col min="3094" max="3094" width="2.33203125" customWidth="1"/>
    <col min="3095" max="3095" width="3.109375" customWidth="1"/>
    <col min="3096" max="3096" width="2.88671875" customWidth="1"/>
    <col min="3097" max="3097" width="2.109375" customWidth="1"/>
    <col min="3098" max="3099" width="4.6640625" customWidth="1"/>
    <col min="3100" max="3100" width="3.33203125" customWidth="1"/>
    <col min="3101" max="3101" width="2.88671875" customWidth="1"/>
    <col min="3102" max="3102" width="4.6640625" customWidth="1"/>
    <col min="3103" max="3103" width="2.88671875" customWidth="1"/>
    <col min="3104" max="3104" width="4.6640625" customWidth="1"/>
    <col min="3105" max="3107" width="8.6640625" customWidth="1"/>
    <col min="3108" max="3108" width="2.6640625" customWidth="1"/>
    <col min="3109" max="3109" width="7.88671875" customWidth="1"/>
    <col min="3332" max="3332" width="7.109375" customWidth="1"/>
    <col min="3333" max="3333" width="2.6640625" customWidth="1"/>
    <col min="3334" max="3336" width="8.6640625" customWidth="1"/>
    <col min="3337" max="3337" width="4.6640625" customWidth="1"/>
    <col min="3338" max="3338" width="2.33203125" customWidth="1"/>
    <col min="3339" max="3339" width="4.6640625" customWidth="1"/>
    <col min="3340" max="3340" width="2.88671875" customWidth="1"/>
    <col min="3341" max="3341" width="3.33203125" customWidth="1"/>
    <col min="3342" max="3343" width="4.6640625" customWidth="1"/>
    <col min="3344" max="3344" width="1.88671875" customWidth="1"/>
    <col min="3345" max="3345" width="2.44140625" customWidth="1"/>
    <col min="3346" max="3346" width="3.109375" customWidth="1"/>
    <col min="3347" max="3347" width="2.33203125" customWidth="1"/>
    <col min="3348" max="3349" width="4.6640625" customWidth="1"/>
    <col min="3350" max="3350" width="2.33203125" customWidth="1"/>
    <col min="3351" max="3351" width="3.109375" customWidth="1"/>
    <col min="3352" max="3352" width="2.88671875" customWidth="1"/>
    <col min="3353" max="3353" width="2.109375" customWidth="1"/>
    <col min="3354" max="3355" width="4.6640625" customWidth="1"/>
    <col min="3356" max="3356" width="3.33203125" customWidth="1"/>
    <col min="3357" max="3357" width="2.88671875" customWidth="1"/>
    <col min="3358" max="3358" width="4.6640625" customWidth="1"/>
    <col min="3359" max="3359" width="2.88671875" customWidth="1"/>
    <col min="3360" max="3360" width="4.6640625" customWidth="1"/>
    <col min="3361" max="3363" width="8.6640625" customWidth="1"/>
    <col min="3364" max="3364" width="2.6640625" customWidth="1"/>
    <col min="3365" max="3365" width="7.88671875" customWidth="1"/>
    <col min="3588" max="3588" width="7.109375" customWidth="1"/>
    <col min="3589" max="3589" width="2.6640625" customWidth="1"/>
    <col min="3590" max="3592" width="8.6640625" customWidth="1"/>
    <col min="3593" max="3593" width="4.6640625" customWidth="1"/>
    <col min="3594" max="3594" width="2.33203125" customWidth="1"/>
    <col min="3595" max="3595" width="4.6640625" customWidth="1"/>
    <col min="3596" max="3596" width="2.88671875" customWidth="1"/>
    <col min="3597" max="3597" width="3.33203125" customWidth="1"/>
    <col min="3598" max="3599" width="4.6640625" customWidth="1"/>
    <col min="3600" max="3600" width="1.88671875" customWidth="1"/>
    <col min="3601" max="3601" width="2.44140625" customWidth="1"/>
    <col min="3602" max="3602" width="3.109375" customWidth="1"/>
    <col min="3603" max="3603" width="2.33203125" customWidth="1"/>
    <col min="3604" max="3605" width="4.6640625" customWidth="1"/>
    <col min="3606" max="3606" width="2.33203125" customWidth="1"/>
    <col min="3607" max="3607" width="3.109375" customWidth="1"/>
    <col min="3608" max="3608" width="2.88671875" customWidth="1"/>
    <col min="3609" max="3609" width="2.109375" customWidth="1"/>
    <col min="3610" max="3611" width="4.6640625" customWidth="1"/>
    <col min="3612" max="3612" width="3.33203125" customWidth="1"/>
    <col min="3613" max="3613" width="2.88671875" customWidth="1"/>
    <col min="3614" max="3614" width="4.6640625" customWidth="1"/>
    <col min="3615" max="3615" width="2.88671875" customWidth="1"/>
    <col min="3616" max="3616" width="4.6640625" customWidth="1"/>
    <col min="3617" max="3619" width="8.6640625" customWidth="1"/>
    <col min="3620" max="3620" width="2.6640625" customWidth="1"/>
    <col min="3621" max="3621" width="7.88671875" customWidth="1"/>
    <col min="3844" max="3844" width="7.109375" customWidth="1"/>
    <col min="3845" max="3845" width="2.6640625" customWidth="1"/>
    <col min="3846" max="3848" width="8.6640625" customWidth="1"/>
    <col min="3849" max="3849" width="4.6640625" customWidth="1"/>
    <col min="3850" max="3850" width="2.33203125" customWidth="1"/>
    <col min="3851" max="3851" width="4.6640625" customWidth="1"/>
    <col min="3852" max="3852" width="2.88671875" customWidth="1"/>
    <col min="3853" max="3853" width="3.33203125" customWidth="1"/>
    <col min="3854" max="3855" width="4.6640625" customWidth="1"/>
    <col min="3856" max="3856" width="1.88671875" customWidth="1"/>
    <col min="3857" max="3857" width="2.44140625" customWidth="1"/>
    <col min="3858" max="3858" width="3.109375" customWidth="1"/>
    <col min="3859" max="3859" width="2.33203125" customWidth="1"/>
    <col min="3860" max="3861" width="4.6640625" customWidth="1"/>
    <col min="3862" max="3862" width="2.33203125" customWidth="1"/>
    <col min="3863" max="3863" width="3.109375" customWidth="1"/>
    <col min="3864" max="3864" width="2.88671875" customWidth="1"/>
    <col min="3865" max="3865" width="2.109375" customWidth="1"/>
    <col min="3866" max="3867" width="4.6640625" customWidth="1"/>
    <col min="3868" max="3868" width="3.33203125" customWidth="1"/>
    <col min="3869" max="3869" width="2.88671875" customWidth="1"/>
    <col min="3870" max="3870" width="4.6640625" customWidth="1"/>
    <col min="3871" max="3871" width="2.88671875" customWidth="1"/>
    <col min="3872" max="3872" width="4.6640625" customWidth="1"/>
    <col min="3873" max="3875" width="8.6640625" customWidth="1"/>
    <col min="3876" max="3876" width="2.6640625" customWidth="1"/>
    <col min="3877" max="3877" width="7.88671875" customWidth="1"/>
    <col min="4100" max="4100" width="7.109375" customWidth="1"/>
    <col min="4101" max="4101" width="2.6640625" customWidth="1"/>
    <col min="4102" max="4104" width="8.6640625" customWidth="1"/>
    <col min="4105" max="4105" width="4.6640625" customWidth="1"/>
    <col min="4106" max="4106" width="2.33203125" customWidth="1"/>
    <col min="4107" max="4107" width="4.6640625" customWidth="1"/>
    <col min="4108" max="4108" width="2.88671875" customWidth="1"/>
    <col min="4109" max="4109" width="3.33203125" customWidth="1"/>
    <col min="4110" max="4111" width="4.6640625" customWidth="1"/>
    <col min="4112" max="4112" width="1.88671875" customWidth="1"/>
    <col min="4113" max="4113" width="2.44140625" customWidth="1"/>
    <col min="4114" max="4114" width="3.109375" customWidth="1"/>
    <col min="4115" max="4115" width="2.33203125" customWidth="1"/>
    <col min="4116" max="4117" width="4.6640625" customWidth="1"/>
    <col min="4118" max="4118" width="2.33203125" customWidth="1"/>
    <col min="4119" max="4119" width="3.109375" customWidth="1"/>
    <col min="4120" max="4120" width="2.88671875" customWidth="1"/>
    <col min="4121" max="4121" width="2.109375" customWidth="1"/>
    <col min="4122" max="4123" width="4.6640625" customWidth="1"/>
    <col min="4124" max="4124" width="3.33203125" customWidth="1"/>
    <col min="4125" max="4125" width="2.88671875" customWidth="1"/>
    <col min="4126" max="4126" width="4.6640625" customWidth="1"/>
    <col min="4127" max="4127" width="2.88671875" customWidth="1"/>
    <col min="4128" max="4128" width="4.6640625" customWidth="1"/>
    <col min="4129" max="4131" width="8.6640625" customWidth="1"/>
    <col min="4132" max="4132" width="2.6640625" customWidth="1"/>
    <col min="4133" max="4133" width="7.88671875" customWidth="1"/>
    <col min="4356" max="4356" width="7.109375" customWidth="1"/>
    <col min="4357" max="4357" width="2.6640625" customWidth="1"/>
    <col min="4358" max="4360" width="8.6640625" customWidth="1"/>
    <col min="4361" max="4361" width="4.6640625" customWidth="1"/>
    <col min="4362" max="4362" width="2.33203125" customWidth="1"/>
    <col min="4363" max="4363" width="4.6640625" customWidth="1"/>
    <col min="4364" max="4364" width="2.88671875" customWidth="1"/>
    <col min="4365" max="4365" width="3.33203125" customWidth="1"/>
    <col min="4366" max="4367" width="4.6640625" customWidth="1"/>
    <col min="4368" max="4368" width="1.88671875" customWidth="1"/>
    <col min="4369" max="4369" width="2.44140625" customWidth="1"/>
    <col min="4370" max="4370" width="3.109375" customWidth="1"/>
    <col min="4371" max="4371" width="2.33203125" customWidth="1"/>
    <col min="4372" max="4373" width="4.6640625" customWidth="1"/>
    <col min="4374" max="4374" width="2.33203125" customWidth="1"/>
    <col min="4375" max="4375" width="3.109375" customWidth="1"/>
    <col min="4376" max="4376" width="2.88671875" customWidth="1"/>
    <col min="4377" max="4377" width="2.109375" customWidth="1"/>
    <col min="4378" max="4379" width="4.6640625" customWidth="1"/>
    <col min="4380" max="4380" width="3.33203125" customWidth="1"/>
    <col min="4381" max="4381" width="2.88671875" customWidth="1"/>
    <col min="4382" max="4382" width="4.6640625" customWidth="1"/>
    <col min="4383" max="4383" width="2.88671875" customWidth="1"/>
    <col min="4384" max="4384" width="4.6640625" customWidth="1"/>
    <col min="4385" max="4387" width="8.6640625" customWidth="1"/>
    <col min="4388" max="4388" width="2.6640625" customWidth="1"/>
    <col min="4389" max="4389" width="7.88671875" customWidth="1"/>
    <col min="4612" max="4612" width="7.109375" customWidth="1"/>
    <col min="4613" max="4613" width="2.6640625" customWidth="1"/>
    <col min="4614" max="4616" width="8.6640625" customWidth="1"/>
    <col min="4617" max="4617" width="4.6640625" customWidth="1"/>
    <col min="4618" max="4618" width="2.33203125" customWidth="1"/>
    <col min="4619" max="4619" width="4.6640625" customWidth="1"/>
    <col min="4620" max="4620" width="2.88671875" customWidth="1"/>
    <col min="4621" max="4621" width="3.33203125" customWidth="1"/>
    <col min="4622" max="4623" width="4.6640625" customWidth="1"/>
    <col min="4624" max="4624" width="1.88671875" customWidth="1"/>
    <col min="4625" max="4625" width="2.44140625" customWidth="1"/>
    <col min="4626" max="4626" width="3.109375" customWidth="1"/>
    <col min="4627" max="4627" width="2.33203125" customWidth="1"/>
    <col min="4628" max="4629" width="4.6640625" customWidth="1"/>
    <col min="4630" max="4630" width="2.33203125" customWidth="1"/>
    <col min="4631" max="4631" width="3.109375" customWidth="1"/>
    <col min="4632" max="4632" width="2.88671875" customWidth="1"/>
    <col min="4633" max="4633" width="2.109375" customWidth="1"/>
    <col min="4634" max="4635" width="4.6640625" customWidth="1"/>
    <col min="4636" max="4636" width="3.33203125" customWidth="1"/>
    <col min="4637" max="4637" width="2.88671875" customWidth="1"/>
    <col min="4638" max="4638" width="4.6640625" customWidth="1"/>
    <col min="4639" max="4639" width="2.88671875" customWidth="1"/>
    <col min="4640" max="4640" width="4.6640625" customWidth="1"/>
    <col min="4641" max="4643" width="8.6640625" customWidth="1"/>
    <col min="4644" max="4644" width="2.6640625" customWidth="1"/>
    <col min="4645" max="4645" width="7.88671875" customWidth="1"/>
    <col min="4868" max="4868" width="7.109375" customWidth="1"/>
    <col min="4869" max="4869" width="2.6640625" customWidth="1"/>
    <col min="4870" max="4872" width="8.6640625" customWidth="1"/>
    <col min="4873" max="4873" width="4.6640625" customWidth="1"/>
    <col min="4874" max="4874" width="2.33203125" customWidth="1"/>
    <col min="4875" max="4875" width="4.6640625" customWidth="1"/>
    <col min="4876" max="4876" width="2.88671875" customWidth="1"/>
    <col min="4877" max="4877" width="3.33203125" customWidth="1"/>
    <col min="4878" max="4879" width="4.6640625" customWidth="1"/>
    <col min="4880" max="4880" width="1.88671875" customWidth="1"/>
    <col min="4881" max="4881" width="2.44140625" customWidth="1"/>
    <col min="4882" max="4882" width="3.109375" customWidth="1"/>
    <col min="4883" max="4883" width="2.33203125" customWidth="1"/>
    <col min="4884" max="4885" width="4.6640625" customWidth="1"/>
    <col min="4886" max="4886" width="2.33203125" customWidth="1"/>
    <col min="4887" max="4887" width="3.109375" customWidth="1"/>
    <col min="4888" max="4888" width="2.88671875" customWidth="1"/>
    <col min="4889" max="4889" width="2.109375" customWidth="1"/>
    <col min="4890" max="4891" width="4.6640625" customWidth="1"/>
    <col min="4892" max="4892" width="3.33203125" customWidth="1"/>
    <col min="4893" max="4893" width="2.88671875" customWidth="1"/>
    <col min="4894" max="4894" width="4.6640625" customWidth="1"/>
    <col min="4895" max="4895" width="2.88671875" customWidth="1"/>
    <col min="4896" max="4896" width="4.6640625" customWidth="1"/>
    <col min="4897" max="4899" width="8.6640625" customWidth="1"/>
    <col min="4900" max="4900" width="2.6640625" customWidth="1"/>
    <col min="4901" max="4901" width="7.88671875" customWidth="1"/>
    <col min="5124" max="5124" width="7.109375" customWidth="1"/>
    <col min="5125" max="5125" width="2.6640625" customWidth="1"/>
    <col min="5126" max="5128" width="8.6640625" customWidth="1"/>
    <col min="5129" max="5129" width="4.6640625" customWidth="1"/>
    <col min="5130" max="5130" width="2.33203125" customWidth="1"/>
    <col min="5131" max="5131" width="4.6640625" customWidth="1"/>
    <col min="5132" max="5132" width="2.88671875" customWidth="1"/>
    <col min="5133" max="5133" width="3.33203125" customWidth="1"/>
    <col min="5134" max="5135" width="4.6640625" customWidth="1"/>
    <col min="5136" max="5136" width="1.88671875" customWidth="1"/>
    <col min="5137" max="5137" width="2.44140625" customWidth="1"/>
    <col min="5138" max="5138" width="3.109375" customWidth="1"/>
    <col min="5139" max="5139" width="2.33203125" customWidth="1"/>
    <col min="5140" max="5141" width="4.6640625" customWidth="1"/>
    <col min="5142" max="5142" width="2.33203125" customWidth="1"/>
    <col min="5143" max="5143" width="3.109375" customWidth="1"/>
    <col min="5144" max="5144" width="2.88671875" customWidth="1"/>
    <col min="5145" max="5145" width="2.109375" customWidth="1"/>
    <col min="5146" max="5147" width="4.6640625" customWidth="1"/>
    <col min="5148" max="5148" width="3.33203125" customWidth="1"/>
    <col min="5149" max="5149" width="2.88671875" customWidth="1"/>
    <col min="5150" max="5150" width="4.6640625" customWidth="1"/>
    <col min="5151" max="5151" width="2.88671875" customWidth="1"/>
    <col min="5152" max="5152" width="4.6640625" customWidth="1"/>
    <col min="5153" max="5155" width="8.6640625" customWidth="1"/>
    <col min="5156" max="5156" width="2.6640625" customWidth="1"/>
    <col min="5157" max="5157" width="7.88671875" customWidth="1"/>
    <col min="5380" max="5380" width="7.109375" customWidth="1"/>
    <col min="5381" max="5381" width="2.6640625" customWidth="1"/>
    <col min="5382" max="5384" width="8.6640625" customWidth="1"/>
    <col min="5385" max="5385" width="4.6640625" customWidth="1"/>
    <col min="5386" max="5386" width="2.33203125" customWidth="1"/>
    <col min="5387" max="5387" width="4.6640625" customWidth="1"/>
    <col min="5388" max="5388" width="2.88671875" customWidth="1"/>
    <col min="5389" max="5389" width="3.33203125" customWidth="1"/>
    <col min="5390" max="5391" width="4.6640625" customWidth="1"/>
    <col min="5392" max="5392" width="1.88671875" customWidth="1"/>
    <col min="5393" max="5393" width="2.44140625" customWidth="1"/>
    <col min="5394" max="5394" width="3.109375" customWidth="1"/>
    <col min="5395" max="5395" width="2.33203125" customWidth="1"/>
    <col min="5396" max="5397" width="4.6640625" customWidth="1"/>
    <col min="5398" max="5398" width="2.33203125" customWidth="1"/>
    <col min="5399" max="5399" width="3.109375" customWidth="1"/>
    <col min="5400" max="5400" width="2.88671875" customWidth="1"/>
    <col min="5401" max="5401" width="2.109375" customWidth="1"/>
    <col min="5402" max="5403" width="4.6640625" customWidth="1"/>
    <col min="5404" max="5404" width="3.33203125" customWidth="1"/>
    <col min="5405" max="5405" width="2.88671875" customWidth="1"/>
    <col min="5406" max="5406" width="4.6640625" customWidth="1"/>
    <col min="5407" max="5407" width="2.88671875" customWidth="1"/>
    <col min="5408" max="5408" width="4.6640625" customWidth="1"/>
    <col min="5409" max="5411" width="8.6640625" customWidth="1"/>
    <col min="5412" max="5412" width="2.6640625" customWidth="1"/>
    <col min="5413" max="5413" width="7.88671875" customWidth="1"/>
    <col min="5636" max="5636" width="7.109375" customWidth="1"/>
    <col min="5637" max="5637" width="2.6640625" customWidth="1"/>
    <col min="5638" max="5640" width="8.6640625" customWidth="1"/>
    <col min="5641" max="5641" width="4.6640625" customWidth="1"/>
    <col min="5642" max="5642" width="2.33203125" customWidth="1"/>
    <col min="5643" max="5643" width="4.6640625" customWidth="1"/>
    <col min="5644" max="5644" width="2.88671875" customWidth="1"/>
    <col min="5645" max="5645" width="3.33203125" customWidth="1"/>
    <col min="5646" max="5647" width="4.6640625" customWidth="1"/>
    <col min="5648" max="5648" width="1.88671875" customWidth="1"/>
    <col min="5649" max="5649" width="2.44140625" customWidth="1"/>
    <col min="5650" max="5650" width="3.109375" customWidth="1"/>
    <col min="5651" max="5651" width="2.33203125" customWidth="1"/>
    <col min="5652" max="5653" width="4.6640625" customWidth="1"/>
    <col min="5654" max="5654" width="2.33203125" customWidth="1"/>
    <col min="5655" max="5655" width="3.109375" customWidth="1"/>
    <col min="5656" max="5656" width="2.88671875" customWidth="1"/>
    <col min="5657" max="5657" width="2.109375" customWidth="1"/>
    <col min="5658" max="5659" width="4.6640625" customWidth="1"/>
    <col min="5660" max="5660" width="3.33203125" customWidth="1"/>
    <col min="5661" max="5661" width="2.88671875" customWidth="1"/>
    <col min="5662" max="5662" width="4.6640625" customWidth="1"/>
    <col min="5663" max="5663" width="2.88671875" customWidth="1"/>
    <col min="5664" max="5664" width="4.6640625" customWidth="1"/>
    <col min="5665" max="5667" width="8.6640625" customWidth="1"/>
    <col min="5668" max="5668" width="2.6640625" customWidth="1"/>
    <col min="5669" max="5669" width="7.88671875" customWidth="1"/>
    <col min="5892" max="5892" width="7.109375" customWidth="1"/>
    <col min="5893" max="5893" width="2.6640625" customWidth="1"/>
    <col min="5894" max="5896" width="8.6640625" customWidth="1"/>
    <col min="5897" max="5897" width="4.6640625" customWidth="1"/>
    <col min="5898" max="5898" width="2.33203125" customWidth="1"/>
    <col min="5899" max="5899" width="4.6640625" customWidth="1"/>
    <col min="5900" max="5900" width="2.88671875" customWidth="1"/>
    <col min="5901" max="5901" width="3.33203125" customWidth="1"/>
    <col min="5902" max="5903" width="4.6640625" customWidth="1"/>
    <col min="5904" max="5904" width="1.88671875" customWidth="1"/>
    <col min="5905" max="5905" width="2.44140625" customWidth="1"/>
    <col min="5906" max="5906" width="3.109375" customWidth="1"/>
    <col min="5907" max="5907" width="2.33203125" customWidth="1"/>
    <col min="5908" max="5909" width="4.6640625" customWidth="1"/>
    <col min="5910" max="5910" width="2.33203125" customWidth="1"/>
    <col min="5911" max="5911" width="3.109375" customWidth="1"/>
    <col min="5912" max="5912" width="2.88671875" customWidth="1"/>
    <col min="5913" max="5913" width="2.109375" customWidth="1"/>
    <col min="5914" max="5915" width="4.6640625" customWidth="1"/>
    <col min="5916" max="5916" width="3.33203125" customWidth="1"/>
    <col min="5917" max="5917" width="2.88671875" customWidth="1"/>
    <col min="5918" max="5918" width="4.6640625" customWidth="1"/>
    <col min="5919" max="5919" width="2.88671875" customWidth="1"/>
    <col min="5920" max="5920" width="4.6640625" customWidth="1"/>
    <col min="5921" max="5923" width="8.6640625" customWidth="1"/>
    <col min="5924" max="5924" width="2.6640625" customWidth="1"/>
    <col min="5925" max="5925" width="7.88671875" customWidth="1"/>
    <col min="6148" max="6148" width="7.109375" customWidth="1"/>
    <col min="6149" max="6149" width="2.6640625" customWidth="1"/>
    <col min="6150" max="6152" width="8.6640625" customWidth="1"/>
    <col min="6153" max="6153" width="4.6640625" customWidth="1"/>
    <col min="6154" max="6154" width="2.33203125" customWidth="1"/>
    <col min="6155" max="6155" width="4.6640625" customWidth="1"/>
    <col min="6156" max="6156" width="2.88671875" customWidth="1"/>
    <col min="6157" max="6157" width="3.33203125" customWidth="1"/>
    <col min="6158" max="6159" width="4.6640625" customWidth="1"/>
    <col min="6160" max="6160" width="1.88671875" customWidth="1"/>
    <col min="6161" max="6161" width="2.44140625" customWidth="1"/>
    <col min="6162" max="6162" width="3.109375" customWidth="1"/>
    <col min="6163" max="6163" width="2.33203125" customWidth="1"/>
    <col min="6164" max="6165" width="4.6640625" customWidth="1"/>
    <col min="6166" max="6166" width="2.33203125" customWidth="1"/>
    <col min="6167" max="6167" width="3.109375" customWidth="1"/>
    <col min="6168" max="6168" width="2.88671875" customWidth="1"/>
    <col min="6169" max="6169" width="2.109375" customWidth="1"/>
    <col min="6170" max="6171" width="4.6640625" customWidth="1"/>
    <col min="6172" max="6172" width="3.33203125" customWidth="1"/>
    <col min="6173" max="6173" width="2.88671875" customWidth="1"/>
    <col min="6174" max="6174" width="4.6640625" customWidth="1"/>
    <col min="6175" max="6175" width="2.88671875" customWidth="1"/>
    <col min="6176" max="6176" width="4.6640625" customWidth="1"/>
    <col min="6177" max="6179" width="8.6640625" customWidth="1"/>
    <col min="6180" max="6180" width="2.6640625" customWidth="1"/>
    <col min="6181" max="6181" width="7.88671875" customWidth="1"/>
    <col min="6404" max="6404" width="7.109375" customWidth="1"/>
    <col min="6405" max="6405" width="2.6640625" customWidth="1"/>
    <col min="6406" max="6408" width="8.6640625" customWidth="1"/>
    <col min="6409" max="6409" width="4.6640625" customWidth="1"/>
    <col min="6410" max="6410" width="2.33203125" customWidth="1"/>
    <col min="6411" max="6411" width="4.6640625" customWidth="1"/>
    <col min="6412" max="6412" width="2.88671875" customWidth="1"/>
    <col min="6413" max="6413" width="3.33203125" customWidth="1"/>
    <col min="6414" max="6415" width="4.6640625" customWidth="1"/>
    <col min="6416" max="6416" width="1.88671875" customWidth="1"/>
    <col min="6417" max="6417" width="2.44140625" customWidth="1"/>
    <col min="6418" max="6418" width="3.109375" customWidth="1"/>
    <col min="6419" max="6419" width="2.33203125" customWidth="1"/>
    <col min="6420" max="6421" width="4.6640625" customWidth="1"/>
    <col min="6422" max="6422" width="2.33203125" customWidth="1"/>
    <col min="6423" max="6423" width="3.109375" customWidth="1"/>
    <col min="6424" max="6424" width="2.88671875" customWidth="1"/>
    <col min="6425" max="6425" width="2.109375" customWidth="1"/>
    <col min="6426" max="6427" width="4.6640625" customWidth="1"/>
    <col min="6428" max="6428" width="3.33203125" customWidth="1"/>
    <col min="6429" max="6429" width="2.88671875" customWidth="1"/>
    <col min="6430" max="6430" width="4.6640625" customWidth="1"/>
    <col min="6431" max="6431" width="2.88671875" customWidth="1"/>
    <col min="6432" max="6432" width="4.6640625" customWidth="1"/>
    <col min="6433" max="6435" width="8.6640625" customWidth="1"/>
    <col min="6436" max="6436" width="2.6640625" customWidth="1"/>
    <col min="6437" max="6437" width="7.88671875" customWidth="1"/>
    <col min="6660" max="6660" width="7.109375" customWidth="1"/>
    <col min="6661" max="6661" width="2.6640625" customWidth="1"/>
    <col min="6662" max="6664" width="8.6640625" customWidth="1"/>
    <col min="6665" max="6665" width="4.6640625" customWidth="1"/>
    <col min="6666" max="6666" width="2.33203125" customWidth="1"/>
    <col min="6667" max="6667" width="4.6640625" customWidth="1"/>
    <col min="6668" max="6668" width="2.88671875" customWidth="1"/>
    <col min="6669" max="6669" width="3.33203125" customWidth="1"/>
    <col min="6670" max="6671" width="4.6640625" customWidth="1"/>
    <col min="6672" max="6672" width="1.88671875" customWidth="1"/>
    <col min="6673" max="6673" width="2.44140625" customWidth="1"/>
    <col min="6674" max="6674" width="3.109375" customWidth="1"/>
    <col min="6675" max="6675" width="2.33203125" customWidth="1"/>
    <col min="6676" max="6677" width="4.6640625" customWidth="1"/>
    <col min="6678" max="6678" width="2.33203125" customWidth="1"/>
    <col min="6679" max="6679" width="3.109375" customWidth="1"/>
    <col min="6680" max="6680" width="2.88671875" customWidth="1"/>
    <col min="6681" max="6681" width="2.109375" customWidth="1"/>
    <col min="6682" max="6683" width="4.6640625" customWidth="1"/>
    <col min="6684" max="6684" width="3.33203125" customWidth="1"/>
    <col min="6685" max="6685" width="2.88671875" customWidth="1"/>
    <col min="6686" max="6686" width="4.6640625" customWidth="1"/>
    <col min="6687" max="6687" width="2.88671875" customWidth="1"/>
    <col min="6688" max="6688" width="4.6640625" customWidth="1"/>
    <col min="6689" max="6691" width="8.6640625" customWidth="1"/>
    <col min="6692" max="6692" width="2.6640625" customWidth="1"/>
    <col min="6693" max="6693" width="7.88671875" customWidth="1"/>
    <col min="6916" max="6916" width="7.109375" customWidth="1"/>
    <col min="6917" max="6917" width="2.6640625" customWidth="1"/>
    <col min="6918" max="6920" width="8.6640625" customWidth="1"/>
    <col min="6921" max="6921" width="4.6640625" customWidth="1"/>
    <col min="6922" max="6922" width="2.33203125" customWidth="1"/>
    <col min="6923" max="6923" width="4.6640625" customWidth="1"/>
    <col min="6924" max="6924" width="2.88671875" customWidth="1"/>
    <col min="6925" max="6925" width="3.33203125" customWidth="1"/>
    <col min="6926" max="6927" width="4.6640625" customWidth="1"/>
    <col min="6928" max="6928" width="1.88671875" customWidth="1"/>
    <col min="6929" max="6929" width="2.44140625" customWidth="1"/>
    <col min="6930" max="6930" width="3.109375" customWidth="1"/>
    <col min="6931" max="6931" width="2.33203125" customWidth="1"/>
    <col min="6932" max="6933" width="4.6640625" customWidth="1"/>
    <col min="6934" max="6934" width="2.33203125" customWidth="1"/>
    <col min="6935" max="6935" width="3.109375" customWidth="1"/>
    <col min="6936" max="6936" width="2.88671875" customWidth="1"/>
    <col min="6937" max="6937" width="2.109375" customWidth="1"/>
    <col min="6938" max="6939" width="4.6640625" customWidth="1"/>
    <col min="6940" max="6940" width="3.33203125" customWidth="1"/>
    <col min="6941" max="6941" width="2.88671875" customWidth="1"/>
    <col min="6942" max="6942" width="4.6640625" customWidth="1"/>
    <col min="6943" max="6943" width="2.88671875" customWidth="1"/>
    <col min="6944" max="6944" width="4.6640625" customWidth="1"/>
    <col min="6945" max="6947" width="8.6640625" customWidth="1"/>
    <col min="6948" max="6948" width="2.6640625" customWidth="1"/>
    <col min="6949" max="6949" width="7.88671875" customWidth="1"/>
    <col min="7172" max="7172" width="7.109375" customWidth="1"/>
    <col min="7173" max="7173" width="2.6640625" customWidth="1"/>
    <col min="7174" max="7176" width="8.6640625" customWidth="1"/>
    <col min="7177" max="7177" width="4.6640625" customWidth="1"/>
    <col min="7178" max="7178" width="2.33203125" customWidth="1"/>
    <col min="7179" max="7179" width="4.6640625" customWidth="1"/>
    <col min="7180" max="7180" width="2.88671875" customWidth="1"/>
    <col min="7181" max="7181" width="3.33203125" customWidth="1"/>
    <col min="7182" max="7183" width="4.6640625" customWidth="1"/>
    <col min="7184" max="7184" width="1.88671875" customWidth="1"/>
    <col min="7185" max="7185" width="2.44140625" customWidth="1"/>
    <col min="7186" max="7186" width="3.109375" customWidth="1"/>
    <col min="7187" max="7187" width="2.33203125" customWidth="1"/>
    <col min="7188" max="7189" width="4.6640625" customWidth="1"/>
    <col min="7190" max="7190" width="2.33203125" customWidth="1"/>
    <col min="7191" max="7191" width="3.109375" customWidth="1"/>
    <col min="7192" max="7192" width="2.88671875" customWidth="1"/>
    <col min="7193" max="7193" width="2.109375" customWidth="1"/>
    <col min="7194" max="7195" width="4.6640625" customWidth="1"/>
    <col min="7196" max="7196" width="3.33203125" customWidth="1"/>
    <col min="7197" max="7197" width="2.88671875" customWidth="1"/>
    <col min="7198" max="7198" width="4.6640625" customWidth="1"/>
    <col min="7199" max="7199" width="2.88671875" customWidth="1"/>
    <col min="7200" max="7200" width="4.6640625" customWidth="1"/>
    <col min="7201" max="7203" width="8.6640625" customWidth="1"/>
    <col min="7204" max="7204" width="2.6640625" customWidth="1"/>
    <col min="7205" max="7205" width="7.88671875" customWidth="1"/>
    <col min="7428" max="7428" width="7.109375" customWidth="1"/>
    <col min="7429" max="7429" width="2.6640625" customWidth="1"/>
    <col min="7430" max="7432" width="8.6640625" customWidth="1"/>
    <col min="7433" max="7433" width="4.6640625" customWidth="1"/>
    <col min="7434" max="7434" width="2.33203125" customWidth="1"/>
    <col min="7435" max="7435" width="4.6640625" customWidth="1"/>
    <col min="7436" max="7436" width="2.88671875" customWidth="1"/>
    <col min="7437" max="7437" width="3.33203125" customWidth="1"/>
    <col min="7438" max="7439" width="4.6640625" customWidth="1"/>
    <col min="7440" max="7440" width="1.88671875" customWidth="1"/>
    <col min="7441" max="7441" width="2.44140625" customWidth="1"/>
    <col min="7442" max="7442" width="3.109375" customWidth="1"/>
    <col min="7443" max="7443" width="2.33203125" customWidth="1"/>
    <col min="7444" max="7445" width="4.6640625" customWidth="1"/>
    <col min="7446" max="7446" width="2.33203125" customWidth="1"/>
    <col min="7447" max="7447" width="3.109375" customWidth="1"/>
    <col min="7448" max="7448" width="2.88671875" customWidth="1"/>
    <col min="7449" max="7449" width="2.109375" customWidth="1"/>
    <col min="7450" max="7451" width="4.6640625" customWidth="1"/>
    <col min="7452" max="7452" width="3.33203125" customWidth="1"/>
    <col min="7453" max="7453" width="2.88671875" customWidth="1"/>
    <col min="7454" max="7454" width="4.6640625" customWidth="1"/>
    <col min="7455" max="7455" width="2.88671875" customWidth="1"/>
    <col min="7456" max="7456" width="4.6640625" customWidth="1"/>
    <col min="7457" max="7459" width="8.6640625" customWidth="1"/>
    <col min="7460" max="7460" width="2.6640625" customWidth="1"/>
    <col min="7461" max="7461" width="7.88671875" customWidth="1"/>
    <col min="7684" max="7684" width="7.109375" customWidth="1"/>
    <col min="7685" max="7685" width="2.6640625" customWidth="1"/>
    <col min="7686" max="7688" width="8.6640625" customWidth="1"/>
    <col min="7689" max="7689" width="4.6640625" customWidth="1"/>
    <col min="7690" max="7690" width="2.33203125" customWidth="1"/>
    <col min="7691" max="7691" width="4.6640625" customWidth="1"/>
    <col min="7692" max="7692" width="2.88671875" customWidth="1"/>
    <col min="7693" max="7693" width="3.33203125" customWidth="1"/>
    <col min="7694" max="7695" width="4.6640625" customWidth="1"/>
    <col min="7696" max="7696" width="1.88671875" customWidth="1"/>
    <col min="7697" max="7697" width="2.44140625" customWidth="1"/>
    <col min="7698" max="7698" width="3.109375" customWidth="1"/>
    <col min="7699" max="7699" width="2.33203125" customWidth="1"/>
    <col min="7700" max="7701" width="4.6640625" customWidth="1"/>
    <col min="7702" max="7702" width="2.33203125" customWidth="1"/>
    <col min="7703" max="7703" width="3.109375" customWidth="1"/>
    <col min="7704" max="7704" width="2.88671875" customWidth="1"/>
    <col min="7705" max="7705" width="2.109375" customWidth="1"/>
    <col min="7706" max="7707" width="4.6640625" customWidth="1"/>
    <col min="7708" max="7708" width="3.33203125" customWidth="1"/>
    <col min="7709" max="7709" width="2.88671875" customWidth="1"/>
    <col min="7710" max="7710" width="4.6640625" customWidth="1"/>
    <col min="7711" max="7711" width="2.88671875" customWidth="1"/>
    <col min="7712" max="7712" width="4.6640625" customWidth="1"/>
    <col min="7713" max="7715" width="8.6640625" customWidth="1"/>
    <col min="7716" max="7716" width="2.6640625" customWidth="1"/>
    <col min="7717" max="7717" width="7.88671875" customWidth="1"/>
    <col min="7940" max="7940" width="7.109375" customWidth="1"/>
    <col min="7941" max="7941" width="2.6640625" customWidth="1"/>
    <col min="7942" max="7944" width="8.6640625" customWidth="1"/>
    <col min="7945" max="7945" width="4.6640625" customWidth="1"/>
    <col min="7946" max="7946" width="2.33203125" customWidth="1"/>
    <col min="7947" max="7947" width="4.6640625" customWidth="1"/>
    <col min="7948" max="7948" width="2.88671875" customWidth="1"/>
    <col min="7949" max="7949" width="3.33203125" customWidth="1"/>
    <col min="7950" max="7951" width="4.6640625" customWidth="1"/>
    <col min="7952" max="7952" width="1.88671875" customWidth="1"/>
    <col min="7953" max="7953" width="2.44140625" customWidth="1"/>
    <col min="7954" max="7954" width="3.109375" customWidth="1"/>
    <col min="7955" max="7955" width="2.33203125" customWidth="1"/>
    <col min="7956" max="7957" width="4.6640625" customWidth="1"/>
    <col min="7958" max="7958" width="2.33203125" customWidth="1"/>
    <col min="7959" max="7959" width="3.109375" customWidth="1"/>
    <col min="7960" max="7960" width="2.88671875" customWidth="1"/>
    <col min="7961" max="7961" width="2.109375" customWidth="1"/>
    <col min="7962" max="7963" width="4.6640625" customWidth="1"/>
    <col min="7964" max="7964" width="3.33203125" customWidth="1"/>
    <col min="7965" max="7965" width="2.88671875" customWidth="1"/>
    <col min="7966" max="7966" width="4.6640625" customWidth="1"/>
    <col min="7967" max="7967" width="2.88671875" customWidth="1"/>
    <col min="7968" max="7968" width="4.6640625" customWidth="1"/>
    <col min="7969" max="7971" width="8.6640625" customWidth="1"/>
    <col min="7972" max="7972" width="2.6640625" customWidth="1"/>
    <col min="7973" max="7973" width="7.88671875" customWidth="1"/>
    <col min="8196" max="8196" width="7.109375" customWidth="1"/>
    <col min="8197" max="8197" width="2.6640625" customWidth="1"/>
    <col min="8198" max="8200" width="8.6640625" customWidth="1"/>
    <col min="8201" max="8201" width="4.6640625" customWidth="1"/>
    <col min="8202" max="8202" width="2.33203125" customWidth="1"/>
    <col min="8203" max="8203" width="4.6640625" customWidth="1"/>
    <col min="8204" max="8204" width="2.88671875" customWidth="1"/>
    <col min="8205" max="8205" width="3.33203125" customWidth="1"/>
    <col min="8206" max="8207" width="4.6640625" customWidth="1"/>
    <col min="8208" max="8208" width="1.88671875" customWidth="1"/>
    <col min="8209" max="8209" width="2.44140625" customWidth="1"/>
    <col min="8210" max="8210" width="3.109375" customWidth="1"/>
    <col min="8211" max="8211" width="2.33203125" customWidth="1"/>
    <col min="8212" max="8213" width="4.6640625" customWidth="1"/>
    <col min="8214" max="8214" width="2.33203125" customWidth="1"/>
    <col min="8215" max="8215" width="3.109375" customWidth="1"/>
    <col min="8216" max="8216" width="2.88671875" customWidth="1"/>
    <col min="8217" max="8217" width="2.109375" customWidth="1"/>
    <col min="8218" max="8219" width="4.6640625" customWidth="1"/>
    <col min="8220" max="8220" width="3.33203125" customWidth="1"/>
    <col min="8221" max="8221" width="2.88671875" customWidth="1"/>
    <col min="8222" max="8222" width="4.6640625" customWidth="1"/>
    <col min="8223" max="8223" width="2.88671875" customWidth="1"/>
    <col min="8224" max="8224" width="4.6640625" customWidth="1"/>
    <col min="8225" max="8227" width="8.6640625" customWidth="1"/>
    <col min="8228" max="8228" width="2.6640625" customWidth="1"/>
    <col min="8229" max="8229" width="7.88671875" customWidth="1"/>
    <col min="8452" max="8452" width="7.109375" customWidth="1"/>
    <col min="8453" max="8453" width="2.6640625" customWidth="1"/>
    <col min="8454" max="8456" width="8.6640625" customWidth="1"/>
    <col min="8457" max="8457" width="4.6640625" customWidth="1"/>
    <col min="8458" max="8458" width="2.33203125" customWidth="1"/>
    <col min="8459" max="8459" width="4.6640625" customWidth="1"/>
    <col min="8460" max="8460" width="2.88671875" customWidth="1"/>
    <col min="8461" max="8461" width="3.33203125" customWidth="1"/>
    <col min="8462" max="8463" width="4.6640625" customWidth="1"/>
    <col min="8464" max="8464" width="1.88671875" customWidth="1"/>
    <col min="8465" max="8465" width="2.44140625" customWidth="1"/>
    <col min="8466" max="8466" width="3.109375" customWidth="1"/>
    <col min="8467" max="8467" width="2.33203125" customWidth="1"/>
    <col min="8468" max="8469" width="4.6640625" customWidth="1"/>
    <col min="8470" max="8470" width="2.33203125" customWidth="1"/>
    <col min="8471" max="8471" width="3.109375" customWidth="1"/>
    <col min="8472" max="8472" width="2.88671875" customWidth="1"/>
    <col min="8473" max="8473" width="2.109375" customWidth="1"/>
    <col min="8474" max="8475" width="4.6640625" customWidth="1"/>
    <col min="8476" max="8476" width="3.33203125" customWidth="1"/>
    <col min="8477" max="8477" width="2.88671875" customWidth="1"/>
    <col min="8478" max="8478" width="4.6640625" customWidth="1"/>
    <col min="8479" max="8479" width="2.88671875" customWidth="1"/>
    <col min="8480" max="8480" width="4.6640625" customWidth="1"/>
    <col min="8481" max="8483" width="8.6640625" customWidth="1"/>
    <col min="8484" max="8484" width="2.6640625" customWidth="1"/>
    <col min="8485" max="8485" width="7.88671875" customWidth="1"/>
    <col min="8708" max="8708" width="7.109375" customWidth="1"/>
    <col min="8709" max="8709" width="2.6640625" customWidth="1"/>
    <col min="8710" max="8712" width="8.6640625" customWidth="1"/>
    <col min="8713" max="8713" width="4.6640625" customWidth="1"/>
    <col min="8714" max="8714" width="2.33203125" customWidth="1"/>
    <col min="8715" max="8715" width="4.6640625" customWidth="1"/>
    <col min="8716" max="8716" width="2.88671875" customWidth="1"/>
    <col min="8717" max="8717" width="3.33203125" customWidth="1"/>
    <col min="8718" max="8719" width="4.6640625" customWidth="1"/>
    <col min="8720" max="8720" width="1.88671875" customWidth="1"/>
    <col min="8721" max="8721" width="2.44140625" customWidth="1"/>
    <col min="8722" max="8722" width="3.109375" customWidth="1"/>
    <col min="8723" max="8723" width="2.33203125" customWidth="1"/>
    <col min="8724" max="8725" width="4.6640625" customWidth="1"/>
    <col min="8726" max="8726" width="2.33203125" customWidth="1"/>
    <col min="8727" max="8727" width="3.109375" customWidth="1"/>
    <col min="8728" max="8728" width="2.88671875" customWidth="1"/>
    <col min="8729" max="8729" width="2.109375" customWidth="1"/>
    <col min="8730" max="8731" width="4.6640625" customWidth="1"/>
    <col min="8732" max="8732" width="3.33203125" customWidth="1"/>
    <col min="8733" max="8733" width="2.88671875" customWidth="1"/>
    <col min="8734" max="8734" width="4.6640625" customWidth="1"/>
    <col min="8735" max="8735" width="2.88671875" customWidth="1"/>
    <col min="8736" max="8736" width="4.6640625" customWidth="1"/>
    <col min="8737" max="8739" width="8.6640625" customWidth="1"/>
    <col min="8740" max="8740" width="2.6640625" customWidth="1"/>
    <col min="8741" max="8741" width="7.88671875" customWidth="1"/>
    <col min="8964" max="8964" width="7.109375" customWidth="1"/>
    <col min="8965" max="8965" width="2.6640625" customWidth="1"/>
    <col min="8966" max="8968" width="8.6640625" customWidth="1"/>
    <col min="8969" max="8969" width="4.6640625" customWidth="1"/>
    <col min="8970" max="8970" width="2.33203125" customWidth="1"/>
    <col min="8971" max="8971" width="4.6640625" customWidth="1"/>
    <col min="8972" max="8972" width="2.88671875" customWidth="1"/>
    <col min="8973" max="8973" width="3.33203125" customWidth="1"/>
    <col min="8974" max="8975" width="4.6640625" customWidth="1"/>
    <col min="8976" max="8976" width="1.88671875" customWidth="1"/>
    <col min="8977" max="8977" width="2.44140625" customWidth="1"/>
    <col min="8978" max="8978" width="3.109375" customWidth="1"/>
    <col min="8979" max="8979" width="2.33203125" customWidth="1"/>
    <col min="8980" max="8981" width="4.6640625" customWidth="1"/>
    <col min="8982" max="8982" width="2.33203125" customWidth="1"/>
    <col min="8983" max="8983" width="3.109375" customWidth="1"/>
    <col min="8984" max="8984" width="2.88671875" customWidth="1"/>
    <col min="8985" max="8985" width="2.109375" customWidth="1"/>
    <col min="8986" max="8987" width="4.6640625" customWidth="1"/>
    <col min="8988" max="8988" width="3.33203125" customWidth="1"/>
    <col min="8989" max="8989" width="2.88671875" customWidth="1"/>
    <col min="8990" max="8990" width="4.6640625" customWidth="1"/>
    <col min="8991" max="8991" width="2.88671875" customWidth="1"/>
    <col min="8992" max="8992" width="4.6640625" customWidth="1"/>
    <col min="8993" max="8995" width="8.6640625" customWidth="1"/>
    <col min="8996" max="8996" width="2.6640625" customWidth="1"/>
    <col min="8997" max="8997" width="7.88671875" customWidth="1"/>
    <col min="9220" max="9220" width="7.109375" customWidth="1"/>
    <col min="9221" max="9221" width="2.6640625" customWidth="1"/>
    <col min="9222" max="9224" width="8.6640625" customWidth="1"/>
    <col min="9225" max="9225" width="4.6640625" customWidth="1"/>
    <col min="9226" max="9226" width="2.33203125" customWidth="1"/>
    <col min="9227" max="9227" width="4.6640625" customWidth="1"/>
    <col min="9228" max="9228" width="2.88671875" customWidth="1"/>
    <col min="9229" max="9229" width="3.33203125" customWidth="1"/>
    <col min="9230" max="9231" width="4.6640625" customWidth="1"/>
    <col min="9232" max="9232" width="1.88671875" customWidth="1"/>
    <col min="9233" max="9233" width="2.44140625" customWidth="1"/>
    <col min="9234" max="9234" width="3.109375" customWidth="1"/>
    <col min="9235" max="9235" width="2.33203125" customWidth="1"/>
    <col min="9236" max="9237" width="4.6640625" customWidth="1"/>
    <col min="9238" max="9238" width="2.33203125" customWidth="1"/>
    <col min="9239" max="9239" width="3.109375" customWidth="1"/>
    <col min="9240" max="9240" width="2.88671875" customWidth="1"/>
    <col min="9241" max="9241" width="2.109375" customWidth="1"/>
    <col min="9242" max="9243" width="4.6640625" customWidth="1"/>
    <col min="9244" max="9244" width="3.33203125" customWidth="1"/>
    <col min="9245" max="9245" width="2.88671875" customWidth="1"/>
    <col min="9246" max="9246" width="4.6640625" customWidth="1"/>
    <col min="9247" max="9247" width="2.88671875" customWidth="1"/>
    <col min="9248" max="9248" width="4.6640625" customWidth="1"/>
    <col min="9249" max="9251" width="8.6640625" customWidth="1"/>
    <col min="9252" max="9252" width="2.6640625" customWidth="1"/>
    <col min="9253" max="9253" width="7.88671875" customWidth="1"/>
    <col min="9476" max="9476" width="7.109375" customWidth="1"/>
    <col min="9477" max="9477" width="2.6640625" customWidth="1"/>
    <col min="9478" max="9480" width="8.6640625" customWidth="1"/>
    <col min="9481" max="9481" width="4.6640625" customWidth="1"/>
    <col min="9482" max="9482" width="2.33203125" customWidth="1"/>
    <col min="9483" max="9483" width="4.6640625" customWidth="1"/>
    <col min="9484" max="9484" width="2.88671875" customWidth="1"/>
    <col min="9485" max="9485" width="3.33203125" customWidth="1"/>
    <col min="9486" max="9487" width="4.6640625" customWidth="1"/>
    <col min="9488" max="9488" width="1.88671875" customWidth="1"/>
    <col min="9489" max="9489" width="2.44140625" customWidth="1"/>
    <col min="9490" max="9490" width="3.109375" customWidth="1"/>
    <col min="9491" max="9491" width="2.33203125" customWidth="1"/>
    <col min="9492" max="9493" width="4.6640625" customWidth="1"/>
    <col min="9494" max="9494" width="2.33203125" customWidth="1"/>
    <col min="9495" max="9495" width="3.109375" customWidth="1"/>
    <col min="9496" max="9496" width="2.88671875" customWidth="1"/>
    <col min="9497" max="9497" width="2.109375" customWidth="1"/>
    <col min="9498" max="9499" width="4.6640625" customWidth="1"/>
    <col min="9500" max="9500" width="3.33203125" customWidth="1"/>
    <col min="9501" max="9501" width="2.88671875" customWidth="1"/>
    <col min="9502" max="9502" width="4.6640625" customWidth="1"/>
    <col min="9503" max="9503" width="2.88671875" customWidth="1"/>
    <col min="9504" max="9504" width="4.6640625" customWidth="1"/>
    <col min="9505" max="9507" width="8.6640625" customWidth="1"/>
    <col min="9508" max="9508" width="2.6640625" customWidth="1"/>
    <col min="9509" max="9509" width="7.88671875" customWidth="1"/>
    <col min="9732" max="9732" width="7.109375" customWidth="1"/>
    <col min="9733" max="9733" width="2.6640625" customWidth="1"/>
    <col min="9734" max="9736" width="8.6640625" customWidth="1"/>
    <col min="9737" max="9737" width="4.6640625" customWidth="1"/>
    <col min="9738" max="9738" width="2.33203125" customWidth="1"/>
    <col min="9739" max="9739" width="4.6640625" customWidth="1"/>
    <col min="9740" max="9740" width="2.88671875" customWidth="1"/>
    <col min="9741" max="9741" width="3.33203125" customWidth="1"/>
    <col min="9742" max="9743" width="4.6640625" customWidth="1"/>
    <col min="9744" max="9744" width="1.88671875" customWidth="1"/>
    <col min="9745" max="9745" width="2.44140625" customWidth="1"/>
    <col min="9746" max="9746" width="3.109375" customWidth="1"/>
    <col min="9747" max="9747" width="2.33203125" customWidth="1"/>
    <col min="9748" max="9749" width="4.6640625" customWidth="1"/>
    <col min="9750" max="9750" width="2.33203125" customWidth="1"/>
    <col min="9751" max="9751" width="3.109375" customWidth="1"/>
    <col min="9752" max="9752" width="2.88671875" customWidth="1"/>
    <col min="9753" max="9753" width="2.109375" customWidth="1"/>
    <col min="9754" max="9755" width="4.6640625" customWidth="1"/>
    <col min="9756" max="9756" width="3.33203125" customWidth="1"/>
    <col min="9757" max="9757" width="2.88671875" customWidth="1"/>
    <col min="9758" max="9758" width="4.6640625" customWidth="1"/>
    <col min="9759" max="9759" width="2.88671875" customWidth="1"/>
    <col min="9760" max="9760" width="4.6640625" customWidth="1"/>
    <col min="9761" max="9763" width="8.6640625" customWidth="1"/>
    <col min="9764" max="9764" width="2.6640625" customWidth="1"/>
    <col min="9765" max="9765" width="7.88671875" customWidth="1"/>
    <col min="9988" max="9988" width="7.109375" customWidth="1"/>
    <col min="9989" max="9989" width="2.6640625" customWidth="1"/>
    <col min="9990" max="9992" width="8.6640625" customWidth="1"/>
    <col min="9993" max="9993" width="4.6640625" customWidth="1"/>
    <col min="9994" max="9994" width="2.33203125" customWidth="1"/>
    <col min="9995" max="9995" width="4.6640625" customWidth="1"/>
    <col min="9996" max="9996" width="2.88671875" customWidth="1"/>
    <col min="9997" max="9997" width="3.33203125" customWidth="1"/>
    <col min="9998" max="9999" width="4.6640625" customWidth="1"/>
    <col min="10000" max="10000" width="1.88671875" customWidth="1"/>
    <col min="10001" max="10001" width="2.44140625" customWidth="1"/>
    <col min="10002" max="10002" width="3.109375" customWidth="1"/>
    <col min="10003" max="10003" width="2.33203125" customWidth="1"/>
    <col min="10004" max="10005" width="4.6640625" customWidth="1"/>
    <col min="10006" max="10006" width="2.33203125" customWidth="1"/>
    <col min="10007" max="10007" width="3.109375" customWidth="1"/>
    <col min="10008" max="10008" width="2.88671875" customWidth="1"/>
    <col min="10009" max="10009" width="2.109375" customWidth="1"/>
    <col min="10010" max="10011" width="4.6640625" customWidth="1"/>
    <col min="10012" max="10012" width="3.33203125" customWidth="1"/>
    <col min="10013" max="10013" width="2.88671875" customWidth="1"/>
    <col min="10014" max="10014" width="4.6640625" customWidth="1"/>
    <col min="10015" max="10015" width="2.88671875" customWidth="1"/>
    <col min="10016" max="10016" width="4.6640625" customWidth="1"/>
    <col min="10017" max="10019" width="8.6640625" customWidth="1"/>
    <col min="10020" max="10020" width="2.6640625" customWidth="1"/>
    <col min="10021" max="10021" width="7.88671875" customWidth="1"/>
    <col min="10244" max="10244" width="7.109375" customWidth="1"/>
    <col min="10245" max="10245" width="2.6640625" customWidth="1"/>
    <col min="10246" max="10248" width="8.6640625" customWidth="1"/>
    <col min="10249" max="10249" width="4.6640625" customWidth="1"/>
    <col min="10250" max="10250" width="2.33203125" customWidth="1"/>
    <col min="10251" max="10251" width="4.6640625" customWidth="1"/>
    <col min="10252" max="10252" width="2.88671875" customWidth="1"/>
    <col min="10253" max="10253" width="3.33203125" customWidth="1"/>
    <col min="10254" max="10255" width="4.6640625" customWidth="1"/>
    <col min="10256" max="10256" width="1.88671875" customWidth="1"/>
    <col min="10257" max="10257" width="2.44140625" customWidth="1"/>
    <col min="10258" max="10258" width="3.109375" customWidth="1"/>
    <col min="10259" max="10259" width="2.33203125" customWidth="1"/>
    <col min="10260" max="10261" width="4.6640625" customWidth="1"/>
    <col min="10262" max="10262" width="2.33203125" customWidth="1"/>
    <col min="10263" max="10263" width="3.109375" customWidth="1"/>
    <col min="10264" max="10264" width="2.88671875" customWidth="1"/>
    <col min="10265" max="10265" width="2.109375" customWidth="1"/>
    <col min="10266" max="10267" width="4.6640625" customWidth="1"/>
    <col min="10268" max="10268" width="3.33203125" customWidth="1"/>
    <col min="10269" max="10269" width="2.88671875" customWidth="1"/>
    <col min="10270" max="10270" width="4.6640625" customWidth="1"/>
    <col min="10271" max="10271" width="2.88671875" customWidth="1"/>
    <col min="10272" max="10272" width="4.6640625" customWidth="1"/>
    <col min="10273" max="10275" width="8.6640625" customWidth="1"/>
    <col min="10276" max="10276" width="2.6640625" customWidth="1"/>
    <col min="10277" max="10277" width="7.88671875" customWidth="1"/>
    <col min="10500" max="10500" width="7.109375" customWidth="1"/>
    <col min="10501" max="10501" width="2.6640625" customWidth="1"/>
    <col min="10502" max="10504" width="8.6640625" customWidth="1"/>
    <col min="10505" max="10505" width="4.6640625" customWidth="1"/>
    <col min="10506" max="10506" width="2.33203125" customWidth="1"/>
    <col min="10507" max="10507" width="4.6640625" customWidth="1"/>
    <col min="10508" max="10508" width="2.88671875" customWidth="1"/>
    <col min="10509" max="10509" width="3.33203125" customWidth="1"/>
    <col min="10510" max="10511" width="4.6640625" customWidth="1"/>
    <col min="10512" max="10512" width="1.88671875" customWidth="1"/>
    <col min="10513" max="10513" width="2.44140625" customWidth="1"/>
    <col min="10514" max="10514" width="3.109375" customWidth="1"/>
    <col min="10515" max="10515" width="2.33203125" customWidth="1"/>
    <col min="10516" max="10517" width="4.6640625" customWidth="1"/>
    <col min="10518" max="10518" width="2.33203125" customWidth="1"/>
    <col min="10519" max="10519" width="3.109375" customWidth="1"/>
    <col min="10520" max="10520" width="2.88671875" customWidth="1"/>
    <col min="10521" max="10521" width="2.109375" customWidth="1"/>
    <col min="10522" max="10523" width="4.6640625" customWidth="1"/>
    <col min="10524" max="10524" width="3.33203125" customWidth="1"/>
    <col min="10525" max="10525" width="2.88671875" customWidth="1"/>
    <col min="10526" max="10526" width="4.6640625" customWidth="1"/>
    <col min="10527" max="10527" width="2.88671875" customWidth="1"/>
    <col min="10528" max="10528" width="4.6640625" customWidth="1"/>
    <col min="10529" max="10531" width="8.6640625" customWidth="1"/>
    <col min="10532" max="10532" width="2.6640625" customWidth="1"/>
    <col min="10533" max="10533" width="7.88671875" customWidth="1"/>
    <col min="10756" max="10756" width="7.109375" customWidth="1"/>
    <col min="10757" max="10757" width="2.6640625" customWidth="1"/>
    <col min="10758" max="10760" width="8.6640625" customWidth="1"/>
    <col min="10761" max="10761" width="4.6640625" customWidth="1"/>
    <col min="10762" max="10762" width="2.33203125" customWidth="1"/>
    <col min="10763" max="10763" width="4.6640625" customWidth="1"/>
    <col min="10764" max="10764" width="2.88671875" customWidth="1"/>
    <col min="10765" max="10765" width="3.33203125" customWidth="1"/>
    <col min="10766" max="10767" width="4.6640625" customWidth="1"/>
    <col min="10768" max="10768" width="1.88671875" customWidth="1"/>
    <col min="10769" max="10769" width="2.44140625" customWidth="1"/>
    <col min="10770" max="10770" width="3.109375" customWidth="1"/>
    <col min="10771" max="10771" width="2.33203125" customWidth="1"/>
    <col min="10772" max="10773" width="4.6640625" customWidth="1"/>
    <col min="10774" max="10774" width="2.33203125" customWidth="1"/>
    <col min="10775" max="10775" width="3.109375" customWidth="1"/>
    <col min="10776" max="10776" width="2.88671875" customWidth="1"/>
    <col min="10777" max="10777" width="2.109375" customWidth="1"/>
    <col min="10778" max="10779" width="4.6640625" customWidth="1"/>
    <col min="10780" max="10780" width="3.33203125" customWidth="1"/>
    <col min="10781" max="10781" width="2.88671875" customWidth="1"/>
    <col min="10782" max="10782" width="4.6640625" customWidth="1"/>
    <col min="10783" max="10783" width="2.88671875" customWidth="1"/>
    <col min="10784" max="10784" width="4.6640625" customWidth="1"/>
    <col min="10785" max="10787" width="8.6640625" customWidth="1"/>
    <col min="10788" max="10788" width="2.6640625" customWidth="1"/>
    <col min="10789" max="10789" width="7.88671875" customWidth="1"/>
    <col min="11012" max="11012" width="7.109375" customWidth="1"/>
    <col min="11013" max="11013" width="2.6640625" customWidth="1"/>
    <col min="11014" max="11016" width="8.6640625" customWidth="1"/>
    <col min="11017" max="11017" width="4.6640625" customWidth="1"/>
    <col min="11018" max="11018" width="2.33203125" customWidth="1"/>
    <col min="11019" max="11019" width="4.6640625" customWidth="1"/>
    <col min="11020" max="11020" width="2.88671875" customWidth="1"/>
    <col min="11021" max="11021" width="3.33203125" customWidth="1"/>
    <col min="11022" max="11023" width="4.6640625" customWidth="1"/>
    <col min="11024" max="11024" width="1.88671875" customWidth="1"/>
    <col min="11025" max="11025" width="2.44140625" customWidth="1"/>
    <col min="11026" max="11026" width="3.109375" customWidth="1"/>
    <col min="11027" max="11027" width="2.33203125" customWidth="1"/>
    <col min="11028" max="11029" width="4.6640625" customWidth="1"/>
    <col min="11030" max="11030" width="2.33203125" customWidth="1"/>
    <col min="11031" max="11031" width="3.109375" customWidth="1"/>
    <col min="11032" max="11032" width="2.88671875" customWidth="1"/>
    <col min="11033" max="11033" width="2.109375" customWidth="1"/>
    <col min="11034" max="11035" width="4.6640625" customWidth="1"/>
    <col min="11036" max="11036" width="3.33203125" customWidth="1"/>
    <col min="11037" max="11037" width="2.88671875" customWidth="1"/>
    <col min="11038" max="11038" width="4.6640625" customWidth="1"/>
    <col min="11039" max="11039" width="2.88671875" customWidth="1"/>
    <col min="11040" max="11040" width="4.6640625" customWidth="1"/>
    <col min="11041" max="11043" width="8.6640625" customWidth="1"/>
    <col min="11044" max="11044" width="2.6640625" customWidth="1"/>
    <col min="11045" max="11045" width="7.88671875" customWidth="1"/>
    <col min="11268" max="11268" width="7.109375" customWidth="1"/>
    <col min="11269" max="11269" width="2.6640625" customWidth="1"/>
    <col min="11270" max="11272" width="8.6640625" customWidth="1"/>
    <col min="11273" max="11273" width="4.6640625" customWidth="1"/>
    <col min="11274" max="11274" width="2.33203125" customWidth="1"/>
    <col min="11275" max="11275" width="4.6640625" customWidth="1"/>
    <col min="11276" max="11276" width="2.88671875" customWidth="1"/>
    <col min="11277" max="11277" width="3.33203125" customWidth="1"/>
    <col min="11278" max="11279" width="4.6640625" customWidth="1"/>
    <col min="11280" max="11280" width="1.88671875" customWidth="1"/>
    <col min="11281" max="11281" width="2.44140625" customWidth="1"/>
    <col min="11282" max="11282" width="3.109375" customWidth="1"/>
    <col min="11283" max="11283" width="2.33203125" customWidth="1"/>
    <col min="11284" max="11285" width="4.6640625" customWidth="1"/>
    <col min="11286" max="11286" width="2.33203125" customWidth="1"/>
    <col min="11287" max="11287" width="3.109375" customWidth="1"/>
    <col min="11288" max="11288" width="2.88671875" customWidth="1"/>
    <col min="11289" max="11289" width="2.109375" customWidth="1"/>
    <col min="11290" max="11291" width="4.6640625" customWidth="1"/>
    <col min="11292" max="11292" width="3.33203125" customWidth="1"/>
    <col min="11293" max="11293" width="2.88671875" customWidth="1"/>
    <col min="11294" max="11294" width="4.6640625" customWidth="1"/>
    <col min="11295" max="11295" width="2.88671875" customWidth="1"/>
    <col min="11296" max="11296" width="4.6640625" customWidth="1"/>
    <col min="11297" max="11299" width="8.6640625" customWidth="1"/>
    <col min="11300" max="11300" width="2.6640625" customWidth="1"/>
    <col min="11301" max="11301" width="7.88671875" customWidth="1"/>
    <col min="11524" max="11524" width="7.109375" customWidth="1"/>
    <col min="11525" max="11525" width="2.6640625" customWidth="1"/>
    <col min="11526" max="11528" width="8.6640625" customWidth="1"/>
    <col min="11529" max="11529" width="4.6640625" customWidth="1"/>
    <col min="11530" max="11530" width="2.33203125" customWidth="1"/>
    <col min="11531" max="11531" width="4.6640625" customWidth="1"/>
    <col min="11532" max="11532" width="2.88671875" customWidth="1"/>
    <col min="11533" max="11533" width="3.33203125" customWidth="1"/>
    <col min="11534" max="11535" width="4.6640625" customWidth="1"/>
    <col min="11536" max="11536" width="1.88671875" customWidth="1"/>
    <col min="11537" max="11537" width="2.44140625" customWidth="1"/>
    <col min="11538" max="11538" width="3.109375" customWidth="1"/>
    <col min="11539" max="11539" width="2.33203125" customWidth="1"/>
    <col min="11540" max="11541" width="4.6640625" customWidth="1"/>
    <col min="11542" max="11542" width="2.33203125" customWidth="1"/>
    <col min="11543" max="11543" width="3.109375" customWidth="1"/>
    <col min="11544" max="11544" width="2.88671875" customWidth="1"/>
    <col min="11545" max="11545" width="2.109375" customWidth="1"/>
    <col min="11546" max="11547" width="4.6640625" customWidth="1"/>
    <col min="11548" max="11548" width="3.33203125" customWidth="1"/>
    <col min="11549" max="11549" width="2.88671875" customWidth="1"/>
    <col min="11550" max="11550" width="4.6640625" customWidth="1"/>
    <col min="11551" max="11551" width="2.88671875" customWidth="1"/>
    <col min="11552" max="11552" width="4.6640625" customWidth="1"/>
    <col min="11553" max="11555" width="8.6640625" customWidth="1"/>
    <col min="11556" max="11556" width="2.6640625" customWidth="1"/>
    <col min="11557" max="11557" width="7.88671875" customWidth="1"/>
    <col min="11780" max="11780" width="7.109375" customWidth="1"/>
    <col min="11781" max="11781" width="2.6640625" customWidth="1"/>
    <col min="11782" max="11784" width="8.6640625" customWidth="1"/>
    <col min="11785" max="11785" width="4.6640625" customWidth="1"/>
    <col min="11786" max="11786" width="2.33203125" customWidth="1"/>
    <col min="11787" max="11787" width="4.6640625" customWidth="1"/>
    <col min="11788" max="11788" width="2.88671875" customWidth="1"/>
    <col min="11789" max="11789" width="3.33203125" customWidth="1"/>
    <col min="11790" max="11791" width="4.6640625" customWidth="1"/>
    <col min="11792" max="11792" width="1.88671875" customWidth="1"/>
    <col min="11793" max="11793" width="2.44140625" customWidth="1"/>
    <col min="11794" max="11794" width="3.109375" customWidth="1"/>
    <col min="11795" max="11795" width="2.33203125" customWidth="1"/>
    <col min="11796" max="11797" width="4.6640625" customWidth="1"/>
    <col min="11798" max="11798" width="2.33203125" customWidth="1"/>
    <col min="11799" max="11799" width="3.109375" customWidth="1"/>
    <col min="11800" max="11800" width="2.88671875" customWidth="1"/>
    <col min="11801" max="11801" width="2.109375" customWidth="1"/>
    <col min="11802" max="11803" width="4.6640625" customWidth="1"/>
    <col min="11804" max="11804" width="3.33203125" customWidth="1"/>
    <col min="11805" max="11805" width="2.88671875" customWidth="1"/>
    <col min="11806" max="11806" width="4.6640625" customWidth="1"/>
    <col min="11807" max="11807" width="2.88671875" customWidth="1"/>
    <col min="11808" max="11808" width="4.6640625" customWidth="1"/>
    <col min="11809" max="11811" width="8.6640625" customWidth="1"/>
    <col min="11812" max="11812" width="2.6640625" customWidth="1"/>
    <col min="11813" max="11813" width="7.88671875" customWidth="1"/>
    <col min="12036" max="12036" width="7.109375" customWidth="1"/>
    <col min="12037" max="12037" width="2.6640625" customWidth="1"/>
    <col min="12038" max="12040" width="8.6640625" customWidth="1"/>
    <col min="12041" max="12041" width="4.6640625" customWidth="1"/>
    <col min="12042" max="12042" width="2.33203125" customWidth="1"/>
    <col min="12043" max="12043" width="4.6640625" customWidth="1"/>
    <col min="12044" max="12044" width="2.88671875" customWidth="1"/>
    <col min="12045" max="12045" width="3.33203125" customWidth="1"/>
    <col min="12046" max="12047" width="4.6640625" customWidth="1"/>
    <col min="12048" max="12048" width="1.88671875" customWidth="1"/>
    <col min="12049" max="12049" width="2.44140625" customWidth="1"/>
    <col min="12050" max="12050" width="3.109375" customWidth="1"/>
    <col min="12051" max="12051" width="2.33203125" customWidth="1"/>
    <col min="12052" max="12053" width="4.6640625" customWidth="1"/>
    <col min="12054" max="12054" width="2.33203125" customWidth="1"/>
    <col min="12055" max="12055" width="3.109375" customWidth="1"/>
    <col min="12056" max="12056" width="2.88671875" customWidth="1"/>
    <col min="12057" max="12057" width="2.109375" customWidth="1"/>
    <col min="12058" max="12059" width="4.6640625" customWidth="1"/>
    <col min="12060" max="12060" width="3.33203125" customWidth="1"/>
    <col min="12061" max="12061" width="2.88671875" customWidth="1"/>
    <col min="12062" max="12062" width="4.6640625" customWidth="1"/>
    <col min="12063" max="12063" width="2.88671875" customWidth="1"/>
    <col min="12064" max="12064" width="4.6640625" customWidth="1"/>
    <col min="12065" max="12067" width="8.6640625" customWidth="1"/>
    <col min="12068" max="12068" width="2.6640625" customWidth="1"/>
    <col min="12069" max="12069" width="7.88671875" customWidth="1"/>
    <col min="12292" max="12292" width="7.109375" customWidth="1"/>
    <col min="12293" max="12293" width="2.6640625" customWidth="1"/>
    <col min="12294" max="12296" width="8.6640625" customWidth="1"/>
    <col min="12297" max="12297" width="4.6640625" customWidth="1"/>
    <col min="12298" max="12298" width="2.33203125" customWidth="1"/>
    <col min="12299" max="12299" width="4.6640625" customWidth="1"/>
    <col min="12300" max="12300" width="2.88671875" customWidth="1"/>
    <col min="12301" max="12301" width="3.33203125" customWidth="1"/>
    <col min="12302" max="12303" width="4.6640625" customWidth="1"/>
    <col min="12304" max="12304" width="1.88671875" customWidth="1"/>
    <col min="12305" max="12305" width="2.44140625" customWidth="1"/>
    <col min="12306" max="12306" width="3.109375" customWidth="1"/>
    <col min="12307" max="12307" width="2.33203125" customWidth="1"/>
    <col min="12308" max="12309" width="4.6640625" customWidth="1"/>
    <col min="12310" max="12310" width="2.33203125" customWidth="1"/>
    <col min="12311" max="12311" width="3.109375" customWidth="1"/>
    <col min="12312" max="12312" width="2.88671875" customWidth="1"/>
    <col min="12313" max="12313" width="2.109375" customWidth="1"/>
    <col min="12314" max="12315" width="4.6640625" customWidth="1"/>
    <col min="12316" max="12316" width="3.33203125" customWidth="1"/>
    <col min="12317" max="12317" width="2.88671875" customWidth="1"/>
    <col min="12318" max="12318" width="4.6640625" customWidth="1"/>
    <col min="12319" max="12319" width="2.88671875" customWidth="1"/>
    <col min="12320" max="12320" width="4.6640625" customWidth="1"/>
    <col min="12321" max="12323" width="8.6640625" customWidth="1"/>
    <col min="12324" max="12324" width="2.6640625" customWidth="1"/>
    <col min="12325" max="12325" width="7.88671875" customWidth="1"/>
    <col min="12548" max="12548" width="7.109375" customWidth="1"/>
    <col min="12549" max="12549" width="2.6640625" customWidth="1"/>
    <col min="12550" max="12552" width="8.6640625" customWidth="1"/>
    <col min="12553" max="12553" width="4.6640625" customWidth="1"/>
    <col min="12554" max="12554" width="2.33203125" customWidth="1"/>
    <col min="12555" max="12555" width="4.6640625" customWidth="1"/>
    <col min="12556" max="12556" width="2.88671875" customWidth="1"/>
    <col min="12557" max="12557" width="3.33203125" customWidth="1"/>
    <col min="12558" max="12559" width="4.6640625" customWidth="1"/>
    <col min="12560" max="12560" width="1.88671875" customWidth="1"/>
    <col min="12561" max="12561" width="2.44140625" customWidth="1"/>
    <col min="12562" max="12562" width="3.109375" customWidth="1"/>
    <col min="12563" max="12563" width="2.33203125" customWidth="1"/>
    <col min="12564" max="12565" width="4.6640625" customWidth="1"/>
    <col min="12566" max="12566" width="2.33203125" customWidth="1"/>
    <col min="12567" max="12567" width="3.109375" customWidth="1"/>
    <col min="12568" max="12568" width="2.88671875" customWidth="1"/>
    <col min="12569" max="12569" width="2.109375" customWidth="1"/>
    <col min="12570" max="12571" width="4.6640625" customWidth="1"/>
    <col min="12572" max="12572" width="3.33203125" customWidth="1"/>
    <col min="12573" max="12573" width="2.88671875" customWidth="1"/>
    <col min="12574" max="12574" width="4.6640625" customWidth="1"/>
    <col min="12575" max="12575" width="2.88671875" customWidth="1"/>
    <col min="12576" max="12576" width="4.6640625" customWidth="1"/>
    <col min="12577" max="12579" width="8.6640625" customWidth="1"/>
    <col min="12580" max="12580" width="2.6640625" customWidth="1"/>
    <col min="12581" max="12581" width="7.88671875" customWidth="1"/>
    <col min="12804" max="12804" width="7.109375" customWidth="1"/>
    <col min="12805" max="12805" width="2.6640625" customWidth="1"/>
    <col min="12806" max="12808" width="8.6640625" customWidth="1"/>
    <col min="12809" max="12809" width="4.6640625" customWidth="1"/>
    <col min="12810" max="12810" width="2.33203125" customWidth="1"/>
    <col min="12811" max="12811" width="4.6640625" customWidth="1"/>
    <col min="12812" max="12812" width="2.88671875" customWidth="1"/>
    <col min="12813" max="12813" width="3.33203125" customWidth="1"/>
    <col min="12814" max="12815" width="4.6640625" customWidth="1"/>
    <col min="12816" max="12816" width="1.88671875" customWidth="1"/>
    <col min="12817" max="12817" width="2.44140625" customWidth="1"/>
    <col min="12818" max="12818" width="3.109375" customWidth="1"/>
    <col min="12819" max="12819" width="2.33203125" customWidth="1"/>
    <col min="12820" max="12821" width="4.6640625" customWidth="1"/>
    <col min="12822" max="12822" width="2.33203125" customWidth="1"/>
    <col min="12823" max="12823" width="3.109375" customWidth="1"/>
    <col min="12824" max="12824" width="2.88671875" customWidth="1"/>
    <col min="12825" max="12825" width="2.109375" customWidth="1"/>
    <col min="12826" max="12827" width="4.6640625" customWidth="1"/>
    <col min="12828" max="12828" width="3.33203125" customWidth="1"/>
    <col min="12829" max="12829" width="2.88671875" customWidth="1"/>
    <col min="12830" max="12830" width="4.6640625" customWidth="1"/>
    <col min="12831" max="12831" width="2.88671875" customWidth="1"/>
    <col min="12832" max="12832" width="4.6640625" customWidth="1"/>
    <col min="12833" max="12835" width="8.6640625" customWidth="1"/>
    <col min="12836" max="12836" width="2.6640625" customWidth="1"/>
    <col min="12837" max="12837" width="7.88671875" customWidth="1"/>
    <col min="13060" max="13060" width="7.109375" customWidth="1"/>
    <col min="13061" max="13061" width="2.6640625" customWidth="1"/>
    <col min="13062" max="13064" width="8.6640625" customWidth="1"/>
    <col min="13065" max="13065" width="4.6640625" customWidth="1"/>
    <col min="13066" max="13066" width="2.33203125" customWidth="1"/>
    <col min="13067" max="13067" width="4.6640625" customWidth="1"/>
    <col min="13068" max="13068" width="2.88671875" customWidth="1"/>
    <col min="13069" max="13069" width="3.33203125" customWidth="1"/>
    <col min="13070" max="13071" width="4.6640625" customWidth="1"/>
    <col min="13072" max="13072" width="1.88671875" customWidth="1"/>
    <col min="13073" max="13073" width="2.44140625" customWidth="1"/>
    <col min="13074" max="13074" width="3.109375" customWidth="1"/>
    <col min="13075" max="13075" width="2.33203125" customWidth="1"/>
    <col min="13076" max="13077" width="4.6640625" customWidth="1"/>
    <col min="13078" max="13078" width="2.33203125" customWidth="1"/>
    <col min="13079" max="13079" width="3.109375" customWidth="1"/>
    <col min="13080" max="13080" width="2.88671875" customWidth="1"/>
    <col min="13081" max="13081" width="2.109375" customWidth="1"/>
    <col min="13082" max="13083" width="4.6640625" customWidth="1"/>
    <col min="13084" max="13084" width="3.33203125" customWidth="1"/>
    <col min="13085" max="13085" width="2.88671875" customWidth="1"/>
    <col min="13086" max="13086" width="4.6640625" customWidth="1"/>
    <col min="13087" max="13087" width="2.88671875" customWidth="1"/>
    <col min="13088" max="13088" width="4.6640625" customWidth="1"/>
    <col min="13089" max="13091" width="8.6640625" customWidth="1"/>
    <col min="13092" max="13092" width="2.6640625" customWidth="1"/>
    <col min="13093" max="13093" width="7.88671875" customWidth="1"/>
    <col min="13316" max="13316" width="7.109375" customWidth="1"/>
    <col min="13317" max="13317" width="2.6640625" customWidth="1"/>
    <col min="13318" max="13320" width="8.6640625" customWidth="1"/>
    <col min="13321" max="13321" width="4.6640625" customWidth="1"/>
    <col min="13322" max="13322" width="2.33203125" customWidth="1"/>
    <col min="13323" max="13323" width="4.6640625" customWidth="1"/>
    <col min="13324" max="13324" width="2.88671875" customWidth="1"/>
    <col min="13325" max="13325" width="3.33203125" customWidth="1"/>
    <col min="13326" max="13327" width="4.6640625" customWidth="1"/>
    <col min="13328" max="13328" width="1.88671875" customWidth="1"/>
    <col min="13329" max="13329" width="2.44140625" customWidth="1"/>
    <col min="13330" max="13330" width="3.109375" customWidth="1"/>
    <col min="13331" max="13331" width="2.33203125" customWidth="1"/>
    <col min="13332" max="13333" width="4.6640625" customWidth="1"/>
    <col min="13334" max="13334" width="2.33203125" customWidth="1"/>
    <col min="13335" max="13335" width="3.109375" customWidth="1"/>
    <col min="13336" max="13336" width="2.88671875" customWidth="1"/>
    <col min="13337" max="13337" width="2.109375" customWidth="1"/>
    <col min="13338" max="13339" width="4.6640625" customWidth="1"/>
    <col min="13340" max="13340" width="3.33203125" customWidth="1"/>
    <col min="13341" max="13341" width="2.88671875" customWidth="1"/>
    <col min="13342" max="13342" width="4.6640625" customWidth="1"/>
    <col min="13343" max="13343" width="2.88671875" customWidth="1"/>
    <col min="13344" max="13344" width="4.6640625" customWidth="1"/>
    <col min="13345" max="13347" width="8.6640625" customWidth="1"/>
    <col min="13348" max="13348" width="2.6640625" customWidth="1"/>
    <col min="13349" max="13349" width="7.88671875" customWidth="1"/>
    <col min="13572" max="13572" width="7.109375" customWidth="1"/>
    <col min="13573" max="13573" width="2.6640625" customWidth="1"/>
    <col min="13574" max="13576" width="8.6640625" customWidth="1"/>
    <col min="13577" max="13577" width="4.6640625" customWidth="1"/>
    <col min="13578" max="13578" width="2.33203125" customWidth="1"/>
    <col min="13579" max="13579" width="4.6640625" customWidth="1"/>
    <col min="13580" max="13580" width="2.88671875" customWidth="1"/>
    <col min="13581" max="13581" width="3.33203125" customWidth="1"/>
    <col min="13582" max="13583" width="4.6640625" customWidth="1"/>
    <col min="13584" max="13584" width="1.88671875" customWidth="1"/>
    <col min="13585" max="13585" width="2.44140625" customWidth="1"/>
    <col min="13586" max="13586" width="3.109375" customWidth="1"/>
    <col min="13587" max="13587" width="2.33203125" customWidth="1"/>
    <col min="13588" max="13589" width="4.6640625" customWidth="1"/>
    <col min="13590" max="13590" width="2.33203125" customWidth="1"/>
    <col min="13591" max="13591" width="3.109375" customWidth="1"/>
    <col min="13592" max="13592" width="2.88671875" customWidth="1"/>
    <col min="13593" max="13593" width="2.109375" customWidth="1"/>
    <col min="13594" max="13595" width="4.6640625" customWidth="1"/>
    <col min="13596" max="13596" width="3.33203125" customWidth="1"/>
    <col min="13597" max="13597" width="2.88671875" customWidth="1"/>
    <col min="13598" max="13598" width="4.6640625" customWidth="1"/>
    <col min="13599" max="13599" width="2.88671875" customWidth="1"/>
    <col min="13600" max="13600" width="4.6640625" customWidth="1"/>
    <col min="13601" max="13603" width="8.6640625" customWidth="1"/>
    <col min="13604" max="13604" width="2.6640625" customWidth="1"/>
    <col min="13605" max="13605" width="7.88671875" customWidth="1"/>
    <col min="13828" max="13828" width="7.109375" customWidth="1"/>
    <col min="13829" max="13829" width="2.6640625" customWidth="1"/>
    <col min="13830" max="13832" width="8.6640625" customWidth="1"/>
    <col min="13833" max="13833" width="4.6640625" customWidth="1"/>
    <col min="13834" max="13834" width="2.33203125" customWidth="1"/>
    <col min="13835" max="13835" width="4.6640625" customWidth="1"/>
    <col min="13836" max="13836" width="2.88671875" customWidth="1"/>
    <col min="13837" max="13837" width="3.33203125" customWidth="1"/>
    <col min="13838" max="13839" width="4.6640625" customWidth="1"/>
    <col min="13840" max="13840" width="1.88671875" customWidth="1"/>
    <col min="13841" max="13841" width="2.44140625" customWidth="1"/>
    <col min="13842" max="13842" width="3.109375" customWidth="1"/>
    <col min="13843" max="13843" width="2.33203125" customWidth="1"/>
    <col min="13844" max="13845" width="4.6640625" customWidth="1"/>
    <col min="13846" max="13846" width="2.33203125" customWidth="1"/>
    <col min="13847" max="13847" width="3.109375" customWidth="1"/>
    <col min="13848" max="13848" width="2.88671875" customWidth="1"/>
    <col min="13849" max="13849" width="2.109375" customWidth="1"/>
    <col min="13850" max="13851" width="4.6640625" customWidth="1"/>
    <col min="13852" max="13852" width="3.33203125" customWidth="1"/>
    <col min="13853" max="13853" width="2.88671875" customWidth="1"/>
    <col min="13854" max="13854" width="4.6640625" customWidth="1"/>
    <col min="13855" max="13855" width="2.88671875" customWidth="1"/>
    <col min="13856" max="13856" width="4.6640625" customWidth="1"/>
    <col min="13857" max="13859" width="8.6640625" customWidth="1"/>
    <col min="13860" max="13860" width="2.6640625" customWidth="1"/>
    <col min="13861" max="13861" width="7.88671875" customWidth="1"/>
    <col min="14084" max="14084" width="7.109375" customWidth="1"/>
    <col min="14085" max="14085" width="2.6640625" customWidth="1"/>
    <col min="14086" max="14088" width="8.6640625" customWidth="1"/>
    <col min="14089" max="14089" width="4.6640625" customWidth="1"/>
    <col min="14090" max="14090" width="2.33203125" customWidth="1"/>
    <col min="14091" max="14091" width="4.6640625" customWidth="1"/>
    <col min="14092" max="14092" width="2.88671875" customWidth="1"/>
    <col min="14093" max="14093" width="3.33203125" customWidth="1"/>
    <col min="14094" max="14095" width="4.6640625" customWidth="1"/>
    <col min="14096" max="14096" width="1.88671875" customWidth="1"/>
    <col min="14097" max="14097" width="2.44140625" customWidth="1"/>
    <col min="14098" max="14098" width="3.109375" customWidth="1"/>
    <col min="14099" max="14099" width="2.33203125" customWidth="1"/>
    <col min="14100" max="14101" width="4.6640625" customWidth="1"/>
    <col min="14102" max="14102" width="2.33203125" customWidth="1"/>
    <col min="14103" max="14103" width="3.109375" customWidth="1"/>
    <col min="14104" max="14104" width="2.88671875" customWidth="1"/>
    <col min="14105" max="14105" width="2.109375" customWidth="1"/>
    <col min="14106" max="14107" width="4.6640625" customWidth="1"/>
    <col min="14108" max="14108" width="3.33203125" customWidth="1"/>
    <col min="14109" max="14109" width="2.88671875" customWidth="1"/>
    <col min="14110" max="14110" width="4.6640625" customWidth="1"/>
    <col min="14111" max="14111" width="2.88671875" customWidth="1"/>
    <col min="14112" max="14112" width="4.6640625" customWidth="1"/>
    <col min="14113" max="14115" width="8.6640625" customWidth="1"/>
    <col min="14116" max="14116" width="2.6640625" customWidth="1"/>
    <col min="14117" max="14117" width="7.88671875" customWidth="1"/>
    <col min="14340" max="14340" width="7.109375" customWidth="1"/>
    <col min="14341" max="14341" width="2.6640625" customWidth="1"/>
    <col min="14342" max="14344" width="8.6640625" customWidth="1"/>
    <col min="14345" max="14345" width="4.6640625" customWidth="1"/>
    <col min="14346" max="14346" width="2.33203125" customWidth="1"/>
    <col min="14347" max="14347" width="4.6640625" customWidth="1"/>
    <col min="14348" max="14348" width="2.88671875" customWidth="1"/>
    <col min="14349" max="14349" width="3.33203125" customWidth="1"/>
    <col min="14350" max="14351" width="4.6640625" customWidth="1"/>
    <col min="14352" max="14352" width="1.88671875" customWidth="1"/>
    <col min="14353" max="14353" width="2.44140625" customWidth="1"/>
    <col min="14354" max="14354" width="3.109375" customWidth="1"/>
    <col min="14355" max="14355" width="2.33203125" customWidth="1"/>
    <col min="14356" max="14357" width="4.6640625" customWidth="1"/>
    <col min="14358" max="14358" width="2.33203125" customWidth="1"/>
    <col min="14359" max="14359" width="3.109375" customWidth="1"/>
    <col min="14360" max="14360" width="2.88671875" customWidth="1"/>
    <col min="14361" max="14361" width="2.109375" customWidth="1"/>
    <col min="14362" max="14363" width="4.6640625" customWidth="1"/>
    <col min="14364" max="14364" width="3.33203125" customWidth="1"/>
    <col min="14365" max="14365" width="2.88671875" customWidth="1"/>
    <col min="14366" max="14366" width="4.6640625" customWidth="1"/>
    <col min="14367" max="14367" width="2.88671875" customWidth="1"/>
    <col min="14368" max="14368" width="4.6640625" customWidth="1"/>
    <col min="14369" max="14371" width="8.6640625" customWidth="1"/>
    <col min="14372" max="14372" width="2.6640625" customWidth="1"/>
    <col min="14373" max="14373" width="7.88671875" customWidth="1"/>
    <col min="14596" max="14596" width="7.109375" customWidth="1"/>
    <col min="14597" max="14597" width="2.6640625" customWidth="1"/>
    <col min="14598" max="14600" width="8.6640625" customWidth="1"/>
    <col min="14601" max="14601" width="4.6640625" customWidth="1"/>
    <col min="14602" max="14602" width="2.33203125" customWidth="1"/>
    <col min="14603" max="14603" width="4.6640625" customWidth="1"/>
    <col min="14604" max="14604" width="2.88671875" customWidth="1"/>
    <col min="14605" max="14605" width="3.33203125" customWidth="1"/>
    <col min="14606" max="14607" width="4.6640625" customWidth="1"/>
    <col min="14608" max="14608" width="1.88671875" customWidth="1"/>
    <col min="14609" max="14609" width="2.44140625" customWidth="1"/>
    <col min="14610" max="14610" width="3.109375" customWidth="1"/>
    <col min="14611" max="14611" width="2.33203125" customWidth="1"/>
    <col min="14612" max="14613" width="4.6640625" customWidth="1"/>
    <col min="14614" max="14614" width="2.33203125" customWidth="1"/>
    <col min="14615" max="14615" width="3.109375" customWidth="1"/>
    <col min="14616" max="14616" width="2.88671875" customWidth="1"/>
    <col min="14617" max="14617" width="2.109375" customWidth="1"/>
    <col min="14618" max="14619" width="4.6640625" customWidth="1"/>
    <col min="14620" max="14620" width="3.33203125" customWidth="1"/>
    <col min="14621" max="14621" width="2.88671875" customWidth="1"/>
    <col min="14622" max="14622" width="4.6640625" customWidth="1"/>
    <col min="14623" max="14623" width="2.88671875" customWidth="1"/>
    <col min="14624" max="14624" width="4.6640625" customWidth="1"/>
    <col min="14625" max="14627" width="8.6640625" customWidth="1"/>
    <col min="14628" max="14628" width="2.6640625" customWidth="1"/>
    <col min="14629" max="14629" width="7.88671875" customWidth="1"/>
    <col min="14852" max="14852" width="7.109375" customWidth="1"/>
    <col min="14853" max="14853" width="2.6640625" customWidth="1"/>
    <col min="14854" max="14856" width="8.6640625" customWidth="1"/>
    <col min="14857" max="14857" width="4.6640625" customWidth="1"/>
    <col min="14858" max="14858" width="2.33203125" customWidth="1"/>
    <col min="14859" max="14859" width="4.6640625" customWidth="1"/>
    <col min="14860" max="14860" width="2.88671875" customWidth="1"/>
    <col min="14861" max="14861" width="3.33203125" customWidth="1"/>
    <col min="14862" max="14863" width="4.6640625" customWidth="1"/>
    <col min="14864" max="14864" width="1.88671875" customWidth="1"/>
    <col min="14865" max="14865" width="2.44140625" customWidth="1"/>
    <col min="14866" max="14866" width="3.109375" customWidth="1"/>
    <col min="14867" max="14867" width="2.33203125" customWidth="1"/>
    <col min="14868" max="14869" width="4.6640625" customWidth="1"/>
    <col min="14870" max="14870" width="2.33203125" customWidth="1"/>
    <col min="14871" max="14871" width="3.109375" customWidth="1"/>
    <col min="14872" max="14872" width="2.88671875" customWidth="1"/>
    <col min="14873" max="14873" width="2.109375" customWidth="1"/>
    <col min="14874" max="14875" width="4.6640625" customWidth="1"/>
    <col min="14876" max="14876" width="3.33203125" customWidth="1"/>
    <col min="14877" max="14877" width="2.88671875" customWidth="1"/>
    <col min="14878" max="14878" width="4.6640625" customWidth="1"/>
    <col min="14879" max="14879" width="2.88671875" customWidth="1"/>
    <col min="14880" max="14880" width="4.6640625" customWidth="1"/>
    <col min="14881" max="14883" width="8.6640625" customWidth="1"/>
    <col min="14884" max="14884" width="2.6640625" customWidth="1"/>
    <col min="14885" max="14885" width="7.88671875" customWidth="1"/>
    <col min="15108" max="15108" width="7.109375" customWidth="1"/>
    <col min="15109" max="15109" width="2.6640625" customWidth="1"/>
    <col min="15110" max="15112" width="8.6640625" customWidth="1"/>
    <col min="15113" max="15113" width="4.6640625" customWidth="1"/>
    <col min="15114" max="15114" width="2.33203125" customWidth="1"/>
    <col min="15115" max="15115" width="4.6640625" customWidth="1"/>
    <col min="15116" max="15116" width="2.88671875" customWidth="1"/>
    <col min="15117" max="15117" width="3.33203125" customWidth="1"/>
    <col min="15118" max="15119" width="4.6640625" customWidth="1"/>
    <col min="15120" max="15120" width="1.88671875" customWidth="1"/>
    <col min="15121" max="15121" width="2.44140625" customWidth="1"/>
    <col min="15122" max="15122" width="3.109375" customWidth="1"/>
    <col min="15123" max="15123" width="2.33203125" customWidth="1"/>
    <col min="15124" max="15125" width="4.6640625" customWidth="1"/>
    <col min="15126" max="15126" width="2.33203125" customWidth="1"/>
    <col min="15127" max="15127" width="3.109375" customWidth="1"/>
    <col min="15128" max="15128" width="2.88671875" customWidth="1"/>
    <col min="15129" max="15129" width="2.109375" customWidth="1"/>
    <col min="15130" max="15131" width="4.6640625" customWidth="1"/>
    <col min="15132" max="15132" width="3.33203125" customWidth="1"/>
    <col min="15133" max="15133" width="2.88671875" customWidth="1"/>
    <col min="15134" max="15134" width="4.6640625" customWidth="1"/>
    <col min="15135" max="15135" width="2.88671875" customWidth="1"/>
    <col min="15136" max="15136" width="4.6640625" customWidth="1"/>
    <col min="15137" max="15139" width="8.6640625" customWidth="1"/>
    <col min="15140" max="15140" width="2.6640625" customWidth="1"/>
    <col min="15141" max="15141" width="7.88671875" customWidth="1"/>
    <col min="15364" max="15364" width="7.109375" customWidth="1"/>
    <col min="15365" max="15365" width="2.6640625" customWidth="1"/>
    <col min="15366" max="15368" width="8.6640625" customWidth="1"/>
    <col min="15369" max="15369" width="4.6640625" customWidth="1"/>
    <col min="15370" max="15370" width="2.33203125" customWidth="1"/>
    <col min="15371" max="15371" width="4.6640625" customWidth="1"/>
    <col min="15372" max="15372" width="2.88671875" customWidth="1"/>
    <col min="15373" max="15373" width="3.33203125" customWidth="1"/>
    <col min="15374" max="15375" width="4.6640625" customWidth="1"/>
    <col min="15376" max="15376" width="1.88671875" customWidth="1"/>
    <col min="15377" max="15377" width="2.44140625" customWidth="1"/>
    <col min="15378" max="15378" width="3.109375" customWidth="1"/>
    <col min="15379" max="15379" width="2.33203125" customWidth="1"/>
    <col min="15380" max="15381" width="4.6640625" customWidth="1"/>
    <col min="15382" max="15382" width="2.33203125" customWidth="1"/>
    <col min="15383" max="15383" width="3.109375" customWidth="1"/>
    <col min="15384" max="15384" width="2.88671875" customWidth="1"/>
    <col min="15385" max="15385" width="2.109375" customWidth="1"/>
    <col min="15386" max="15387" width="4.6640625" customWidth="1"/>
    <col min="15388" max="15388" width="3.33203125" customWidth="1"/>
    <col min="15389" max="15389" width="2.88671875" customWidth="1"/>
    <col min="15390" max="15390" width="4.6640625" customWidth="1"/>
    <col min="15391" max="15391" width="2.88671875" customWidth="1"/>
    <col min="15392" max="15392" width="4.6640625" customWidth="1"/>
    <col min="15393" max="15395" width="8.6640625" customWidth="1"/>
    <col min="15396" max="15396" width="2.6640625" customWidth="1"/>
    <col min="15397" max="15397" width="7.88671875" customWidth="1"/>
    <col min="15620" max="15620" width="7.109375" customWidth="1"/>
    <col min="15621" max="15621" width="2.6640625" customWidth="1"/>
    <col min="15622" max="15624" width="8.6640625" customWidth="1"/>
    <col min="15625" max="15625" width="4.6640625" customWidth="1"/>
    <col min="15626" max="15626" width="2.33203125" customWidth="1"/>
    <col min="15627" max="15627" width="4.6640625" customWidth="1"/>
    <col min="15628" max="15628" width="2.88671875" customWidth="1"/>
    <col min="15629" max="15629" width="3.33203125" customWidth="1"/>
    <col min="15630" max="15631" width="4.6640625" customWidth="1"/>
    <col min="15632" max="15632" width="1.88671875" customWidth="1"/>
    <col min="15633" max="15633" width="2.44140625" customWidth="1"/>
    <col min="15634" max="15634" width="3.109375" customWidth="1"/>
    <col min="15635" max="15635" width="2.33203125" customWidth="1"/>
    <col min="15636" max="15637" width="4.6640625" customWidth="1"/>
    <col min="15638" max="15638" width="2.33203125" customWidth="1"/>
    <col min="15639" max="15639" width="3.109375" customWidth="1"/>
    <col min="15640" max="15640" width="2.88671875" customWidth="1"/>
    <col min="15641" max="15641" width="2.109375" customWidth="1"/>
    <col min="15642" max="15643" width="4.6640625" customWidth="1"/>
    <col min="15644" max="15644" width="3.33203125" customWidth="1"/>
    <col min="15645" max="15645" width="2.88671875" customWidth="1"/>
    <col min="15646" max="15646" width="4.6640625" customWidth="1"/>
    <col min="15647" max="15647" width="2.88671875" customWidth="1"/>
    <col min="15648" max="15648" width="4.6640625" customWidth="1"/>
    <col min="15649" max="15651" width="8.6640625" customWidth="1"/>
    <col min="15652" max="15652" width="2.6640625" customWidth="1"/>
    <col min="15653" max="15653" width="7.88671875" customWidth="1"/>
    <col min="15876" max="15876" width="7.109375" customWidth="1"/>
    <col min="15877" max="15877" width="2.6640625" customWidth="1"/>
    <col min="15878" max="15880" width="8.6640625" customWidth="1"/>
    <col min="15881" max="15881" width="4.6640625" customWidth="1"/>
    <col min="15882" max="15882" width="2.33203125" customWidth="1"/>
    <col min="15883" max="15883" width="4.6640625" customWidth="1"/>
    <col min="15884" max="15884" width="2.88671875" customWidth="1"/>
    <col min="15885" max="15885" width="3.33203125" customWidth="1"/>
    <col min="15886" max="15887" width="4.6640625" customWidth="1"/>
    <col min="15888" max="15888" width="1.88671875" customWidth="1"/>
    <col min="15889" max="15889" width="2.44140625" customWidth="1"/>
    <col min="15890" max="15890" width="3.109375" customWidth="1"/>
    <col min="15891" max="15891" width="2.33203125" customWidth="1"/>
    <col min="15892" max="15893" width="4.6640625" customWidth="1"/>
    <col min="15894" max="15894" width="2.33203125" customWidth="1"/>
    <col min="15895" max="15895" width="3.109375" customWidth="1"/>
    <col min="15896" max="15896" width="2.88671875" customWidth="1"/>
    <col min="15897" max="15897" width="2.109375" customWidth="1"/>
    <col min="15898" max="15899" width="4.6640625" customWidth="1"/>
    <col min="15900" max="15900" width="3.33203125" customWidth="1"/>
    <col min="15901" max="15901" width="2.88671875" customWidth="1"/>
    <col min="15902" max="15902" width="4.6640625" customWidth="1"/>
    <col min="15903" max="15903" width="2.88671875" customWidth="1"/>
    <col min="15904" max="15904" width="4.6640625" customWidth="1"/>
    <col min="15905" max="15907" width="8.6640625" customWidth="1"/>
    <col min="15908" max="15908" width="2.6640625" customWidth="1"/>
    <col min="15909" max="15909" width="7.88671875" customWidth="1"/>
    <col min="16132" max="16132" width="7.109375" customWidth="1"/>
    <col min="16133" max="16133" width="2.6640625" customWidth="1"/>
    <col min="16134" max="16136" width="8.6640625" customWidth="1"/>
    <col min="16137" max="16137" width="4.6640625" customWidth="1"/>
    <col min="16138" max="16138" width="2.33203125" customWidth="1"/>
    <col min="16139" max="16139" width="4.6640625" customWidth="1"/>
    <col min="16140" max="16140" width="2.88671875" customWidth="1"/>
    <col min="16141" max="16141" width="3.33203125" customWidth="1"/>
    <col min="16142" max="16143" width="4.6640625" customWidth="1"/>
    <col min="16144" max="16144" width="1.88671875" customWidth="1"/>
    <col min="16145" max="16145" width="2.44140625" customWidth="1"/>
    <col min="16146" max="16146" width="3.109375" customWidth="1"/>
    <col min="16147" max="16147" width="2.33203125" customWidth="1"/>
    <col min="16148" max="16149" width="4.6640625" customWidth="1"/>
    <col min="16150" max="16150" width="2.33203125" customWidth="1"/>
    <col min="16151" max="16151" width="3.109375" customWidth="1"/>
    <col min="16152" max="16152" width="2.88671875" customWidth="1"/>
    <col min="16153" max="16153" width="2.109375" customWidth="1"/>
    <col min="16154" max="16155" width="4.6640625" customWidth="1"/>
    <col min="16156" max="16156" width="3.33203125" customWidth="1"/>
    <col min="16157" max="16157" width="2.88671875" customWidth="1"/>
    <col min="16158" max="16158" width="4.6640625" customWidth="1"/>
    <col min="16159" max="16159" width="2.88671875" customWidth="1"/>
    <col min="16160" max="16160" width="4.6640625" customWidth="1"/>
    <col min="16161" max="16163" width="8.6640625" customWidth="1"/>
    <col min="16164" max="16164" width="2.6640625" customWidth="1"/>
    <col min="16165" max="16165" width="7.88671875" customWidth="1"/>
  </cols>
  <sheetData>
    <row r="1" spans="1:38" ht="26.25" customHeight="1" x14ac:dyDescent="0.2">
      <c r="A1" s="413" t="s">
        <v>279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</row>
    <row r="2" spans="1:38" ht="6" customHeight="1" x14ac:dyDescent="0.2"/>
    <row r="3" spans="1:38" ht="18.75" customHeight="1" x14ac:dyDescent="0.2">
      <c r="G3" s="81"/>
      <c r="I3" s="81"/>
      <c r="J3" s="81" t="s">
        <v>280</v>
      </c>
      <c r="M3" s="81"/>
      <c r="N3" s="81"/>
      <c r="O3" s="81"/>
      <c r="P3" s="81"/>
      <c r="Q3" s="81"/>
      <c r="R3" s="81"/>
      <c r="S3" s="81" t="s">
        <v>107</v>
      </c>
      <c r="U3" s="81"/>
      <c r="V3" s="81"/>
      <c r="W3" s="82"/>
      <c r="X3" s="82"/>
      <c r="Y3" s="82"/>
      <c r="Z3" s="82"/>
      <c r="AA3" s="82"/>
      <c r="AB3" s="82"/>
      <c r="AC3" s="82"/>
      <c r="AD3" s="82"/>
      <c r="AE3" s="82"/>
      <c r="AG3" s="82"/>
      <c r="AH3" s="82"/>
      <c r="AI3" s="82"/>
    </row>
    <row r="4" spans="1:38" ht="19.5" customHeight="1" x14ac:dyDescent="0.2">
      <c r="D4" s="81"/>
      <c r="E4" s="81"/>
      <c r="F4" s="81"/>
      <c r="G4" s="81"/>
      <c r="H4" s="81"/>
      <c r="I4" s="81"/>
      <c r="J4" s="81" t="s">
        <v>282</v>
      </c>
      <c r="M4" s="81"/>
      <c r="N4" s="81"/>
      <c r="O4" s="81"/>
      <c r="P4" s="81"/>
      <c r="Q4" s="81"/>
      <c r="R4" s="83"/>
      <c r="S4" s="81" t="s">
        <v>283</v>
      </c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</row>
    <row r="5" spans="1:38" ht="19.5" customHeight="1" x14ac:dyDescent="0.2">
      <c r="D5" s="81"/>
      <c r="E5" s="81"/>
      <c r="F5" s="81"/>
      <c r="G5" s="81"/>
      <c r="H5" s="81"/>
      <c r="I5" s="81"/>
      <c r="J5" s="81" t="s">
        <v>281</v>
      </c>
      <c r="M5" s="81"/>
      <c r="N5" s="81"/>
      <c r="O5" s="81"/>
      <c r="P5" s="81"/>
      <c r="Q5" s="81"/>
      <c r="R5" s="83"/>
      <c r="S5" s="83" t="s">
        <v>284</v>
      </c>
      <c r="T5" s="81"/>
      <c r="U5" s="81"/>
      <c r="V5" s="81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</row>
    <row r="6" spans="1:38" ht="19.5" customHeight="1" x14ac:dyDescent="0.2">
      <c r="D6" s="81"/>
      <c r="E6" s="81"/>
      <c r="F6" s="81"/>
      <c r="G6" s="81"/>
      <c r="H6" s="81"/>
      <c r="I6" s="81"/>
      <c r="J6" s="81"/>
      <c r="M6" s="81"/>
      <c r="N6" s="81"/>
      <c r="O6" s="81"/>
      <c r="P6" s="81"/>
      <c r="Q6" s="81"/>
      <c r="R6" s="83"/>
      <c r="S6" s="83"/>
      <c r="T6" s="81"/>
      <c r="U6" s="81"/>
      <c r="V6" s="81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</row>
    <row r="7" spans="1:38" ht="6.75" customHeight="1" x14ac:dyDescent="0.2">
      <c r="C7" s="45"/>
      <c r="D7" s="55"/>
      <c r="E7" s="55"/>
      <c r="F7" s="55"/>
      <c r="O7" s="418"/>
      <c r="P7" s="419"/>
      <c r="Q7" s="419"/>
      <c r="R7" s="418"/>
      <c r="S7" s="419"/>
      <c r="T7" s="419"/>
      <c r="U7" s="419"/>
      <c r="V7" s="420"/>
      <c r="W7" s="420"/>
      <c r="X7" s="420"/>
      <c r="Y7" s="420"/>
    </row>
    <row r="8" spans="1:38" ht="15" customHeight="1" thickBot="1" x14ac:dyDescent="0.25">
      <c r="A8" s="414">
        <v>44939</v>
      </c>
      <c r="B8" s="414"/>
      <c r="C8" s="414"/>
      <c r="D8" s="414"/>
      <c r="E8" s="414"/>
      <c r="F8" s="414"/>
      <c r="G8" s="434">
        <v>44575</v>
      </c>
      <c r="H8" s="414"/>
      <c r="I8" s="414"/>
      <c r="J8" s="414"/>
      <c r="K8" s="414"/>
      <c r="L8" s="414"/>
      <c r="M8" s="414"/>
      <c r="N8" s="435"/>
      <c r="O8" s="436">
        <v>44946</v>
      </c>
      <c r="P8" s="414"/>
      <c r="Q8" s="414"/>
      <c r="R8" s="414"/>
      <c r="S8" s="414"/>
      <c r="T8" s="414"/>
      <c r="U8" s="414"/>
      <c r="V8" s="414"/>
      <c r="W8" s="414"/>
      <c r="X8" s="435"/>
      <c r="Y8" s="436">
        <f>G8</f>
        <v>44575</v>
      </c>
      <c r="Z8" s="414"/>
      <c r="AA8" s="414"/>
      <c r="AB8" s="414"/>
      <c r="AC8" s="414"/>
      <c r="AD8" s="414"/>
      <c r="AE8" s="414"/>
      <c r="AF8" s="437"/>
      <c r="AG8" s="414">
        <f>A8</f>
        <v>44939</v>
      </c>
      <c r="AH8" s="414"/>
      <c r="AI8" s="414"/>
      <c r="AJ8" s="414"/>
      <c r="AK8" s="414"/>
      <c r="AL8" s="414"/>
    </row>
    <row r="9" spans="1:38" ht="10.050000000000001" customHeight="1" thickTop="1" x14ac:dyDescent="0.2">
      <c r="A9" s="415" t="str">
        <f>IFERROR(VLOOKUP("A5",抽選結果!$B:$F,5,FALSE),"")</f>
        <v>別処山公園サッカー場ＡＢ</v>
      </c>
      <c r="B9" s="90"/>
      <c r="C9" s="396" t="str">
        <f>IFERROR(VLOOKUP($E$9&amp;D9,抽選結果!$B:$D,3,FALSE),"")</f>
        <v>ＦＣスポルト宇都宮クラウド</v>
      </c>
      <c r="D9" s="411">
        <v>1</v>
      </c>
      <c r="E9" s="407" t="s">
        <v>155</v>
      </c>
      <c r="F9" s="84"/>
      <c r="G9" s="128"/>
      <c r="H9" s="22"/>
      <c r="I9" s="1"/>
      <c r="J9" s="1"/>
      <c r="K9" s="1"/>
      <c r="L9" s="1"/>
      <c r="M9" s="1"/>
      <c r="N9" s="43"/>
      <c r="O9" s="1"/>
      <c r="P9" s="1"/>
      <c r="Q9" s="1"/>
      <c r="R9" s="1"/>
      <c r="S9" s="1"/>
      <c r="T9" s="1"/>
      <c r="U9" s="1"/>
      <c r="V9" s="1"/>
      <c r="W9" s="1"/>
      <c r="X9" s="1"/>
      <c r="Y9" s="42"/>
      <c r="Z9" s="1"/>
      <c r="AA9" s="1"/>
      <c r="AB9" s="1"/>
      <c r="AC9" s="1"/>
      <c r="AD9" s="8"/>
      <c r="AE9" s="114"/>
      <c r="AF9" s="148"/>
      <c r="AG9" s="10"/>
      <c r="AH9" s="123"/>
      <c r="AI9" s="123"/>
      <c r="AJ9" s="218"/>
      <c r="AK9" s="85"/>
      <c r="AL9" s="421" t="str">
        <f>IFERROR(VLOOKUP("P5",抽選結果!$B:$F,5,FALSE),"")</f>
        <v>足利本町緑地サッカー場Ａ</v>
      </c>
    </row>
    <row r="10" spans="1:38" ht="10.050000000000001" customHeight="1" x14ac:dyDescent="0.2">
      <c r="A10" s="416"/>
      <c r="B10" s="90"/>
      <c r="C10" s="396"/>
      <c r="D10" s="411"/>
      <c r="E10" s="407"/>
      <c r="F10" s="84"/>
      <c r="G10" s="128"/>
      <c r="H10" s="22"/>
      <c r="I10" s="1"/>
      <c r="J10" s="1"/>
      <c r="K10" s="1"/>
      <c r="L10" s="1"/>
      <c r="M10" s="1"/>
      <c r="N10" s="43"/>
      <c r="O10" s="1"/>
      <c r="P10" s="1"/>
      <c r="Q10" s="1"/>
      <c r="R10" s="1"/>
      <c r="S10" s="1"/>
      <c r="T10" s="1"/>
      <c r="U10" s="1"/>
      <c r="V10" s="1"/>
      <c r="W10" s="1"/>
      <c r="X10" s="1"/>
      <c r="Y10" s="42"/>
      <c r="Z10" s="1"/>
      <c r="AA10" s="1"/>
      <c r="AB10" s="1"/>
      <c r="AC10" s="1"/>
      <c r="AD10" s="8"/>
      <c r="AE10" s="114"/>
      <c r="AF10" s="148"/>
      <c r="AG10" s="10"/>
      <c r="AH10" s="397" t="s">
        <v>185</v>
      </c>
      <c r="AI10" s="397">
        <v>6</v>
      </c>
      <c r="AJ10" s="396" t="str">
        <f>IFERROR(VLOOKUP($AH$18&amp;AI10,抽選結果!$B:$D,3,FALSE),"")</f>
        <v>富士見サッカースポーツ少年団レッド</v>
      </c>
      <c r="AK10" s="85"/>
      <c r="AL10" s="422"/>
    </row>
    <row r="11" spans="1:38" ht="10.050000000000001" customHeight="1" x14ac:dyDescent="0.2">
      <c r="A11" s="416"/>
      <c r="B11" s="90"/>
      <c r="C11" s="396" t="str">
        <f>IFERROR(VLOOKUP($E$9&amp;D11,抽選結果!$B:$D,3,FALSE),"")</f>
        <v>ＦＣ西那須２１アストロ</v>
      </c>
      <c r="D11" s="411">
        <v>2</v>
      </c>
      <c r="E11" s="407"/>
      <c r="F11" s="84"/>
      <c r="G11" s="128"/>
      <c r="H11" s="22"/>
      <c r="I11" s="1"/>
      <c r="J11" s="1"/>
      <c r="K11" s="1"/>
      <c r="L11" s="1"/>
      <c r="M11" s="1"/>
      <c r="N11" s="43"/>
      <c r="O11" s="1"/>
      <c r="P11" s="1"/>
      <c r="Q11" s="1"/>
      <c r="R11" s="1"/>
      <c r="S11" s="1"/>
      <c r="T11" s="1"/>
      <c r="U11" s="1"/>
      <c r="V11" s="1"/>
      <c r="W11" s="1"/>
      <c r="X11" s="1"/>
      <c r="Y11" s="42"/>
      <c r="Z11" s="1"/>
      <c r="AA11" s="1"/>
      <c r="AB11" s="1"/>
      <c r="AC11" s="1"/>
      <c r="AD11" s="8"/>
      <c r="AE11" s="114"/>
      <c r="AF11" s="148"/>
      <c r="AG11" s="10"/>
      <c r="AH11" s="397"/>
      <c r="AI11" s="397"/>
      <c r="AJ11" s="396"/>
      <c r="AK11" s="85"/>
      <c r="AL11" s="422"/>
    </row>
    <row r="12" spans="1:38" ht="10.050000000000001" customHeight="1" thickBot="1" x14ac:dyDescent="0.25">
      <c r="A12" s="416"/>
      <c r="B12" s="90"/>
      <c r="C12" s="396"/>
      <c r="D12" s="411"/>
      <c r="E12" s="407"/>
      <c r="F12" s="84"/>
      <c r="G12" s="128"/>
      <c r="H12" s="22"/>
      <c r="I12" s="1"/>
      <c r="J12" s="1"/>
      <c r="K12" s="1"/>
      <c r="L12" s="1"/>
      <c r="M12" s="1"/>
      <c r="N12" s="43"/>
      <c r="O12" s="1"/>
      <c r="P12" s="1"/>
      <c r="Q12" s="1"/>
      <c r="R12" s="1"/>
      <c r="S12" s="1"/>
      <c r="T12" s="1"/>
      <c r="U12" s="1"/>
      <c r="V12" s="1"/>
      <c r="W12" s="1"/>
      <c r="X12" s="1"/>
      <c r="Y12" s="42"/>
      <c r="Z12" s="1"/>
      <c r="AA12" s="1"/>
      <c r="AB12" s="1"/>
      <c r="AC12" s="1"/>
      <c r="AD12" s="8"/>
      <c r="AE12" s="114"/>
      <c r="AF12" s="148"/>
      <c r="AG12" s="10"/>
      <c r="AH12" s="397"/>
      <c r="AI12" s="397">
        <v>5</v>
      </c>
      <c r="AJ12" s="396" t="str">
        <f>IFERROR(VLOOKUP($AH$18&amp;AI12,抽選結果!$B:$D,3,FALSE),"")</f>
        <v>Ｋ－ＷＥＳＴ．ＦＣ２００１</v>
      </c>
      <c r="AK12" s="85"/>
      <c r="AL12" s="422"/>
    </row>
    <row r="13" spans="1:38" ht="10.050000000000001" customHeight="1" thickTop="1" x14ac:dyDescent="0.2">
      <c r="A13" s="416"/>
      <c r="B13" s="90"/>
      <c r="C13" s="412" t="str">
        <f>IFERROR(VLOOKUP($E$9&amp;D13,抽選結果!$B:$D,3,FALSE),"")</f>
        <v>Ｊ－ＳＰＯＲＴＳＦＯＯＴＢＡＬＬＣＬＵＢ</v>
      </c>
      <c r="D13" s="411">
        <v>3</v>
      </c>
      <c r="E13" s="407"/>
      <c r="F13" s="262"/>
      <c r="G13" s="263"/>
      <c r="H13" s="347"/>
      <c r="I13" s="1"/>
      <c r="J13" s="1"/>
      <c r="K13" s="1"/>
      <c r="L13" s="1"/>
      <c r="M13" s="1"/>
      <c r="N13" s="43"/>
      <c r="O13" s="1"/>
      <c r="P13" s="1"/>
      <c r="Q13" s="1"/>
      <c r="R13" s="1"/>
      <c r="S13" s="1"/>
      <c r="T13" s="1"/>
      <c r="U13" s="1"/>
      <c r="V13" s="1"/>
      <c r="W13" s="1"/>
      <c r="X13" s="1"/>
      <c r="Y13" s="42"/>
      <c r="Z13" s="1"/>
      <c r="AA13" s="1"/>
      <c r="AB13" s="1"/>
      <c r="AC13" s="1"/>
      <c r="AD13" s="361"/>
      <c r="AE13" s="359"/>
      <c r="AF13" s="273"/>
      <c r="AG13" s="280"/>
      <c r="AH13" s="397"/>
      <c r="AI13" s="397"/>
      <c r="AJ13" s="396"/>
      <c r="AK13" s="85"/>
      <c r="AL13" s="422"/>
    </row>
    <row r="14" spans="1:38" ht="10.050000000000001" customHeight="1" x14ac:dyDescent="0.2">
      <c r="A14" s="416"/>
      <c r="B14" s="90"/>
      <c r="C14" s="412"/>
      <c r="D14" s="411"/>
      <c r="E14" s="407"/>
      <c r="F14" s="265"/>
      <c r="G14" s="128"/>
      <c r="H14" s="343"/>
      <c r="I14" s="1"/>
      <c r="J14" s="1"/>
      <c r="K14" s="1"/>
      <c r="L14" s="1"/>
      <c r="M14" s="1"/>
      <c r="N14" s="43"/>
      <c r="O14" s="1"/>
      <c r="P14" s="1"/>
      <c r="Q14" s="1"/>
      <c r="R14" s="1"/>
      <c r="S14" s="1"/>
      <c r="T14" s="1"/>
      <c r="U14" s="1"/>
      <c r="V14" s="1"/>
      <c r="W14" s="1"/>
      <c r="X14" s="1"/>
      <c r="Y14" s="42"/>
      <c r="Z14" s="1"/>
      <c r="AA14" s="1"/>
      <c r="AB14" s="1"/>
      <c r="AC14" s="1"/>
      <c r="AD14" s="361"/>
      <c r="AE14" s="313"/>
      <c r="AF14" s="148"/>
      <c r="AG14" s="281"/>
      <c r="AH14" s="397"/>
      <c r="AI14" s="397">
        <v>4</v>
      </c>
      <c r="AJ14" s="398" t="str">
        <f>IFERROR(VLOOKUP($AH$18&amp;AI14,抽選結果!$B:$D,3,FALSE),"")</f>
        <v>ＦＣプリメーロ</v>
      </c>
      <c r="AK14" s="85"/>
      <c r="AL14" s="422"/>
    </row>
    <row r="15" spans="1:38" ht="10.050000000000001" customHeight="1" x14ac:dyDescent="0.2">
      <c r="A15" s="416"/>
      <c r="B15" s="90"/>
      <c r="C15" s="396" t="str">
        <f>IFERROR(VLOOKUP($E$9&amp;D15,抽選結果!$B:$D,3,FALSE),"")</f>
        <v>今市ジュニオール</v>
      </c>
      <c r="D15" s="411">
        <v>4</v>
      </c>
      <c r="E15" s="407"/>
      <c r="F15" s="265"/>
      <c r="G15" s="128"/>
      <c r="H15" s="343"/>
      <c r="I15" s="1"/>
      <c r="J15" s="1"/>
      <c r="K15" s="1"/>
      <c r="L15" s="1"/>
      <c r="M15" s="1"/>
      <c r="N15" s="43"/>
      <c r="O15" s="1"/>
      <c r="P15" s="1"/>
      <c r="Q15" s="1"/>
      <c r="R15" s="1"/>
      <c r="S15" s="1"/>
      <c r="T15" s="1"/>
      <c r="U15" s="1"/>
      <c r="V15" s="1"/>
      <c r="W15" s="1"/>
      <c r="X15" s="1"/>
      <c r="Y15" s="42"/>
      <c r="Z15" s="1"/>
      <c r="AA15" s="1"/>
      <c r="AB15" s="1"/>
      <c r="AC15" s="1"/>
      <c r="AD15" s="361"/>
      <c r="AE15" s="313"/>
      <c r="AF15" s="148"/>
      <c r="AG15" s="281"/>
      <c r="AH15" s="397"/>
      <c r="AI15" s="397"/>
      <c r="AJ15" s="398"/>
      <c r="AK15" s="85"/>
      <c r="AL15" s="422"/>
    </row>
    <row r="16" spans="1:38" ht="10.050000000000001" customHeight="1" thickBot="1" x14ac:dyDescent="0.25">
      <c r="A16" s="416"/>
      <c r="B16" s="90"/>
      <c r="C16" s="396"/>
      <c r="D16" s="411"/>
      <c r="E16" s="407"/>
      <c r="F16" s="265"/>
      <c r="G16" s="128"/>
      <c r="H16" s="343"/>
      <c r="I16" s="1"/>
      <c r="J16" s="1"/>
      <c r="K16" s="1"/>
      <c r="L16" s="1"/>
      <c r="M16" s="1"/>
      <c r="N16" s="43"/>
      <c r="O16" s="1"/>
      <c r="P16" s="1"/>
      <c r="Q16" s="1"/>
      <c r="R16" s="1"/>
      <c r="S16" s="1"/>
      <c r="T16" s="1"/>
      <c r="U16" s="1"/>
      <c r="V16" s="1"/>
      <c r="W16" s="1"/>
      <c r="X16" s="1"/>
      <c r="Y16" s="42"/>
      <c r="Z16" s="1"/>
      <c r="AA16" s="1"/>
      <c r="AB16" s="1"/>
      <c r="AC16" s="247"/>
      <c r="AD16" s="362"/>
      <c r="AE16" s="410"/>
      <c r="AF16" s="148"/>
      <c r="AG16" s="281"/>
      <c r="AH16" s="94"/>
      <c r="AI16" s="94"/>
      <c r="AJ16" s="217"/>
      <c r="AK16" s="85"/>
      <c r="AL16" s="422"/>
    </row>
    <row r="17" spans="1:38" ht="10.050000000000001" customHeight="1" thickTop="1" x14ac:dyDescent="0.2">
      <c r="A17" s="416"/>
      <c r="B17" s="90"/>
      <c r="C17" s="396" t="str">
        <f>IFERROR(VLOOKUP($E$9&amp;D17,抽選結果!$B:$D,3,FALSE),"")</f>
        <v>南河内サッカースポーツ少年団</v>
      </c>
      <c r="D17" s="411">
        <v>5</v>
      </c>
      <c r="E17" s="407" t="s">
        <v>154</v>
      </c>
      <c r="F17" s="265"/>
      <c r="G17" s="128"/>
      <c r="H17" s="29"/>
      <c r="I17" s="292"/>
      <c r="J17" s="295"/>
      <c r="K17" s="1"/>
      <c r="L17" s="1"/>
      <c r="M17" s="1"/>
      <c r="N17" s="43"/>
      <c r="O17" s="1"/>
      <c r="P17" s="1"/>
      <c r="Q17" s="1"/>
      <c r="R17" s="1"/>
      <c r="S17" s="1"/>
      <c r="T17" s="1"/>
      <c r="U17" s="1"/>
      <c r="V17" s="1"/>
      <c r="W17" s="1"/>
      <c r="X17" s="1"/>
      <c r="Y17" s="42"/>
      <c r="Z17" s="1"/>
      <c r="AA17" s="1"/>
      <c r="AB17" s="1"/>
      <c r="AC17" s="294"/>
      <c r="AD17" s="324"/>
      <c r="AE17" s="409"/>
      <c r="AF17" s="148"/>
      <c r="AG17" s="281"/>
      <c r="AH17" s="94"/>
      <c r="AI17" s="94"/>
      <c r="AJ17" s="217"/>
      <c r="AK17" s="85"/>
      <c r="AL17" s="422"/>
    </row>
    <row r="18" spans="1:38" ht="10.050000000000001" customHeight="1" x14ac:dyDescent="0.2">
      <c r="A18" s="416"/>
      <c r="B18" s="90"/>
      <c r="C18" s="396"/>
      <c r="D18" s="411"/>
      <c r="E18" s="407"/>
      <c r="F18" s="265"/>
      <c r="G18" s="128"/>
      <c r="H18" s="29"/>
      <c r="I18" s="247"/>
      <c r="J18" s="296"/>
      <c r="K18" s="1"/>
      <c r="L18" s="1"/>
      <c r="M18" s="1"/>
      <c r="N18" s="43"/>
      <c r="O18" s="1"/>
      <c r="P18" s="1"/>
      <c r="Q18" s="1"/>
      <c r="R18" s="1"/>
      <c r="S18" s="1"/>
      <c r="T18" s="1"/>
      <c r="U18" s="1"/>
      <c r="V18" s="1"/>
      <c r="W18" s="1"/>
      <c r="X18" s="1"/>
      <c r="Y18" s="42"/>
      <c r="Z18" s="1"/>
      <c r="AA18" s="1"/>
      <c r="AB18" s="1"/>
      <c r="AC18" s="3"/>
      <c r="AD18" s="325"/>
      <c r="AE18" s="409"/>
      <c r="AF18" s="148"/>
      <c r="AG18" s="281"/>
      <c r="AH18" s="397" t="s">
        <v>188</v>
      </c>
      <c r="AI18" s="397">
        <v>3</v>
      </c>
      <c r="AJ18" s="398" t="str">
        <f>IFERROR(VLOOKUP($AH$18&amp;AI18,抽選結果!$B:$D,3,FALSE),"")</f>
        <v>石井フットボールクラブ</v>
      </c>
      <c r="AK18" s="85"/>
      <c r="AL18" s="422"/>
    </row>
    <row r="19" spans="1:38" ht="10.050000000000001" customHeight="1" x14ac:dyDescent="0.2">
      <c r="A19" s="416"/>
      <c r="B19" s="90"/>
      <c r="C19" s="398" t="str">
        <f>IFERROR(VLOOKUP($E$9&amp;D19,抽選結果!$B:$D,3,FALSE),"")</f>
        <v>ヴェルフェ矢板Ｕ－１２</v>
      </c>
      <c r="D19" s="411">
        <v>6</v>
      </c>
      <c r="E19" s="407"/>
      <c r="F19" s="265"/>
      <c r="G19" s="128"/>
      <c r="H19" s="29"/>
      <c r="I19" s="247"/>
      <c r="J19" s="296"/>
      <c r="K19" s="1"/>
      <c r="L19" s="1"/>
      <c r="M19" s="1"/>
      <c r="N19" s="43"/>
      <c r="O19" s="1"/>
      <c r="P19" s="1"/>
      <c r="Q19" s="1"/>
      <c r="R19" s="1"/>
      <c r="S19" s="1"/>
      <c r="T19" s="1"/>
      <c r="U19" s="1"/>
      <c r="V19" s="1"/>
      <c r="W19" s="1"/>
      <c r="X19" s="1"/>
      <c r="Y19" s="42"/>
      <c r="Z19" s="1"/>
      <c r="AA19" s="1"/>
      <c r="AB19" s="1"/>
      <c r="AC19" s="3"/>
      <c r="AD19" s="325"/>
      <c r="AE19" s="409"/>
      <c r="AF19" s="148"/>
      <c r="AG19" s="281"/>
      <c r="AH19" s="397"/>
      <c r="AI19" s="397"/>
      <c r="AJ19" s="398"/>
      <c r="AK19" s="85"/>
      <c r="AL19" s="422"/>
    </row>
    <row r="20" spans="1:38" ht="10.050000000000001" customHeight="1" thickBot="1" x14ac:dyDescent="0.25">
      <c r="A20" s="416"/>
      <c r="B20" s="90"/>
      <c r="C20" s="398"/>
      <c r="D20" s="411"/>
      <c r="E20" s="407"/>
      <c r="F20" s="266"/>
      <c r="G20" s="267"/>
      <c r="H20" s="268"/>
      <c r="I20" s="247"/>
      <c r="J20" s="296"/>
      <c r="K20" s="1"/>
      <c r="L20" s="1"/>
      <c r="M20" s="1"/>
      <c r="N20" s="43"/>
      <c r="O20" s="1"/>
      <c r="P20" s="1"/>
      <c r="Q20" s="1"/>
      <c r="R20" s="1"/>
      <c r="S20" s="1"/>
      <c r="T20" s="1"/>
      <c r="U20" s="1"/>
      <c r="V20" s="1"/>
      <c r="W20" s="1"/>
      <c r="X20" s="1"/>
      <c r="Y20" s="42"/>
      <c r="Z20" s="1"/>
      <c r="AA20" s="1"/>
      <c r="AB20" s="1"/>
      <c r="AC20" s="3"/>
      <c r="AD20" s="325"/>
      <c r="AE20" s="276"/>
      <c r="AF20" s="277"/>
      <c r="AG20" s="282"/>
      <c r="AH20" s="397"/>
      <c r="AI20" s="397">
        <v>2</v>
      </c>
      <c r="AJ20" s="396" t="str">
        <f>IFERROR(VLOOKUP($AH$18&amp;AI20,抽選結果!$B:$D,3,FALSE),"")</f>
        <v>高根沢西フットボールクラブ</v>
      </c>
      <c r="AK20" s="85"/>
      <c r="AL20" s="422"/>
    </row>
    <row r="21" spans="1:38" ht="10.050000000000001" customHeight="1" thickTop="1" x14ac:dyDescent="0.2">
      <c r="A21" s="416"/>
      <c r="B21" s="90"/>
      <c r="C21" s="396" t="str">
        <f>IFERROR(VLOOKUP($E$9&amp;D21,抽選結果!$B:$D,3,FALSE),"")</f>
        <v>ＴＡＣ　ＫＵＺＵＵ　ＦＣ</v>
      </c>
      <c r="D21" s="411">
        <v>7</v>
      </c>
      <c r="E21" s="407"/>
      <c r="F21" s="84"/>
      <c r="G21" s="128"/>
      <c r="H21" s="22"/>
      <c r="I21" s="247"/>
      <c r="J21" s="296"/>
      <c r="K21" s="1"/>
      <c r="L21" s="1"/>
      <c r="M21" s="1"/>
      <c r="N21" s="43"/>
      <c r="O21" s="1"/>
      <c r="P21" s="1"/>
      <c r="Q21" s="1"/>
      <c r="R21" s="1"/>
      <c r="S21" s="1"/>
      <c r="T21" s="1"/>
      <c r="U21" s="1"/>
      <c r="V21" s="1"/>
      <c r="W21" s="1"/>
      <c r="X21" s="1"/>
      <c r="Y21" s="42"/>
      <c r="Z21" s="1"/>
      <c r="AA21" s="1"/>
      <c r="AB21" s="1"/>
      <c r="AC21" s="3"/>
      <c r="AD21" s="325"/>
      <c r="AE21" s="114"/>
      <c r="AF21" s="148"/>
      <c r="AG21" s="10"/>
      <c r="AH21" s="397"/>
      <c r="AI21" s="397"/>
      <c r="AJ21" s="396"/>
      <c r="AK21" s="85"/>
      <c r="AL21" s="422"/>
    </row>
    <row r="22" spans="1:38" ht="10.050000000000001" customHeight="1" x14ac:dyDescent="0.2">
      <c r="A22" s="416"/>
      <c r="B22" s="90"/>
      <c r="C22" s="396"/>
      <c r="D22" s="411"/>
      <c r="E22" s="407"/>
      <c r="F22" s="84"/>
      <c r="G22" s="128"/>
      <c r="H22" s="22"/>
      <c r="I22" s="247"/>
      <c r="J22" s="296"/>
      <c r="K22" s="1"/>
      <c r="L22" s="1"/>
      <c r="M22" s="1"/>
      <c r="N22" s="43"/>
      <c r="O22" s="1"/>
      <c r="P22" s="1"/>
      <c r="Q22" s="1"/>
      <c r="R22" s="1"/>
      <c r="S22" s="1"/>
      <c r="T22" s="1"/>
      <c r="U22" s="1"/>
      <c r="V22" s="1"/>
      <c r="W22" s="1"/>
      <c r="X22" s="1"/>
      <c r="Y22" s="42"/>
      <c r="Z22" s="1"/>
      <c r="AA22" s="1"/>
      <c r="AB22" s="1"/>
      <c r="AC22" s="3"/>
      <c r="AD22" s="325"/>
      <c r="AE22" s="114"/>
      <c r="AF22" s="148"/>
      <c r="AG22" s="10"/>
      <c r="AH22" s="397"/>
      <c r="AI22" s="397">
        <v>1</v>
      </c>
      <c r="AJ22" s="396" t="str">
        <f>IFERROR(VLOOKUP($AH$18&amp;AI22,抽選結果!$B:$D,3,FALSE),"")</f>
        <v>西那須野西ＳＣ</v>
      </c>
      <c r="AK22" s="85"/>
      <c r="AL22" s="422"/>
    </row>
    <row r="23" spans="1:38" ht="10.050000000000001" customHeight="1" x14ac:dyDescent="0.2">
      <c r="A23" s="416"/>
      <c r="B23" s="90"/>
      <c r="C23" s="396" t="str">
        <f>IFERROR(VLOOKUP($E$9&amp;D23,抽選結果!$B:$D,3,FALSE),"")</f>
        <v>カテット白沢サッカースクール</v>
      </c>
      <c r="D23" s="411">
        <v>8</v>
      </c>
      <c r="E23" s="407"/>
      <c r="F23" s="84"/>
      <c r="G23" s="128"/>
      <c r="H23" s="22"/>
      <c r="I23" s="247"/>
      <c r="J23" s="296"/>
      <c r="K23" s="1"/>
      <c r="L23" s="1"/>
      <c r="M23" s="1"/>
      <c r="N23" s="43"/>
      <c r="O23" s="1"/>
      <c r="P23" s="1"/>
      <c r="Q23" s="1"/>
      <c r="R23" s="1"/>
      <c r="S23" s="1"/>
      <c r="T23" s="1"/>
      <c r="U23" s="1"/>
      <c r="V23" s="1"/>
      <c r="W23" s="1"/>
      <c r="X23" s="1"/>
      <c r="Y23" s="42"/>
      <c r="Z23" s="1"/>
      <c r="AA23" s="1"/>
      <c r="AB23" s="1"/>
      <c r="AC23" s="3"/>
      <c r="AD23" s="325"/>
      <c r="AE23" s="114"/>
      <c r="AF23" s="148"/>
      <c r="AG23" s="10"/>
      <c r="AH23" s="397"/>
      <c r="AI23" s="397"/>
      <c r="AJ23" s="396"/>
      <c r="AK23" s="85"/>
      <c r="AL23" s="422"/>
    </row>
    <row r="24" spans="1:38" ht="10.050000000000001" customHeight="1" thickBot="1" x14ac:dyDescent="0.25">
      <c r="A24" s="417"/>
      <c r="B24" s="90"/>
      <c r="C24" s="396"/>
      <c r="D24" s="411"/>
      <c r="E24" s="407"/>
      <c r="F24" s="84"/>
      <c r="G24" s="128"/>
      <c r="H24" s="22"/>
      <c r="I24" s="247"/>
      <c r="J24" s="296"/>
      <c r="K24" s="1"/>
      <c r="L24" s="1"/>
      <c r="M24" s="1"/>
      <c r="N24" s="43"/>
      <c r="O24" s="1"/>
      <c r="P24" s="1"/>
      <c r="Q24" s="1"/>
      <c r="R24" s="1"/>
      <c r="S24" s="1"/>
      <c r="T24" s="1"/>
      <c r="U24" s="1"/>
      <c r="V24" s="1"/>
      <c r="W24" s="1"/>
      <c r="X24" s="1"/>
      <c r="Y24" s="42"/>
      <c r="Z24" s="1"/>
      <c r="AA24" s="1"/>
      <c r="AB24" s="1"/>
      <c r="AC24" s="3"/>
      <c r="AD24" s="325"/>
      <c r="AE24" s="114"/>
      <c r="AF24" s="148"/>
      <c r="AG24" s="10"/>
      <c r="AH24" s="94"/>
      <c r="AI24" s="94"/>
      <c r="AJ24" s="217"/>
      <c r="AK24" s="85"/>
      <c r="AL24" s="423"/>
    </row>
    <row r="25" spans="1:38" ht="10.050000000000001" customHeight="1" thickTop="1" thickBot="1" x14ac:dyDescent="0.25">
      <c r="A25" s="219"/>
      <c r="B25" s="90"/>
      <c r="C25" s="215"/>
      <c r="D25" s="107"/>
      <c r="E25" s="108"/>
      <c r="F25" s="84"/>
      <c r="G25" s="128"/>
      <c r="H25" s="22"/>
      <c r="I25" s="247"/>
      <c r="J25" s="296"/>
      <c r="K25" s="247"/>
      <c r="L25" s="1"/>
      <c r="M25" s="1"/>
      <c r="N25" s="43"/>
      <c r="O25" s="1"/>
      <c r="P25" s="1"/>
      <c r="Q25" s="1"/>
      <c r="R25" s="1"/>
      <c r="S25" s="1"/>
      <c r="T25" s="1"/>
      <c r="U25" s="1"/>
      <c r="V25" s="1"/>
      <c r="W25" s="1"/>
      <c r="X25" s="1"/>
      <c r="Y25" s="42"/>
      <c r="Z25" s="1"/>
      <c r="AA25" s="1"/>
      <c r="AB25" s="7"/>
      <c r="AC25" s="3"/>
      <c r="AD25" s="325"/>
      <c r="AE25" s="114"/>
      <c r="AF25" s="148"/>
      <c r="AG25" s="10"/>
      <c r="AH25" s="97"/>
      <c r="AI25" s="97"/>
      <c r="AJ25" s="116"/>
      <c r="AK25" s="85"/>
      <c r="AL25" s="219"/>
    </row>
    <row r="26" spans="1:38" ht="10.050000000000001" customHeight="1" thickTop="1" x14ac:dyDescent="0.2">
      <c r="A26" s="424" t="str">
        <f>IFERROR(VLOOKUP("B5",抽選結果!$B:$F,5,FALSE),"")</f>
        <v>サンエコ自然の森サッカー場ＡＢ</v>
      </c>
      <c r="B26" s="90"/>
      <c r="C26" s="396" t="str">
        <f>IFERROR(VLOOKUP($E$26&amp;D26,抽選結果!$B:$D,3,FALSE),"")</f>
        <v>ＹＵＺＵＨＡ　ＦＣ　ジュニア</v>
      </c>
      <c r="D26" s="411">
        <v>1</v>
      </c>
      <c r="E26" s="407" t="s">
        <v>167</v>
      </c>
      <c r="F26" s="84"/>
      <c r="G26" s="128"/>
      <c r="H26" s="22"/>
      <c r="I26" s="247"/>
      <c r="J26" s="7"/>
      <c r="K26" s="294"/>
      <c r="L26" s="292"/>
      <c r="M26" s="295"/>
      <c r="N26" s="43"/>
      <c r="O26" s="1"/>
      <c r="P26" s="1"/>
      <c r="Q26" s="1"/>
      <c r="R26" s="1"/>
      <c r="S26" s="1"/>
      <c r="T26" s="1"/>
      <c r="U26" s="1"/>
      <c r="V26" s="1"/>
      <c r="W26" s="1"/>
      <c r="X26" s="1"/>
      <c r="Y26" s="42"/>
      <c r="Z26" s="294"/>
      <c r="AA26" s="292"/>
      <c r="AB26" s="295"/>
      <c r="AC26" s="247"/>
      <c r="AD26" s="325"/>
      <c r="AE26" s="114"/>
      <c r="AF26" s="148"/>
      <c r="AG26" s="10"/>
      <c r="AH26" s="123"/>
      <c r="AI26" s="123"/>
      <c r="AJ26" s="218"/>
      <c r="AK26" s="85"/>
      <c r="AL26" s="421" t="str">
        <f>IFERROR(VLOOKUP("O5",抽選結果!$B:$F,5,FALSE),"")</f>
        <v>真岡鬼怒自然公園サッカー場（クレー）ＡＡ</v>
      </c>
    </row>
    <row r="27" spans="1:38" ht="10.050000000000001" customHeight="1" x14ac:dyDescent="0.2">
      <c r="A27" s="425"/>
      <c r="B27" s="90"/>
      <c r="C27" s="396"/>
      <c r="D27" s="411"/>
      <c r="E27" s="407"/>
      <c r="F27" s="84"/>
      <c r="G27" s="128"/>
      <c r="H27" s="22"/>
      <c r="I27" s="247"/>
      <c r="J27" s="7"/>
      <c r="K27" s="3"/>
      <c r="L27" s="247"/>
      <c r="M27" s="296"/>
      <c r="N27" s="43"/>
      <c r="O27" s="1"/>
      <c r="P27" s="1"/>
      <c r="Q27" s="1"/>
      <c r="R27" s="1"/>
      <c r="S27" s="1"/>
      <c r="T27" s="1"/>
      <c r="U27" s="1"/>
      <c r="V27" s="1"/>
      <c r="W27" s="1"/>
      <c r="X27" s="1"/>
      <c r="Y27" s="42"/>
      <c r="Z27" s="3"/>
      <c r="AA27" s="247"/>
      <c r="AB27" s="296"/>
      <c r="AC27" s="247"/>
      <c r="AD27" s="325"/>
      <c r="AE27" s="114"/>
      <c r="AF27" s="148"/>
      <c r="AG27" s="10"/>
      <c r="AH27" s="397" t="s">
        <v>177</v>
      </c>
      <c r="AI27" s="397">
        <v>6</v>
      </c>
      <c r="AJ27" s="398" t="str">
        <f>IFERROR(VLOOKUP($AH$35&amp;AI27,抽選結果!$B:$D,3,FALSE),"")</f>
        <v>合戦場フットボールクラブ</v>
      </c>
      <c r="AK27" s="85"/>
      <c r="AL27" s="422"/>
    </row>
    <row r="28" spans="1:38" ht="10.050000000000001" customHeight="1" x14ac:dyDescent="0.2">
      <c r="A28" s="425"/>
      <c r="B28" s="90"/>
      <c r="C28" s="396" t="str">
        <f>IFERROR(VLOOKUP($E$26&amp;D28,抽選結果!$B:$D,3,FALSE),"")</f>
        <v>昭和戸祭・細谷ＳＣ</v>
      </c>
      <c r="D28" s="411">
        <v>2</v>
      </c>
      <c r="E28" s="407"/>
      <c r="F28" s="84"/>
      <c r="G28" s="128"/>
      <c r="H28" s="22"/>
      <c r="I28" s="247"/>
      <c r="J28" s="7"/>
      <c r="K28" s="3"/>
      <c r="L28" s="1"/>
      <c r="M28" s="296"/>
      <c r="N28" s="43"/>
      <c r="O28" s="1"/>
      <c r="P28" s="1"/>
      <c r="Q28" s="1"/>
      <c r="R28" s="1"/>
      <c r="S28" s="1"/>
      <c r="T28" s="1"/>
      <c r="U28" s="1"/>
      <c r="V28" s="1"/>
      <c r="W28" s="1"/>
      <c r="X28" s="1"/>
      <c r="Y28" s="42"/>
      <c r="Z28" s="3"/>
      <c r="AA28" s="1"/>
      <c r="AB28" s="296"/>
      <c r="AC28" s="247"/>
      <c r="AD28" s="325"/>
      <c r="AE28" s="114"/>
      <c r="AF28" s="148"/>
      <c r="AG28" s="10"/>
      <c r="AH28" s="397"/>
      <c r="AI28" s="397"/>
      <c r="AJ28" s="398"/>
      <c r="AK28" s="85"/>
      <c r="AL28" s="422"/>
    </row>
    <row r="29" spans="1:38" ht="10.050000000000001" customHeight="1" thickBot="1" x14ac:dyDescent="0.25">
      <c r="A29" s="425"/>
      <c r="B29" s="90"/>
      <c r="C29" s="396"/>
      <c r="D29" s="411"/>
      <c r="E29" s="407"/>
      <c r="F29" s="84"/>
      <c r="G29" s="128"/>
      <c r="H29" s="22"/>
      <c r="I29" s="247"/>
      <c r="J29" s="7"/>
      <c r="K29" s="3"/>
      <c r="L29" s="116"/>
      <c r="M29" s="346"/>
      <c r="N29" s="47"/>
      <c r="O29" s="9"/>
      <c r="P29" s="9"/>
      <c r="Q29" s="9"/>
      <c r="R29" s="116"/>
      <c r="S29" s="116"/>
      <c r="T29" s="116"/>
      <c r="U29" s="116"/>
      <c r="V29" s="9"/>
      <c r="W29" s="9"/>
      <c r="X29" s="9"/>
      <c r="Y29" s="46"/>
      <c r="Z29" s="31"/>
      <c r="AA29" s="9"/>
      <c r="AB29" s="346"/>
      <c r="AC29" s="327"/>
      <c r="AD29" s="326"/>
      <c r="AE29" s="22"/>
      <c r="AF29" s="148"/>
      <c r="AG29" s="10"/>
      <c r="AH29" s="397"/>
      <c r="AI29" s="397">
        <v>5</v>
      </c>
      <c r="AJ29" s="396" t="str">
        <f>IFERROR(VLOOKUP($AH$35&amp;AI29,抽選結果!$B:$D,3,FALSE),"")</f>
        <v>真岡西サッカークラブブリッツ</v>
      </c>
      <c r="AK29" s="85"/>
      <c r="AL29" s="422"/>
    </row>
    <row r="30" spans="1:38" ht="10.050000000000001" customHeight="1" thickTop="1" x14ac:dyDescent="0.2">
      <c r="A30" s="425"/>
      <c r="B30" s="90"/>
      <c r="C30" s="396" t="str">
        <f>IFERROR(VLOOKUP($E$26&amp;D30,抽選結果!$B:$D,3,FALSE),"")</f>
        <v>ＦＣ毛野</v>
      </c>
      <c r="D30" s="411">
        <v>3</v>
      </c>
      <c r="E30" s="407"/>
      <c r="F30" s="262"/>
      <c r="G30" s="263"/>
      <c r="H30" s="347"/>
      <c r="I30" s="247"/>
      <c r="J30" s="7"/>
      <c r="K30" s="3"/>
      <c r="L30" s="9"/>
      <c r="M30" s="346"/>
      <c r="N30" s="47"/>
      <c r="O30" s="9"/>
      <c r="P30" s="9"/>
      <c r="Q30" s="9"/>
      <c r="R30" s="9"/>
      <c r="S30" s="9"/>
      <c r="T30" s="9"/>
      <c r="U30" s="9"/>
      <c r="V30" s="9"/>
      <c r="W30" s="9"/>
      <c r="X30" s="9"/>
      <c r="Y30" s="46"/>
      <c r="Z30" s="31"/>
      <c r="AA30" s="9"/>
      <c r="AB30" s="346"/>
      <c r="AC30" s="327"/>
      <c r="AD30" s="346"/>
      <c r="AE30" s="359"/>
      <c r="AF30" s="273"/>
      <c r="AG30" s="280"/>
      <c r="AH30" s="397"/>
      <c r="AI30" s="397"/>
      <c r="AJ30" s="396"/>
      <c r="AK30" s="85"/>
      <c r="AL30" s="422"/>
    </row>
    <row r="31" spans="1:38" ht="10.050000000000001" customHeight="1" x14ac:dyDescent="0.2">
      <c r="A31" s="425"/>
      <c r="B31" s="90"/>
      <c r="C31" s="396"/>
      <c r="D31" s="411"/>
      <c r="E31" s="407"/>
      <c r="F31" s="265"/>
      <c r="G31" s="128"/>
      <c r="H31" s="343"/>
      <c r="I31" s="247"/>
      <c r="J31" s="7"/>
      <c r="K31" s="3"/>
      <c r="L31" s="9"/>
      <c r="M31" s="346"/>
      <c r="N31" s="47"/>
      <c r="O31" s="9"/>
      <c r="P31" s="9"/>
      <c r="Q31" s="9"/>
      <c r="R31" s="9"/>
      <c r="S31" s="9"/>
      <c r="T31" s="9"/>
      <c r="U31" s="9"/>
      <c r="V31" s="9"/>
      <c r="W31" s="9"/>
      <c r="X31" s="9"/>
      <c r="Y31" s="46"/>
      <c r="Z31" s="31"/>
      <c r="AA31" s="9"/>
      <c r="AB31" s="346"/>
      <c r="AC31" s="327"/>
      <c r="AD31" s="346"/>
      <c r="AE31" s="313"/>
      <c r="AF31" s="148"/>
      <c r="AG31" s="281"/>
      <c r="AH31" s="397"/>
      <c r="AI31" s="397">
        <v>4</v>
      </c>
      <c r="AJ31" s="396" t="str">
        <f>IFERROR(VLOOKUP($AH$35&amp;AI31,抽選結果!$B:$D,3,FALSE),"")</f>
        <v>高林・青木フットボールクラブ</v>
      </c>
      <c r="AK31" s="85"/>
      <c r="AL31" s="422"/>
    </row>
    <row r="32" spans="1:38" ht="10.050000000000001" customHeight="1" x14ac:dyDescent="0.2">
      <c r="A32" s="425"/>
      <c r="B32" s="90"/>
      <c r="C32" s="398" t="str">
        <f>IFERROR(VLOOKUP($E$26&amp;D32,抽選結果!$B:$D,3,FALSE),"")</f>
        <v>ＦＣ真岡２１ファンタジー</v>
      </c>
      <c r="D32" s="411">
        <v>4</v>
      </c>
      <c r="E32" s="407"/>
      <c r="F32" s="265"/>
      <c r="G32" s="128"/>
      <c r="H32" s="343"/>
      <c r="I32" s="247"/>
      <c r="J32" s="7"/>
      <c r="K32" s="3"/>
      <c r="L32" s="9"/>
      <c r="M32" s="346"/>
      <c r="N32" s="47"/>
      <c r="O32" s="9"/>
      <c r="P32" s="9"/>
      <c r="Q32" s="9"/>
      <c r="R32" s="9"/>
      <c r="S32" s="9"/>
      <c r="T32" s="9"/>
      <c r="U32" s="9"/>
      <c r="V32" s="9"/>
      <c r="W32" s="9"/>
      <c r="X32" s="9"/>
      <c r="Y32" s="46"/>
      <c r="Z32" s="31"/>
      <c r="AA32" s="9"/>
      <c r="AB32" s="346"/>
      <c r="AC32" s="327"/>
      <c r="AD32" s="346"/>
      <c r="AE32" s="313"/>
      <c r="AF32" s="148"/>
      <c r="AG32" s="281"/>
      <c r="AH32" s="397"/>
      <c r="AI32" s="397"/>
      <c r="AJ32" s="396"/>
      <c r="AK32" s="85"/>
      <c r="AL32" s="422"/>
    </row>
    <row r="33" spans="1:38" ht="10.050000000000001" customHeight="1" thickBot="1" x14ac:dyDescent="0.25">
      <c r="A33" s="425"/>
      <c r="B33" s="90"/>
      <c r="C33" s="398"/>
      <c r="D33" s="411"/>
      <c r="E33" s="407"/>
      <c r="F33" s="265"/>
      <c r="G33" s="128"/>
      <c r="H33" s="343"/>
      <c r="I33" s="321"/>
      <c r="J33" s="322"/>
      <c r="K33" s="70"/>
      <c r="L33" s="9"/>
      <c r="M33" s="346"/>
      <c r="N33" s="47"/>
      <c r="O33" s="9"/>
      <c r="P33" s="9"/>
      <c r="Q33" s="9"/>
      <c r="R33" s="9"/>
      <c r="S33" s="9"/>
      <c r="T33" s="9"/>
      <c r="U33" s="9"/>
      <c r="V33" s="9"/>
      <c r="W33" s="9"/>
      <c r="X33" s="9"/>
      <c r="Y33" s="46"/>
      <c r="Z33" s="31"/>
      <c r="AA33" s="9"/>
      <c r="AB33" s="346"/>
      <c r="AC33" s="329"/>
      <c r="AD33" s="364"/>
      <c r="AE33" s="410"/>
      <c r="AF33" s="148"/>
      <c r="AG33" s="281"/>
      <c r="AH33" s="94"/>
      <c r="AI33" s="94"/>
      <c r="AJ33" s="217"/>
      <c r="AK33" s="85"/>
      <c r="AL33" s="422"/>
    </row>
    <row r="34" spans="1:38" ht="10.050000000000001" customHeight="1" thickTop="1" x14ac:dyDescent="0.2">
      <c r="A34" s="425"/>
      <c r="B34" s="90"/>
      <c r="C34" s="396" t="str">
        <f>IFERROR(VLOOKUP($E$26&amp;D34,抽選結果!$B:$D,3,FALSE),"")</f>
        <v>ＫＳＣ鹿沼</v>
      </c>
      <c r="D34" s="411">
        <v>5</v>
      </c>
      <c r="E34" s="407" t="s">
        <v>249</v>
      </c>
      <c r="F34" s="265"/>
      <c r="G34" s="128"/>
      <c r="H34" s="29"/>
      <c r="I34" s="131"/>
      <c r="J34" s="131"/>
      <c r="K34" s="131"/>
      <c r="L34" s="9"/>
      <c r="M34" s="346"/>
      <c r="N34" s="47"/>
      <c r="O34" s="9"/>
      <c r="P34" s="9"/>
      <c r="Q34" s="9"/>
      <c r="R34" s="9"/>
      <c r="S34" s="9"/>
      <c r="T34" s="9"/>
      <c r="U34" s="9"/>
      <c r="V34" s="9"/>
      <c r="W34" s="9"/>
      <c r="X34" s="9"/>
      <c r="Y34" s="46"/>
      <c r="Z34" s="31"/>
      <c r="AA34" s="9"/>
      <c r="AB34" s="9"/>
      <c r="AC34" s="9"/>
      <c r="AD34" s="9"/>
      <c r="AE34" s="409"/>
      <c r="AF34" s="148"/>
      <c r="AG34" s="281"/>
      <c r="AH34" s="94"/>
      <c r="AI34" s="94"/>
      <c r="AJ34" s="217"/>
      <c r="AK34" s="85"/>
      <c r="AL34" s="422"/>
    </row>
    <row r="35" spans="1:38" ht="10.050000000000001" customHeight="1" x14ac:dyDescent="0.2">
      <c r="A35" s="425"/>
      <c r="B35" s="90"/>
      <c r="C35" s="396"/>
      <c r="D35" s="411"/>
      <c r="E35" s="407"/>
      <c r="F35" s="265"/>
      <c r="G35" s="128"/>
      <c r="H35" s="29"/>
      <c r="I35" s="131"/>
      <c r="J35" s="131"/>
      <c r="K35" s="131"/>
      <c r="L35" s="9"/>
      <c r="M35" s="346"/>
      <c r="N35" s="47"/>
      <c r="O35" s="9"/>
      <c r="P35" s="9"/>
      <c r="Q35" s="9"/>
      <c r="R35" s="9"/>
      <c r="S35" s="9"/>
      <c r="T35" s="9"/>
      <c r="U35" s="9"/>
      <c r="V35" s="9"/>
      <c r="W35" s="9"/>
      <c r="X35" s="9"/>
      <c r="Y35" s="46"/>
      <c r="Z35" s="31"/>
      <c r="AA35" s="9"/>
      <c r="AB35" s="9"/>
      <c r="AC35" s="9"/>
      <c r="AD35" s="9"/>
      <c r="AE35" s="409"/>
      <c r="AF35" s="148"/>
      <c r="AG35" s="281"/>
      <c r="AH35" s="397" t="s">
        <v>180</v>
      </c>
      <c r="AI35" s="397">
        <v>3</v>
      </c>
      <c r="AJ35" s="396" t="str">
        <f>IFERROR(VLOOKUP($AH$35&amp;AI35,抽選結果!$B:$D,3,FALSE),"")</f>
        <v>ＣＦＡ日光</v>
      </c>
      <c r="AK35" s="85"/>
      <c r="AL35" s="422"/>
    </row>
    <row r="36" spans="1:38" ht="10.050000000000001" customHeight="1" x14ac:dyDescent="0.2">
      <c r="A36" s="425"/>
      <c r="B36" s="90"/>
      <c r="C36" s="398" t="str">
        <f>IFERROR(VLOOKUP($E$26&amp;D36,抽選結果!$B:$D,3,FALSE),"")</f>
        <v>野原グランディオスＦＣ</v>
      </c>
      <c r="D36" s="411">
        <v>6</v>
      </c>
      <c r="E36" s="407"/>
      <c r="F36" s="265"/>
      <c r="G36" s="128"/>
      <c r="H36" s="29"/>
      <c r="I36" s="131"/>
      <c r="J36" s="131"/>
      <c r="K36" s="131"/>
      <c r="L36" s="9"/>
      <c r="M36" s="346"/>
      <c r="N36" s="47"/>
      <c r="O36" s="9"/>
      <c r="P36" s="9"/>
      <c r="Q36" s="9"/>
      <c r="R36" s="9"/>
      <c r="S36" s="9"/>
      <c r="T36" s="9"/>
      <c r="U36" s="9"/>
      <c r="V36" s="9"/>
      <c r="W36" s="9"/>
      <c r="X36" s="9"/>
      <c r="Y36" s="46"/>
      <c r="Z36" s="31"/>
      <c r="AA36" s="9"/>
      <c r="AB36" s="9"/>
      <c r="AC36" s="9"/>
      <c r="AD36" s="9"/>
      <c r="AE36" s="409"/>
      <c r="AF36" s="148"/>
      <c r="AG36" s="281"/>
      <c r="AH36" s="397"/>
      <c r="AI36" s="397"/>
      <c r="AJ36" s="396"/>
      <c r="AK36" s="85"/>
      <c r="AL36" s="422"/>
    </row>
    <row r="37" spans="1:38" ht="10.050000000000001" customHeight="1" thickBot="1" x14ac:dyDescent="0.25">
      <c r="A37" s="425"/>
      <c r="B37" s="90"/>
      <c r="C37" s="398"/>
      <c r="D37" s="411"/>
      <c r="E37" s="407"/>
      <c r="F37" s="266"/>
      <c r="G37" s="267"/>
      <c r="H37" s="268"/>
      <c r="I37" s="1"/>
      <c r="J37" s="1"/>
      <c r="K37" s="1"/>
      <c r="L37" s="9"/>
      <c r="M37" s="346"/>
      <c r="N37" s="47"/>
      <c r="O37" s="9"/>
      <c r="P37" s="9"/>
      <c r="Q37" s="9"/>
      <c r="R37" s="9"/>
      <c r="S37" s="9"/>
      <c r="T37" s="9"/>
      <c r="U37" s="9"/>
      <c r="V37" s="9"/>
      <c r="W37" s="9"/>
      <c r="X37" s="9"/>
      <c r="Y37" s="46"/>
      <c r="Z37" s="31"/>
      <c r="AA37" s="9"/>
      <c r="AB37" s="9"/>
      <c r="AC37" s="9"/>
      <c r="AD37" s="9"/>
      <c r="AE37" s="276"/>
      <c r="AF37" s="277"/>
      <c r="AG37" s="282"/>
      <c r="AH37" s="397"/>
      <c r="AI37" s="397">
        <v>2</v>
      </c>
      <c r="AJ37" s="396" t="str">
        <f>IFERROR(VLOOKUP($AH$35&amp;AI37,抽選結果!$B:$D,3,FALSE),"")</f>
        <v>清原陽東サッカースポーツ少年団</v>
      </c>
      <c r="AK37" s="85"/>
      <c r="AL37" s="422"/>
    </row>
    <row r="38" spans="1:38" ht="10.050000000000001" customHeight="1" thickTop="1" x14ac:dyDescent="0.2">
      <c r="A38" s="425"/>
      <c r="B38" s="90"/>
      <c r="C38" s="396" t="str">
        <f>IFERROR(VLOOKUP($E$26&amp;D38,抽選結果!$B:$D,3,FALSE),"")</f>
        <v>栃木ウーヴァＦＣ・Ｕ－１２</v>
      </c>
      <c r="D38" s="411">
        <v>7</v>
      </c>
      <c r="E38" s="407"/>
      <c r="F38" s="84"/>
      <c r="G38" s="128"/>
      <c r="H38" s="22"/>
      <c r="I38" s="1"/>
      <c r="J38" s="1"/>
      <c r="K38" s="1"/>
      <c r="L38" s="9"/>
      <c r="M38" s="346"/>
      <c r="N38" s="47"/>
      <c r="O38" s="9"/>
      <c r="P38" s="9"/>
      <c r="Q38" s="9"/>
      <c r="R38" s="9"/>
      <c r="S38" s="9"/>
      <c r="T38" s="9"/>
      <c r="U38" s="9"/>
      <c r="V38" s="9"/>
      <c r="W38" s="9"/>
      <c r="X38" s="9"/>
      <c r="Y38" s="46"/>
      <c r="Z38" s="31"/>
      <c r="AA38" s="9"/>
      <c r="AB38" s="9"/>
      <c r="AC38" s="9"/>
      <c r="AD38" s="9"/>
      <c r="AE38" s="22"/>
      <c r="AF38" s="148"/>
      <c r="AG38" s="10"/>
      <c r="AH38" s="397"/>
      <c r="AI38" s="397"/>
      <c r="AJ38" s="396"/>
      <c r="AK38" s="85"/>
      <c r="AL38" s="422"/>
    </row>
    <row r="39" spans="1:38" ht="10.050000000000001" customHeight="1" x14ac:dyDescent="0.2">
      <c r="A39" s="425"/>
      <c r="B39" s="90"/>
      <c r="C39" s="396"/>
      <c r="D39" s="411"/>
      <c r="E39" s="407"/>
      <c r="F39" s="84"/>
      <c r="G39" s="128"/>
      <c r="H39" s="22"/>
      <c r="I39" s="1"/>
      <c r="J39" s="1"/>
      <c r="K39" s="1"/>
      <c r="L39" s="9"/>
      <c r="M39" s="346"/>
      <c r="N39" s="47"/>
      <c r="O39" s="9"/>
      <c r="P39" s="9"/>
      <c r="Q39" s="9"/>
      <c r="R39" s="9"/>
      <c r="S39" s="9"/>
      <c r="T39" s="9"/>
      <c r="U39" s="9"/>
      <c r="V39" s="9"/>
      <c r="W39" s="9"/>
      <c r="X39" s="9"/>
      <c r="Y39" s="46"/>
      <c r="Z39" s="31"/>
      <c r="AA39" s="9"/>
      <c r="AB39" s="9"/>
      <c r="AC39" s="9"/>
      <c r="AD39" s="9"/>
      <c r="AE39" s="22"/>
      <c r="AF39" s="148"/>
      <c r="AG39" s="10"/>
      <c r="AH39" s="397"/>
      <c r="AI39" s="397">
        <v>1</v>
      </c>
      <c r="AJ39" s="398" t="str">
        <f>IFERROR(VLOOKUP($AH$35&amp;AI39,抽選結果!$B:$D,3,FALSE),"")</f>
        <v>Ｆ．Ｃ．栃木ジュニア</v>
      </c>
      <c r="AK39" s="85"/>
      <c r="AL39" s="422"/>
    </row>
    <row r="40" spans="1:38" ht="10.050000000000001" customHeight="1" x14ac:dyDescent="0.2">
      <c r="A40" s="425"/>
      <c r="B40" s="90"/>
      <c r="C40" s="396" t="str">
        <f>IFERROR(VLOOKUP($E$26&amp;D40,抽選結果!$B:$D,3,FALSE),"")</f>
        <v>みはらサッカークラブジュニア</v>
      </c>
      <c r="D40" s="411">
        <v>8</v>
      </c>
      <c r="E40" s="407"/>
      <c r="F40" s="84"/>
      <c r="G40" s="128"/>
      <c r="H40" s="22"/>
      <c r="I40" s="1"/>
      <c r="J40" s="1"/>
      <c r="K40" s="1"/>
      <c r="L40" s="9"/>
      <c r="M40" s="346"/>
      <c r="N40" s="47"/>
      <c r="O40" s="9"/>
      <c r="P40" s="9"/>
      <c r="Q40" s="9"/>
      <c r="R40" s="9"/>
      <c r="S40" s="9"/>
      <c r="T40" s="9"/>
      <c r="U40" s="9"/>
      <c r="V40" s="9"/>
      <c r="W40" s="9"/>
      <c r="X40" s="9"/>
      <c r="Y40" s="46"/>
      <c r="Z40" s="31"/>
      <c r="AA40" s="9"/>
      <c r="AB40" s="9"/>
      <c r="AC40" s="9"/>
      <c r="AD40" s="9"/>
      <c r="AE40" s="22"/>
      <c r="AF40" s="148"/>
      <c r="AG40" s="10"/>
      <c r="AH40" s="397"/>
      <c r="AI40" s="397"/>
      <c r="AJ40" s="398"/>
      <c r="AK40" s="85"/>
      <c r="AL40" s="422"/>
    </row>
    <row r="41" spans="1:38" ht="10.050000000000001" customHeight="1" thickBot="1" x14ac:dyDescent="0.25">
      <c r="A41" s="426"/>
      <c r="B41" s="90"/>
      <c r="C41" s="396"/>
      <c r="D41" s="411"/>
      <c r="E41" s="407"/>
      <c r="F41" s="84"/>
      <c r="G41" s="128"/>
      <c r="H41" s="22"/>
      <c r="I41" s="1"/>
      <c r="J41" s="427" t="s">
        <v>105</v>
      </c>
      <c r="K41" s="427"/>
      <c r="L41" s="9"/>
      <c r="M41" s="346"/>
      <c r="N41" s="47"/>
      <c r="O41" s="9"/>
      <c r="P41" s="9"/>
      <c r="Q41" s="9"/>
      <c r="R41" s="9"/>
      <c r="S41" s="9"/>
      <c r="T41" s="9"/>
      <c r="U41" s="9"/>
      <c r="V41" s="9"/>
      <c r="W41" s="9"/>
      <c r="X41" s="9"/>
      <c r="Y41" s="46"/>
      <c r="Z41" s="31"/>
      <c r="AA41" s="9"/>
      <c r="AB41" s="400" t="s">
        <v>72</v>
      </c>
      <c r="AC41" s="400"/>
      <c r="AD41" s="9"/>
      <c r="AE41" s="22"/>
      <c r="AF41" s="148"/>
      <c r="AG41" s="10"/>
      <c r="AH41" s="94"/>
      <c r="AI41" s="94"/>
      <c r="AJ41" s="217"/>
      <c r="AK41" s="85"/>
      <c r="AL41" s="423"/>
    </row>
    <row r="42" spans="1:38" ht="10.050000000000001" customHeight="1" thickTop="1" thickBot="1" x14ac:dyDescent="0.25">
      <c r="A42" s="219"/>
      <c r="B42" s="90"/>
      <c r="C42" s="216"/>
      <c r="D42" s="125"/>
      <c r="E42" s="126"/>
      <c r="F42" s="84"/>
      <c r="G42" s="128"/>
      <c r="H42" s="22"/>
      <c r="I42" s="1"/>
      <c r="J42" s="427"/>
      <c r="K42" s="427"/>
      <c r="L42" s="9"/>
      <c r="M42" s="346"/>
      <c r="N42" s="47"/>
      <c r="O42" s="9"/>
      <c r="P42" s="9"/>
      <c r="Q42" s="9"/>
      <c r="R42" s="9"/>
      <c r="S42" s="9"/>
      <c r="T42" s="9"/>
      <c r="U42" s="9"/>
      <c r="V42" s="9"/>
      <c r="W42" s="9"/>
      <c r="X42" s="9"/>
      <c r="Y42" s="139"/>
      <c r="Z42" s="9"/>
      <c r="AA42" s="9"/>
      <c r="AB42" s="400"/>
      <c r="AC42" s="400"/>
      <c r="AD42" s="9"/>
      <c r="AE42" s="22"/>
      <c r="AF42" s="148"/>
      <c r="AG42" s="10"/>
      <c r="AH42" s="97"/>
      <c r="AI42" s="97"/>
      <c r="AJ42" s="116"/>
      <c r="AK42" s="85"/>
      <c r="AL42" s="219"/>
    </row>
    <row r="43" spans="1:38" ht="10.050000000000001" customHeight="1" thickTop="1" x14ac:dyDescent="0.2">
      <c r="A43" s="415" t="str">
        <f>IFERROR(VLOOKUP("C5",抽選結果!$B:$F,5,FALSE),"")</f>
        <v>真岡鬼怒自然公園サッカー場（クレー）BB</v>
      </c>
      <c r="B43" s="90"/>
      <c r="C43" s="217"/>
      <c r="D43" s="92"/>
      <c r="E43" s="93"/>
      <c r="F43" s="84"/>
      <c r="G43" s="128"/>
      <c r="H43" s="22"/>
      <c r="I43" s="1"/>
      <c r="J43" s="427"/>
      <c r="K43" s="427"/>
      <c r="L43" s="1"/>
      <c r="M43" s="48"/>
      <c r="N43" s="335"/>
      <c r="O43" s="336"/>
      <c r="P43" s="342"/>
      <c r="Q43" s="9"/>
      <c r="R43" s="9"/>
      <c r="S43" s="22"/>
      <c r="T43" s="22"/>
      <c r="U43" s="9"/>
      <c r="V43" s="9"/>
      <c r="W43" s="337"/>
      <c r="X43" s="336"/>
      <c r="Y43" s="384"/>
      <c r="Z43" s="327"/>
      <c r="AA43" s="1"/>
      <c r="AB43" s="400"/>
      <c r="AC43" s="400"/>
      <c r="AD43" s="8"/>
      <c r="AE43" s="114"/>
      <c r="AF43" s="148"/>
      <c r="AG43" s="10"/>
      <c r="AH43" s="123"/>
      <c r="AI43" s="123"/>
      <c r="AJ43" s="218"/>
      <c r="AK43" s="85"/>
      <c r="AL43" s="421" t="str">
        <f>IFERROR(VLOOKUP("N5",抽選結果!$B:$F,5,FALSE),"")</f>
        <v>真岡鬼怒自然公園サッカー場（クレー）ＡＢ</v>
      </c>
    </row>
    <row r="44" spans="1:38" ht="10.050000000000001" customHeight="1" x14ac:dyDescent="0.2">
      <c r="A44" s="416"/>
      <c r="B44" s="90"/>
      <c r="C44" s="396" t="str">
        <f>IFERROR(VLOOKUP($E$44&amp;D44,抽選結果!$B:$D,3,FALSE),"")</f>
        <v>クレアＦＣアルドーレ</v>
      </c>
      <c r="D44" s="411">
        <v>1</v>
      </c>
      <c r="E44" s="407" t="s">
        <v>250</v>
      </c>
      <c r="F44" s="84"/>
      <c r="G44" s="128"/>
      <c r="H44" s="22"/>
      <c r="I44" s="1"/>
      <c r="J44" s="1"/>
      <c r="K44" s="1"/>
      <c r="L44" s="1"/>
      <c r="M44" s="48"/>
      <c r="N44" s="47"/>
      <c r="O44" s="9"/>
      <c r="P44" s="346"/>
      <c r="Q44" s="9"/>
      <c r="R44" s="9"/>
      <c r="S44" s="22"/>
      <c r="T44" s="22"/>
      <c r="U44" s="9"/>
      <c r="V44" s="9"/>
      <c r="W44" s="31"/>
      <c r="X44" s="9"/>
      <c r="Y44" s="385"/>
      <c r="Z44" s="327"/>
      <c r="AA44" s="1"/>
      <c r="AB44" s="1"/>
      <c r="AC44" s="1"/>
      <c r="AD44" s="8"/>
      <c r="AE44" s="114"/>
      <c r="AF44" s="148"/>
      <c r="AG44" s="10"/>
      <c r="AH44" s="397" t="s">
        <v>152</v>
      </c>
      <c r="AI44" s="397">
        <v>6</v>
      </c>
      <c r="AJ44" s="396" t="str">
        <f>IFERROR(VLOOKUP($AH$52&amp;AI44,抽選結果!$B:$D,3,FALSE),"")</f>
        <v>栃木Ｃｈａｒｍｅ．Ｆ．Ｃ</v>
      </c>
      <c r="AK44" s="85"/>
      <c r="AL44" s="422"/>
    </row>
    <row r="45" spans="1:38" ht="10.050000000000001" customHeight="1" x14ac:dyDescent="0.2">
      <c r="A45" s="416"/>
      <c r="B45" s="90"/>
      <c r="C45" s="396"/>
      <c r="D45" s="411"/>
      <c r="E45" s="407"/>
      <c r="F45" s="84"/>
      <c r="G45" s="128"/>
      <c r="H45" s="22"/>
      <c r="I45" s="1"/>
      <c r="J45" s="1"/>
      <c r="K45" s="1"/>
      <c r="L45" s="1"/>
      <c r="M45" s="48"/>
      <c r="N45" s="47"/>
      <c r="O45" s="9"/>
      <c r="P45" s="346"/>
      <c r="Q45" s="9"/>
      <c r="R45" s="9"/>
      <c r="S45" s="22"/>
      <c r="T45" s="22"/>
      <c r="U45" s="9"/>
      <c r="V45" s="9"/>
      <c r="W45" s="31"/>
      <c r="X45" s="9"/>
      <c r="Y45" s="385"/>
      <c r="Z45" s="327"/>
      <c r="AA45" s="1"/>
      <c r="AB45" s="1"/>
      <c r="AC45" s="1"/>
      <c r="AD45" s="8"/>
      <c r="AE45" s="114"/>
      <c r="AF45" s="148"/>
      <c r="AG45" s="10"/>
      <c r="AH45" s="397"/>
      <c r="AI45" s="397"/>
      <c r="AJ45" s="396"/>
      <c r="AK45" s="85"/>
      <c r="AL45" s="422"/>
    </row>
    <row r="46" spans="1:38" ht="10.050000000000001" customHeight="1" thickBot="1" x14ac:dyDescent="0.25">
      <c r="A46" s="416"/>
      <c r="B46" s="90"/>
      <c r="C46" s="398" t="str">
        <f>IFERROR(VLOOKUP($E$44&amp;D46,抽選結果!$B:$D,3,FALSE),"")</f>
        <v>大田原城山サッカークラブ</v>
      </c>
      <c r="D46" s="411">
        <v>2</v>
      </c>
      <c r="E46" s="407"/>
      <c r="F46" s="84"/>
      <c r="G46" s="128"/>
      <c r="H46" s="22"/>
      <c r="I46" s="1"/>
      <c r="J46" s="1"/>
      <c r="K46" s="1"/>
      <c r="L46" s="1"/>
      <c r="M46" s="48"/>
      <c r="N46" s="47"/>
      <c r="O46" s="9"/>
      <c r="P46" s="771"/>
      <c r="Q46" s="9"/>
      <c r="R46" s="9"/>
      <c r="S46" s="22"/>
      <c r="T46" s="22"/>
      <c r="U46" s="9"/>
      <c r="V46" s="9"/>
      <c r="W46" s="52"/>
      <c r="X46" s="105"/>
      <c r="Y46" s="386"/>
      <c r="Z46" s="327"/>
      <c r="AA46" s="1"/>
      <c r="AB46" s="1"/>
      <c r="AC46" s="1"/>
      <c r="AD46" s="8"/>
      <c r="AE46" s="114"/>
      <c r="AF46" s="148"/>
      <c r="AG46" s="10"/>
      <c r="AH46" s="397"/>
      <c r="AI46" s="397">
        <v>5</v>
      </c>
      <c r="AJ46" s="398" t="str">
        <f>IFERROR(VLOOKUP($AH$52&amp;AI46,抽選結果!$B:$D,3,FALSE),"")</f>
        <v>久下田ＦＣ</v>
      </c>
      <c r="AK46" s="85"/>
      <c r="AL46" s="422"/>
    </row>
    <row r="47" spans="1:38" ht="10.050000000000001" customHeight="1" thickTop="1" x14ac:dyDescent="0.2">
      <c r="A47" s="416"/>
      <c r="B47" s="90"/>
      <c r="C47" s="398"/>
      <c r="D47" s="411"/>
      <c r="E47" s="407"/>
      <c r="F47" s="269"/>
      <c r="G47" s="263"/>
      <c r="H47" s="264"/>
      <c r="I47" s="1"/>
      <c r="J47" s="1"/>
      <c r="K47" s="1"/>
      <c r="L47" s="1"/>
      <c r="M47" s="48"/>
      <c r="N47" s="47"/>
      <c r="O47" s="9"/>
      <c r="P47" s="771"/>
      <c r="Q47" s="9"/>
      <c r="R47" s="9"/>
      <c r="S47" s="22"/>
      <c r="T47" s="22"/>
      <c r="U47" s="9"/>
      <c r="V47" s="9"/>
      <c r="W47" s="52"/>
      <c r="X47" s="105"/>
      <c r="Y47" s="386"/>
      <c r="Z47" s="327"/>
      <c r="AA47" s="1"/>
      <c r="AB47" s="1"/>
      <c r="AC47" s="1"/>
      <c r="AD47" s="361"/>
      <c r="AE47" s="359"/>
      <c r="AF47" s="273"/>
      <c r="AG47" s="280"/>
      <c r="AH47" s="397"/>
      <c r="AI47" s="397"/>
      <c r="AJ47" s="398"/>
      <c r="AK47" s="85"/>
      <c r="AL47" s="422"/>
    </row>
    <row r="48" spans="1:38" ht="10.050000000000001" customHeight="1" x14ac:dyDescent="0.2">
      <c r="A48" s="416"/>
      <c r="B48" s="90"/>
      <c r="C48" s="396" t="str">
        <f>IFERROR(VLOOKUP($E$44&amp;D48,抽選結果!$B:$D,3,FALSE),"")</f>
        <v>ＦＣブロケード</v>
      </c>
      <c r="D48" s="411">
        <v>3</v>
      </c>
      <c r="E48" s="407"/>
      <c r="F48" s="270"/>
      <c r="G48" s="128"/>
      <c r="H48" s="29"/>
      <c r="I48" s="1"/>
      <c r="J48" s="1"/>
      <c r="K48" s="1"/>
      <c r="L48" s="1"/>
      <c r="M48" s="48"/>
      <c r="N48" s="47"/>
      <c r="O48" s="9"/>
      <c r="P48" s="771"/>
      <c r="Q48" s="9"/>
      <c r="R48" s="9"/>
      <c r="S48" s="22"/>
      <c r="T48" s="22"/>
      <c r="U48" s="9"/>
      <c r="V48" s="9"/>
      <c r="W48" s="52"/>
      <c r="X48" s="105"/>
      <c r="Y48" s="386"/>
      <c r="Z48" s="327"/>
      <c r="AA48" s="1"/>
      <c r="AB48" s="1"/>
      <c r="AC48" s="1"/>
      <c r="AD48" s="361"/>
      <c r="AE48" s="313"/>
      <c r="AF48" s="148"/>
      <c r="AG48" s="281"/>
      <c r="AH48" s="397"/>
      <c r="AI48" s="397">
        <v>4</v>
      </c>
      <c r="AJ48" s="396" t="str">
        <f>IFERROR(VLOOKUP($AH$52&amp;AI48,抽選結果!$B:$D,3,FALSE),"")</f>
        <v>さつきが丘スポーツ少年団サッカー部</v>
      </c>
      <c r="AK48" s="85"/>
      <c r="AL48" s="422"/>
    </row>
    <row r="49" spans="1:38" ht="10.050000000000001" customHeight="1" x14ac:dyDescent="0.2">
      <c r="A49" s="416"/>
      <c r="B49" s="90"/>
      <c r="C49" s="396"/>
      <c r="D49" s="411"/>
      <c r="E49" s="407"/>
      <c r="F49" s="270"/>
      <c r="G49" s="128"/>
      <c r="H49" s="29"/>
      <c r="I49" s="1"/>
      <c r="J49" s="1"/>
      <c r="K49" s="1"/>
      <c r="L49" s="1"/>
      <c r="M49" s="48"/>
      <c r="N49" s="47"/>
      <c r="O49" s="9"/>
      <c r="P49" s="771"/>
      <c r="Q49" s="9"/>
      <c r="R49" s="9"/>
      <c r="S49" s="22"/>
      <c r="T49" s="22"/>
      <c r="U49" s="9"/>
      <c r="V49" s="9"/>
      <c r="W49" s="52"/>
      <c r="X49" s="105"/>
      <c r="Y49" s="386"/>
      <c r="Z49" s="327"/>
      <c r="AA49" s="1"/>
      <c r="AB49" s="1"/>
      <c r="AC49" s="1"/>
      <c r="AD49" s="361"/>
      <c r="AE49" s="313"/>
      <c r="AF49" s="148"/>
      <c r="AG49" s="281"/>
      <c r="AH49" s="397"/>
      <c r="AI49" s="397"/>
      <c r="AJ49" s="396"/>
      <c r="AK49" s="85"/>
      <c r="AL49" s="422"/>
    </row>
    <row r="50" spans="1:38" ht="10.050000000000001" customHeight="1" thickBot="1" x14ac:dyDescent="0.25">
      <c r="A50" s="416"/>
      <c r="B50" s="90"/>
      <c r="C50" s="217"/>
      <c r="D50" s="92"/>
      <c r="E50" s="93"/>
      <c r="F50" s="270"/>
      <c r="G50" s="128"/>
      <c r="H50" s="29"/>
      <c r="I50" s="1"/>
      <c r="J50" s="1"/>
      <c r="K50" s="1"/>
      <c r="L50" s="1"/>
      <c r="M50" s="48"/>
      <c r="N50" s="47"/>
      <c r="O50" s="9"/>
      <c r="P50" s="771"/>
      <c r="Q50" s="9"/>
      <c r="R50" s="9"/>
      <c r="S50" s="22"/>
      <c r="T50" s="22"/>
      <c r="U50" s="9"/>
      <c r="V50" s="9"/>
      <c r="W50" s="52"/>
      <c r="X50" s="105"/>
      <c r="Y50" s="386"/>
      <c r="Z50" s="327"/>
      <c r="AA50" s="1"/>
      <c r="AB50" s="1"/>
      <c r="AC50" s="247"/>
      <c r="AD50" s="362"/>
      <c r="AE50" s="410"/>
      <c r="AF50" s="148"/>
      <c r="AG50" s="281"/>
      <c r="AH50" s="94"/>
      <c r="AI50" s="94"/>
      <c r="AJ50" s="217"/>
      <c r="AK50" s="85"/>
      <c r="AL50" s="422"/>
    </row>
    <row r="51" spans="1:38" ht="10.050000000000001" customHeight="1" thickTop="1" x14ac:dyDescent="0.2">
      <c r="A51" s="416"/>
      <c r="B51" s="90"/>
      <c r="C51" s="217"/>
      <c r="D51" s="92"/>
      <c r="E51" s="93"/>
      <c r="F51" s="270"/>
      <c r="G51" s="128"/>
      <c r="H51" s="343"/>
      <c r="I51" s="292"/>
      <c r="J51" s="293"/>
      <c r="K51" s="1"/>
      <c r="L51" s="1"/>
      <c r="M51" s="48"/>
      <c r="N51" s="47"/>
      <c r="O51" s="9"/>
      <c r="P51" s="771"/>
      <c r="Q51" s="9"/>
      <c r="R51" s="9"/>
      <c r="S51" s="9"/>
      <c r="T51" s="9"/>
      <c r="U51" s="9"/>
      <c r="V51" s="9"/>
      <c r="W51" s="52"/>
      <c r="X51" s="105"/>
      <c r="Y51" s="386"/>
      <c r="Z51" s="327"/>
      <c r="AA51" s="1"/>
      <c r="AB51" s="1"/>
      <c r="AC51" s="294"/>
      <c r="AD51" s="324"/>
      <c r="AE51" s="409"/>
      <c r="AF51" s="148"/>
      <c r="AG51" s="281"/>
      <c r="AH51" s="94"/>
      <c r="AI51" s="94"/>
      <c r="AJ51" s="217"/>
      <c r="AK51" s="85"/>
      <c r="AL51" s="422"/>
    </row>
    <row r="52" spans="1:38" ht="10.050000000000001" customHeight="1" x14ac:dyDescent="0.2">
      <c r="A52" s="416"/>
      <c r="B52" s="90"/>
      <c r="C52" s="396" t="str">
        <f>IFERROR(VLOOKUP($E$44&amp;D52,抽選結果!$B:$D,3,FALSE),"")</f>
        <v>野木ＳＳＳ</v>
      </c>
      <c r="D52" s="411">
        <v>4</v>
      </c>
      <c r="E52" s="407" t="s">
        <v>174</v>
      </c>
      <c r="F52" s="270"/>
      <c r="G52" s="128"/>
      <c r="H52" s="343"/>
      <c r="I52" s="247"/>
      <c r="J52" s="7"/>
      <c r="K52" s="1"/>
      <c r="L52" s="1"/>
      <c r="M52" s="48"/>
      <c r="N52" s="47"/>
      <c r="O52" s="9"/>
      <c r="P52" s="771"/>
      <c r="Q52" s="327"/>
      <c r="R52" s="9"/>
      <c r="S52" s="754" t="str">
        <f>C13</f>
        <v>Ｊ－ＳＰＯＲＴＳＦＯＯＴＢＡＬＬＣＬＵＢ</v>
      </c>
      <c r="T52" s="755"/>
      <c r="U52" s="9"/>
      <c r="V52" s="48"/>
      <c r="W52" s="105"/>
      <c r="X52" s="105"/>
      <c r="Y52" s="386"/>
      <c r="Z52" s="327"/>
      <c r="AA52" s="1"/>
      <c r="AB52" s="1"/>
      <c r="AC52" s="3"/>
      <c r="AD52" s="325"/>
      <c r="AE52" s="409"/>
      <c r="AF52" s="148"/>
      <c r="AG52" s="281"/>
      <c r="AH52" s="397" t="s">
        <v>153</v>
      </c>
      <c r="AI52" s="397">
        <v>3</v>
      </c>
      <c r="AJ52" s="396" t="str">
        <f>IFERROR(VLOOKUP($AH$52&amp;AI52,抽選結果!$B:$D,3,FALSE),"")</f>
        <v>ＦＣ黒羽</v>
      </c>
      <c r="AK52" s="85"/>
      <c r="AL52" s="422"/>
    </row>
    <row r="53" spans="1:38" ht="10.050000000000001" customHeight="1" x14ac:dyDescent="0.2">
      <c r="A53" s="416"/>
      <c r="B53" s="90"/>
      <c r="C53" s="396"/>
      <c r="D53" s="411"/>
      <c r="E53" s="407"/>
      <c r="F53" s="270"/>
      <c r="G53" s="128"/>
      <c r="H53" s="343"/>
      <c r="I53" s="247"/>
      <c r="J53" s="7"/>
      <c r="K53" s="1"/>
      <c r="L53" s="1"/>
      <c r="M53" s="48"/>
      <c r="N53" s="47"/>
      <c r="O53" s="9"/>
      <c r="P53" s="771"/>
      <c r="Q53" s="327"/>
      <c r="R53" s="9"/>
      <c r="S53" s="756"/>
      <c r="T53" s="757"/>
      <c r="U53" s="9"/>
      <c r="V53" s="48"/>
      <c r="W53" s="105"/>
      <c r="X53" s="105"/>
      <c r="Y53" s="386"/>
      <c r="Z53" s="327"/>
      <c r="AA53" s="1"/>
      <c r="AB53" s="1"/>
      <c r="AC53" s="3"/>
      <c r="AD53" s="325"/>
      <c r="AE53" s="409"/>
      <c r="AF53" s="148"/>
      <c r="AG53" s="281"/>
      <c r="AH53" s="397"/>
      <c r="AI53" s="397"/>
      <c r="AJ53" s="396"/>
      <c r="AK53" s="85"/>
      <c r="AL53" s="422"/>
    </row>
    <row r="54" spans="1:38" ht="10.050000000000001" customHeight="1" thickBot="1" x14ac:dyDescent="0.25">
      <c r="A54" s="416"/>
      <c r="B54" s="90"/>
      <c r="C54" s="396" t="str">
        <f>IFERROR(VLOOKUP($E$44&amp;D54,抽選結果!$B:$D,3,FALSE),"")</f>
        <v>ＦＣ中村Ｕ－１１</v>
      </c>
      <c r="D54" s="411">
        <v>5</v>
      </c>
      <c r="E54" s="407"/>
      <c r="F54" s="271"/>
      <c r="G54" s="267"/>
      <c r="H54" s="344"/>
      <c r="I54" s="247"/>
      <c r="J54" s="7"/>
      <c r="K54" s="1"/>
      <c r="L54" s="1"/>
      <c r="M54" s="48"/>
      <c r="N54" s="47"/>
      <c r="O54" s="9"/>
      <c r="P54" s="771"/>
      <c r="Q54" s="327"/>
      <c r="R54" s="9"/>
      <c r="S54" s="756"/>
      <c r="T54" s="757"/>
      <c r="U54" s="9"/>
      <c r="V54" s="48"/>
      <c r="W54" s="105"/>
      <c r="X54" s="105"/>
      <c r="Y54" s="386"/>
      <c r="Z54" s="327"/>
      <c r="AA54" s="1"/>
      <c r="AB54" s="1"/>
      <c r="AC54" s="3"/>
      <c r="AD54" s="325"/>
      <c r="AE54" s="276"/>
      <c r="AF54" s="277"/>
      <c r="AG54" s="282"/>
      <c r="AH54" s="397"/>
      <c r="AI54" s="397">
        <v>2</v>
      </c>
      <c r="AJ54" s="396" t="str">
        <f>IFERROR(VLOOKUP($AH$52&amp;AI54,抽選結果!$B:$D,3,FALSE),"")</f>
        <v>喜連川ＦＣＪｒ</v>
      </c>
      <c r="AK54" s="85"/>
      <c r="AL54" s="422"/>
    </row>
    <row r="55" spans="1:38" ht="10.050000000000001" customHeight="1" thickTop="1" x14ac:dyDescent="0.2">
      <c r="A55" s="416"/>
      <c r="B55" s="90"/>
      <c r="C55" s="396"/>
      <c r="D55" s="411"/>
      <c r="E55" s="407"/>
      <c r="F55" s="84"/>
      <c r="G55" s="128"/>
      <c r="H55" s="22"/>
      <c r="I55" s="247"/>
      <c r="J55" s="7"/>
      <c r="K55" s="1"/>
      <c r="L55" s="1"/>
      <c r="M55" s="48"/>
      <c r="N55" s="47"/>
      <c r="O55" s="9"/>
      <c r="P55" s="771"/>
      <c r="Q55" s="327"/>
      <c r="R55" s="9"/>
      <c r="S55" s="756"/>
      <c r="T55" s="757"/>
      <c r="U55" s="9"/>
      <c r="V55" s="48"/>
      <c r="W55" s="105"/>
      <c r="X55" s="105"/>
      <c r="Y55" s="386"/>
      <c r="Z55" s="327"/>
      <c r="AA55" s="1"/>
      <c r="AB55" s="1"/>
      <c r="AC55" s="3"/>
      <c r="AD55" s="325"/>
      <c r="AE55" s="114"/>
      <c r="AF55" s="148"/>
      <c r="AG55" s="10"/>
      <c r="AH55" s="397"/>
      <c r="AI55" s="397"/>
      <c r="AJ55" s="396"/>
      <c r="AK55" s="85"/>
      <c r="AL55" s="422"/>
    </row>
    <row r="56" spans="1:38" ht="10.050000000000001" customHeight="1" x14ac:dyDescent="0.2">
      <c r="A56" s="416"/>
      <c r="B56" s="90"/>
      <c r="C56" s="398" t="str">
        <f>IFERROR(VLOOKUP($E$44&amp;D56,抽選結果!$B:$D,3,FALSE),"")</f>
        <v>東那須野ＦＣフェニックス</v>
      </c>
      <c r="D56" s="411">
        <v>6</v>
      </c>
      <c r="E56" s="407"/>
      <c r="F56" s="84"/>
      <c r="G56" s="128"/>
      <c r="H56" s="22"/>
      <c r="I56" s="247"/>
      <c r="J56" s="7"/>
      <c r="K56" s="1"/>
      <c r="L56" s="1"/>
      <c r="M56" s="48"/>
      <c r="N56" s="47"/>
      <c r="O56" s="9"/>
      <c r="P56" s="771"/>
      <c r="Q56" s="327"/>
      <c r="R56" s="9"/>
      <c r="S56" s="756"/>
      <c r="T56" s="757"/>
      <c r="U56" s="9"/>
      <c r="V56" s="48"/>
      <c r="W56" s="105"/>
      <c r="X56" s="105"/>
      <c r="Y56" s="386"/>
      <c r="Z56" s="327"/>
      <c r="AA56" s="1"/>
      <c r="AB56" s="1"/>
      <c r="AC56" s="3"/>
      <c r="AD56" s="325"/>
      <c r="AE56" s="114"/>
      <c r="AF56" s="148"/>
      <c r="AG56" s="10"/>
      <c r="AH56" s="397"/>
      <c r="AI56" s="397">
        <v>1</v>
      </c>
      <c r="AJ56" s="398" t="str">
        <f>IFERROR(VLOOKUP($AH$52&amp;AI56,抽選結果!$B:$D,3,FALSE),"")</f>
        <v>宇都宮フットボールクラブジュニア</v>
      </c>
      <c r="AK56" s="85"/>
      <c r="AL56" s="422"/>
    </row>
    <row r="57" spans="1:38" ht="10.050000000000001" customHeight="1" x14ac:dyDescent="0.2">
      <c r="A57" s="416"/>
      <c r="B57" s="90"/>
      <c r="C57" s="398"/>
      <c r="D57" s="411"/>
      <c r="E57" s="407"/>
      <c r="F57" s="84"/>
      <c r="G57" s="128"/>
      <c r="H57" s="22"/>
      <c r="I57" s="247"/>
      <c r="J57" s="7"/>
      <c r="K57" s="1"/>
      <c r="L57" s="1"/>
      <c r="M57" s="48"/>
      <c r="N57" s="47"/>
      <c r="O57" s="9"/>
      <c r="P57" s="771"/>
      <c r="Q57" s="327"/>
      <c r="R57" s="9"/>
      <c r="S57" s="756"/>
      <c r="T57" s="757"/>
      <c r="U57" s="9"/>
      <c r="V57" s="48"/>
      <c r="W57" s="105"/>
      <c r="X57" s="105"/>
      <c r="Y57" s="386"/>
      <c r="Z57" s="327"/>
      <c r="AA57" s="1"/>
      <c r="AB57" s="1"/>
      <c r="AC57" s="3"/>
      <c r="AD57" s="325"/>
      <c r="AE57" s="114"/>
      <c r="AF57" s="148"/>
      <c r="AG57" s="10"/>
      <c r="AH57" s="397"/>
      <c r="AI57" s="397"/>
      <c r="AJ57" s="398"/>
      <c r="AK57" s="85"/>
      <c r="AL57" s="422"/>
    </row>
    <row r="58" spans="1:38" ht="10.050000000000001" customHeight="1" thickBot="1" x14ac:dyDescent="0.25">
      <c r="A58" s="417"/>
      <c r="B58" s="90"/>
      <c r="C58" s="217"/>
      <c r="D58" s="92"/>
      <c r="E58" s="93"/>
      <c r="F58" s="84"/>
      <c r="G58" s="128"/>
      <c r="H58" s="22"/>
      <c r="I58" s="247"/>
      <c r="J58" s="7"/>
      <c r="K58" s="330"/>
      <c r="L58" s="331"/>
      <c r="M58" s="332"/>
      <c r="N58" s="47"/>
      <c r="O58" s="9"/>
      <c r="P58" s="771"/>
      <c r="Q58" s="327"/>
      <c r="R58" s="9"/>
      <c r="S58" s="756"/>
      <c r="T58" s="757"/>
      <c r="U58" s="9"/>
      <c r="V58" s="48"/>
      <c r="W58" s="105"/>
      <c r="X58" s="105"/>
      <c r="Y58" s="386"/>
      <c r="Z58" s="331"/>
      <c r="AA58" s="331"/>
      <c r="AB58" s="332"/>
      <c r="AC58" s="3"/>
      <c r="AD58" s="325"/>
      <c r="AE58" s="114"/>
      <c r="AF58" s="148"/>
      <c r="AG58" s="10"/>
      <c r="AH58" s="94"/>
      <c r="AI58" s="94"/>
      <c r="AJ58" s="217"/>
      <c r="AK58" s="85"/>
      <c r="AL58" s="423"/>
    </row>
    <row r="59" spans="1:38" ht="10.050000000000001" customHeight="1" thickTop="1" thickBot="1" x14ac:dyDescent="0.25">
      <c r="A59" s="219"/>
      <c r="B59" s="90"/>
      <c r="C59" s="217"/>
      <c r="D59" s="92"/>
      <c r="E59" s="93"/>
      <c r="F59" s="84"/>
      <c r="G59" s="128"/>
      <c r="H59" s="22"/>
      <c r="I59" s="247"/>
      <c r="J59" s="296"/>
      <c r="K59" s="247"/>
      <c r="L59" s="247"/>
      <c r="M59" s="9"/>
      <c r="N59" s="47"/>
      <c r="O59" s="9"/>
      <c r="P59" s="771"/>
      <c r="Q59" s="327"/>
      <c r="R59" s="9"/>
      <c r="S59" s="756"/>
      <c r="T59" s="757"/>
      <c r="U59" s="9"/>
      <c r="V59" s="48"/>
      <c r="W59" s="105"/>
      <c r="X59" s="105"/>
      <c r="Y59" s="141"/>
      <c r="Z59" s="9"/>
      <c r="AA59" s="15"/>
      <c r="AB59" s="295"/>
      <c r="AC59" s="247"/>
      <c r="AD59" s="325"/>
      <c r="AE59" s="114"/>
      <c r="AF59" s="148"/>
      <c r="AG59" s="10"/>
      <c r="AH59" s="97"/>
      <c r="AI59" s="97"/>
      <c r="AJ59" s="116"/>
      <c r="AK59" s="85"/>
      <c r="AL59" s="219"/>
    </row>
    <row r="60" spans="1:38" ht="10.050000000000001" customHeight="1" thickTop="1" thickBot="1" x14ac:dyDescent="0.25">
      <c r="A60" s="415" t="str">
        <f>IFERROR(VLOOKUP("D5",抽選結果!$B:$F,5,FALSE),"")</f>
        <v>大桶運動公園A</v>
      </c>
      <c r="B60" s="90"/>
      <c r="C60" s="217"/>
      <c r="D60" s="92"/>
      <c r="E60" s="93"/>
      <c r="F60" s="84"/>
      <c r="G60" s="128"/>
      <c r="H60" s="22"/>
      <c r="I60" s="247"/>
      <c r="J60" s="296"/>
      <c r="K60" s="247"/>
      <c r="L60" s="1"/>
      <c r="M60" s="9"/>
      <c r="N60" s="47"/>
      <c r="O60" s="9"/>
      <c r="P60" s="771"/>
      <c r="Q60" s="327"/>
      <c r="R60" s="9"/>
      <c r="S60" s="756"/>
      <c r="T60" s="757"/>
      <c r="U60" s="9"/>
      <c r="V60" s="48"/>
      <c r="W60" s="105"/>
      <c r="X60" s="105"/>
      <c r="Y60" s="141"/>
      <c r="Z60" s="9"/>
      <c r="AA60" s="1"/>
      <c r="AB60" s="296"/>
      <c r="AC60" s="247"/>
      <c r="AD60" s="325"/>
      <c r="AE60" s="114"/>
      <c r="AF60" s="148"/>
      <c r="AG60" s="10"/>
      <c r="AH60" s="397" t="s">
        <v>144</v>
      </c>
      <c r="AI60" s="397">
        <v>8</v>
      </c>
      <c r="AJ60" s="396" t="str">
        <f>IFERROR(VLOOKUP($AH$68&amp;AI60,抽選結果!$B:$D,3,FALSE),"")</f>
        <v>呑竜ＦＣ</v>
      </c>
      <c r="AK60" s="85"/>
      <c r="AL60" s="421" t="str">
        <f>IFERROR(VLOOKUP("M5",抽選結果!$B:$F,5,FALSE),"")</f>
        <v>SAKURAグリーンフィールドAB</v>
      </c>
    </row>
    <row r="61" spans="1:38" ht="10.050000000000001" customHeight="1" thickTop="1" x14ac:dyDescent="0.2">
      <c r="A61" s="416"/>
      <c r="B61" s="90"/>
      <c r="C61" s="398" t="str">
        <f>IFERROR(VLOOKUP($E$61&amp;D61,抽選結果!$B:$D,3,FALSE),"")</f>
        <v>おおぞらＳＣ</v>
      </c>
      <c r="D61" s="411">
        <v>1</v>
      </c>
      <c r="E61" s="407" t="s">
        <v>111</v>
      </c>
      <c r="F61" s="84"/>
      <c r="G61" s="128"/>
      <c r="H61" s="22"/>
      <c r="I61" s="247"/>
      <c r="J61" s="296"/>
      <c r="K61" s="247"/>
      <c r="L61" s="438" t="s">
        <v>285</v>
      </c>
      <c r="M61" s="439"/>
      <c r="N61" s="47"/>
      <c r="O61" s="9"/>
      <c r="P61" s="771"/>
      <c r="Q61" s="327"/>
      <c r="R61" s="9"/>
      <c r="S61" s="756"/>
      <c r="T61" s="757"/>
      <c r="U61" s="9"/>
      <c r="V61" s="48"/>
      <c r="W61" s="105"/>
      <c r="X61" s="105"/>
      <c r="Y61" s="141"/>
      <c r="Z61" s="438" t="s">
        <v>286</v>
      </c>
      <c r="AA61" s="439"/>
      <c r="AB61" s="296"/>
      <c r="AC61" s="247"/>
      <c r="AD61" s="325"/>
      <c r="AE61" s="114"/>
      <c r="AF61" s="148"/>
      <c r="AG61" s="10"/>
      <c r="AH61" s="397"/>
      <c r="AI61" s="397"/>
      <c r="AJ61" s="396"/>
      <c r="AK61" s="85"/>
      <c r="AL61" s="422"/>
    </row>
    <row r="62" spans="1:38" ht="10.050000000000001" customHeight="1" x14ac:dyDescent="0.2">
      <c r="A62" s="416"/>
      <c r="B62" s="90"/>
      <c r="C62" s="398"/>
      <c r="D62" s="411"/>
      <c r="E62" s="407"/>
      <c r="F62" s="84"/>
      <c r="G62" s="128"/>
      <c r="H62" s="22"/>
      <c r="I62" s="247"/>
      <c r="J62" s="296"/>
      <c r="K62" s="247"/>
      <c r="L62" s="440"/>
      <c r="M62" s="441"/>
      <c r="N62" s="47"/>
      <c r="O62" s="9"/>
      <c r="P62" s="771"/>
      <c r="Q62" s="327"/>
      <c r="R62" s="9"/>
      <c r="S62" s="756"/>
      <c r="T62" s="757"/>
      <c r="U62" s="9"/>
      <c r="V62" s="48"/>
      <c r="W62" s="105"/>
      <c r="X62" s="105"/>
      <c r="Y62" s="141"/>
      <c r="Z62" s="440"/>
      <c r="AA62" s="441"/>
      <c r="AB62" s="296"/>
      <c r="AC62" s="247"/>
      <c r="AD62" s="325"/>
      <c r="AE62" s="114"/>
      <c r="AF62" s="148"/>
      <c r="AG62" s="10"/>
      <c r="AH62" s="397"/>
      <c r="AI62" s="397">
        <v>7</v>
      </c>
      <c r="AJ62" s="396" t="str">
        <f>IFERROR(VLOOKUP($AH$68&amp;AI62,抽選結果!$B:$D,3,FALSE),"")</f>
        <v>豊郷ＪＦＣ宇都宮</v>
      </c>
      <c r="AK62" s="85"/>
      <c r="AL62" s="422"/>
    </row>
    <row r="63" spans="1:38" ht="10.050000000000001" customHeight="1" thickBot="1" x14ac:dyDescent="0.25">
      <c r="A63" s="416"/>
      <c r="B63" s="90"/>
      <c r="C63" s="396" t="str">
        <f>IFERROR(VLOOKUP($E$61&amp;D63,抽選結果!$B:$D,3,FALSE),"")</f>
        <v>今市ＦＣプログレスセカンド</v>
      </c>
      <c r="D63" s="411">
        <v>2</v>
      </c>
      <c r="E63" s="407"/>
      <c r="F63" s="84"/>
      <c r="G63" s="128"/>
      <c r="H63" s="22"/>
      <c r="I63" s="247"/>
      <c r="J63" s="296"/>
      <c r="K63" s="247"/>
      <c r="L63" s="440"/>
      <c r="M63" s="441"/>
      <c r="N63" s="47"/>
      <c r="O63" s="9"/>
      <c r="P63" s="771"/>
      <c r="Q63" s="327"/>
      <c r="R63" s="9"/>
      <c r="S63" s="756"/>
      <c r="T63" s="757"/>
      <c r="U63" s="9"/>
      <c r="V63" s="48"/>
      <c r="W63" s="105"/>
      <c r="X63" s="105"/>
      <c r="Y63" s="141"/>
      <c r="Z63" s="440"/>
      <c r="AA63" s="441"/>
      <c r="AB63" s="346"/>
      <c r="AC63" s="327"/>
      <c r="AD63" s="326"/>
      <c r="AE63" s="22"/>
      <c r="AF63" s="148"/>
      <c r="AG63" s="10"/>
      <c r="AH63" s="397"/>
      <c r="AI63" s="397"/>
      <c r="AJ63" s="396"/>
      <c r="AK63" s="85"/>
      <c r="AL63" s="422"/>
    </row>
    <row r="64" spans="1:38" ht="10.050000000000001" customHeight="1" thickTop="1" x14ac:dyDescent="0.2">
      <c r="A64" s="416"/>
      <c r="B64" s="90"/>
      <c r="C64" s="396"/>
      <c r="D64" s="411"/>
      <c r="E64" s="407"/>
      <c r="F64" s="269"/>
      <c r="G64" s="263"/>
      <c r="H64" s="347"/>
      <c r="I64" s="247"/>
      <c r="J64" s="296"/>
      <c r="K64" s="247"/>
      <c r="L64" s="440"/>
      <c r="M64" s="441"/>
      <c r="N64" s="47"/>
      <c r="O64" s="9"/>
      <c r="P64" s="771"/>
      <c r="Q64" s="327"/>
      <c r="R64" s="9"/>
      <c r="S64" s="756"/>
      <c r="T64" s="757"/>
      <c r="U64" s="9"/>
      <c r="V64" s="48"/>
      <c r="W64" s="105"/>
      <c r="X64" s="105"/>
      <c r="Y64" s="141"/>
      <c r="Z64" s="440"/>
      <c r="AA64" s="441"/>
      <c r="AB64" s="346"/>
      <c r="AC64" s="327"/>
      <c r="AD64" s="346"/>
      <c r="AE64" s="359"/>
      <c r="AF64" s="273"/>
      <c r="AG64" s="274"/>
      <c r="AH64" s="397"/>
      <c r="AI64" s="397">
        <v>6</v>
      </c>
      <c r="AJ64" s="396" t="str">
        <f>IFERROR(VLOOKUP($AH$68&amp;AI64,抽選結果!$B:$D,3,FALSE),"")</f>
        <v>Ｐｅｇａｓｕｓ藤岡２００７</v>
      </c>
      <c r="AK64" s="85"/>
      <c r="AL64" s="422"/>
    </row>
    <row r="65" spans="1:38" ht="10.050000000000001" customHeight="1" x14ac:dyDescent="0.2">
      <c r="A65" s="416"/>
      <c r="B65" s="90"/>
      <c r="C65" s="396" t="str">
        <f>IFERROR(VLOOKUP($E$61&amp;D65,抽選結果!$B:$D,3,FALSE),"")</f>
        <v>西原ＦＣ</v>
      </c>
      <c r="D65" s="411">
        <v>3</v>
      </c>
      <c r="E65" s="407"/>
      <c r="F65" s="270"/>
      <c r="G65" s="128"/>
      <c r="H65" s="343"/>
      <c r="I65" s="247"/>
      <c r="J65" s="296"/>
      <c r="K65" s="247"/>
      <c r="L65" s="440"/>
      <c r="M65" s="441"/>
      <c r="N65" s="47"/>
      <c r="O65" s="9"/>
      <c r="P65" s="771"/>
      <c r="Q65" s="327"/>
      <c r="R65" s="9"/>
      <c r="S65" s="756"/>
      <c r="T65" s="757"/>
      <c r="U65" s="9"/>
      <c r="V65" s="48"/>
      <c r="W65" s="105"/>
      <c r="X65" s="105"/>
      <c r="Y65" s="141"/>
      <c r="Z65" s="440"/>
      <c r="AA65" s="441"/>
      <c r="AB65" s="346"/>
      <c r="AC65" s="327"/>
      <c r="AD65" s="346"/>
      <c r="AE65" s="313"/>
      <c r="AF65" s="148"/>
      <c r="AG65" s="275"/>
      <c r="AH65" s="397"/>
      <c r="AI65" s="397"/>
      <c r="AJ65" s="396"/>
      <c r="AK65" s="85"/>
      <c r="AL65" s="422"/>
    </row>
    <row r="66" spans="1:38" ht="10.050000000000001" customHeight="1" x14ac:dyDescent="0.2">
      <c r="A66" s="416"/>
      <c r="B66" s="90"/>
      <c r="C66" s="396"/>
      <c r="D66" s="411"/>
      <c r="E66" s="407"/>
      <c r="F66" s="270"/>
      <c r="G66" s="128"/>
      <c r="H66" s="343"/>
      <c r="I66" s="247"/>
      <c r="J66" s="296"/>
      <c r="K66" s="247"/>
      <c r="L66" s="440"/>
      <c r="M66" s="441"/>
      <c r="N66" s="47"/>
      <c r="O66" s="9"/>
      <c r="P66" s="771"/>
      <c r="Q66" s="327"/>
      <c r="R66" s="9"/>
      <c r="S66" s="756"/>
      <c r="T66" s="757"/>
      <c r="U66" s="9"/>
      <c r="V66" s="48"/>
      <c r="W66" s="105"/>
      <c r="X66" s="105"/>
      <c r="Y66" s="141"/>
      <c r="Z66" s="440"/>
      <c r="AA66" s="441"/>
      <c r="AB66" s="346"/>
      <c r="AC66" s="327"/>
      <c r="AD66" s="346"/>
      <c r="AE66" s="313"/>
      <c r="AF66" s="148"/>
      <c r="AG66" s="275"/>
      <c r="AH66" s="397"/>
      <c r="AI66" s="397">
        <v>5</v>
      </c>
      <c r="AJ66" s="398" t="str">
        <f>IFERROR(VLOOKUP($AH$68&amp;AI66,抽選結果!$B:$D,3,FALSE),"")</f>
        <v>さくらボン・ディ・ボーラ</v>
      </c>
      <c r="AK66" s="85"/>
      <c r="AL66" s="422"/>
    </row>
    <row r="67" spans="1:38" ht="10.050000000000001" customHeight="1" thickBot="1" x14ac:dyDescent="0.25">
      <c r="A67" s="416"/>
      <c r="B67" s="90"/>
      <c r="C67" s="217"/>
      <c r="D67" s="92"/>
      <c r="E67" s="93"/>
      <c r="F67" s="270"/>
      <c r="G67" s="128"/>
      <c r="H67" s="343"/>
      <c r="I67" s="321"/>
      <c r="J67" s="393"/>
      <c r="K67" s="392"/>
      <c r="L67" s="440"/>
      <c r="M67" s="441"/>
      <c r="N67" s="136"/>
      <c r="O67" s="133"/>
      <c r="P67" s="346"/>
      <c r="Q67" s="327"/>
      <c r="R67" s="9"/>
      <c r="S67" s="756"/>
      <c r="T67" s="757"/>
      <c r="U67" s="9"/>
      <c r="V67" s="48"/>
      <c r="W67" s="10"/>
      <c r="X67" s="133"/>
      <c r="Y67" s="142"/>
      <c r="Z67" s="440"/>
      <c r="AA67" s="441"/>
      <c r="AB67" s="346"/>
      <c r="AC67" s="329"/>
      <c r="AD67" s="364"/>
      <c r="AE67" s="363"/>
      <c r="AF67" s="148"/>
      <c r="AG67" s="275"/>
      <c r="AH67" s="397"/>
      <c r="AI67" s="397"/>
      <c r="AJ67" s="398"/>
      <c r="AK67" s="85"/>
      <c r="AL67" s="422"/>
    </row>
    <row r="68" spans="1:38" ht="10.050000000000001" customHeight="1" thickTop="1" x14ac:dyDescent="0.2">
      <c r="A68" s="416"/>
      <c r="B68" s="90"/>
      <c r="C68" s="217"/>
      <c r="D68" s="92"/>
      <c r="E68" s="93"/>
      <c r="F68" s="270"/>
      <c r="G68" s="128"/>
      <c r="H68" s="29"/>
      <c r="I68" s="131"/>
      <c r="J68" s="131"/>
      <c r="K68" s="131"/>
      <c r="L68" s="440"/>
      <c r="M68" s="441"/>
      <c r="N68" s="136"/>
      <c r="O68" s="133"/>
      <c r="P68" s="346"/>
      <c r="Q68" s="327"/>
      <c r="R68" s="9"/>
      <c r="S68" s="756"/>
      <c r="T68" s="757"/>
      <c r="U68" s="9"/>
      <c r="V68" s="48"/>
      <c r="W68" s="10"/>
      <c r="X68" s="133"/>
      <c r="Y68" s="142"/>
      <c r="Z68" s="440"/>
      <c r="AA68" s="441"/>
      <c r="AB68" s="9"/>
      <c r="AC68" s="9"/>
      <c r="AD68" s="9"/>
      <c r="AE68" s="147"/>
      <c r="AF68" s="148"/>
      <c r="AG68" s="275"/>
      <c r="AH68" s="397" t="s">
        <v>147</v>
      </c>
      <c r="AI68" s="397">
        <v>4</v>
      </c>
      <c r="AJ68" s="396" t="str">
        <f>IFERROR(VLOOKUP($AH$68&amp;AI68,抽選結果!$B:$D,3,FALSE),"")</f>
        <v>南イレブン</v>
      </c>
      <c r="AK68" s="85"/>
      <c r="AL68" s="422"/>
    </row>
    <row r="69" spans="1:38" ht="10.050000000000001" customHeight="1" x14ac:dyDescent="0.2">
      <c r="A69" s="416"/>
      <c r="B69" s="90"/>
      <c r="C69" s="398" t="str">
        <f>IFERROR(VLOOKUP($E$61&amp;D69,抽選結果!$B:$D,3,FALSE),"")</f>
        <v>ＦＣスポルト宇都宮</v>
      </c>
      <c r="D69" s="411">
        <v>4</v>
      </c>
      <c r="E69" s="407" t="s">
        <v>112</v>
      </c>
      <c r="F69" s="270"/>
      <c r="G69" s="128"/>
      <c r="H69" s="29"/>
      <c r="I69" s="131"/>
      <c r="J69" s="152"/>
      <c r="K69" s="152"/>
      <c r="L69" s="440"/>
      <c r="M69" s="441"/>
      <c r="N69" s="136"/>
      <c r="O69" s="133"/>
      <c r="P69" s="346"/>
      <c r="Q69" s="327"/>
      <c r="R69" s="9"/>
      <c r="S69" s="756"/>
      <c r="T69" s="757"/>
      <c r="U69" s="9"/>
      <c r="V69" s="48"/>
      <c r="W69" s="10"/>
      <c r="X69" s="133"/>
      <c r="Y69" s="142"/>
      <c r="Z69" s="440"/>
      <c r="AA69" s="441"/>
      <c r="AB69" s="94"/>
      <c r="AC69" s="94"/>
      <c r="AD69" s="9"/>
      <c r="AE69" s="147"/>
      <c r="AF69" s="148"/>
      <c r="AG69" s="275"/>
      <c r="AH69" s="397"/>
      <c r="AI69" s="397"/>
      <c r="AJ69" s="396"/>
      <c r="AK69" s="85"/>
      <c r="AL69" s="422"/>
    </row>
    <row r="70" spans="1:38" ht="10.050000000000001" customHeight="1" x14ac:dyDescent="0.2">
      <c r="A70" s="416"/>
      <c r="B70" s="90"/>
      <c r="C70" s="398"/>
      <c r="D70" s="411"/>
      <c r="E70" s="407"/>
      <c r="F70" s="270"/>
      <c r="G70" s="128"/>
      <c r="H70" s="29"/>
      <c r="I70" s="131"/>
      <c r="J70" s="152"/>
      <c r="K70" s="152"/>
      <c r="L70" s="440"/>
      <c r="M70" s="441"/>
      <c r="N70" s="136"/>
      <c r="O70" s="133"/>
      <c r="P70" s="346"/>
      <c r="Q70" s="327"/>
      <c r="R70" s="9"/>
      <c r="S70" s="756"/>
      <c r="T70" s="757"/>
      <c r="U70" s="9"/>
      <c r="V70" s="48"/>
      <c r="W70" s="10"/>
      <c r="X70" s="133"/>
      <c r="Y70" s="142"/>
      <c r="Z70" s="440"/>
      <c r="AA70" s="441"/>
      <c r="AB70" s="94"/>
      <c r="AC70" s="94"/>
      <c r="AD70" s="9"/>
      <c r="AE70" s="147"/>
      <c r="AF70" s="148"/>
      <c r="AG70" s="275"/>
      <c r="AH70" s="397"/>
      <c r="AI70" s="397">
        <v>3</v>
      </c>
      <c r="AJ70" s="398" t="str">
        <f>IFERROR(VLOOKUP($AH$68&amp;AI70,抽選結果!$B:$D,3,FALSE),"")</f>
        <v>ＪＦＣアミスタ市貝Ｂ</v>
      </c>
      <c r="AK70" s="85"/>
      <c r="AL70" s="422"/>
    </row>
    <row r="71" spans="1:38" ht="10.050000000000001" customHeight="1" thickBot="1" x14ac:dyDescent="0.25">
      <c r="A71" s="416"/>
      <c r="B71" s="90"/>
      <c r="C71" s="396" t="str">
        <f>IFERROR(VLOOKUP($E$61&amp;D71,抽選結果!$B:$D,3,FALSE),"")</f>
        <v>ＦＣバジェルボ那須烏山</v>
      </c>
      <c r="D71" s="411">
        <v>5</v>
      </c>
      <c r="E71" s="407"/>
      <c r="F71" s="271"/>
      <c r="G71" s="267"/>
      <c r="H71" s="268"/>
      <c r="I71" s="1"/>
      <c r="J71" s="152"/>
      <c r="K71" s="152"/>
      <c r="L71" s="440"/>
      <c r="M71" s="441"/>
      <c r="N71" s="136"/>
      <c r="O71" s="133"/>
      <c r="P71" s="346"/>
      <c r="Q71" s="327"/>
      <c r="R71" s="9"/>
      <c r="S71" s="756"/>
      <c r="T71" s="757"/>
      <c r="U71" s="9"/>
      <c r="V71" s="48"/>
      <c r="W71" s="10"/>
      <c r="X71" s="133"/>
      <c r="Y71" s="142"/>
      <c r="Z71" s="440"/>
      <c r="AA71" s="441"/>
      <c r="AB71" s="94"/>
      <c r="AC71" s="94"/>
      <c r="AD71" s="9"/>
      <c r="AE71" s="276"/>
      <c r="AF71" s="277"/>
      <c r="AG71" s="278"/>
      <c r="AH71" s="397"/>
      <c r="AI71" s="397"/>
      <c r="AJ71" s="398"/>
      <c r="AK71" s="85"/>
      <c r="AL71" s="422"/>
    </row>
    <row r="72" spans="1:38" ht="10.050000000000001" customHeight="1" thickTop="1" x14ac:dyDescent="0.2">
      <c r="A72" s="416"/>
      <c r="B72" s="90"/>
      <c r="C72" s="396"/>
      <c r="D72" s="411"/>
      <c r="E72" s="407"/>
      <c r="F72" s="84"/>
      <c r="G72" s="128"/>
      <c r="H72" s="22"/>
      <c r="I72" s="1"/>
      <c r="J72" s="152"/>
      <c r="K72" s="152"/>
      <c r="L72" s="440"/>
      <c r="M72" s="441"/>
      <c r="N72" s="136"/>
      <c r="O72" s="133"/>
      <c r="P72" s="346"/>
      <c r="Q72" s="327"/>
      <c r="R72" s="9"/>
      <c r="S72" s="756"/>
      <c r="T72" s="757"/>
      <c r="U72" s="9"/>
      <c r="V72" s="48"/>
      <c r="W72" s="10"/>
      <c r="X72" s="133"/>
      <c r="Y72" s="142"/>
      <c r="Z72" s="440"/>
      <c r="AA72" s="441"/>
      <c r="AB72" s="94"/>
      <c r="AC72" s="94"/>
      <c r="AD72" s="9"/>
      <c r="AE72" s="22"/>
      <c r="AF72" s="148"/>
      <c r="AG72" s="10"/>
      <c r="AH72" s="397"/>
      <c r="AI72" s="397">
        <v>2</v>
      </c>
      <c r="AJ72" s="396" t="str">
        <f>IFERROR(VLOOKUP($AH$68&amp;AI72,抽選結果!$B:$D,3,FALSE),"")</f>
        <v>藤原ＦＣ</v>
      </c>
      <c r="AK72" s="85"/>
      <c r="AL72" s="422"/>
    </row>
    <row r="73" spans="1:38" ht="10.050000000000001" customHeight="1" x14ac:dyDescent="0.2">
      <c r="A73" s="416"/>
      <c r="B73" s="90"/>
      <c r="C73" s="396" t="str">
        <f>IFERROR(VLOOKUP($E$61&amp;D73,抽選結果!$B:$D,3,FALSE),"")</f>
        <v>栃木ジュニオール</v>
      </c>
      <c r="D73" s="411">
        <v>6</v>
      </c>
      <c r="E73" s="407"/>
      <c r="F73" s="84"/>
      <c r="G73" s="128"/>
      <c r="H73" s="22"/>
      <c r="I73" s="1"/>
      <c r="J73" s="152"/>
      <c r="K73" s="152"/>
      <c r="L73" s="440"/>
      <c r="M73" s="441"/>
      <c r="N73" s="136"/>
      <c r="O73" s="133"/>
      <c r="P73" s="346"/>
      <c r="Q73" s="327"/>
      <c r="R73" s="9"/>
      <c r="S73" s="756"/>
      <c r="T73" s="757"/>
      <c r="U73" s="9"/>
      <c r="V73" s="48"/>
      <c r="W73" s="10"/>
      <c r="X73" s="133"/>
      <c r="Y73" s="142"/>
      <c r="Z73" s="440"/>
      <c r="AA73" s="441"/>
      <c r="AB73" s="94"/>
      <c r="AC73" s="94"/>
      <c r="AD73" s="9"/>
      <c r="AE73" s="22"/>
      <c r="AF73" s="148"/>
      <c r="AG73" s="10"/>
      <c r="AH73" s="397"/>
      <c r="AI73" s="397"/>
      <c r="AJ73" s="396"/>
      <c r="AK73" s="85"/>
      <c r="AL73" s="422"/>
    </row>
    <row r="74" spans="1:38" ht="10.050000000000001" customHeight="1" x14ac:dyDescent="0.2">
      <c r="A74" s="416"/>
      <c r="B74" s="90"/>
      <c r="C74" s="396"/>
      <c r="D74" s="411"/>
      <c r="E74" s="407"/>
      <c r="F74" s="84"/>
      <c r="G74" s="128"/>
      <c r="H74" s="22"/>
      <c r="I74" s="1"/>
      <c r="J74" s="152"/>
      <c r="K74" s="152"/>
      <c r="L74" s="440"/>
      <c r="M74" s="441"/>
      <c r="N74" s="136"/>
      <c r="O74" s="133"/>
      <c r="P74" s="346"/>
      <c r="Q74" s="327"/>
      <c r="R74" s="9"/>
      <c r="S74" s="758"/>
      <c r="T74" s="759"/>
      <c r="U74" s="9"/>
      <c r="V74" s="48"/>
      <c r="W74" s="10"/>
      <c r="X74" s="133"/>
      <c r="Y74" s="142"/>
      <c r="Z74" s="440"/>
      <c r="AA74" s="441"/>
      <c r="AB74" s="94"/>
      <c r="AC74" s="94"/>
      <c r="AD74" s="9"/>
      <c r="AE74" s="22"/>
      <c r="AF74" s="148"/>
      <c r="AG74" s="10"/>
      <c r="AH74" s="397"/>
      <c r="AI74" s="397">
        <v>1</v>
      </c>
      <c r="AJ74" s="396" t="str">
        <f>IFERROR(VLOOKUP($AH$68&amp;AI74,抽選結果!$B:$D,3,FALSE),"")</f>
        <v>ＮＰＯ法人サウス宇都宮スポーツクラブ</v>
      </c>
      <c r="AK74" s="85"/>
      <c r="AL74" s="422"/>
    </row>
    <row r="75" spans="1:38" ht="10.050000000000001" customHeight="1" thickBot="1" x14ac:dyDescent="0.25">
      <c r="A75" s="417"/>
      <c r="B75" s="90"/>
      <c r="C75" s="217"/>
      <c r="D75" s="92"/>
      <c r="E75" s="93"/>
      <c r="F75" s="84"/>
      <c r="G75" s="128"/>
      <c r="H75" s="22"/>
      <c r="I75" s="1"/>
      <c r="J75" s="152"/>
      <c r="K75" s="152"/>
      <c r="L75" s="440"/>
      <c r="M75" s="441"/>
      <c r="N75" s="136"/>
      <c r="O75" s="133"/>
      <c r="P75" s="296"/>
      <c r="Q75" s="1"/>
      <c r="R75" s="1"/>
      <c r="S75" s="760"/>
      <c r="T75" s="378"/>
      <c r="U75" s="1"/>
      <c r="V75" s="1"/>
      <c r="W75" s="79"/>
      <c r="X75" s="133"/>
      <c r="Y75" s="142"/>
      <c r="Z75" s="440"/>
      <c r="AA75" s="441"/>
      <c r="AB75" s="94"/>
      <c r="AC75" s="94"/>
      <c r="AD75" s="9"/>
      <c r="AE75" s="22"/>
      <c r="AF75" s="148"/>
      <c r="AG75" s="10"/>
      <c r="AH75" s="397"/>
      <c r="AI75" s="397"/>
      <c r="AJ75" s="396"/>
      <c r="AK75" s="85"/>
      <c r="AL75" s="423"/>
    </row>
    <row r="76" spans="1:38" ht="10.050000000000001" customHeight="1" thickTop="1" thickBot="1" x14ac:dyDescent="0.25">
      <c r="A76" s="219"/>
      <c r="B76" s="90"/>
      <c r="C76" s="217"/>
      <c r="D76" s="92"/>
      <c r="E76" s="93"/>
      <c r="F76" s="84"/>
      <c r="G76" s="128"/>
      <c r="H76" s="22"/>
      <c r="I76" s="1"/>
      <c r="J76" s="152"/>
      <c r="K76" s="152"/>
      <c r="L76" s="440"/>
      <c r="M76" s="441"/>
      <c r="N76" s="136"/>
      <c r="O76" s="133"/>
      <c r="P76" s="296"/>
      <c r="Q76" s="779"/>
      <c r="R76" s="331"/>
      <c r="S76" s="369"/>
      <c r="T76" s="78"/>
      <c r="U76" s="2"/>
      <c r="V76" s="13"/>
      <c r="W76" s="106"/>
      <c r="X76" s="133"/>
      <c r="Y76" s="142"/>
      <c r="Z76" s="440"/>
      <c r="AA76" s="441"/>
      <c r="AB76" s="94"/>
      <c r="AC76" s="94"/>
      <c r="AD76" s="9"/>
      <c r="AE76" s="22"/>
      <c r="AF76" s="148"/>
      <c r="AG76" s="10"/>
      <c r="AH76" s="97"/>
      <c r="AI76" s="97"/>
      <c r="AJ76" s="116"/>
      <c r="AK76" s="85"/>
      <c r="AL76" s="219"/>
    </row>
    <row r="77" spans="1:38" ht="10.050000000000001" customHeight="1" thickTop="1" thickBot="1" x14ac:dyDescent="0.25">
      <c r="A77" s="428" t="str">
        <f>IFERROR(VLOOKUP("E5",抽選結果!$B:$F,5,FALSE),"")</f>
        <v>ハートフル保険フィールド（佐野市運動公園第２多目的球技場）ＡＢ</v>
      </c>
      <c r="B77" s="90"/>
      <c r="C77" s="396" t="str">
        <f>IFERROR(VLOOKUP($E$77&amp;D77,抽選結果!$B:$D,3,FALSE),"")</f>
        <v>フットボールクラブ氏家</v>
      </c>
      <c r="D77" s="411">
        <v>1</v>
      </c>
      <c r="E77" s="407" t="s">
        <v>114</v>
      </c>
      <c r="F77" s="84"/>
      <c r="G77" s="128"/>
      <c r="H77" s="22"/>
      <c r="I77" s="1"/>
      <c r="J77" s="152"/>
      <c r="K77" s="152"/>
      <c r="L77" s="440"/>
      <c r="M77" s="441"/>
      <c r="N77" s="136"/>
      <c r="O77" s="133"/>
      <c r="P77" s="74"/>
      <c r="Q77" s="68"/>
      <c r="R77" s="378"/>
      <c r="S77" s="378"/>
      <c r="T77" s="76"/>
      <c r="U77" s="76"/>
      <c r="V77" s="760"/>
      <c r="W77" s="378"/>
      <c r="X77" s="133"/>
      <c r="Y77" s="142"/>
      <c r="Z77" s="440"/>
      <c r="AA77" s="441"/>
      <c r="AB77" s="94"/>
      <c r="AC77" s="94"/>
      <c r="AD77" s="8"/>
      <c r="AE77" s="114"/>
      <c r="AF77" s="148"/>
      <c r="AG77" s="10"/>
      <c r="AH77" s="123"/>
      <c r="AI77" s="123"/>
      <c r="AJ77" s="218"/>
      <c r="AK77" s="85"/>
      <c r="AL77" s="421" t="str">
        <f>IFERROR(VLOOKUP("L5",抽選結果!$B:$F,5,FALSE),"")</f>
        <v>足利本町緑地サッカー場Ｂ</v>
      </c>
    </row>
    <row r="78" spans="1:38" ht="10.050000000000001" customHeight="1" thickTop="1" x14ac:dyDescent="0.2">
      <c r="A78" s="429"/>
      <c r="B78" s="90"/>
      <c r="C78" s="396"/>
      <c r="D78" s="411"/>
      <c r="E78" s="407"/>
      <c r="F78" s="84"/>
      <c r="G78" s="128"/>
      <c r="H78" s="22"/>
      <c r="I78" s="1"/>
      <c r="J78" s="152"/>
      <c r="K78" s="152"/>
      <c r="L78" s="440"/>
      <c r="M78" s="441"/>
      <c r="N78" s="136"/>
      <c r="O78" s="133"/>
      <c r="Q78" s="68"/>
      <c r="S78" s="401" t="s">
        <v>287</v>
      </c>
      <c r="T78" s="402"/>
      <c r="V78" s="391"/>
      <c r="X78" s="133"/>
      <c r="Y78" s="142"/>
      <c r="Z78" s="440"/>
      <c r="AA78" s="441"/>
      <c r="AB78" s="94"/>
      <c r="AC78" s="94"/>
      <c r="AD78" s="8"/>
      <c r="AE78" s="114"/>
      <c r="AF78" s="148"/>
      <c r="AG78" s="10"/>
      <c r="AH78" s="397" t="s">
        <v>142</v>
      </c>
      <c r="AI78" s="397">
        <v>6</v>
      </c>
      <c r="AJ78" s="398" t="str">
        <f>IFERROR(VLOOKUP($AH$86&amp;AI78,抽選結果!$B:$D,3,FALSE),"")</f>
        <v>ＦＣみらい</v>
      </c>
      <c r="AK78" s="85"/>
      <c r="AL78" s="422"/>
    </row>
    <row r="79" spans="1:38" ht="10.050000000000001" customHeight="1" x14ac:dyDescent="0.2">
      <c r="A79" s="429"/>
      <c r="B79" s="90"/>
      <c r="C79" s="396" t="str">
        <f>IFERROR(VLOOKUP($E$77&amp;D79,抽選結果!$B:$D,3,FALSE),"")</f>
        <v>上三川サッカークラブ</v>
      </c>
      <c r="D79" s="411">
        <v>2</v>
      </c>
      <c r="E79" s="407"/>
      <c r="F79" s="84"/>
      <c r="G79" s="128"/>
      <c r="H79" s="22"/>
      <c r="I79" s="1"/>
      <c r="J79" s="152"/>
      <c r="K79" s="152"/>
      <c r="L79" s="440"/>
      <c r="M79" s="441"/>
      <c r="N79" s="136"/>
      <c r="O79" s="133"/>
      <c r="Q79" s="68"/>
      <c r="S79" s="403"/>
      <c r="T79" s="404"/>
      <c r="V79" s="391"/>
      <c r="X79" s="133"/>
      <c r="Y79" s="142"/>
      <c r="Z79" s="440"/>
      <c r="AA79" s="441"/>
      <c r="AB79" s="94"/>
      <c r="AC79" s="94"/>
      <c r="AD79" s="8"/>
      <c r="AE79" s="114"/>
      <c r="AF79" s="148"/>
      <c r="AG79" s="10"/>
      <c r="AH79" s="397"/>
      <c r="AI79" s="397"/>
      <c r="AJ79" s="398"/>
      <c r="AK79" s="85"/>
      <c r="AL79" s="422"/>
    </row>
    <row r="80" spans="1:38" ht="10.050000000000001" customHeight="1" thickBot="1" x14ac:dyDescent="0.25">
      <c r="A80" s="429"/>
      <c r="B80" s="90"/>
      <c r="C80" s="396"/>
      <c r="D80" s="411"/>
      <c r="E80" s="407"/>
      <c r="F80" s="84"/>
      <c r="G80" s="128"/>
      <c r="H80" s="22"/>
      <c r="I80" s="1"/>
      <c r="J80" s="152"/>
      <c r="K80" s="152"/>
      <c r="L80" s="440"/>
      <c r="M80" s="441"/>
      <c r="N80" s="136"/>
      <c r="O80" s="133"/>
      <c r="Q80" s="68"/>
      <c r="S80" s="403"/>
      <c r="T80" s="404"/>
      <c r="V80" s="391"/>
      <c r="X80" s="133"/>
      <c r="Y80" s="142"/>
      <c r="Z80" s="440"/>
      <c r="AA80" s="441"/>
      <c r="AB80" s="94"/>
      <c r="AC80" s="94"/>
      <c r="AD80" s="8"/>
      <c r="AE80" s="114"/>
      <c r="AF80" s="148"/>
      <c r="AG80" s="10"/>
      <c r="AH80" s="397"/>
      <c r="AI80" s="397">
        <v>5</v>
      </c>
      <c r="AJ80" s="396" t="str">
        <f>IFERROR(VLOOKUP($AH$86&amp;AI80,抽選結果!$B:$D,3,FALSE),"")</f>
        <v>御厨フットボールクラブ</v>
      </c>
      <c r="AK80" s="85"/>
      <c r="AL80" s="422"/>
    </row>
    <row r="81" spans="1:38" ht="10.050000000000001" customHeight="1" thickTop="1" x14ac:dyDescent="0.2">
      <c r="A81" s="429"/>
      <c r="B81" s="90"/>
      <c r="C81" s="396" t="str">
        <f>IFERROR(VLOOKUP($E$77&amp;D81,抽選結果!$B:$D,3,FALSE),"")</f>
        <v>ＦＣ　Ａｖａｎｃｅ</v>
      </c>
      <c r="D81" s="411">
        <v>3</v>
      </c>
      <c r="E81" s="407"/>
      <c r="F81" s="262"/>
      <c r="G81" s="263"/>
      <c r="H81" s="264"/>
      <c r="I81" s="1"/>
      <c r="J81" s="152"/>
      <c r="K81" s="152"/>
      <c r="L81" s="440"/>
      <c r="M81" s="441"/>
      <c r="N81" s="136"/>
      <c r="O81" s="133"/>
      <c r="Q81" s="68"/>
      <c r="S81" s="403"/>
      <c r="T81" s="404"/>
      <c r="V81" s="391"/>
      <c r="X81" s="133"/>
      <c r="Y81" s="142"/>
      <c r="Z81" s="440"/>
      <c r="AA81" s="441"/>
      <c r="AB81" s="94"/>
      <c r="AC81" s="94"/>
      <c r="AD81" s="8"/>
      <c r="AE81" s="272"/>
      <c r="AF81" s="273"/>
      <c r="AG81" s="280"/>
      <c r="AH81" s="397"/>
      <c r="AI81" s="397"/>
      <c r="AJ81" s="396"/>
      <c r="AK81" s="85"/>
      <c r="AL81" s="422"/>
    </row>
    <row r="82" spans="1:38" ht="10.050000000000001" customHeight="1" x14ac:dyDescent="0.2">
      <c r="A82" s="429"/>
      <c r="B82" s="90"/>
      <c r="C82" s="396"/>
      <c r="D82" s="411"/>
      <c r="E82" s="407"/>
      <c r="F82" s="265"/>
      <c r="G82" s="128"/>
      <c r="H82" s="29"/>
      <c r="I82" s="1"/>
      <c r="J82" s="152"/>
      <c r="K82" s="152"/>
      <c r="L82" s="440"/>
      <c r="M82" s="441"/>
      <c r="N82" s="136"/>
      <c r="O82" s="133"/>
      <c r="Q82" s="68"/>
      <c r="S82" s="403"/>
      <c r="T82" s="404"/>
      <c r="V82" s="391"/>
      <c r="X82" s="133"/>
      <c r="Y82" s="142"/>
      <c r="Z82" s="440"/>
      <c r="AA82" s="441"/>
      <c r="AB82" s="94"/>
      <c r="AC82" s="94"/>
      <c r="AD82" s="8"/>
      <c r="AE82" s="33"/>
      <c r="AF82" s="148"/>
      <c r="AG82" s="281"/>
      <c r="AH82" s="397"/>
      <c r="AI82" s="397">
        <v>4</v>
      </c>
      <c r="AJ82" s="396" t="str">
        <f>IFERROR(VLOOKUP($AH$86&amp;AI82,抽選結果!$B:$D,3,FALSE),"")</f>
        <v>益子ＳＣ</v>
      </c>
      <c r="AK82" s="85"/>
      <c r="AL82" s="422"/>
    </row>
    <row r="83" spans="1:38" ht="10.050000000000001" customHeight="1" x14ac:dyDescent="0.2">
      <c r="A83" s="429"/>
      <c r="B83" s="90"/>
      <c r="C83" s="398" t="str">
        <f>IFERROR(VLOOKUP($E$77&amp;D83,抽選結果!$B:$D,3,FALSE),"")</f>
        <v>ＪＦＣファイターズ</v>
      </c>
      <c r="D83" s="411">
        <v>4</v>
      </c>
      <c r="E83" s="407"/>
      <c r="F83" s="265"/>
      <c r="G83" s="128"/>
      <c r="H83" s="29"/>
      <c r="I83" s="1"/>
      <c r="J83" s="152"/>
      <c r="K83" s="152"/>
      <c r="L83" s="440"/>
      <c r="M83" s="441"/>
      <c r="N83" s="136"/>
      <c r="O83" s="133"/>
      <c r="Q83" s="68"/>
      <c r="S83" s="403"/>
      <c r="T83" s="404"/>
      <c r="V83" s="391"/>
      <c r="X83" s="133"/>
      <c r="Y83" s="142"/>
      <c r="Z83" s="440"/>
      <c r="AA83" s="441"/>
      <c r="AB83" s="94"/>
      <c r="AC83" s="94"/>
      <c r="AD83" s="8"/>
      <c r="AE83" s="33"/>
      <c r="AF83" s="148"/>
      <c r="AG83" s="281"/>
      <c r="AH83" s="397"/>
      <c r="AI83" s="397"/>
      <c r="AJ83" s="396"/>
      <c r="AK83" s="85"/>
      <c r="AL83" s="422"/>
    </row>
    <row r="84" spans="1:38" ht="10.050000000000001" customHeight="1" thickBot="1" x14ac:dyDescent="0.25">
      <c r="A84" s="429"/>
      <c r="B84" s="90"/>
      <c r="C84" s="398"/>
      <c r="D84" s="411"/>
      <c r="E84" s="407"/>
      <c r="F84" s="265"/>
      <c r="G84" s="128"/>
      <c r="H84" s="29"/>
      <c r="I84" s="1"/>
      <c r="J84" s="1"/>
      <c r="K84" s="1"/>
      <c r="L84" s="440"/>
      <c r="M84" s="441"/>
      <c r="N84" s="136"/>
      <c r="O84" s="133"/>
      <c r="Q84" s="68"/>
      <c r="S84" s="403"/>
      <c r="T84" s="404"/>
      <c r="V84" s="391"/>
      <c r="X84" s="133"/>
      <c r="Y84" s="142"/>
      <c r="Z84" s="440"/>
      <c r="AA84" s="441"/>
      <c r="AB84" s="1"/>
      <c r="AC84" s="247"/>
      <c r="AD84" s="323"/>
      <c r="AE84" s="409"/>
      <c r="AF84" s="148"/>
      <c r="AG84" s="281"/>
      <c r="AH84" s="94"/>
      <c r="AI84" s="94"/>
      <c r="AJ84" s="217"/>
      <c r="AK84" s="85"/>
      <c r="AL84" s="422"/>
    </row>
    <row r="85" spans="1:38" ht="10.050000000000001" customHeight="1" thickTop="1" x14ac:dyDescent="0.2">
      <c r="A85" s="429"/>
      <c r="B85" s="90"/>
      <c r="C85" s="396" t="str">
        <f>IFERROR(VLOOKUP($E$77&amp;D85,抽選結果!$B:$D,3,FALSE),"")</f>
        <v>ＦＣ　ＳＨＵＪＡＫＵ</v>
      </c>
      <c r="D85" s="411">
        <v>5</v>
      </c>
      <c r="E85" s="407" t="s">
        <v>119</v>
      </c>
      <c r="F85" s="265"/>
      <c r="G85" s="128"/>
      <c r="H85" s="343"/>
      <c r="I85" s="292"/>
      <c r="J85" s="293"/>
      <c r="K85" s="1"/>
      <c r="L85" s="440"/>
      <c r="M85" s="441"/>
      <c r="N85" s="136"/>
      <c r="O85" s="133"/>
      <c r="Q85" s="68"/>
      <c r="S85" s="403"/>
      <c r="T85" s="404"/>
      <c r="V85" s="391"/>
      <c r="X85" s="133"/>
      <c r="Y85" s="142"/>
      <c r="Z85" s="440"/>
      <c r="AA85" s="441"/>
      <c r="AB85" s="296"/>
      <c r="AC85" s="292"/>
      <c r="AD85" s="365"/>
      <c r="AE85" s="410"/>
      <c r="AF85" s="148"/>
      <c r="AG85" s="281"/>
      <c r="AH85" s="94"/>
      <c r="AI85" s="94"/>
      <c r="AJ85" s="217"/>
      <c r="AK85" s="85"/>
      <c r="AL85" s="422"/>
    </row>
    <row r="86" spans="1:38" ht="10.050000000000001" customHeight="1" x14ac:dyDescent="0.2">
      <c r="A86" s="429"/>
      <c r="B86" s="90"/>
      <c r="C86" s="396"/>
      <c r="D86" s="411"/>
      <c r="E86" s="407"/>
      <c r="F86" s="265"/>
      <c r="G86" s="128"/>
      <c r="H86" s="343"/>
      <c r="I86" s="247"/>
      <c r="J86" s="7"/>
      <c r="K86" s="1"/>
      <c r="L86" s="440"/>
      <c r="M86" s="441"/>
      <c r="N86" s="72"/>
      <c r="Q86" s="68"/>
      <c r="S86" s="403"/>
      <c r="T86" s="404"/>
      <c r="V86" s="391"/>
      <c r="Y86" s="71"/>
      <c r="Z86" s="440"/>
      <c r="AA86" s="441"/>
      <c r="AB86" s="296"/>
      <c r="AC86" s="247"/>
      <c r="AD86" s="361"/>
      <c r="AE86" s="410"/>
      <c r="AF86" s="148"/>
      <c r="AG86" s="281"/>
      <c r="AH86" s="397" t="s">
        <v>143</v>
      </c>
      <c r="AI86" s="397">
        <v>3</v>
      </c>
      <c r="AJ86" s="396" t="str">
        <f>IFERROR(VLOOKUP($AH$86&amp;AI86,抽選結果!$B:$D,3,FALSE),"")</f>
        <v>壬生ＦＣユナイテッド</v>
      </c>
      <c r="AK86" s="85"/>
      <c r="AL86" s="422"/>
    </row>
    <row r="87" spans="1:38" ht="10.050000000000001" customHeight="1" x14ac:dyDescent="0.2">
      <c r="A87" s="429"/>
      <c r="B87" s="90"/>
      <c r="C87" s="396" t="str">
        <f>IFERROR(VLOOKUP($E$77&amp;D87,抽選結果!$B:$D,3,FALSE),"")</f>
        <v>北押原ＦＣ</v>
      </c>
      <c r="D87" s="411">
        <v>6</v>
      </c>
      <c r="E87" s="407"/>
      <c r="F87" s="265"/>
      <c r="G87" s="128"/>
      <c r="H87" s="343"/>
      <c r="I87" s="247"/>
      <c r="J87" s="7"/>
      <c r="K87" s="1"/>
      <c r="L87" s="440"/>
      <c r="M87" s="441"/>
      <c r="N87" s="72"/>
      <c r="Q87" s="68"/>
      <c r="S87" s="403"/>
      <c r="T87" s="404"/>
      <c r="V87" s="391"/>
      <c r="Y87" s="71"/>
      <c r="Z87" s="440"/>
      <c r="AA87" s="441"/>
      <c r="AB87" s="296"/>
      <c r="AC87" s="247"/>
      <c r="AD87" s="361"/>
      <c r="AE87" s="410"/>
      <c r="AF87" s="148"/>
      <c r="AG87" s="281"/>
      <c r="AH87" s="397"/>
      <c r="AI87" s="397"/>
      <c r="AJ87" s="396"/>
      <c r="AK87" s="85"/>
      <c r="AL87" s="422"/>
    </row>
    <row r="88" spans="1:38" ht="10.050000000000001" customHeight="1" thickBot="1" x14ac:dyDescent="0.25">
      <c r="A88" s="429"/>
      <c r="B88" s="90"/>
      <c r="C88" s="396"/>
      <c r="D88" s="411"/>
      <c r="E88" s="407"/>
      <c r="F88" s="266"/>
      <c r="G88" s="267"/>
      <c r="H88" s="344"/>
      <c r="I88" s="247"/>
      <c r="J88" s="7"/>
      <c r="K88" s="1"/>
      <c r="L88" s="440"/>
      <c r="M88" s="441"/>
      <c r="N88" s="72"/>
      <c r="Q88" s="68"/>
      <c r="S88" s="403"/>
      <c r="T88" s="404"/>
      <c r="V88" s="391"/>
      <c r="Y88" s="71"/>
      <c r="Z88" s="440"/>
      <c r="AA88" s="441"/>
      <c r="AB88" s="296"/>
      <c r="AC88" s="247"/>
      <c r="AD88" s="361"/>
      <c r="AE88" s="345"/>
      <c r="AF88" s="277"/>
      <c r="AG88" s="282"/>
      <c r="AH88" s="397"/>
      <c r="AI88" s="397">
        <v>2</v>
      </c>
      <c r="AJ88" s="398" t="str">
        <f>IFERROR(VLOOKUP($AH$86&amp;AI88,抽選結果!$B:$D,3,FALSE),"")</f>
        <v>ＫＯＨＡＲＵ　ＰＲＯＵＤ栃木フットボールクラブ</v>
      </c>
      <c r="AK88" s="85"/>
      <c r="AL88" s="422"/>
    </row>
    <row r="89" spans="1:38" ht="10.050000000000001" customHeight="1" thickTop="1" x14ac:dyDescent="0.2">
      <c r="A89" s="429"/>
      <c r="B89" s="90"/>
      <c r="C89" s="396" t="str">
        <f>IFERROR(VLOOKUP($E$77&amp;D89,抽選結果!$B:$D,3,FALSE),"")</f>
        <v>宝木キッカーズ</v>
      </c>
      <c r="D89" s="411">
        <v>7</v>
      </c>
      <c r="E89" s="407"/>
      <c r="F89" s="84"/>
      <c r="G89" s="128"/>
      <c r="H89" s="22"/>
      <c r="I89" s="247"/>
      <c r="J89" s="7"/>
      <c r="K89" s="1"/>
      <c r="L89" s="440"/>
      <c r="M89" s="441"/>
      <c r="N89" s="72"/>
      <c r="Q89" s="68"/>
      <c r="S89" s="403"/>
      <c r="T89" s="404"/>
      <c r="V89" s="391"/>
      <c r="Y89" s="71"/>
      <c r="Z89" s="440"/>
      <c r="AA89" s="441"/>
      <c r="AB89" s="296"/>
      <c r="AC89" s="247"/>
      <c r="AD89" s="325"/>
      <c r="AE89" s="114"/>
      <c r="AF89" s="148"/>
      <c r="AG89" s="10"/>
      <c r="AH89" s="397"/>
      <c r="AI89" s="397"/>
      <c r="AJ89" s="398"/>
      <c r="AK89" s="85"/>
      <c r="AL89" s="422"/>
    </row>
    <row r="90" spans="1:38" ht="10.050000000000001" customHeight="1" x14ac:dyDescent="0.2">
      <c r="A90" s="429"/>
      <c r="B90" s="90"/>
      <c r="C90" s="396"/>
      <c r="D90" s="411"/>
      <c r="E90" s="407"/>
      <c r="F90" s="84"/>
      <c r="G90" s="128"/>
      <c r="H90" s="22"/>
      <c r="I90" s="247"/>
      <c r="J90" s="7"/>
      <c r="K90" s="1"/>
      <c r="L90" s="440"/>
      <c r="M90" s="441"/>
      <c r="N90" s="72"/>
      <c r="Q90" s="68"/>
      <c r="S90" s="403"/>
      <c r="T90" s="404"/>
      <c r="V90" s="391"/>
      <c r="Y90" s="71"/>
      <c r="Z90" s="440"/>
      <c r="AA90" s="441"/>
      <c r="AB90" s="296"/>
      <c r="AC90" s="247"/>
      <c r="AD90" s="325"/>
      <c r="AE90" s="114"/>
      <c r="AF90" s="148"/>
      <c r="AG90" s="10"/>
      <c r="AH90" s="397"/>
      <c r="AI90" s="397">
        <v>1</v>
      </c>
      <c r="AJ90" s="396" t="str">
        <f>IFERROR(VLOOKUP($AH$86&amp;AI90,抽選結果!$B:$D,3,FALSE),"")</f>
        <v>鹿沼東光ＦＣ</v>
      </c>
      <c r="AK90" s="85"/>
      <c r="AL90" s="422"/>
    </row>
    <row r="91" spans="1:38" ht="10.050000000000001" customHeight="1" thickBot="1" x14ac:dyDescent="0.25">
      <c r="A91" s="429"/>
      <c r="B91" s="90"/>
      <c r="C91" s="398" t="str">
        <f>IFERROR(VLOOKUP($E$77&amp;D91,抽選結果!$B:$D,3,FALSE),"")</f>
        <v>間東ＦＣミラクルズ</v>
      </c>
      <c r="D91" s="411">
        <v>8</v>
      </c>
      <c r="E91" s="407"/>
      <c r="F91" s="84"/>
      <c r="G91" s="128"/>
      <c r="H91" s="22"/>
      <c r="I91" s="247"/>
      <c r="J91" s="7"/>
      <c r="K91" s="1"/>
      <c r="L91" s="442"/>
      <c r="M91" s="443"/>
      <c r="N91" s="72"/>
      <c r="Q91" s="68"/>
      <c r="S91" s="403"/>
      <c r="T91" s="404"/>
      <c r="V91" s="391"/>
      <c r="Y91" s="71"/>
      <c r="Z91" s="442"/>
      <c r="AA91" s="443"/>
      <c r="AB91" s="296"/>
      <c r="AC91" s="247"/>
      <c r="AD91" s="325"/>
      <c r="AE91" s="114"/>
      <c r="AF91" s="148"/>
      <c r="AG91" s="10"/>
      <c r="AH91" s="397"/>
      <c r="AI91" s="397"/>
      <c r="AJ91" s="396"/>
      <c r="AK91" s="85"/>
      <c r="AL91" s="422"/>
    </row>
    <row r="92" spans="1:38" ht="10.050000000000001" customHeight="1" thickTop="1" thickBot="1" x14ac:dyDescent="0.25">
      <c r="A92" s="430"/>
      <c r="B92" s="90"/>
      <c r="C92" s="398"/>
      <c r="D92" s="411"/>
      <c r="E92" s="407"/>
      <c r="F92" s="84"/>
      <c r="G92" s="128"/>
      <c r="H92" s="22"/>
      <c r="I92" s="247"/>
      <c r="J92" s="7"/>
      <c r="K92" s="1"/>
      <c r="L92" s="1"/>
      <c r="N92" s="72"/>
      <c r="Q92" s="68"/>
      <c r="S92" s="403"/>
      <c r="T92" s="404"/>
      <c r="V92" s="391"/>
      <c r="Y92" s="71"/>
      <c r="AA92" s="1"/>
      <c r="AB92" s="296"/>
      <c r="AC92" s="247"/>
      <c r="AD92" s="325"/>
      <c r="AE92" s="114"/>
      <c r="AF92" s="148"/>
      <c r="AG92" s="10"/>
      <c r="AH92" s="94"/>
      <c r="AI92" s="94"/>
      <c r="AJ92" s="217"/>
      <c r="AK92" s="85"/>
      <c r="AL92" s="423"/>
    </row>
    <row r="93" spans="1:38" ht="10.050000000000001" customHeight="1" thickTop="1" thickBot="1" x14ac:dyDescent="0.25">
      <c r="A93" s="219"/>
      <c r="B93" s="90"/>
      <c r="C93" s="217"/>
      <c r="D93" s="92"/>
      <c r="E93" s="93"/>
      <c r="F93" s="84"/>
      <c r="G93" s="128"/>
      <c r="H93" s="22"/>
      <c r="I93" s="247"/>
      <c r="J93" s="7"/>
      <c r="K93" s="3"/>
      <c r="L93" s="1"/>
      <c r="N93" s="72"/>
      <c r="Q93" s="68"/>
      <c r="S93" s="403"/>
      <c r="T93" s="404"/>
      <c r="V93" s="391"/>
      <c r="Y93" s="71"/>
      <c r="AA93" s="1"/>
      <c r="AB93" s="368"/>
      <c r="AC93" s="247"/>
      <c r="AD93" s="325"/>
      <c r="AE93" s="114"/>
      <c r="AF93" s="148"/>
      <c r="AG93" s="10"/>
      <c r="AH93" s="97"/>
      <c r="AI93" s="97"/>
      <c r="AJ93" s="116"/>
      <c r="AK93" s="85"/>
      <c r="AL93" s="219"/>
    </row>
    <row r="94" spans="1:38" ht="10.050000000000001" customHeight="1" thickTop="1" x14ac:dyDescent="0.2">
      <c r="A94" s="415" t="str">
        <f>IFERROR(VLOOKUP("F5",抽選結果!$B:$F,5,FALSE),"")</f>
        <v>鬼怒グリーンパーク白沢Ｂ</v>
      </c>
      <c r="B94" s="90"/>
      <c r="C94" s="217"/>
      <c r="D94" s="92"/>
      <c r="E94" s="93"/>
      <c r="F94" s="84"/>
      <c r="G94" s="128"/>
      <c r="H94" s="22"/>
      <c r="I94" s="247"/>
      <c r="J94" s="296"/>
      <c r="K94" s="292"/>
      <c r="L94" s="292"/>
      <c r="M94" s="333"/>
      <c r="N94" s="72"/>
      <c r="Q94" s="68"/>
      <c r="S94" s="403"/>
      <c r="T94" s="404"/>
      <c r="V94" s="391"/>
      <c r="Y94" s="71"/>
      <c r="Z94" s="294"/>
      <c r="AA94" s="292"/>
      <c r="AB94" s="333"/>
      <c r="AC94" s="3"/>
      <c r="AD94" s="325"/>
      <c r="AE94" s="114"/>
      <c r="AF94" s="148"/>
      <c r="AG94" s="10"/>
      <c r="AH94" s="123"/>
      <c r="AI94" s="123"/>
      <c r="AJ94" s="218"/>
      <c r="AK94" s="85"/>
      <c r="AL94" s="421" t="str">
        <f>IFERROR(VLOOKUP("K5",抽選結果!$B:$F,5,FALSE),"")</f>
        <v>大桶運動公園B</v>
      </c>
    </row>
    <row r="95" spans="1:38" ht="10.050000000000001" customHeight="1" x14ac:dyDescent="0.2">
      <c r="A95" s="416"/>
      <c r="B95" s="90"/>
      <c r="C95" s="396" t="str">
        <f>IFERROR(VLOOKUP($E$95&amp;D95,抽選結果!$B:$D,3,FALSE),"")</f>
        <v>紫塚ＦＣ</v>
      </c>
      <c r="D95" s="411">
        <v>1</v>
      </c>
      <c r="E95" s="407" t="s">
        <v>121</v>
      </c>
      <c r="F95" s="84"/>
      <c r="G95" s="128"/>
      <c r="H95" s="22"/>
      <c r="I95" s="247"/>
      <c r="J95" s="296"/>
      <c r="K95" s="247"/>
      <c r="L95" s="1"/>
      <c r="M95" s="74"/>
      <c r="N95" s="72"/>
      <c r="Q95" s="68"/>
      <c r="S95" s="403"/>
      <c r="T95" s="404"/>
      <c r="V95" s="391"/>
      <c r="Y95" s="71"/>
      <c r="Z95" s="68"/>
      <c r="AA95" s="1"/>
      <c r="AB95" s="1"/>
      <c r="AC95" s="3"/>
      <c r="AD95" s="325"/>
      <c r="AE95" s="114"/>
      <c r="AF95" s="148"/>
      <c r="AG95" s="10"/>
      <c r="AH95" s="397" t="s">
        <v>134</v>
      </c>
      <c r="AI95" s="397">
        <v>6</v>
      </c>
      <c r="AJ95" s="398" t="str">
        <f>IFERROR(VLOOKUP($AH$103&amp;AI95,抽選結果!$B:$D,3,FALSE),"")</f>
        <v>茂木ＦＣ</v>
      </c>
      <c r="AK95" s="85"/>
      <c r="AL95" s="422"/>
    </row>
    <row r="96" spans="1:38" ht="10.050000000000001" customHeight="1" x14ac:dyDescent="0.2">
      <c r="A96" s="416"/>
      <c r="B96" s="90"/>
      <c r="C96" s="396"/>
      <c r="D96" s="411"/>
      <c r="E96" s="407"/>
      <c r="F96" s="84"/>
      <c r="G96" s="128"/>
      <c r="H96" s="22"/>
      <c r="I96" s="247"/>
      <c r="J96" s="296"/>
      <c r="K96" s="247"/>
      <c r="L96" s="1"/>
      <c r="M96" s="74"/>
      <c r="N96" s="72"/>
      <c r="Q96" s="68"/>
      <c r="S96" s="403"/>
      <c r="T96" s="404"/>
      <c r="V96" s="391"/>
      <c r="Y96" s="71"/>
      <c r="Z96" s="68"/>
      <c r="AA96" s="1"/>
      <c r="AB96" s="1"/>
      <c r="AC96" s="3"/>
      <c r="AD96" s="325"/>
      <c r="AE96" s="114"/>
      <c r="AF96" s="148"/>
      <c r="AG96" s="10"/>
      <c r="AH96" s="397"/>
      <c r="AI96" s="397"/>
      <c r="AJ96" s="398"/>
      <c r="AK96" s="85"/>
      <c r="AL96" s="422"/>
    </row>
    <row r="97" spans="1:38" ht="10.050000000000001" customHeight="1" thickBot="1" x14ac:dyDescent="0.25">
      <c r="A97" s="416"/>
      <c r="B97" s="90"/>
      <c r="C97" s="398" t="str">
        <f>IFERROR(VLOOKUP($E$95&amp;D97,抽選結果!$B:$D,3,FALSE),"")</f>
        <v>上松山クラブ</v>
      </c>
      <c r="D97" s="411">
        <v>2</v>
      </c>
      <c r="E97" s="407"/>
      <c r="F97" s="84"/>
      <c r="G97" s="128"/>
      <c r="H97" s="22"/>
      <c r="I97" s="247"/>
      <c r="J97" s="296"/>
      <c r="K97" s="247"/>
      <c r="L97" s="116"/>
      <c r="M97" s="74"/>
      <c r="N97" s="72"/>
      <c r="Q97" s="68"/>
      <c r="S97" s="403"/>
      <c r="T97" s="404"/>
      <c r="V97" s="391"/>
      <c r="Y97" s="71"/>
      <c r="Z97" s="68"/>
      <c r="AA97" s="9"/>
      <c r="AB97" s="9"/>
      <c r="AC97" s="31"/>
      <c r="AD97" s="326"/>
      <c r="AE97" s="22"/>
      <c r="AF97" s="148"/>
      <c r="AG97" s="10"/>
      <c r="AH97" s="397"/>
      <c r="AI97" s="397">
        <v>5</v>
      </c>
      <c r="AJ97" s="396" t="str">
        <f>IFERROR(VLOOKUP($AH$103&amp;AI97,抽選結果!$B:$D,3,FALSE),"")</f>
        <v>ＢＬＵＥ　ＴＨＵＮＤＥＲ</v>
      </c>
      <c r="AK97" s="85"/>
      <c r="AL97" s="422"/>
    </row>
    <row r="98" spans="1:38" ht="10.050000000000001" customHeight="1" thickTop="1" x14ac:dyDescent="0.2">
      <c r="A98" s="416"/>
      <c r="B98" s="90"/>
      <c r="C98" s="398"/>
      <c r="D98" s="411"/>
      <c r="E98" s="407"/>
      <c r="F98" s="269"/>
      <c r="G98" s="263"/>
      <c r="H98" s="347"/>
      <c r="I98" s="247"/>
      <c r="J98" s="296"/>
      <c r="K98" s="247"/>
      <c r="L98" s="9"/>
      <c r="M98" s="74"/>
      <c r="N98" s="72"/>
      <c r="Q98" s="68"/>
      <c r="S98" s="403"/>
      <c r="T98" s="404"/>
      <c r="V98" s="391"/>
      <c r="Y98" s="71"/>
      <c r="Z98" s="68"/>
      <c r="AA98" s="9"/>
      <c r="AB98" s="9"/>
      <c r="AC98" s="31"/>
      <c r="AD98" s="327"/>
      <c r="AE98" s="272"/>
      <c r="AF98" s="273"/>
      <c r="AG98" s="280"/>
      <c r="AH98" s="397"/>
      <c r="AI98" s="397"/>
      <c r="AJ98" s="396"/>
      <c r="AK98" s="85"/>
      <c r="AL98" s="422"/>
    </row>
    <row r="99" spans="1:38" ht="10.050000000000001" customHeight="1" x14ac:dyDescent="0.2">
      <c r="A99" s="416"/>
      <c r="B99" s="90"/>
      <c r="C99" s="396" t="str">
        <f>IFERROR(VLOOKUP($E$95&amp;D99,抽選結果!$B:$D,3,FALSE),"")</f>
        <v>都賀クラブジュニア</v>
      </c>
      <c r="D99" s="411">
        <v>3</v>
      </c>
      <c r="E99" s="407"/>
      <c r="F99" s="270"/>
      <c r="G99" s="128"/>
      <c r="H99" s="343"/>
      <c r="I99" s="247"/>
      <c r="J99" s="296"/>
      <c r="K99" s="247"/>
      <c r="L99" s="9"/>
      <c r="M99" s="74"/>
      <c r="N99" s="72"/>
      <c r="Q99" s="68"/>
      <c r="S99" s="403"/>
      <c r="T99" s="404"/>
      <c r="V99" s="391"/>
      <c r="Y99" s="71"/>
      <c r="Z99" s="68"/>
      <c r="AA99" s="9"/>
      <c r="AB99" s="9"/>
      <c r="AC99" s="31"/>
      <c r="AD99" s="327"/>
      <c r="AE99" s="33"/>
      <c r="AF99" s="148"/>
      <c r="AG99" s="281"/>
      <c r="AH99" s="397"/>
      <c r="AI99" s="397">
        <v>4</v>
      </c>
      <c r="AJ99" s="396" t="str">
        <f>IFERROR(VLOOKUP($AH$103&amp;AI99,抽選結果!$B:$D,3,FALSE),"")</f>
        <v>ＦＣアネーロ宇都宮</v>
      </c>
      <c r="AK99" s="85"/>
      <c r="AL99" s="422"/>
    </row>
    <row r="100" spans="1:38" ht="10.050000000000001" customHeight="1" x14ac:dyDescent="0.2">
      <c r="A100" s="416"/>
      <c r="B100" s="90"/>
      <c r="C100" s="396"/>
      <c r="D100" s="411"/>
      <c r="E100" s="407"/>
      <c r="F100" s="270"/>
      <c r="G100" s="128"/>
      <c r="H100" s="343"/>
      <c r="I100" s="247"/>
      <c r="J100" s="296"/>
      <c r="K100" s="247"/>
      <c r="L100" s="9"/>
      <c r="M100" s="74"/>
      <c r="N100" s="72"/>
      <c r="Q100" s="68"/>
      <c r="S100" s="403"/>
      <c r="T100" s="404"/>
      <c r="V100" s="391"/>
      <c r="Y100" s="71"/>
      <c r="Z100" s="68"/>
      <c r="AA100" s="9"/>
      <c r="AB100" s="9"/>
      <c r="AC100" s="31"/>
      <c r="AD100" s="327"/>
      <c r="AE100" s="33"/>
      <c r="AF100" s="148"/>
      <c r="AG100" s="281"/>
      <c r="AH100" s="397"/>
      <c r="AI100" s="397"/>
      <c r="AJ100" s="396"/>
      <c r="AK100" s="85"/>
      <c r="AL100" s="422"/>
    </row>
    <row r="101" spans="1:38" ht="10.050000000000001" customHeight="1" thickBot="1" x14ac:dyDescent="0.25">
      <c r="A101" s="416"/>
      <c r="B101" s="90"/>
      <c r="C101" s="217"/>
      <c r="D101" s="92"/>
      <c r="E101" s="93"/>
      <c r="F101" s="270"/>
      <c r="G101" s="128"/>
      <c r="H101" s="343"/>
      <c r="I101" s="321"/>
      <c r="J101" s="393"/>
      <c r="K101" s="392"/>
      <c r="L101" s="9"/>
      <c r="M101" s="74"/>
      <c r="N101" s="72"/>
      <c r="Q101" s="68"/>
      <c r="S101" s="403"/>
      <c r="T101" s="404"/>
      <c r="V101" s="391"/>
      <c r="Y101" s="71"/>
      <c r="Z101" s="68"/>
      <c r="AA101" s="9"/>
      <c r="AB101" s="9"/>
      <c r="AC101" s="328"/>
      <c r="AD101" s="329"/>
      <c r="AE101" s="409"/>
      <c r="AF101" s="148"/>
      <c r="AG101" s="281"/>
      <c r="AH101" s="94"/>
      <c r="AI101" s="94"/>
      <c r="AJ101" s="217"/>
      <c r="AK101" s="85"/>
      <c r="AL101" s="422"/>
    </row>
    <row r="102" spans="1:38" ht="10.050000000000001" customHeight="1" thickTop="1" x14ac:dyDescent="0.2">
      <c r="A102" s="416"/>
      <c r="B102" s="90"/>
      <c r="C102" s="217"/>
      <c r="D102" s="92"/>
      <c r="E102" s="93"/>
      <c r="F102" s="270"/>
      <c r="G102" s="128"/>
      <c r="H102" s="29"/>
      <c r="I102" s="131"/>
      <c r="J102" s="131"/>
      <c r="K102" s="131"/>
      <c r="L102" s="9"/>
      <c r="M102" s="74"/>
      <c r="N102" s="72"/>
      <c r="Q102" s="68"/>
      <c r="S102" s="403"/>
      <c r="T102" s="404"/>
      <c r="V102" s="391"/>
      <c r="Y102" s="71"/>
      <c r="Z102" s="68"/>
      <c r="AA102" s="9"/>
      <c r="AB102" s="9"/>
      <c r="AC102" s="9"/>
      <c r="AD102" s="342"/>
      <c r="AE102" s="410"/>
      <c r="AF102" s="148"/>
      <c r="AG102" s="281"/>
      <c r="AH102" s="94"/>
      <c r="AI102" s="94"/>
      <c r="AJ102" s="217"/>
      <c r="AK102" s="85"/>
      <c r="AL102" s="422"/>
    </row>
    <row r="103" spans="1:38" ht="10.050000000000001" customHeight="1" x14ac:dyDescent="0.2">
      <c r="A103" s="416"/>
      <c r="B103" s="90"/>
      <c r="C103" s="398" t="str">
        <f>IFERROR(VLOOKUP($E$95&amp;D103,抽選結果!$B:$D,3,FALSE),"")</f>
        <v>亀山サッカークラブ</v>
      </c>
      <c r="D103" s="411">
        <v>4</v>
      </c>
      <c r="E103" s="407" t="s">
        <v>122</v>
      </c>
      <c r="F103" s="270"/>
      <c r="G103" s="128"/>
      <c r="H103" s="29"/>
      <c r="I103" s="131"/>
      <c r="J103" s="131"/>
      <c r="K103" s="131"/>
      <c r="L103" s="9"/>
      <c r="M103" s="74"/>
      <c r="N103" s="72"/>
      <c r="Q103" s="68"/>
      <c r="S103" s="403"/>
      <c r="T103" s="404"/>
      <c r="V103" s="391"/>
      <c r="Y103" s="71"/>
      <c r="Z103" s="68"/>
      <c r="AA103" s="9"/>
      <c r="AB103" s="9"/>
      <c r="AC103" s="9"/>
      <c r="AD103" s="346"/>
      <c r="AE103" s="410"/>
      <c r="AF103" s="148"/>
      <c r="AG103" s="281"/>
      <c r="AH103" s="397" t="s">
        <v>137</v>
      </c>
      <c r="AI103" s="397">
        <v>3</v>
      </c>
      <c r="AJ103" s="398" t="str">
        <f>IFERROR(VLOOKUP($AH$103&amp;AI103,抽選結果!$B:$D,3,FALSE),"")</f>
        <v>大谷東フットボールクラブ</v>
      </c>
      <c r="AK103" s="85"/>
      <c r="AL103" s="422"/>
    </row>
    <row r="104" spans="1:38" ht="10.050000000000001" customHeight="1" x14ac:dyDescent="0.2">
      <c r="A104" s="416"/>
      <c r="B104" s="90"/>
      <c r="C104" s="398"/>
      <c r="D104" s="411"/>
      <c r="E104" s="407"/>
      <c r="F104" s="270"/>
      <c r="G104" s="128"/>
      <c r="H104" s="29"/>
      <c r="I104" s="131"/>
      <c r="J104" s="131"/>
      <c r="K104" s="131"/>
      <c r="L104" s="9"/>
      <c r="M104" s="74"/>
      <c r="N104" s="72"/>
      <c r="Q104" s="68"/>
      <c r="S104" s="403"/>
      <c r="T104" s="404"/>
      <c r="V104" s="391"/>
      <c r="Y104" s="71"/>
      <c r="Z104" s="68"/>
      <c r="AA104" s="9"/>
      <c r="AB104" s="9"/>
      <c r="AC104" s="9"/>
      <c r="AD104" s="346"/>
      <c r="AE104" s="410"/>
      <c r="AF104" s="148"/>
      <c r="AG104" s="281"/>
      <c r="AH104" s="397"/>
      <c r="AI104" s="397"/>
      <c r="AJ104" s="398"/>
      <c r="AK104" s="85"/>
      <c r="AL104" s="422"/>
    </row>
    <row r="105" spans="1:38" ht="10.050000000000001" customHeight="1" thickBot="1" x14ac:dyDescent="0.25">
      <c r="A105" s="416"/>
      <c r="B105" s="90"/>
      <c r="C105" s="396" t="str">
        <f>IFERROR(VLOOKUP($E$95&amp;D105,抽選結果!$B:$D,3,FALSE),"")</f>
        <v>岡西ＦＣ</v>
      </c>
      <c r="D105" s="411">
        <v>5</v>
      </c>
      <c r="E105" s="407"/>
      <c r="F105" s="271"/>
      <c r="G105" s="267"/>
      <c r="H105" s="268"/>
      <c r="I105" s="1"/>
      <c r="J105" s="1"/>
      <c r="K105" s="1"/>
      <c r="L105" s="9"/>
      <c r="M105" s="74"/>
      <c r="N105" s="72"/>
      <c r="Q105" s="68"/>
      <c r="S105" s="405"/>
      <c r="T105" s="406"/>
      <c r="V105" s="391"/>
      <c r="Y105" s="71"/>
      <c r="Z105" s="68"/>
      <c r="AA105" s="9"/>
      <c r="AB105" s="9"/>
      <c r="AC105" s="9"/>
      <c r="AD105" s="346"/>
      <c r="AE105" s="345"/>
      <c r="AF105" s="277"/>
      <c r="AG105" s="282"/>
      <c r="AH105" s="397"/>
      <c r="AI105" s="397">
        <v>2</v>
      </c>
      <c r="AJ105" s="396" t="str">
        <f>IFERROR(VLOOKUP($AH$103&amp;AI105,抽選結果!$B:$D,3,FALSE),"")</f>
        <v>大山フットボールクラブアミーゴ</v>
      </c>
      <c r="AK105" s="85"/>
      <c r="AL105" s="422"/>
    </row>
    <row r="106" spans="1:38" ht="10.050000000000001" customHeight="1" thickTop="1" x14ac:dyDescent="0.2">
      <c r="A106" s="416"/>
      <c r="B106" s="90"/>
      <c r="C106" s="396"/>
      <c r="D106" s="411"/>
      <c r="E106" s="407"/>
      <c r="F106" s="84"/>
      <c r="G106" s="128"/>
      <c r="H106" s="22"/>
      <c r="I106" s="1"/>
      <c r="J106" s="1"/>
      <c r="K106" s="1"/>
      <c r="L106" s="9"/>
      <c r="M106" s="74"/>
      <c r="N106" s="72"/>
      <c r="P106" s="74"/>
      <c r="V106" s="391"/>
      <c r="W106" s="378"/>
      <c r="Y106" s="71"/>
      <c r="Z106" s="68"/>
      <c r="AA106" s="9"/>
      <c r="AB106" s="9"/>
      <c r="AC106" s="9"/>
      <c r="AD106" s="9"/>
      <c r="AE106" s="22"/>
      <c r="AF106" s="148"/>
      <c r="AG106" s="10"/>
      <c r="AH106" s="397"/>
      <c r="AI106" s="397"/>
      <c r="AJ106" s="396"/>
      <c r="AK106" s="85"/>
      <c r="AL106" s="422"/>
    </row>
    <row r="107" spans="1:38" ht="10.050000000000001" customHeight="1" x14ac:dyDescent="0.2">
      <c r="A107" s="416"/>
      <c r="B107" s="90"/>
      <c r="C107" s="396" t="str">
        <f>IFERROR(VLOOKUP($E$95&amp;D107,抽選結果!$B:$D,3,FALSE),"")</f>
        <v>佐野ＳＳＳ</v>
      </c>
      <c r="D107" s="411">
        <v>6</v>
      </c>
      <c r="E107" s="407"/>
      <c r="F107" s="84"/>
      <c r="G107" s="128"/>
      <c r="H107" s="22"/>
      <c r="I107" s="1"/>
      <c r="J107" s="1"/>
      <c r="K107" s="1"/>
      <c r="L107" s="9"/>
      <c r="M107" s="74"/>
      <c r="N107" s="72"/>
      <c r="P107" s="74"/>
      <c r="V107" s="391"/>
      <c r="W107" s="378"/>
      <c r="Y107" s="71"/>
      <c r="Z107" s="68"/>
      <c r="AA107" s="9"/>
      <c r="AB107" s="9"/>
      <c r="AC107" s="9"/>
      <c r="AD107" s="9"/>
      <c r="AE107" s="22"/>
      <c r="AF107" s="148"/>
      <c r="AG107" s="10"/>
      <c r="AH107" s="397"/>
      <c r="AI107" s="397">
        <v>1</v>
      </c>
      <c r="AJ107" s="396" t="str">
        <f>IFERROR(VLOOKUP($AH$103&amp;AI107,抽選結果!$B:$D,3,FALSE),"")</f>
        <v>今市ＦＣプログレス</v>
      </c>
      <c r="AK107" s="85"/>
      <c r="AL107" s="422"/>
    </row>
    <row r="108" spans="1:38" ht="10.050000000000001" customHeight="1" x14ac:dyDescent="0.2">
      <c r="A108" s="416"/>
      <c r="B108" s="90"/>
      <c r="C108" s="396"/>
      <c r="D108" s="411"/>
      <c r="E108" s="407"/>
      <c r="F108" s="84"/>
      <c r="G108" s="128"/>
      <c r="H108" s="22"/>
      <c r="I108" s="1"/>
      <c r="J108" s="1"/>
      <c r="K108" s="1"/>
      <c r="L108" s="9"/>
      <c r="M108" s="74"/>
      <c r="N108" s="72"/>
      <c r="P108" s="74"/>
      <c r="V108" s="391"/>
      <c r="W108" s="378"/>
      <c r="Y108" s="71"/>
      <c r="Z108" s="68"/>
      <c r="AA108" s="9"/>
      <c r="AB108" s="9"/>
      <c r="AC108" s="9"/>
      <c r="AD108" s="9"/>
      <c r="AE108" s="22"/>
      <c r="AF108" s="148"/>
      <c r="AG108" s="10"/>
      <c r="AH108" s="397"/>
      <c r="AI108" s="397"/>
      <c r="AJ108" s="396"/>
      <c r="AK108" s="85"/>
      <c r="AL108" s="422"/>
    </row>
    <row r="109" spans="1:38" ht="10.050000000000001" customHeight="1" thickBot="1" x14ac:dyDescent="0.25">
      <c r="A109" s="417"/>
      <c r="B109" s="90"/>
      <c r="C109" s="217"/>
      <c r="D109" s="92"/>
      <c r="E109" s="93"/>
      <c r="F109" s="84"/>
      <c r="G109" s="128"/>
      <c r="H109" s="22"/>
      <c r="I109" s="1"/>
      <c r="J109" s="399" t="s">
        <v>106</v>
      </c>
      <c r="K109" s="399"/>
      <c r="L109" s="9"/>
      <c r="M109" s="74"/>
      <c r="N109" s="338"/>
      <c r="O109" s="339"/>
      <c r="P109" s="334"/>
      <c r="V109" s="391"/>
      <c r="W109" s="339"/>
      <c r="X109" s="339"/>
      <c r="Y109" s="340"/>
      <c r="Z109" s="68"/>
      <c r="AA109" s="9"/>
      <c r="AB109" s="400" t="s">
        <v>38</v>
      </c>
      <c r="AC109" s="400"/>
      <c r="AD109" s="9"/>
      <c r="AE109" s="22"/>
      <c r="AF109" s="148"/>
      <c r="AG109" s="10"/>
      <c r="AH109" s="94"/>
      <c r="AI109" s="94"/>
      <c r="AJ109" s="217"/>
      <c r="AK109" s="85"/>
      <c r="AL109" s="423"/>
    </row>
    <row r="110" spans="1:38" ht="10.050000000000001" customHeight="1" thickTop="1" thickBot="1" x14ac:dyDescent="0.25">
      <c r="A110" s="219"/>
      <c r="B110" s="90"/>
      <c r="C110" s="217"/>
      <c r="D110" s="92"/>
      <c r="E110" s="93"/>
      <c r="F110" s="84"/>
      <c r="G110" s="128"/>
      <c r="H110" s="22"/>
      <c r="I110" s="1"/>
      <c r="J110" s="399"/>
      <c r="K110" s="399"/>
      <c r="L110" s="9"/>
      <c r="M110" s="391"/>
      <c r="N110" s="72"/>
      <c r="Y110" s="382"/>
      <c r="AA110" s="9"/>
      <c r="AB110" s="400"/>
      <c r="AC110" s="400"/>
      <c r="AD110" s="9"/>
      <c r="AE110" s="22"/>
      <c r="AF110" s="148"/>
      <c r="AG110" s="10"/>
      <c r="AH110" s="97"/>
      <c r="AI110" s="97"/>
      <c r="AJ110" s="116"/>
      <c r="AK110" s="85"/>
      <c r="AL110" s="219"/>
    </row>
    <row r="111" spans="1:38" ht="10.050000000000001" customHeight="1" thickTop="1" x14ac:dyDescent="0.2">
      <c r="A111" s="415" t="str">
        <f>IFERROR(VLOOKUP("G5",抽選結果!$B:$F,5,FALSE),"")</f>
        <v>真岡鬼怒自然公園サッカー場（クレー）ＢＡ</v>
      </c>
      <c r="B111" s="90"/>
      <c r="C111" s="217"/>
      <c r="D111" s="92"/>
      <c r="E111" s="93"/>
      <c r="F111" s="84"/>
      <c r="G111" s="128"/>
      <c r="H111" s="22"/>
      <c r="I111" s="1"/>
      <c r="J111" s="399"/>
      <c r="K111" s="399"/>
      <c r="L111" s="1"/>
      <c r="M111" s="391"/>
      <c r="N111" s="72"/>
      <c r="Y111" s="383"/>
      <c r="Z111" s="378"/>
      <c r="AA111" s="1"/>
      <c r="AB111" s="400"/>
      <c r="AC111" s="400"/>
      <c r="AD111" s="8"/>
      <c r="AE111" s="114"/>
      <c r="AF111" s="148"/>
      <c r="AG111" s="10"/>
      <c r="AH111" s="94"/>
      <c r="AI111" s="94"/>
      <c r="AJ111" s="217"/>
      <c r="AK111" s="85"/>
      <c r="AL111" s="431" t="str">
        <f>IFERROR(VLOOKUP("J5",抽選結果!$B:$F,5,FALSE),"")</f>
        <v>大松山運動公園多目的グランドＡＢ</v>
      </c>
    </row>
    <row r="112" spans="1:38" ht="10.050000000000001" customHeight="1" x14ac:dyDescent="0.2">
      <c r="A112" s="416"/>
      <c r="B112" s="90"/>
      <c r="C112" s="398" t="str">
        <f>IFERROR(VLOOKUP($E$112&amp;D112,抽選結果!$B:$D,3,FALSE),"")</f>
        <v>富士見サッカースポーツ少年団ブルー</v>
      </c>
      <c r="D112" s="411">
        <v>1</v>
      </c>
      <c r="E112" s="407" t="s">
        <v>124</v>
      </c>
      <c r="F112" s="84"/>
      <c r="G112" s="128"/>
      <c r="H112" s="22"/>
      <c r="I112" s="1"/>
      <c r="J112" s="1"/>
      <c r="K112" s="1"/>
      <c r="L112" s="1"/>
      <c r="M112" s="391"/>
      <c r="N112" s="72"/>
      <c r="Y112" s="383"/>
      <c r="Z112" s="378"/>
      <c r="AA112" s="1"/>
      <c r="AB112" s="1"/>
      <c r="AC112" s="1"/>
      <c r="AD112" s="8"/>
      <c r="AE112" s="114"/>
      <c r="AF112" s="148"/>
      <c r="AG112" s="10"/>
      <c r="AH112" s="397" t="s">
        <v>295</v>
      </c>
      <c r="AI112" s="397">
        <v>7</v>
      </c>
      <c r="AJ112" s="398" t="str">
        <f>IFERROR(VLOOKUP($AH$119&amp;AI112,抽選結果!$B:$D,3,FALSE),"")</f>
        <v>ＦＣＲｉｓｏ</v>
      </c>
      <c r="AK112" s="85"/>
      <c r="AL112" s="432"/>
    </row>
    <row r="113" spans="1:38" ht="10.050000000000001" customHeight="1" x14ac:dyDescent="0.2">
      <c r="A113" s="416"/>
      <c r="B113" s="90"/>
      <c r="C113" s="398"/>
      <c r="D113" s="411"/>
      <c r="E113" s="407"/>
      <c r="F113" s="84"/>
      <c r="G113" s="128"/>
      <c r="H113" s="22"/>
      <c r="I113" s="1"/>
      <c r="J113" s="1"/>
      <c r="K113" s="1"/>
      <c r="L113" s="1"/>
      <c r="M113" s="391"/>
      <c r="N113" s="72"/>
      <c r="Y113" s="383"/>
      <c r="Z113" s="378"/>
      <c r="AA113" s="1"/>
      <c r="AB113" s="1"/>
      <c r="AC113" s="1"/>
      <c r="AD113" s="8"/>
      <c r="AE113" s="114"/>
      <c r="AF113" s="148"/>
      <c r="AG113" s="10"/>
      <c r="AH113" s="397"/>
      <c r="AI113" s="397"/>
      <c r="AJ113" s="398"/>
      <c r="AK113" s="85"/>
      <c r="AL113" s="432"/>
    </row>
    <row r="114" spans="1:38" ht="10.050000000000001" customHeight="1" thickBot="1" x14ac:dyDescent="0.25">
      <c r="A114" s="416"/>
      <c r="B114" s="90"/>
      <c r="C114" s="396" t="str">
        <f>IFERROR(VLOOKUP($E$112&amp;D114,抽選結果!$B:$D,3,FALSE),"")</f>
        <v>小山三小　ＦＣ</v>
      </c>
      <c r="D114" s="411">
        <v>2</v>
      </c>
      <c r="E114" s="407"/>
      <c r="F114" s="84"/>
      <c r="G114" s="128"/>
      <c r="H114" s="22"/>
      <c r="I114" s="1"/>
      <c r="J114" s="1"/>
      <c r="K114" s="1"/>
      <c r="L114" s="1"/>
      <c r="M114" s="391"/>
      <c r="N114" s="72"/>
      <c r="Y114" s="383"/>
      <c r="Z114" s="378"/>
      <c r="AA114" s="1"/>
      <c r="AB114" s="1"/>
      <c r="AC114" s="1"/>
      <c r="AD114" s="8"/>
      <c r="AE114" s="114"/>
      <c r="AF114" s="148"/>
      <c r="AG114" s="10"/>
      <c r="AH114" s="397"/>
      <c r="AI114" s="397">
        <v>6</v>
      </c>
      <c r="AJ114" s="396" t="str">
        <f>IFERROR(VLOOKUP($AH$119&amp;AI114,抽選結果!$B:$D,3,FALSE),"")</f>
        <v>祖母井クラブ</v>
      </c>
      <c r="AK114" s="85"/>
      <c r="AL114" s="432"/>
    </row>
    <row r="115" spans="1:38" ht="10.050000000000001" customHeight="1" thickTop="1" x14ac:dyDescent="0.2">
      <c r="A115" s="416"/>
      <c r="B115" s="90"/>
      <c r="C115" s="396"/>
      <c r="D115" s="411"/>
      <c r="E115" s="407"/>
      <c r="F115" s="269"/>
      <c r="G115" s="263"/>
      <c r="H115" s="347"/>
      <c r="I115" s="1"/>
      <c r="J115" s="1"/>
      <c r="K115" s="1"/>
      <c r="L115" s="1"/>
      <c r="M115" s="391"/>
      <c r="N115" s="72"/>
      <c r="Y115" s="383"/>
      <c r="Z115" s="378"/>
      <c r="AA115" s="1"/>
      <c r="AB115" s="1"/>
      <c r="AC115" s="1"/>
      <c r="AD115" s="8"/>
      <c r="AE115" s="279"/>
      <c r="AF115" s="273"/>
      <c r="AG115" s="280"/>
      <c r="AH115" s="397"/>
      <c r="AI115" s="397"/>
      <c r="AJ115" s="396"/>
      <c r="AK115" s="85"/>
      <c r="AL115" s="432"/>
    </row>
    <row r="116" spans="1:38" ht="10.050000000000001" customHeight="1" x14ac:dyDescent="0.2">
      <c r="A116" s="416"/>
      <c r="B116" s="90"/>
      <c r="C116" s="396" t="str">
        <f>IFERROR(VLOOKUP($E$112&amp;D116,抽選結果!$B:$D,3,FALSE),"")</f>
        <v>ＦＣ　ＷＩＬＬＥ</v>
      </c>
      <c r="D116" s="411">
        <v>3</v>
      </c>
      <c r="E116" s="407"/>
      <c r="F116" s="270"/>
      <c r="G116" s="128"/>
      <c r="H116" s="343"/>
      <c r="I116" s="1"/>
      <c r="J116" s="1"/>
      <c r="K116" s="1"/>
      <c r="L116" s="1"/>
      <c r="M116" s="391"/>
      <c r="N116" s="72"/>
      <c r="Y116" s="383"/>
      <c r="Z116" s="378"/>
      <c r="AA116" s="1"/>
      <c r="AB116" s="1"/>
      <c r="AC116" s="1"/>
      <c r="AD116" s="8"/>
      <c r="AE116" s="88"/>
      <c r="AF116" s="148"/>
      <c r="AG116" s="281"/>
      <c r="AH116" s="397"/>
      <c r="AI116" s="397">
        <v>5</v>
      </c>
      <c r="AJ116" s="396" t="str">
        <f>IFERROR(VLOOKUP($AH$119&amp;AI116,抽選結果!$B:$D,3,FALSE),"")</f>
        <v>石橋ＦＣ</v>
      </c>
      <c r="AK116" s="85"/>
      <c r="AL116" s="432"/>
    </row>
    <row r="117" spans="1:38" ht="10.050000000000001" customHeight="1" x14ac:dyDescent="0.2">
      <c r="A117" s="416"/>
      <c r="B117" s="90"/>
      <c r="C117" s="396"/>
      <c r="D117" s="411"/>
      <c r="E117" s="407"/>
      <c r="F117" s="270"/>
      <c r="G117" s="128"/>
      <c r="H117" s="343"/>
      <c r="I117" s="1"/>
      <c r="J117" s="1"/>
      <c r="K117" s="1"/>
      <c r="L117" s="1"/>
      <c r="M117" s="391"/>
      <c r="N117" s="72"/>
      <c r="Y117" s="383"/>
      <c r="Z117" s="378"/>
      <c r="AA117" s="1"/>
      <c r="AB117" s="1"/>
      <c r="AC117" s="1"/>
      <c r="AD117" s="8"/>
      <c r="AE117" s="88"/>
      <c r="AF117" s="148"/>
      <c r="AG117" s="281"/>
      <c r="AH117" s="397"/>
      <c r="AI117" s="397"/>
      <c r="AJ117" s="396"/>
      <c r="AK117" s="85"/>
      <c r="AL117" s="432"/>
    </row>
    <row r="118" spans="1:38" ht="10.050000000000001" customHeight="1" thickBot="1" x14ac:dyDescent="0.25">
      <c r="A118" s="416"/>
      <c r="B118" s="90"/>
      <c r="C118" s="217"/>
      <c r="D118" s="92"/>
      <c r="E118" s="93"/>
      <c r="F118" s="270"/>
      <c r="G118" s="128"/>
      <c r="H118" s="343"/>
      <c r="I118" s="1"/>
      <c r="J118" s="1"/>
      <c r="K118" s="1"/>
      <c r="L118" s="1"/>
      <c r="M118" s="391"/>
      <c r="N118" s="72"/>
      <c r="Y118" s="383"/>
      <c r="Z118" s="378"/>
      <c r="AA118" s="1"/>
      <c r="AB118" s="1"/>
      <c r="AC118" s="247"/>
      <c r="AD118" s="323"/>
      <c r="AE118" s="88"/>
      <c r="AF118" s="148"/>
      <c r="AG118" s="281"/>
      <c r="AH118" s="94"/>
      <c r="AI118" s="94"/>
      <c r="AJ118" s="217"/>
      <c r="AK118" s="85"/>
      <c r="AL118" s="432"/>
    </row>
    <row r="119" spans="1:38" ht="10.050000000000001" customHeight="1" thickTop="1" x14ac:dyDescent="0.2">
      <c r="A119" s="416"/>
      <c r="B119" s="90"/>
      <c r="C119" s="217"/>
      <c r="D119" s="92"/>
      <c r="E119" s="93"/>
      <c r="F119" s="270"/>
      <c r="G119" s="128"/>
      <c r="H119" s="29"/>
      <c r="I119" s="292"/>
      <c r="J119" s="295"/>
      <c r="K119" s="1"/>
      <c r="L119" s="1"/>
      <c r="M119" s="391"/>
      <c r="N119" s="72"/>
      <c r="Y119" s="383"/>
      <c r="Z119" s="378"/>
      <c r="AA119" s="1"/>
      <c r="AB119" s="296"/>
      <c r="AC119" s="292"/>
      <c r="AD119" s="365"/>
      <c r="AE119" s="366"/>
      <c r="AF119" s="148"/>
      <c r="AG119" s="281"/>
      <c r="AH119" s="397" t="s">
        <v>252</v>
      </c>
      <c r="AI119" s="397">
        <v>4</v>
      </c>
      <c r="AJ119" s="396" t="str">
        <f>IFERROR(VLOOKUP($AH$119&amp;AI119,抽選結果!$B:$D,3,FALSE),"")</f>
        <v>ＳＵＧＡＯサッカークラブ</v>
      </c>
      <c r="AK119" s="85"/>
      <c r="AL119" s="432"/>
    </row>
    <row r="120" spans="1:38" ht="10.050000000000001" customHeight="1" x14ac:dyDescent="0.2">
      <c r="A120" s="416"/>
      <c r="B120" s="90"/>
      <c r="C120" s="396" t="str">
        <f>IFERROR(VLOOKUP($E$112&amp;D120,抽選結果!$B:$D,3,FALSE),"")</f>
        <v>ＦＣあわのレジェンド</v>
      </c>
      <c r="D120" s="411">
        <v>4</v>
      </c>
      <c r="E120" s="407" t="s">
        <v>129</v>
      </c>
      <c r="F120" s="270"/>
      <c r="G120" s="128"/>
      <c r="H120" s="29"/>
      <c r="I120" s="247"/>
      <c r="J120" s="296"/>
      <c r="K120" s="1"/>
      <c r="L120" s="1"/>
      <c r="M120" s="391"/>
      <c r="N120" s="72"/>
      <c r="Y120" s="383"/>
      <c r="Z120" s="378"/>
      <c r="AA120" s="1"/>
      <c r="AB120" s="296"/>
      <c r="AC120" s="247"/>
      <c r="AD120" s="361"/>
      <c r="AE120" s="366"/>
      <c r="AF120" s="148"/>
      <c r="AG120" s="281"/>
      <c r="AH120" s="397"/>
      <c r="AI120" s="397"/>
      <c r="AJ120" s="396"/>
      <c r="AK120" s="85"/>
      <c r="AL120" s="432"/>
    </row>
    <row r="121" spans="1:38" ht="10.050000000000001" customHeight="1" x14ac:dyDescent="0.2">
      <c r="A121" s="416"/>
      <c r="B121" s="90"/>
      <c r="C121" s="396"/>
      <c r="D121" s="411"/>
      <c r="E121" s="407"/>
      <c r="F121" s="270"/>
      <c r="G121" s="128"/>
      <c r="H121" s="29"/>
      <c r="I121" s="247"/>
      <c r="J121" s="296"/>
      <c r="K121" s="1"/>
      <c r="L121" s="1"/>
      <c r="M121" s="391"/>
      <c r="N121" s="72"/>
      <c r="Y121" s="383"/>
      <c r="Z121" s="378"/>
      <c r="AA121" s="1"/>
      <c r="AB121" s="296"/>
      <c r="AC121" s="247"/>
      <c r="AD121" s="361"/>
      <c r="AE121" s="366"/>
      <c r="AF121" s="148"/>
      <c r="AG121" s="281"/>
      <c r="AH121" s="397"/>
      <c r="AI121" s="397">
        <v>3</v>
      </c>
      <c r="AJ121" s="398" t="str">
        <f>IFERROR(VLOOKUP($AH$119&amp;AI121,抽選結果!$B:$D,3,FALSE),"")</f>
        <v>ＣＡ．アトレチコ　佐野</v>
      </c>
      <c r="AK121" s="85"/>
      <c r="AL121" s="432"/>
    </row>
    <row r="122" spans="1:38" ht="10.050000000000001" customHeight="1" thickBot="1" x14ac:dyDescent="0.25">
      <c r="A122" s="416"/>
      <c r="B122" s="90"/>
      <c r="C122" s="396" t="str">
        <f>IFERROR(VLOOKUP($E$112&amp;D122,抽選結果!$B:$D,3,FALSE),"")</f>
        <v>エスペランサＭＯＫＡ</v>
      </c>
      <c r="D122" s="411">
        <v>5</v>
      </c>
      <c r="E122" s="407"/>
      <c r="F122" s="271"/>
      <c r="G122" s="267"/>
      <c r="H122" s="268"/>
      <c r="I122" s="247"/>
      <c r="J122" s="296"/>
      <c r="K122" s="1"/>
      <c r="L122" s="1"/>
      <c r="M122" s="391"/>
      <c r="N122" s="72"/>
      <c r="Y122" s="383"/>
      <c r="Z122" s="378"/>
      <c r="AA122" s="1"/>
      <c r="AB122" s="296"/>
      <c r="AC122" s="247"/>
      <c r="AD122" s="361"/>
      <c r="AE122" s="367"/>
      <c r="AF122" s="277"/>
      <c r="AG122" s="282"/>
      <c r="AH122" s="397"/>
      <c r="AI122" s="397"/>
      <c r="AJ122" s="398"/>
      <c r="AK122" s="85"/>
      <c r="AL122" s="432"/>
    </row>
    <row r="123" spans="1:38" ht="10.050000000000001" customHeight="1" thickTop="1" x14ac:dyDescent="0.2">
      <c r="A123" s="416"/>
      <c r="B123" s="90"/>
      <c r="C123" s="396"/>
      <c r="D123" s="411"/>
      <c r="E123" s="407"/>
      <c r="F123" s="84"/>
      <c r="G123" s="128"/>
      <c r="H123" s="22"/>
      <c r="I123" s="247"/>
      <c r="J123" s="296"/>
      <c r="K123" s="1"/>
      <c r="L123" s="1"/>
      <c r="M123" s="391"/>
      <c r="N123" s="72"/>
      <c r="Y123" s="383"/>
      <c r="Z123" s="378"/>
      <c r="AA123" s="1"/>
      <c r="AB123" s="296"/>
      <c r="AC123" s="247"/>
      <c r="AD123" s="325"/>
      <c r="AE123" s="114"/>
      <c r="AF123" s="148"/>
      <c r="AG123" s="10"/>
      <c r="AH123" s="397"/>
      <c r="AI123" s="397">
        <v>2</v>
      </c>
      <c r="AJ123" s="396" t="str">
        <f>IFERROR(VLOOKUP($AH$119&amp;AI123,抽選結果!$B:$D,3,FALSE),"")</f>
        <v>那須野ヶ原ＦＣボンジボーラ　セカンド</v>
      </c>
      <c r="AK123" s="85"/>
      <c r="AL123" s="432"/>
    </row>
    <row r="124" spans="1:38" ht="10.050000000000001" customHeight="1" x14ac:dyDescent="0.2">
      <c r="A124" s="416"/>
      <c r="B124" s="90"/>
      <c r="C124" s="398" t="str">
        <f>IFERROR(VLOOKUP($E$112&amp;D124,抽選結果!$B:$D,3,FALSE),"")</f>
        <v>阿久津サッカークラブ</v>
      </c>
      <c r="D124" s="411">
        <v>6</v>
      </c>
      <c r="E124" s="407"/>
      <c r="F124" s="84"/>
      <c r="G124" s="128"/>
      <c r="H124" s="22"/>
      <c r="I124" s="247"/>
      <c r="J124" s="296"/>
      <c r="K124" s="1"/>
      <c r="L124" s="1"/>
      <c r="M124" s="391"/>
      <c r="N124" s="72"/>
      <c r="Y124" s="383"/>
      <c r="Z124" s="378"/>
      <c r="AA124" s="1"/>
      <c r="AB124" s="296"/>
      <c r="AC124" s="247"/>
      <c r="AD124" s="325"/>
      <c r="AE124" s="114"/>
      <c r="AF124" s="148"/>
      <c r="AG124" s="10"/>
      <c r="AH124" s="397"/>
      <c r="AI124" s="397"/>
      <c r="AJ124" s="396"/>
      <c r="AK124" s="85"/>
      <c r="AL124" s="432"/>
    </row>
    <row r="125" spans="1:38" ht="10.050000000000001" customHeight="1" x14ac:dyDescent="0.2">
      <c r="A125" s="416"/>
      <c r="B125" s="90"/>
      <c r="C125" s="398"/>
      <c r="D125" s="411"/>
      <c r="E125" s="407"/>
      <c r="F125" s="84"/>
      <c r="G125" s="128"/>
      <c r="H125" s="22"/>
      <c r="I125" s="247"/>
      <c r="J125" s="296"/>
      <c r="K125" s="1"/>
      <c r="L125" s="1"/>
      <c r="M125" s="391"/>
      <c r="N125" s="72"/>
      <c r="Y125" s="383"/>
      <c r="Z125" s="378"/>
      <c r="AA125" s="1"/>
      <c r="AB125" s="296"/>
      <c r="AC125" s="247"/>
      <c r="AD125" s="325"/>
      <c r="AE125" s="114"/>
      <c r="AF125" s="148"/>
      <c r="AG125" s="10"/>
      <c r="AH125" s="397"/>
      <c r="AI125" s="397">
        <v>1</v>
      </c>
      <c r="AJ125" s="396" t="str">
        <f>IFERROR(VLOOKUP($AH$119&amp;AI125,抽選結果!$B:$D,3,FALSE),"")</f>
        <v>鹿沼西ＦＣ</v>
      </c>
      <c r="AK125" s="85"/>
      <c r="AL125" s="432"/>
    </row>
    <row r="126" spans="1:38" ht="10.050000000000001" customHeight="1" thickBot="1" x14ac:dyDescent="0.25">
      <c r="A126" s="417"/>
      <c r="B126" s="90"/>
      <c r="C126" s="217"/>
      <c r="D126" s="92"/>
      <c r="E126" s="93"/>
      <c r="F126" s="84"/>
      <c r="G126" s="128"/>
      <c r="H126" s="22"/>
      <c r="I126" s="247"/>
      <c r="J126" s="296"/>
      <c r="K126" s="331"/>
      <c r="L126" s="331"/>
      <c r="M126" s="369"/>
      <c r="N126" s="72"/>
      <c r="Y126" s="383"/>
      <c r="Z126" s="331"/>
      <c r="AA126" s="331"/>
      <c r="AB126" s="369"/>
      <c r="AC126" s="247"/>
      <c r="AD126" s="325"/>
      <c r="AE126" s="114"/>
      <c r="AF126" s="148"/>
      <c r="AG126" s="10"/>
      <c r="AH126" s="397"/>
      <c r="AI126" s="397"/>
      <c r="AJ126" s="396"/>
      <c r="AK126" s="85"/>
      <c r="AL126" s="433"/>
    </row>
    <row r="127" spans="1:38" ht="10.050000000000001" customHeight="1" thickTop="1" thickBot="1" x14ac:dyDescent="0.25">
      <c r="A127" s="219"/>
      <c r="B127" s="90"/>
      <c r="C127" s="217"/>
      <c r="D127" s="92"/>
      <c r="E127" s="93"/>
      <c r="F127" s="84"/>
      <c r="G127" s="128"/>
      <c r="H127" s="22"/>
      <c r="I127" s="247"/>
      <c r="J127" s="7"/>
      <c r="K127" s="3"/>
      <c r="L127" s="1"/>
      <c r="N127" s="72"/>
      <c r="Y127" s="71"/>
      <c r="AA127" s="15"/>
      <c r="AB127" s="16"/>
      <c r="AC127" s="3"/>
      <c r="AD127" s="325"/>
      <c r="AE127" s="114"/>
      <c r="AF127" s="148"/>
      <c r="AG127" s="10"/>
      <c r="AH127" s="97"/>
      <c r="AI127" s="97"/>
      <c r="AJ127" s="116"/>
      <c r="AK127" s="85"/>
      <c r="AL127" s="219"/>
    </row>
    <row r="128" spans="1:38" ht="10.050000000000001" customHeight="1" thickTop="1" x14ac:dyDescent="0.2">
      <c r="A128" s="415" t="str">
        <f>IFERROR(VLOOKUP("H5",抽選結果!$B:$F,5,FALSE),"")</f>
        <v>鬼怒グリーンパーク白沢Ａ</v>
      </c>
      <c r="B128" s="90"/>
      <c r="C128" s="217"/>
      <c r="D128" s="92"/>
      <c r="E128" s="93"/>
      <c r="F128" s="84"/>
      <c r="G128" s="128"/>
      <c r="H128" s="22"/>
      <c r="I128" s="247"/>
      <c r="J128" s="7"/>
      <c r="K128" s="3"/>
      <c r="L128" s="1"/>
      <c r="N128" s="72"/>
      <c r="Y128" s="71"/>
      <c r="AA128" s="1"/>
      <c r="AB128" s="1"/>
      <c r="AC128" s="3"/>
      <c r="AD128" s="325"/>
      <c r="AE128" s="114"/>
      <c r="AF128" s="148"/>
      <c r="AG128" s="10"/>
      <c r="AH128" s="397" t="s">
        <v>251</v>
      </c>
      <c r="AI128" s="397">
        <v>8</v>
      </c>
      <c r="AJ128" s="396" t="str">
        <f>IFERROR(VLOOKUP($AH$136&amp;AI128,抽選結果!$B:$D,3,FALSE),"")</f>
        <v>ＦＣ城東</v>
      </c>
      <c r="AK128" s="85"/>
      <c r="AL128" s="421" t="str">
        <f>IFERROR(VLOOKUP("I5",抽選結果!$B:$F,5,FALSE),"")</f>
        <v>市貝町城見ヶ丘運動公園ＡＢ</v>
      </c>
    </row>
    <row r="129" spans="1:38" ht="10.050000000000001" customHeight="1" x14ac:dyDescent="0.2">
      <c r="A129" s="416"/>
      <c r="B129" s="90"/>
      <c r="C129" s="398" t="str">
        <f>IFERROR(VLOOKUP($E$129&amp;D129,抽選結果!$B:$D,3,FALSE),"")</f>
        <v>ＮＩＫＫＯ　ＳＰＯＲＴＳ　ＣＬＵＢ</v>
      </c>
      <c r="D129" s="411">
        <v>1</v>
      </c>
      <c r="E129" s="407" t="s">
        <v>131</v>
      </c>
      <c r="F129" s="84"/>
      <c r="G129" s="128"/>
      <c r="H129" s="22"/>
      <c r="I129" s="247"/>
      <c r="J129" s="7"/>
      <c r="K129" s="3"/>
      <c r="L129" s="1"/>
      <c r="N129" s="72"/>
      <c r="Y129" s="71"/>
      <c r="AA129" s="1"/>
      <c r="AB129" s="1"/>
      <c r="AC129" s="3"/>
      <c r="AD129" s="325"/>
      <c r="AE129" s="114"/>
      <c r="AF129" s="148"/>
      <c r="AG129" s="10"/>
      <c r="AH129" s="397"/>
      <c r="AI129" s="397"/>
      <c r="AJ129" s="396"/>
      <c r="AK129" s="85"/>
      <c r="AL129" s="422"/>
    </row>
    <row r="130" spans="1:38" ht="10.050000000000001" customHeight="1" x14ac:dyDescent="0.2">
      <c r="A130" s="416"/>
      <c r="B130" s="90"/>
      <c r="C130" s="398"/>
      <c r="D130" s="411"/>
      <c r="E130" s="407"/>
      <c r="F130" s="84"/>
      <c r="G130" s="128"/>
      <c r="H130" s="22"/>
      <c r="I130" s="247"/>
      <c r="J130" s="7"/>
      <c r="K130" s="3"/>
      <c r="L130" s="1"/>
      <c r="N130" s="72"/>
      <c r="Y130" s="71"/>
      <c r="AA130" s="1"/>
      <c r="AB130" s="1"/>
      <c r="AC130" s="3"/>
      <c r="AD130" s="325"/>
      <c r="AE130" s="114"/>
      <c r="AF130" s="148"/>
      <c r="AG130" s="10"/>
      <c r="AH130" s="397"/>
      <c r="AI130" s="397">
        <v>7</v>
      </c>
      <c r="AJ130" s="396" t="str">
        <f>IFERROR(VLOOKUP($AH$136&amp;AI130,抽選結果!$B:$D,3,FALSE),"")</f>
        <v>ＦＣグラシアス</v>
      </c>
      <c r="AK130" s="85"/>
      <c r="AL130" s="422"/>
    </row>
    <row r="131" spans="1:38" ht="10.050000000000001" customHeight="1" thickBot="1" x14ac:dyDescent="0.25">
      <c r="A131" s="416"/>
      <c r="B131" s="90"/>
      <c r="C131" s="396" t="str">
        <f>IFERROR(VLOOKUP($E$129&amp;D131,抽選結果!$B:$D,3,FALSE),"")</f>
        <v>ＦＣ　ＳＦｉＤＡ</v>
      </c>
      <c r="D131" s="411">
        <v>2</v>
      </c>
      <c r="E131" s="407"/>
      <c r="F131" s="84"/>
      <c r="G131" s="128"/>
      <c r="H131" s="22"/>
      <c r="I131" s="247"/>
      <c r="J131" s="7"/>
      <c r="K131" s="3"/>
      <c r="L131" s="116"/>
      <c r="N131" s="72"/>
      <c r="Y131" s="71"/>
      <c r="AA131" s="9"/>
      <c r="AB131" s="9"/>
      <c r="AC131" s="31"/>
      <c r="AD131" s="326"/>
      <c r="AE131" s="22"/>
      <c r="AF131" s="148"/>
      <c r="AG131" s="10"/>
      <c r="AH131" s="397"/>
      <c r="AI131" s="397"/>
      <c r="AJ131" s="396"/>
      <c r="AK131" s="85"/>
      <c r="AL131" s="422"/>
    </row>
    <row r="132" spans="1:38" ht="10.050000000000001" customHeight="1" thickTop="1" x14ac:dyDescent="0.2">
      <c r="A132" s="416"/>
      <c r="B132" s="90"/>
      <c r="C132" s="396"/>
      <c r="D132" s="411"/>
      <c r="E132" s="407"/>
      <c r="F132" s="269"/>
      <c r="G132" s="263"/>
      <c r="H132" s="264"/>
      <c r="I132" s="247"/>
      <c r="J132" s="7"/>
      <c r="K132" s="3"/>
      <c r="L132" s="9"/>
      <c r="N132" s="72"/>
      <c r="Y132" s="71"/>
      <c r="AA132" s="9"/>
      <c r="AB132" s="9"/>
      <c r="AC132" s="31"/>
      <c r="AD132" s="346"/>
      <c r="AE132" s="359"/>
      <c r="AF132" s="273"/>
      <c r="AG132" s="274"/>
      <c r="AH132" s="397"/>
      <c r="AI132" s="397">
        <v>6</v>
      </c>
      <c r="AJ132" s="396" t="str">
        <f>IFERROR(VLOOKUP($AH$136&amp;AI132,抽選結果!$B:$D,3,FALSE),"")</f>
        <v>坂西ジュニオール</v>
      </c>
      <c r="AK132" s="85"/>
      <c r="AL132" s="422"/>
    </row>
    <row r="133" spans="1:38" ht="10.050000000000001" customHeight="1" x14ac:dyDescent="0.2">
      <c r="A133" s="416"/>
      <c r="B133" s="90"/>
      <c r="C133" s="396" t="str">
        <f>IFERROR(VLOOKUP($E$129&amp;D133,抽選結果!$B:$D,3,FALSE),"")</f>
        <v>ＪＦＣ　足利ラトゥール</v>
      </c>
      <c r="D133" s="411">
        <v>3</v>
      </c>
      <c r="E133" s="407"/>
      <c r="F133" s="270"/>
      <c r="G133" s="128"/>
      <c r="H133" s="29"/>
      <c r="I133" s="247"/>
      <c r="J133" s="7"/>
      <c r="K133" s="3"/>
      <c r="L133" s="9"/>
      <c r="N133" s="72"/>
      <c r="Y133" s="71"/>
      <c r="AA133" s="9"/>
      <c r="AB133" s="9"/>
      <c r="AC133" s="31"/>
      <c r="AD133" s="346"/>
      <c r="AE133" s="313"/>
      <c r="AF133" s="148"/>
      <c r="AG133" s="275"/>
      <c r="AH133" s="397"/>
      <c r="AI133" s="397"/>
      <c r="AJ133" s="396"/>
      <c r="AK133" s="85"/>
      <c r="AL133" s="422"/>
    </row>
    <row r="134" spans="1:38" ht="10.050000000000001" customHeight="1" x14ac:dyDescent="0.2">
      <c r="A134" s="416"/>
      <c r="B134" s="90"/>
      <c r="C134" s="396"/>
      <c r="D134" s="411"/>
      <c r="E134" s="407"/>
      <c r="F134" s="270"/>
      <c r="G134" s="128"/>
      <c r="H134" s="29"/>
      <c r="I134" s="247"/>
      <c r="J134" s="7"/>
      <c r="K134" s="3"/>
      <c r="L134" s="9"/>
      <c r="N134" s="72"/>
      <c r="Y134" s="71"/>
      <c r="AA134" s="9"/>
      <c r="AB134" s="9"/>
      <c r="AC134" s="31"/>
      <c r="AD134" s="346"/>
      <c r="AE134" s="313"/>
      <c r="AF134" s="148"/>
      <c r="AG134" s="275"/>
      <c r="AH134" s="397"/>
      <c r="AI134" s="397">
        <v>5</v>
      </c>
      <c r="AJ134" s="398" t="str">
        <f>IFERROR(VLOOKUP($AH$136&amp;AI134,抽選結果!$B:$D,3,FALSE),"")</f>
        <v>ＪＦＣアミスタ市貝</v>
      </c>
      <c r="AK134" s="85"/>
      <c r="AL134" s="422"/>
    </row>
    <row r="135" spans="1:38" ht="10.050000000000001" customHeight="1" thickBot="1" x14ac:dyDescent="0.25">
      <c r="A135" s="416"/>
      <c r="B135" s="90"/>
      <c r="C135" s="217"/>
      <c r="D135" s="92"/>
      <c r="E135" s="93"/>
      <c r="F135" s="270"/>
      <c r="G135" s="128"/>
      <c r="H135" s="29"/>
      <c r="I135" s="321"/>
      <c r="J135" s="322"/>
      <c r="K135" s="70"/>
      <c r="L135" s="9"/>
      <c r="N135" s="72"/>
      <c r="Y135" s="71"/>
      <c r="AA135" s="9"/>
      <c r="AB135" s="9"/>
      <c r="AC135" s="328"/>
      <c r="AD135" s="364"/>
      <c r="AE135" s="363"/>
      <c r="AF135" s="148"/>
      <c r="AG135" s="275"/>
      <c r="AH135" s="397"/>
      <c r="AI135" s="397"/>
      <c r="AJ135" s="398"/>
      <c r="AK135" s="85"/>
      <c r="AL135" s="422"/>
    </row>
    <row r="136" spans="1:38" ht="10.050000000000001" customHeight="1" thickTop="1" x14ac:dyDescent="0.2">
      <c r="A136" s="416"/>
      <c r="B136" s="90"/>
      <c r="C136" s="217"/>
      <c r="D136" s="92"/>
      <c r="E136" s="93"/>
      <c r="F136" s="270"/>
      <c r="G136" s="128"/>
      <c r="H136" s="343"/>
      <c r="I136" s="131"/>
      <c r="J136" s="131"/>
      <c r="K136" s="131"/>
      <c r="L136" s="9"/>
      <c r="N136" s="72"/>
      <c r="Y136" s="71"/>
      <c r="AA136" s="9"/>
      <c r="AB136" s="9"/>
      <c r="AC136" s="9"/>
      <c r="AD136" s="9"/>
      <c r="AE136" s="147"/>
      <c r="AF136" s="148"/>
      <c r="AG136" s="275"/>
      <c r="AH136" s="397" t="s">
        <v>133</v>
      </c>
      <c r="AI136" s="397">
        <v>4</v>
      </c>
      <c r="AJ136" s="396" t="str">
        <f>IFERROR(VLOOKUP($AH$136&amp;AI136,抽選結果!$B:$D,3,FALSE),"")</f>
        <v>ジヴェルチード那須</v>
      </c>
      <c r="AK136" s="85"/>
      <c r="AL136" s="422"/>
    </row>
    <row r="137" spans="1:38" ht="10.050000000000001" customHeight="1" x14ac:dyDescent="0.2">
      <c r="A137" s="416"/>
      <c r="B137" s="90"/>
      <c r="C137" s="396" t="str">
        <f>IFERROR(VLOOKUP($E$129&amp;D137,抽選結果!$B:$D,3,FALSE),"")</f>
        <v>フットボールクラブガナドール大田原Ｕ１２</v>
      </c>
      <c r="D137" s="411">
        <v>4</v>
      </c>
      <c r="E137" s="407" t="s">
        <v>132</v>
      </c>
      <c r="F137" s="270"/>
      <c r="G137" s="128"/>
      <c r="H137" s="343"/>
      <c r="I137" s="131"/>
      <c r="J137" s="131"/>
      <c r="K137" s="131"/>
      <c r="L137" s="9"/>
      <c r="N137" s="72"/>
      <c r="Y137" s="71"/>
      <c r="AA137" s="9"/>
      <c r="AB137" s="9"/>
      <c r="AC137" s="9"/>
      <c r="AD137" s="9"/>
      <c r="AE137" s="147"/>
      <c r="AF137" s="148"/>
      <c r="AG137" s="275"/>
      <c r="AH137" s="397"/>
      <c r="AI137" s="397"/>
      <c r="AJ137" s="396"/>
      <c r="AK137" s="85"/>
      <c r="AL137" s="422"/>
    </row>
    <row r="138" spans="1:38" ht="10.050000000000001" customHeight="1" x14ac:dyDescent="0.2">
      <c r="A138" s="416"/>
      <c r="B138" s="90"/>
      <c r="C138" s="396"/>
      <c r="D138" s="411"/>
      <c r="E138" s="407"/>
      <c r="F138" s="270"/>
      <c r="G138" s="128"/>
      <c r="H138" s="343"/>
      <c r="I138" s="131"/>
      <c r="J138" s="131"/>
      <c r="K138" s="131"/>
      <c r="L138" s="9"/>
      <c r="N138" s="72"/>
      <c r="Y138" s="71"/>
      <c r="AA138" s="9"/>
      <c r="AB138" s="9"/>
      <c r="AC138" s="9"/>
      <c r="AD138" s="9"/>
      <c r="AE138" s="147"/>
      <c r="AF138" s="148"/>
      <c r="AG138" s="275"/>
      <c r="AH138" s="397"/>
      <c r="AI138" s="397">
        <v>3</v>
      </c>
      <c r="AJ138" s="398" t="str">
        <f>IFERROR(VLOOKUP($AH$136&amp;AI138,抽選結果!$B:$D,3,FALSE),"")</f>
        <v>緑が丘ＹＦＣサッカー教室</v>
      </c>
      <c r="AK138" s="85"/>
      <c r="AL138" s="422"/>
    </row>
    <row r="139" spans="1:38" ht="10.050000000000001" customHeight="1" thickBot="1" x14ac:dyDescent="0.25">
      <c r="A139" s="416"/>
      <c r="B139" s="90"/>
      <c r="C139" s="396" t="str">
        <f>IFERROR(VLOOKUP($E$129&amp;D139,抽選結果!$B:$D,3,FALSE),"")</f>
        <v>国本ジュニアサッカークラブ</v>
      </c>
      <c r="D139" s="411">
        <v>5</v>
      </c>
      <c r="E139" s="407"/>
      <c r="F139" s="271"/>
      <c r="G139" s="267"/>
      <c r="H139" s="344"/>
      <c r="I139" s="1"/>
      <c r="J139" s="1"/>
      <c r="K139" s="1"/>
      <c r="L139" s="9"/>
      <c r="N139" s="72"/>
      <c r="Y139" s="71"/>
      <c r="AA139" s="9"/>
      <c r="AB139" s="9"/>
      <c r="AC139" s="9"/>
      <c r="AD139" s="9"/>
      <c r="AE139" s="276"/>
      <c r="AF139" s="277"/>
      <c r="AG139" s="278"/>
      <c r="AH139" s="397"/>
      <c r="AI139" s="397"/>
      <c r="AJ139" s="398"/>
      <c r="AK139" s="85"/>
      <c r="AL139" s="422"/>
    </row>
    <row r="140" spans="1:38" ht="10.050000000000001" customHeight="1" thickTop="1" x14ac:dyDescent="0.2">
      <c r="A140" s="416"/>
      <c r="B140" s="90"/>
      <c r="C140" s="396"/>
      <c r="D140" s="411"/>
      <c r="E140" s="407"/>
      <c r="F140" s="84"/>
      <c r="G140" s="128"/>
      <c r="H140" s="22"/>
      <c r="I140" s="1"/>
      <c r="J140" s="1"/>
      <c r="K140" s="1"/>
      <c r="L140" s="9"/>
      <c r="N140" s="72"/>
      <c r="Y140" s="71"/>
      <c r="AA140" s="9"/>
      <c r="AB140" s="9"/>
      <c r="AC140" s="9"/>
      <c r="AD140" s="9"/>
      <c r="AE140" s="22"/>
      <c r="AF140" s="148"/>
      <c r="AG140" s="10"/>
      <c r="AH140" s="397"/>
      <c r="AI140" s="397">
        <v>2</v>
      </c>
      <c r="AJ140" s="396" t="str">
        <f>IFERROR(VLOOKUP($AH$136&amp;AI140,抽選結果!$B:$D,3,FALSE),"")</f>
        <v>ＡＣ　ＥＳＰＡＣＩＯ</v>
      </c>
      <c r="AK140" s="85"/>
      <c r="AL140" s="422"/>
    </row>
    <row r="141" spans="1:38" ht="10.050000000000001" customHeight="1" x14ac:dyDescent="0.2">
      <c r="A141" s="416"/>
      <c r="B141" s="90"/>
      <c r="C141" s="398" t="str">
        <f>IFERROR(VLOOKUP($E$129&amp;D141,抽選結果!$B:$D,3,FALSE),"")</f>
        <v>大谷北ＦＣフォルテ</v>
      </c>
      <c r="D141" s="411">
        <v>6</v>
      </c>
      <c r="E141" s="407"/>
      <c r="F141" s="84"/>
      <c r="G141" s="128"/>
      <c r="H141" s="22"/>
      <c r="I141" s="1"/>
      <c r="J141" s="1"/>
      <c r="K141" s="1"/>
      <c r="L141" s="9"/>
      <c r="N141" s="72"/>
      <c r="Y141" s="71"/>
      <c r="AA141" s="9"/>
      <c r="AB141" s="9"/>
      <c r="AC141" s="9"/>
      <c r="AD141" s="9"/>
      <c r="AE141" s="22"/>
      <c r="AF141" s="148"/>
      <c r="AG141" s="10"/>
      <c r="AH141" s="397"/>
      <c r="AI141" s="397"/>
      <c r="AJ141" s="396"/>
      <c r="AK141" s="85"/>
      <c r="AL141" s="422"/>
    </row>
    <row r="142" spans="1:38" ht="10.050000000000001" customHeight="1" x14ac:dyDescent="0.2">
      <c r="A142" s="416"/>
      <c r="B142" s="90"/>
      <c r="C142" s="398"/>
      <c r="D142" s="411"/>
      <c r="E142" s="407"/>
      <c r="F142" s="84"/>
      <c r="G142" s="128"/>
      <c r="H142" s="22"/>
      <c r="I142" s="1"/>
      <c r="J142" s="1"/>
      <c r="K142" s="1"/>
      <c r="L142" s="9"/>
      <c r="N142" s="72"/>
      <c r="Y142" s="71"/>
      <c r="AA142" s="9"/>
      <c r="AB142" s="9"/>
      <c r="AC142" s="9"/>
      <c r="AD142" s="9"/>
      <c r="AE142" s="22"/>
      <c r="AF142" s="148"/>
      <c r="AG142" s="10"/>
      <c r="AH142" s="397"/>
      <c r="AI142" s="397">
        <v>1</v>
      </c>
      <c r="AJ142" s="396" t="str">
        <f>IFERROR(VLOOKUP($AH$136&amp;AI142,抽選結果!$B:$D,3,FALSE),"")</f>
        <v>Ｎ　Ｆ　Ｃ</v>
      </c>
      <c r="AK142" s="85"/>
      <c r="AL142" s="422"/>
    </row>
    <row r="143" spans="1:38" ht="10.050000000000001" customHeight="1" thickBot="1" x14ac:dyDescent="0.25">
      <c r="A143" s="417"/>
      <c r="B143" s="90"/>
      <c r="C143" s="217"/>
      <c r="D143" s="92"/>
      <c r="E143" s="93"/>
      <c r="F143" s="84"/>
      <c r="G143" s="132"/>
      <c r="N143" s="72"/>
      <c r="Y143" s="71"/>
      <c r="AF143" s="151"/>
      <c r="AG143" s="10"/>
      <c r="AH143" s="397"/>
      <c r="AI143" s="397"/>
      <c r="AJ143" s="396"/>
      <c r="AK143" s="85"/>
      <c r="AL143" s="423"/>
    </row>
    <row r="144" spans="1:38" ht="13.8" thickTop="1" x14ac:dyDescent="0.2"/>
  </sheetData>
  <mergeCells count="284">
    <mergeCell ref="G8:N8"/>
    <mergeCell ref="O8:X8"/>
    <mergeCell ref="Y8:AF8"/>
    <mergeCell ref="L61:M91"/>
    <mergeCell ref="Z61:AA91"/>
    <mergeCell ref="AJ18:AJ19"/>
    <mergeCell ref="AI20:AI21"/>
    <mergeCell ref="AJ20:AJ21"/>
    <mergeCell ref="AI22:AI23"/>
    <mergeCell ref="AJ22:AJ23"/>
    <mergeCell ref="AJ86:AJ87"/>
    <mergeCell ref="AI88:AI89"/>
    <mergeCell ref="AJ88:AJ89"/>
    <mergeCell ref="AI90:AI91"/>
    <mergeCell ref="AJ90:AJ91"/>
    <mergeCell ref="AH35:AH40"/>
    <mergeCell ref="AI35:AI36"/>
    <mergeCell ref="AJ35:AJ36"/>
    <mergeCell ref="AI37:AI38"/>
    <mergeCell ref="AJ37:AJ38"/>
    <mergeCell ref="AI39:AI40"/>
    <mergeCell ref="AJ39:AJ40"/>
    <mergeCell ref="AJ64:AJ65"/>
    <mergeCell ref="AB41:AC43"/>
    <mergeCell ref="C61:C62"/>
    <mergeCell ref="D61:D62"/>
    <mergeCell ref="E61:E66"/>
    <mergeCell ref="C63:C64"/>
    <mergeCell ref="AJ66:AJ67"/>
    <mergeCell ref="AH44:AH49"/>
    <mergeCell ref="AI44:AI45"/>
    <mergeCell ref="AJ44:AJ45"/>
    <mergeCell ref="AI46:AI47"/>
    <mergeCell ref="AJ46:AJ47"/>
    <mergeCell ref="AI48:AI49"/>
    <mergeCell ref="AJ48:AJ49"/>
    <mergeCell ref="AH52:AH57"/>
    <mergeCell ref="AI52:AI53"/>
    <mergeCell ref="D63:D64"/>
    <mergeCell ref="C65:C66"/>
    <mergeCell ref="D65:D66"/>
    <mergeCell ref="AI66:AI67"/>
    <mergeCell ref="C52:C53"/>
    <mergeCell ref="C54:C55"/>
    <mergeCell ref="C56:C57"/>
    <mergeCell ref="E52:E57"/>
    <mergeCell ref="D56:D57"/>
    <mergeCell ref="D54:D55"/>
    <mergeCell ref="D52:D53"/>
    <mergeCell ref="C34:C35"/>
    <mergeCell ref="D34:D35"/>
    <mergeCell ref="E34:E41"/>
    <mergeCell ref="C36:C37"/>
    <mergeCell ref="D36:D37"/>
    <mergeCell ref="C38:C39"/>
    <mergeCell ref="D38:D39"/>
    <mergeCell ref="C40:C41"/>
    <mergeCell ref="D40:D41"/>
    <mergeCell ref="C44:C45"/>
    <mergeCell ref="D44:D45"/>
    <mergeCell ref="E44:E49"/>
    <mergeCell ref="C46:C47"/>
    <mergeCell ref="D46:D47"/>
    <mergeCell ref="C48:C49"/>
    <mergeCell ref="D48:D49"/>
    <mergeCell ref="AJ103:AJ104"/>
    <mergeCell ref="AI105:AI106"/>
    <mergeCell ref="AJ105:AJ106"/>
    <mergeCell ref="AJ72:AJ73"/>
    <mergeCell ref="AH128:AH135"/>
    <mergeCell ref="AI128:AI129"/>
    <mergeCell ref="AJ128:AJ129"/>
    <mergeCell ref="AI130:AI131"/>
    <mergeCell ref="AJ130:AJ131"/>
    <mergeCell ref="AI132:AI133"/>
    <mergeCell ref="AJ132:AJ133"/>
    <mergeCell ref="AI134:AI135"/>
    <mergeCell ref="AJ134:AJ135"/>
    <mergeCell ref="AH112:AH117"/>
    <mergeCell ref="AL94:AL109"/>
    <mergeCell ref="AJ95:AJ96"/>
    <mergeCell ref="AI97:AI98"/>
    <mergeCell ref="AJ97:AJ98"/>
    <mergeCell ref="AL60:AL75"/>
    <mergeCell ref="AH68:AH75"/>
    <mergeCell ref="AI68:AI69"/>
    <mergeCell ref="AJ68:AJ69"/>
    <mergeCell ref="AI70:AI71"/>
    <mergeCell ref="AJ70:AJ71"/>
    <mergeCell ref="AL77:AL92"/>
    <mergeCell ref="AJ78:AJ79"/>
    <mergeCell ref="AJ80:AJ81"/>
    <mergeCell ref="AI78:AI79"/>
    <mergeCell ref="AJ82:AJ83"/>
    <mergeCell ref="AH78:AH83"/>
    <mergeCell ref="AI80:AI81"/>
    <mergeCell ref="AI82:AI83"/>
    <mergeCell ref="AH95:AH100"/>
    <mergeCell ref="AI95:AI96"/>
    <mergeCell ref="AI99:AI100"/>
    <mergeCell ref="AH86:AH91"/>
    <mergeCell ref="AI86:AI87"/>
    <mergeCell ref="AI103:AI104"/>
    <mergeCell ref="AL128:AL143"/>
    <mergeCell ref="AL111:AL126"/>
    <mergeCell ref="AJ136:AJ137"/>
    <mergeCell ref="AJ138:AJ139"/>
    <mergeCell ref="AJ140:AJ141"/>
    <mergeCell ref="AJ142:AJ143"/>
    <mergeCell ref="AI142:AI143"/>
    <mergeCell ref="AI140:AI141"/>
    <mergeCell ref="AI138:AI139"/>
    <mergeCell ref="AI136:AI137"/>
    <mergeCell ref="AJ112:AJ113"/>
    <mergeCell ref="AJ114:AJ115"/>
    <mergeCell ref="AI112:AI113"/>
    <mergeCell ref="AI114:AI115"/>
    <mergeCell ref="AI116:AI117"/>
    <mergeCell ref="AI123:AI124"/>
    <mergeCell ref="AJ123:AJ124"/>
    <mergeCell ref="AI125:AI126"/>
    <mergeCell ref="AJ125:AJ126"/>
    <mergeCell ref="A128:A143"/>
    <mergeCell ref="A111:A126"/>
    <mergeCell ref="C120:C121"/>
    <mergeCell ref="D120:D121"/>
    <mergeCell ref="E120:E125"/>
    <mergeCell ref="C122:C123"/>
    <mergeCell ref="D122:D123"/>
    <mergeCell ref="C124:C125"/>
    <mergeCell ref="D124:D125"/>
    <mergeCell ref="D137:D138"/>
    <mergeCell ref="E137:E142"/>
    <mergeCell ref="C139:C140"/>
    <mergeCell ref="D139:D140"/>
    <mergeCell ref="D114:D115"/>
    <mergeCell ref="C116:C117"/>
    <mergeCell ref="D116:D117"/>
    <mergeCell ref="C129:C130"/>
    <mergeCell ref="D129:D130"/>
    <mergeCell ref="E129:E134"/>
    <mergeCell ref="C131:C132"/>
    <mergeCell ref="D131:D132"/>
    <mergeCell ref="C133:C134"/>
    <mergeCell ref="D133:D134"/>
    <mergeCell ref="A94:A109"/>
    <mergeCell ref="C103:C104"/>
    <mergeCell ref="D103:D104"/>
    <mergeCell ref="C105:C106"/>
    <mergeCell ref="D105:D106"/>
    <mergeCell ref="A77:A92"/>
    <mergeCell ref="C107:C108"/>
    <mergeCell ref="D107:D108"/>
    <mergeCell ref="C77:C78"/>
    <mergeCell ref="D77:D78"/>
    <mergeCell ref="C81:C82"/>
    <mergeCell ref="D81:D82"/>
    <mergeCell ref="C83:C84"/>
    <mergeCell ref="C85:C86"/>
    <mergeCell ref="D85:D86"/>
    <mergeCell ref="C87:C88"/>
    <mergeCell ref="D87:D88"/>
    <mergeCell ref="C89:C90"/>
    <mergeCell ref="D89:D90"/>
    <mergeCell ref="C91:C92"/>
    <mergeCell ref="D91:D92"/>
    <mergeCell ref="C95:C96"/>
    <mergeCell ref="D95:D96"/>
    <mergeCell ref="C97:C98"/>
    <mergeCell ref="AL26:AL41"/>
    <mergeCell ref="AL9:AL24"/>
    <mergeCell ref="A43:A58"/>
    <mergeCell ref="AL43:AL58"/>
    <mergeCell ref="A26:A41"/>
    <mergeCell ref="A60:A75"/>
    <mergeCell ref="C69:C70"/>
    <mergeCell ref="D69:D70"/>
    <mergeCell ref="E69:E74"/>
    <mergeCell ref="C71:C72"/>
    <mergeCell ref="D71:D72"/>
    <mergeCell ref="C73:C74"/>
    <mergeCell ref="D73:D74"/>
    <mergeCell ref="AI12:AI13"/>
    <mergeCell ref="AI10:AI11"/>
    <mergeCell ref="AI31:AI32"/>
    <mergeCell ref="AI29:AI30"/>
    <mergeCell ref="AI27:AI28"/>
    <mergeCell ref="AI72:AI73"/>
    <mergeCell ref="AH27:AH32"/>
    <mergeCell ref="AH18:AH23"/>
    <mergeCell ref="AI18:AI19"/>
    <mergeCell ref="C15:C16"/>
    <mergeCell ref="J41:K43"/>
    <mergeCell ref="A1:AL1"/>
    <mergeCell ref="AG8:AL8"/>
    <mergeCell ref="A8:F8"/>
    <mergeCell ref="AJ10:AJ11"/>
    <mergeCell ref="C23:C24"/>
    <mergeCell ref="C21:C22"/>
    <mergeCell ref="C19:C20"/>
    <mergeCell ref="C17:C18"/>
    <mergeCell ref="A9:A24"/>
    <mergeCell ref="O7:Q7"/>
    <mergeCell ref="R7:U7"/>
    <mergeCell ref="V7:Y7"/>
    <mergeCell ref="E9:E16"/>
    <mergeCell ref="AH10:AH15"/>
    <mergeCell ref="E17:E24"/>
    <mergeCell ref="D23:D24"/>
    <mergeCell ref="D21:D22"/>
    <mergeCell ref="D19:D20"/>
    <mergeCell ref="D17:D18"/>
    <mergeCell ref="D15:D16"/>
    <mergeCell ref="D13:D14"/>
    <mergeCell ref="D11:D12"/>
    <mergeCell ref="D9:D10"/>
    <mergeCell ref="C9:C10"/>
    <mergeCell ref="C26:C27"/>
    <mergeCell ref="D26:D27"/>
    <mergeCell ref="E26:E33"/>
    <mergeCell ref="AJ12:AJ13"/>
    <mergeCell ref="AJ14:AJ15"/>
    <mergeCell ref="AI14:AI15"/>
    <mergeCell ref="AJ27:AJ28"/>
    <mergeCell ref="AJ31:AJ32"/>
    <mergeCell ref="AJ29:AJ30"/>
    <mergeCell ref="C28:C29"/>
    <mergeCell ref="D28:D29"/>
    <mergeCell ref="C30:C31"/>
    <mergeCell ref="AE33:AE36"/>
    <mergeCell ref="D30:D31"/>
    <mergeCell ref="C32:C33"/>
    <mergeCell ref="D32:D33"/>
    <mergeCell ref="C13:C14"/>
    <mergeCell ref="C11:C12"/>
    <mergeCell ref="AE16:AE19"/>
    <mergeCell ref="C79:C80"/>
    <mergeCell ref="D79:D80"/>
    <mergeCell ref="AJ116:AJ117"/>
    <mergeCell ref="C137:C138"/>
    <mergeCell ref="AH136:AH143"/>
    <mergeCell ref="C141:C142"/>
    <mergeCell ref="AE101:AE104"/>
    <mergeCell ref="D141:D142"/>
    <mergeCell ref="AJ99:AJ100"/>
    <mergeCell ref="C112:C113"/>
    <mergeCell ref="D112:D113"/>
    <mergeCell ref="E112:E117"/>
    <mergeCell ref="C114:C115"/>
    <mergeCell ref="D83:D84"/>
    <mergeCell ref="AH119:AH126"/>
    <mergeCell ref="AI119:AI120"/>
    <mergeCell ref="AJ119:AJ120"/>
    <mergeCell ref="AI121:AI122"/>
    <mergeCell ref="AJ121:AJ122"/>
    <mergeCell ref="E85:E92"/>
    <mergeCell ref="E95:E100"/>
    <mergeCell ref="D97:D98"/>
    <mergeCell ref="C99:C100"/>
    <mergeCell ref="D99:D100"/>
    <mergeCell ref="AJ52:AJ53"/>
    <mergeCell ref="AI54:AI55"/>
    <mergeCell ref="AJ54:AJ55"/>
    <mergeCell ref="AI56:AI57"/>
    <mergeCell ref="AJ56:AJ57"/>
    <mergeCell ref="J109:K111"/>
    <mergeCell ref="AB109:AC111"/>
    <mergeCell ref="S78:T105"/>
    <mergeCell ref="E103:E108"/>
    <mergeCell ref="E77:E84"/>
    <mergeCell ref="S52:T74"/>
    <mergeCell ref="AI107:AI108"/>
    <mergeCell ref="AJ107:AJ108"/>
    <mergeCell ref="AE84:AE87"/>
    <mergeCell ref="AE50:AE53"/>
    <mergeCell ref="AH60:AH67"/>
    <mergeCell ref="AI60:AI61"/>
    <mergeCell ref="AJ60:AJ61"/>
    <mergeCell ref="AI62:AI63"/>
    <mergeCell ref="AJ62:AJ63"/>
    <mergeCell ref="AI64:AI65"/>
    <mergeCell ref="AI74:AI75"/>
    <mergeCell ref="AJ74:AJ75"/>
    <mergeCell ref="AH103:AH108"/>
  </mergeCells>
  <phoneticPr fontId="3"/>
  <printOptions horizontalCentered="1"/>
  <pageMargins left="0.39370078740157483" right="0.39370078740157483" top="0.78740157480314965" bottom="0.39370078740157483" header="0" footer="0"/>
  <pageSetup paperSize="9" scale="53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L144"/>
  <sheetViews>
    <sheetView view="pageBreakPreview" zoomScaleNormal="104" zoomScaleSheetLayoutView="100" workbookViewId="0">
      <selection activeCell="AJ5" sqref="AJ5"/>
    </sheetView>
  </sheetViews>
  <sheetFormatPr defaultRowHeight="13.2" x14ac:dyDescent="0.2"/>
  <cols>
    <col min="1" max="1" width="4.109375" customWidth="1"/>
    <col min="2" max="2" width="1.6640625" customWidth="1"/>
    <col min="3" max="3" width="28.21875" customWidth="1"/>
    <col min="4" max="4" width="2.77734375" customWidth="1"/>
    <col min="5" max="5" width="2.6640625" customWidth="1"/>
    <col min="6" max="6" width="1.6640625" customWidth="1"/>
    <col min="7" max="32" width="2.6640625" customWidth="1"/>
    <col min="33" max="33" width="1.6640625" customWidth="1"/>
    <col min="34" max="35" width="2.6640625" customWidth="1"/>
    <col min="36" max="36" width="28.21875" customWidth="1"/>
    <col min="37" max="37" width="1.6640625" customWidth="1"/>
    <col min="38" max="38" width="4.109375" customWidth="1"/>
    <col min="260" max="260" width="7.109375" customWidth="1"/>
    <col min="261" max="261" width="2.6640625" customWidth="1"/>
    <col min="262" max="264" width="8.6640625" customWidth="1"/>
    <col min="265" max="265" width="4.6640625" customWidth="1"/>
    <col min="266" max="266" width="2.33203125" customWidth="1"/>
    <col min="267" max="267" width="4.6640625" customWidth="1"/>
    <col min="268" max="268" width="2.88671875" customWidth="1"/>
    <col min="269" max="269" width="3.33203125" customWidth="1"/>
    <col min="270" max="271" width="4.6640625" customWidth="1"/>
    <col min="272" max="272" width="1.88671875" customWidth="1"/>
    <col min="273" max="273" width="2.44140625" customWidth="1"/>
    <col min="274" max="274" width="3.109375" customWidth="1"/>
    <col min="275" max="275" width="2.33203125" customWidth="1"/>
    <col min="276" max="277" width="4.6640625" customWidth="1"/>
    <col min="278" max="278" width="2.33203125" customWidth="1"/>
    <col min="279" max="279" width="3.109375" customWidth="1"/>
    <col min="280" max="280" width="2.88671875" customWidth="1"/>
    <col min="281" max="281" width="2.109375" customWidth="1"/>
    <col min="282" max="283" width="4.6640625" customWidth="1"/>
    <col min="284" max="284" width="3.33203125" customWidth="1"/>
    <col min="285" max="285" width="2.88671875" customWidth="1"/>
    <col min="286" max="286" width="4.6640625" customWidth="1"/>
    <col min="287" max="287" width="2.88671875" customWidth="1"/>
    <col min="288" max="288" width="4.6640625" customWidth="1"/>
    <col min="289" max="291" width="8.6640625" customWidth="1"/>
    <col min="292" max="292" width="2.6640625" customWidth="1"/>
    <col min="293" max="293" width="7.88671875" customWidth="1"/>
    <col min="516" max="516" width="7.109375" customWidth="1"/>
    <col min="517" max="517" width="2.6640625" customWidth="1"/>
    <col min="518" max="520" width="8.6640625" customWidth="1"/>
    <col min="521" max="521" width="4.6640625" customWidth="1"/>
    <col min="522" max="522" width="2.33203125" customWidth="1"/>
    <col min="523" max="523" width="4.6640625" customWidth="1"/>
    <col min="524" max="524" width="2.88671875" customWidth="1"/>
    <col min="525" max="525" width="3.33203125" customWidth="1"/>
    <col min="526" max="527" width="4.6640625" customWidth="1"/>
    <col min="528" max="528" width="1.88671875" customWidth="1"/>
    <col min="529" max="529" width="2.44140625" customWidth="1"/>
    <col min="530" max="530" width="3.109375" customWidth="1"/>
    <col min="531" max="531" width="2.33203125" customWidth="1"/>
    <col min="532" max="533" width="4.6640625" customWidth="1"/>
    <col min="534" max="534" width="2.33203125" customWidth="1"/>
    <col min="535" max="535" width="3.109375" customWidth="1"/>
    <col min="536" max="536" width="2.88671875" customWidth="1"/>
    <col min="537" max="537" width="2.109375" customWidth="1"/>
    <col min="538" max="539" width="4.6640625" customWidth="1"/>
    <col min="540" max="540" width="3.33203125" customWidth="1"/>
    <col min="541" max="541" width="2.88671875" customWidth="1"/>
    <col min="542" max="542" width="4.6640625" customWidth="1"/>
    <col min="543" max="543" width="2.88671875" customWidth="1"/>
    <col min="544" max="544" width="4.6640625" customWidth="1"/>
    <col min="545" max="547" width="8.6640625" customWidth="1"/>
    <col min="548" max="548" width="2.6640625" customWidth="1"/>
    <col min="549" max="549" width="7.88671875" customWidth="1"/>
    <col min="772" max="772" width="7.109375" customWidth="1"/>
    <col min="773" max="773" width="2.6640625" customWidth="1"/>
    <col min="774" max="776" width="8.6640625" customWidth="1"/>
    <col min="777" max="777" width="4.6640625" customWidth="1"/>
    <col min="778" max="778" width="2.33203125" customWidth="1"/>
    <col min="779" max="779" width="4.6640625" customWidth="1"/>
    <col min="780" max="780" width="2.88671875" customWidth="1"/>
    <col min="781" max="781" width="3.33203125" customWidth="1"/>
    <col min="782" max="783" width="4.6640625" customWidth="1"/>
    <col min="784" max="784" width="1.88671875" customWidth="1"/>
    <col min="785" max="785" width="2.44140625" customWidth="1"/>
    <col min="786" max="786" width="3.109375" customWidth="1"/>
    <col min="787" max="787" width="2.33203125" customWidth="1"/>
    <col min="788" max="789" width="4.6640625" customWidth="1"/>
    <col min="790" max="790" width="2.33203125" customWidth="1"/>
    <col min="791" max="791" width="3.109375" customWidth="1"/>
    <col min="792" max="792" width="2.88671875" customWidth="1"/>
    <col min="793" max="793" width="2.109375" customWidth="1"/>
    <col min="794" max="795" width="4.6640625" customWidth="1"/>
    <col min="796" max="796" width="3.33203125" customWidth="1"/>
    <col min="797" max="797" width="2.88671875" customWidth="1"/>
    <col min="798" max="798" width="4.6640625" customWidth="1"/>
    <col min="799" max="799" width="2.88671875" customWidth="1"/>
    <col min="800" max="800" width="4.6640625" customWidth="1"/>
    <col min="801" max="803" width="8.6640625" customWidth="1"/>
    <col min="804" max="804" width="2.6640625" customWidth="1"/>
    <col min="805" max="805" width="7.88671875" customWidth="1"/>
    <col min="1028" max="1028" width="7.109375" customWidth="1"/>
    <col min="1029" max="1029" width="2.6640625" customWidth="1"/>
    <col min="1030" max="1032" width="8.6640625" customWidth="1"/>
    <col min="1033" max="1033" width="4.6640625" customWidth="1"/>
    <col min="1034" max="1034" width="2.33203125" customWidth="1"/>
    <col min="1035" max="1035" width="4.6640625" customWidth="1"/>
    <col min="1036" max="1036" width="2.88671875" customWidth="1"/>
    <col min="1037" max="1037" width="3.33203125" customWidth="1"/>
    <col min="1038" max="1039" width="4.6640625" customWidth="1"/>
    <col min="1040" max="1040" width="1.88671875" customWidth="1"/>
    <col min="1041" max="1041" width="2.44140625" customWidth="1"/>
    <col min="1042" max="1042" width="3.109375" customWidth="1"/>
    <col min="1043" max="1043" width="2.33203125" customWidth="1"/>
    <col min="1044" max="1045" width="4.6640625" customWidth="1"/>
    <col min="1046" max="1046" width="2.33203125" customWidth="1"/>
    <col min="1047" max="1047" width="3.109375" customWidth="1"/>
    <col min="1048" max="1048" width="2.88671875" customWidth="1"/>
    <col min="1049" max="1049" width="2.109375" customWidth="1"/>
    <col min="1050" max="1051" width="4.6640625" customWidth="1"/>
    <col min="1052" max="1052" width="3.33203125" customWidth="1"/>
    <col min="1053" max="1053" width="2.88671875" customWidth="1"/>
    <col min="1054" max="1054" width="4.6640625" customWidth="1"/>
    <col min="1055" max="1055" width="2.88671875" customWidth="1"/>
    <col min="1056" max="1056" width="4.6640625" customWidth="1"/>
    <col min="1057" max="1059" width="8.6640625" customWidth="1"/>
    <col min="1060" max="1060" width="2.6640625" customWidth="1"/>
    <col min="1061" max="1061" width="7.88671875" customWidth="1"/>
    <col min="1284" max="1284" width="7.109375" customWidth="1"/>
    <col min="1285" max="1285" width="2.6640625" customWidth="1"/>
    <col min="1286" max="1288" width="8.6640625" customWidth="1"/>
    <col min="1289" max="1289" width="4.6640625" customWidth="1"/>
    <col min="1290" max="1290" width="2.33203125" customWidth="1"/>
    <col min="1291" max="1291" width="4.6640625" customWidth="1"/>
    <col min="1292" max="1292" width="2.88671875" customWidth="1"/>
    <col min="1293" max="1293" width="3.33203125" customWidth="1"/>
    <col min="1294" max="1295" width="4.6640625" customWidth="1"/>
    <col min="1296" max="1296" width="1.88671875" customWidth="1"/>
    <col min="1297" max="1297" width="2.44140625" customWidth="1"/>
    <col min="1298" max="1298" width="3.109375" customWidth="1"/>
    <col min="1299" max="1299" width="2.33203125" customWidth="1"/>
    <col min="1300" max="1301" width="4.6640625" customWidth="1"/>
    <col min="1302" max="1302" width="2.33203125" customWidth="1"/>
    <col min="1303" max="1303" width="3.109375" customWidth="1"/>
    <col min="1304" max="1304" width="2.88671875" customWidth="1"/>
    <col min="1305" max="1305" width="2.109375" customWidth="1"/>
    <col min="1306" max="1307" width="4.6640625" customWidth="1"/>
    <col min="1308" max="1308" width="3.33203125" customWidth="1"/>
    <col min="1309" max="1309" width="2.88671875" customWidth="1"/>
    <col min="1310" max="1310" width="4.6640625" customWidth="1"/>
    <col min="1311" max="1311" width="2.88671875" customWidth="1"/>
    <col min="1312" max="1312" width="4.6640625" customWidth="1"/>
    <col min="1313" max="1315" width="8.6640625" customWidth="1"/>
    <col min="1316" max="1316" width="2.6640625" customWidth="1"/>
    <col min="1317" max="1317" width="7.88671875" customWidth="1"/>
    <col min="1540" max="1540" width="7.109375" customWidth="1"/>
    <col min="1541" max="1541" width="2.6640625" customWidth="1"/>
    <col min="1542" max="1544" width="8.6640625" customWidth="1"/>
    <col min="1545" max="1545" width="4.6640625" customWidth="1"/>
    <col min="1546" max="1546" width="2.33203125" customWidth="1"/>
    <col min="1547" max="1547" width="4.6640625" customWidth="1"/>
    <col min="1548" max="1548" width="2.88671875" customWidth="1"/>
    <col min="1549" max="1549" width="3.33203125" customWidth="1"/>
    <col min="1550" max="1551" width="4.6640625" customWidth="1"/>
    <col min="1552" max="1552" width="1.88671875" customWidth="1"/>
    <col min="1553" max="1553" width="2.44140625" customWidth="1"/>
    <col min="1554" max="1554" width="3.109375" customWidth="1"/>
    <col min="1555" max="1555" width="2.33203125" customWidth="1"/>
    <col min="1556" max="1557" width="4.6640625" customWidth="1"/>
    <col min="1558" max="1558" width="2.33203125" customWidth="1"/>
    <col min="1559" max="1559" width="3.109375" customWidth="1"/>
    <col min="1560" max="1560" width="2.88671875" customWidth="1"/>
    <col min="1561" max="1561" width="2.109375" customWidth="1"/>
    <col min="1562" max="1563" width="4.6640625" customWidth="1"/>
    <col min="1564" max="1564" width="3.33203125" customWidth="1"/>
    <col min="1565" max="1565" width="2.88671875" customWidth="1"/>
    <col min="1566" max="1566" width="4.6640625" customWidth="1"/>
    <col min="1567" max="1567" width="2.88671875" customWidth="1"/>
    <col min="1568" max="1568" width="4.6640625" customWidth="1"/>
    <col min="1569" max="1571" width="8.6640625" customWidth="1"/>
    <col min="1572" max="1572" width="2.6640625" customWidth="1"/>
    <col min="1573" max="1573" width="7.88671875" customWidth="1"/>
    <col min="1796" max="1796" width="7.109375" customWidth="1"/>
    <col min="1797" max="1797" width="2.6640625" customWidth="1"/>
    <col min="1798" max="1800" width="8.6640625" customWidth="1"/>
    <col min="1801" max="1801" width="4.6640625" customWidth="1"/>
    <col min="1802" max="1802" width="2.33203125" customWidth="1"/>
    <col min="1803" max="1803" width="4.6640625" customWidth="1"/>
    <col min="1804" max="1804" width="2.88671875" customWidth="1"/>
    <col min="1805" max="1805" width="3.33203125" customWidth="1"/>
    <col min="1806" max="1807" width="4.6640625" customWidth="1"/>
    <col min="1808" max="1808" width="1.88671875" customWidth="1"/>
    <col min="1809" max="1809" width="2.44140625" customWidth="1"/>
    <col min="1810" max="1810" width="3.109375" customWidth="1"/>
    <col min="1811" max="1811" width="2.33203125" customWidth="1"/>
    <col min="1812" max="1813" width="4.6640625" customWidth="1"/>
    <col min="1814" max="1814" width="2.33203125" customWidth="1"/>
    <col min="1815" max="1815" width="3.109375" customWidth="1"/>
    <col min="1816" max="1816" width="2.88671875" customWidth="1"/>
    <col min="1817" max="1817" width="2.109375" customWidth="1"/>
    <col min="1818" max="1819" width="4.6640625" customWidth="1"/>
    <col min="1820" max="1820" width="3.33203125" customWidth="1"/>
    <col min="1821" max="1821" width="2.88671875" customWidth="1"/>
    <col min="1822" max="1822" width="4.6640625" customWidth="1"/>
    <col min="1823" max="1823" width="2.88671875" customWidth="1"/>
    <col min="1824" max="1824" width="4.6640625" customWidth="1"/>
    <col min="1825" max="1827" width="8.6640625" customWidth="1"/>
    <col min="1828" max="1828" width="2.6640625" customWidth="1"/>
    <col min="1829" max="1829" width="7.88671875" customWidth="1"/>
    <col min="2052" max="2052" width="7.109375" customWidth="1"/>
    <col min="2053" max="2053" width="2.6640625" customWidth="1"/>
    <col min="2054" max="2056" width="8.6640625" customWidth="1"/>
    <col min="2057" max="2057" width="4.6640625" customWidth="1"/>
    <col min="2058" max="2058" width="2.33203125" customWidth="1"/>
    <col min="2059" max="2059" width="4.6640625" customWidth="1"/>
    <col min="2060" max="2060" width="2.88671875" customWidth="1"/>
    <col min="2061" max="2061" width="3.33203125" customWidth="1"/>
    <col min="2062" max="2063" width="4.6640625" customWidth="1"/>
    <col min="2064" max="2064" width="1.88671875" customWidth="1"/>
    <col min="2065" max="2065" width="2.44140625" customWidth="1"/>
    <col min="2066" max="2066" width="3.109375" customWidth="1"/>
    <col min="2067" max="2067" width="2.33203125" customWidth="1"/>
    <col min="2068" max="2069" width="4.6640625" customWidth="1"/>
    <col min="2070" max="2070" width="2.33203125" customWidth="1"/>
    <col min="2071" max="2071" width="3.109375" customWidth="1"/>
    <col min="2072" max="2072" width="2.88671875" customWidth="1"/>
    <col min="2073" max="2073" width="2.109375" customWidth="1"/>
    <col min="2074" max="2075" width="4.6640625" customWidth="1"/>
    <col min="2076" max="2076" width="3.33203125" customWidth="1"/>
    <col min="2077" max="2077" width="2.88671875" customWidth="1"/>
    <col min="2078" max="2078" width="4.6640625" customWidth="1"/>
    <col min="2079" max="2079" width="2.88671875" customWidth="1"/>
    <col min="2080" max="2080" width="4.6640625" customWidth="1"/>
    <col min="2081" max="2083" width="8.6640625" customWidth="1"/>
    <col min="2084" max="2084" width="2.6640625" customWidth="1"/>
    <col min="2085" max="2085" width="7.88671875" customWidth="1"/>
    <col min="2308" max="2308" width="7.109375" customWidth="1"/>
    <col min="2309" max="2309" width="2.6640625" customWidth="1"/>
    <col min="2310" max="2312" width="8.6640625" customWidth="1"/>
    <col min="2313" max="2313" width="4.6640625" customWidth="1"/>
    <col min="2314" max="2314" width="2.33203125" customWidth="1"/>
    <col min="2315" max="2315" width="4.6640625" customWidth="1"/>
    <col min="2316" max="2316" width="2.88671875" customWidth="1"/>
    <col min="2317" max="2317" width="3.33203125" customWidth="1"/>
    <col min="2318" max="2319" width="4.6640625" customWidth="1"/>
    <col min="2320" max="2320" width="1.88671875" customWidth="1"/>
    <col min="2321" max="2321" width="2.44140625" customWidth="1"/>
    <col min="2322" max="2322" width="3.109375" customWidth="1"/>
    <col min="2323" max="2323" width="2.33203125" customWidth="1"/>
    <col min="2324" max="2325" width="4.6640625" customWidth="1"/>
    <col min="2326" max="2326" width="2.33203125" customWidth="1"/>
    <col min="2327" max="2327" width="3.109375" customWidth="1"/>
    <col min="2328" max="2328" width="2.88671875" customWidth="1"/>
    <col min="2329" max="2329" width="2.109375" customWidth="1"/>
    <col min="2330" max="2331" width="4.6640625" customWidth="1"/>
    <col min="2332" max="2332" width="3.33203125" customWidth="1"/>
    <col min="2333" max="2333" width="2.88671875" customWidth="1"/>
    <col min="2334" max="2334" width="4.6640625" customWidth="1"/>
    <col min="2335" max="2335" width="2.88671875" customWidth="1"/>
    <col min="2336" max="2336" width="4.6640625" customWidth="1"/>
    <col min="2337" max="2339" width="8.6640625" customWidth="1"/>
    <col min="2340" max="2340" width="2.6640625" customWidth="1"/>
    <col min="2341" max="2341" width="7.88671875" customWidth="1"/>
    <col min="2564" max="2564" width="7.109375" customWidth="1"/>
    <col min="2565" max="2565" width="2.6640625" customWidth="1"/>
    <col min="2566" max="2568" width="8.6640625" customWidth="1"/>
    <col min="2569" max="2569" width="4.6640625" customWidth="1"/>
    <col min="2570" max="2570" width="2.33203125" customWidth="1"/>
    <col min="2571" max="2571" width="4.6640625" customWidth="1"/>
    <col min="2572" max="2572" width="2.88671875" customWidth="1"/>
    <col min="2573" max="2573" width="3.33203125" customWidth="1"/>
    <col min="2574" max="2575" width="4.6640625" customWidth="1"/>
    <col min="2576" max="2576" width="1.88671875" customWidth="1"/>
    <col min="2577" max="2577" width="2.44140625" customWidth="1"/>
    <col min="2578" max="2578" width="3.109375" customWidth="1"/>
    <col min="2579" max="2579" width="2.33203125" customWidth="1"/>
    <col min="2580" max="2581" width="4.6640625" customWidth="1"/>
    <col min="2582" max="2582" width="2.33203125" customWidth="1"/>
    <col min="2583" max="2583" width="3.109375" customWidth="1"/>
    <col min="2584" max="2584" width="2.88671875" customWidth="1"/>
    <col min="2585" max="2585" width="2.109375" customWidth="1"/>
    <col min="2586" max="2587" width="4.6640625" customWidth="1"/>
    <col min="2588" max="2588" width="3.33203125" customWidth="1"/>
    <col min="2589" max="2589" width="2.88671875" customWidth="1"/>
    <col min="2590" max="2590" width="4.6640625" customWidth="1"/>
    <col min="2591" max="2591" width="2.88671875" customWidth="1"/>
    <col min="2592" max="2592" width="4.6640625" customWidth="1"/>
    <col min="2593" max="2595" width="8.6640625" customWidth="1"/>
    <col min="2596" max="2596" width="2.6640625" customWidth="1"/>
    <col min="2597" max="2597" width="7.88671875" customWidth="1"/>
    <col min="2820" max="2820" width="7.109375" customWidth="1"/>
    <col min="2821" max="2821" width="2.6640625" customWidth="1"/>
    <col min="2822" max="2824" width="8.6640625" customWidth="1"/>
    <col min="2825" max="2825" width="4.6640625" customWidth="1"/>
    <col min="2826" max="2826" width="2.33203125" customWidth="1"/>
    <col min="2827" max="2827" width="4.6640625" customWidth="1"/>
    <col min="2828" max="2828" width="2.88671875" customWidth="1"/>
    <col min="2829" max="2829" width="3.33203125" customWidth="1"/>
    <col min="2830" max="2831" width="4.6640625" customWidth="1"/>
    <col min="2832" max="2832" width="1.88671875" customWidth="1"/>
    <col min="2833" max="2833" width="2.44140625" customWidth="1"/>
    <col min="2834" max="2834" width="3.109375" customWidth="1"/>
    <col min="2835" max="2835" width="2.33203125" customWidth="1"/>
    <col min="2836" max="2837" width="4.6640625" customWidth="1"/>
    <col min="2838" max="2838" width="2.33203125" customWidth="1"/>
    <col min="2839" max="2839" width="3.109375" customWidth="1"/>
    <col min="2840" max="2840" width="2.88671875" customWidth="1"/>
    <col min="2841" max="2841" width="2.109375" customWidth="1"/>
    <col min="2842" max="2843" width="4.6640625" customWidth="1"/>
    <col min="2844" max="2844" width="3.33203125" customWidth="1"/>
    <col min="2845" max="2845" width="2.88671875" customWidth="1"/>
    <col min="2846" max="2846" width="4.6640625" customWidth="1"/>
    <col min="2847" max="2847" width="2.88671875" customWidth="1"/>
    <col min="2848" max="2848" width="4.6640625" customWidth="1"/>
    <col min="2849" max="2851" width="8.6640625" customWidth="1"/>
    <col min="2852" max="2852" width="2.6640625" customWidth="1"/>
    <col min="2853" max="2853" width="7.88671875" customWidth="1"/>
    <col min="3076" max="3076" width="7.109375" customWidth="1"/>
    <col min="3077" max="3077" width="2.6640625" customWidth="1"/>
    <col min="3078" max="3080" width="8.6640625" customWidth="1"/>
    <col min="3081" max="3081" width="4.6640625" customWidth="1"/>
    <col min="3082" max="3082" width="2.33203125" customWidth="1"/>
    <col min="3083" max="3083" width="4.6640625" customWidth="1"/>
    <col min="3084" max="3084" width="2.88671875" customWidth="1"/>
    <col min="3085" max="3085" width="3.33203125" customWidth="1"/>
    <col min="3086" max="3087" width="4.6640625" customWidth="1"/>
    <col min="3088" max="3088" width="1.88671875" customWidth="1"/>
    <col min="3089" max="3089" width="2.44140625" customWidth="1"/>
    <col min="3090" max="3090" width="3.109375" customWidth="1"/>
    <col min="3091" max="3091" width="2.33203125" customWidth="1"/>
    <col min="3092" max="3093" width="4.6640625" customWidth="1"/>
    <col min="3094" max="3094" width="2.33203125" customWidth="1"/>
    <col min="3095" max="3095" width="3.109375" customWidth="1"/>
    <col min="3096" max="3096" width="2.88671875" customWidth="1"/>
    <col min="3097" max="3097" width="2.109375" customWidth="1"/>
    <col min="3098" max="3099" width="4.6640625" customWidth="1"/>
    <col min="3100" max="3100" width="3.33203125" customWidth="1"/>
    <col min="3101" max="3101" width="2.88671875" customWidth="1"/>
    <col min="3102" max="3102" width="4.6640625" customWidth="1"/>
    <col min="3103" max="3103" width="2.88671875" customWidth="1"/>
    <col min="3104" max="3104" width="4.6640625" customWidth="1"/>
    <col min="3105" max="3107" width="8.6640625" customWidth="1"/>
    <col min="3108" max="3108" width="2.6640625" customWidth="1"/>
    <col min="3109" max="3109" width="7.88671875" customWidth="1"/>
    <col min="3332" max="3332" width="7.109375" customWidth="1"/>
    <col min="3333" max="3333" width="2.6640625" customWidth="1"/>
    <col min="3334" max="3336" width="8.6640625" customWidth="1"/>
    <col min="3337" max="3337" width="4.6640625" customWidth="1"/>
    <col min="3338" max="3338" width="2.33203125" customWidth="1"/>
    <col min="3339" max="3339" width="4.6640625" customWidth="1"/>
    <col min="3340" max="3340" width="2.88671875" customWidth="1"/>
    <col min="3341" max="3341" width="3.33203125" customWidth="1"/>
    <col min="3342" max="3343" width="4.6640625" customWidth="1"/>
    <col min="3344" max="3344" width="1.88671875" customWidth="1"/>
    <col min="3345" max="3345" width="2.44140625" customWidth="1"/>
    <col min="3346" max="3346" width="3.109375" customWidth="1"/>
    <col min="3347" max="3347" width="2.33203125" customWidth="1"/>
    <col min="3348" max="3349" width="4.6640625" customWidth="1"/>
    <col min="3350" max="3350" width="2.33203125" customWidth="1"/>
    <col min="3351" max="3351" width="3.109375" customWidth="1"/>
    <col min="3352" max="3352" width="2.88671875" customWidth="1"/>
    <col min="3353" max="3353" width="2.109375" customWidth="1"/>
    <col min="3354" max="3355" width="4.6640625" customWidth="1"/>
    <col min="3356" max="3356" width="3.33203125" customWidth="1"/>
    <col min="3357" max="3357" width="2.88671875" customWidth="1"/>
    <col min="3358" max="3358" width="4.6640625" customWidth="1"/>
    <col min="3359" max="3359" width="2.88671875" customWidth="1"/>
    <col min="3360" max="3360" width="4.6640625" customWidth="1"/>
    <col min="3361" max="3363" width="8.6640625" customWidth="1"/>
    <col min="3364" max="3364" width="2.6640625" customWidth="1"/>
    <col min="3365" max="3365" width="7.88671875" customWidth="1"/>
    <col min="3588" max="3588" width="7.109375" customWidth="1"/>
    <col min="3589" max="3589" width="2.6640625" customWidth="1"/>
    <col min="3590" max="3592" width="8.6640625" customWidth="1"/>
    <col min="3593" max="3593" width="4.6640625" customWidth="1"/>
    <col min="3594" max="3594" width="2.33203125" customWidth="1"/>
    <col min="3595" max="3595" width="4.6640625" customWidth="1"/>
    <col min="3596" max="3596" width="2.88671875" customWidth="1"/>
    <col min="3597" max="3597" width="3.33203125" customWidth="1"/>
    <col min="3598" max="3599" width="4.6640625" customWidth="1"/>
    <col min="3600" max="3600" width="1.88671875" customWidth="1"/>
    <col min="3601" max="3601" width="2.44140625" customWidth="1"/>
    <col min="3602" max="3602" width="3.109375" customWidth="1"/>
    <col min="3603" max="3603" width="2.33203125" customWidth="1"/>
    <col min="3604" max="3605" width="4.6640625" customWidth="1"/>
    <col min="3606" max="3606" width="2.33203125" customWidth="1"/>
    <col min="3607" max="3607" width="3.109375" customWidth="1"/>
    <col min="3608" max="3608" width="2.88671875" customWidth="1"/>
    <col min="3609" max="3609" width="2.109375" customWidth="1"/>
    <col min="3610" max="3611" width="4.6640625" customWidth="1"/>
    <col min="3612" max="3612" width="3.33203125" customWidth="1"/>
    <col min="3613" max="3613" width="2.88671875" customWidth="1"/>
    <col min="3614" max="3614" width="4.6640625" customWidth="1"/>
    <col min="3615" max="3615" width="2.88671875" customWidth="1"/>
    <col min="3616" max="3616" width="4.6640625" customWidth="1"/>
    <col min="3617" max="3619" width="8.6640625" customWidth="1"/>
    <col min="3620" max="3620" width="2.6640625" customWidth="1"/>
    <col min="3621" max="3621" width="7.88671875" customWidth="1"/>
    <col min="3844" max="3844" width="7.109375" customWidth="1"/>
    <col min="3845" max="3845" width="2.6640625" customWidth="1"/>
    <col min="3846" max="3848" width="8.6640625" customWidth="1"/>
    <col min="3849" max="3849" width="4.6640625" customWidth="1"/>
    <col min="3850" max="3850" width="2.33203125" customWidth="1"/>
    <col min="3851" max="3851" width="4.6640625" customWidth="1"/>
    <col min="3852" max="3852" width="2.88671875" customWidth="1"/>
    <col min="3853" max="3853" width="3.33203125" customWidth="1"/>
    <col min="3854" max="3855" width="4.6640625" customWidth="1"/>
    <col min="3856" max="3856" width="1.88671875" customWidth="1"/>
    <col min="3857" max="3857" width="2.44140625" customWidth="1"/>
    <col min="3858" max="3858" width="3.109375" customWidth="1"/>
    <col min="3859" max="3859" width="2.33203125" customWidth="1"/>
    <col min="3860" max="3861" width="4.6640625" customWidth="1"/>
    <col min="3862" max="3862" width="2.33203125" customWidth="1"/>
    <col min="3863" max="3863" width="3.109375" customWidth="1"/>
    <col min="3864" max="3864" width="2.88671875" customWidth="1"/>
    <col min="3865" max="3865" width="2.109375" customWidth="1"/>
    <col min="3866" max="3867" width="4.6640625" customWidth="1"/>
    <col min="3868" max="3868" width="3.33203125" customWidth="1"/>
    <col min="3869" max="3869" width="2.88671875" customWidth="1"/>
    <col min="3870" max="3870" width="4.6640625" customWidth="1"/>
    <col min="3871" max="3871" width="2.88671875" customWidth="1"/>
    <col min="3872" max="3872" width="4.6640625" customWidth="1"/>
    <col min="3873" max="3875" width="8.6640625" customWidth="1"/>
    <col min="3876" max="3876" width="2.6640625" customWidth="1"/>
    <col min="3877" max="3877" width="7.88671875" customWidth="1"/>
    <col min="4100" max="4100" width="7.109375" customWidth="1"/>
    <col min="4101" max="4101" width="2.6640625" customWidth="1"/>
    <col min="4102" max="4104" width="8.6640625" customWidth="1"/>
    <col min="4105" max="4105" width="4.6640625" customWidth="1"/>
    <col min="4106" max="4106" width="2.33203125" customWidth="1"/>
    <col min="4107" max="4107" width="4.6640625" customWidth="1"/>
    <col min="4108" max="4108" width="2.88671875" customWidth="1"/>
    <col min="4109" max="4109" width="3.33203125" customWidth="1"/>
    <col min="4110" max="4111" width="4.6640625" customWidth="1"/>
    <col min="4112" max="4112" width="1.88671875" customWidth="1"/>
    <col min="4113" max="4113" width="2.44140625" customWidth="1"/>
    <col min="4114" max="4114" width="3.109375" customWidth="1"/>
    <col min="4115" max="4115" width="2.33203125" customWidth="1"/>
    <col min="4116" max="4117" width="4.6640625" customWidth="1"/>
    <col min="4118" max="4118" width="2.33203125" customWidth="1"/>
    <col min="4119" max="4119" width="3.109375" customWidth="1"/>
    <col min="4120" max="4120" width="2.88671875" customWidth="1"/>
    <col min="4121" max="4121" width="2.109375" customWidth="1"/>
    <col min="4122" max="4123" width="4.6640625" customWidth="1"/>
    <col min="4124" max="4124" width="3.33203125" customWidth="1"/>
    <col min="4125" max="4125" width="2.88671875" customWidth="1"/>
    <col min="4126" max="4126" width="4.6640625" customWidth="1"/>
    <col min="4127" max="4127" width="2.88671875" customWidth="1"/>
    <col min="4128" max="4128" width="4.6640625" customWidth="1"/>
    <col min="4129" max="4131" width="8.6640625" customWidth="1"/>
    <col min="4132" max="4132" width="2.6640625" customWidth="1"/>
    <col min="4133" max="4133" width="7.88671875" customWidth="1"/>
    <col min="4356" max="4356" width="7.109375" customWidth="1"/>
    <col min="4357" max="4357" width="2.6640625" customWidth="1"/>
    <col min="4358" max="4360" width="8.6640625" customWidth="1"/>
    <col min="4361" max="4361" width="4.6640625" customWidth="1"/>
    <col min="4362" max="4362" width="2.33203125" customWidth="1"/>
    <col min="4363" max="4363" width="4.6640625" customWidth="1"/>
    <col min="4364" max="4364" width="2.88671875" customWidth="1"/>
    <col min="4365" max="4365" width="3.33203125" customWidth="1"/>
    <col min="4366" max="4367" width="4.6640625" customWidth="1"/>
    <col min="4368" max="4368" width="1.88671875" customWidth="1"/>
    <col min="4369" max="4369" width="2.44140625" customWidth="1"/>
    <col min="4370" max="4370" width="3.109375" customWidth="1"/>
    <col min="4371" max="4371" width="2.33203125" customWidth="1"/>
    <col min="4372" max="4373" width="4.6640625" customWidth="1"/>
    <col min="4374" max="4374" width="2.33203125" customWidth="1"/>
    <col min="4375" max="4375" width="3.109375" customWidth="1"/>
    <col min="4376" max="4376" width="2.88671875" customWidth="1"/>
    <col min="4377" max="4377" width="2.109375" customWidth="1"/>
    <col min="4378" max="4379" width="4.6640625" customWidth="1"/>
    <col min="4380" max="4380" width="3.33203125" customWidth="1"/>
    <col min="4381" max="4381" width="2.88671875" customWidth="1"/>
    <col min="4382" max="4382" width="4.6640625" customWidth="1"/>
    <col min="4383" max="4383" width="2.88671875" customWidth="1"/>
    <col min="4384" max="4384" width="4.6640625" customWidth="1"/>
    <col min="4385" max="4387" width="8.6640625" customWidth="1"/>
    <col min="4388" max="4388" width="2.6640625" customWidth="1"/>
    <col min="4389" max="4389" width="7.88671875" customWidth="1"/>
    <col min="4612" max="4612" width="7.109375" customWidth="1"/>
    <col min="4613" max="4613" width="2.6640625" customWidth="1"/>
    <col min="4614" max="4616" width="8.6640625" customWidth="1"/>
    <col min="4617" max="4617" width="4.6640625" customWidth="1"/>
    <col min="4618" max="4618" width="2.33203125" customWidth="1"/>
    <col min="4619" max="4619" width="4.6640625" customWidth="1"/>
    <col min="4620" max="4620" width="2.88671875" customWidth="1"/>
    <col min="4621" max="4621" width="3.33203125" customWidth="1"/>
    <col min="4622" max="4623" width="4.6640625" customWidth="1"/>
    <col min="4624" max="4624" width="1.88671875" customWidth="1"/>
    <col min="4625" max="4625" width="2.44140625" customWidth="1"/>
    <col min="4626" max="4626" width="3.109375" customWidth="1"/>
    <col min="4627" max="4627" width="2.33203125" customWidth="1"/>
    <col min="4628" max="4629" width="4.6640625" customWidth="1"/>
    <col min="4630" max="4630" width="2.33203125" customWidth="1"/>
    <col min="4631" max="4631" width="3.109375" customWidth="1"/>
    <col min="4632" max="4632" width="2.88671875" customWidth="1"/>
    <col min="4633" max="4633" width="2.109375" customWidth="1"/>
    <col min="4634" max="4635" width="4.6640625" customWidth="1"/>
    <col min="4636" max="4636" width="3.33203125" customWidth="1"/>
    <col min="4637" max="4637" width="2.88671875" customWidth="1"/>
    <col min="4638" max="4638" width="4.6640625" customWidth="1"/>
    <col min="4639" max="4639" width="2.88671875" customWidth="1"/>
    <col min="4640" max="4640" width="4.6640625" customWidth="1"/>
    <col min="4641" max="4643" width="8.6640625" customWidth="1"/>
    <col min="4644" max="4644" width="2.6640625" customWidth="1"/>
    <col min="4645" max="4645" width="7.88671875" customWidth="1"/>
    <col min="4868" max="4868" width="7.109375" customWidth="1"/>
    <col min="4869" max="4869" width="2.6640625" customWidth="1"/>
    <col min="4870" max="4872" width="8.6640625" customWidth="1"/>
    <col min="4873" max="4873" width="4.6640625" customWidth="1"/>
    <col min="4874" max="4874" width="2.33203125" customWidth="1"/>
    <col min="4875" max="4875" width="4.6640625" customWidth="1"/>
    <col min="4876" max="4876" width="2.88671875" customWidth="1"/>
    <col min="4877" max="4877" width="3.33203125" customWidth="1"/>
    <col min="4878" max="4879" width="4.6640625" customWidth="1"/>
    <col min="4880" max="4880" width="1.88671875" customWidth="1"/>
    <col min="4881" max="4881" width="2.44140625" customWidth="1"/>
    <col min="4882" max="4882" width="3.109375" customWidth="1"/>
    <col min="4883" max="4883" width="2.33203125" customWidth="1"/>
    <col min="4884" max="4885" width="4.6640625" customWidth="1"/>
    <col min="4886" max="4886" width="2.33203125" customWidth="1"/>
    <col min="4887" max="4887" width="3.109375" customWidth="1"/>
    <col min="4888" max="4888" width="2.88671875" customWidth="1"/>
    <col min="4889" max="4889" width="2.109375" customWidth="1"/>
    <col min="4890" max="4891" width="4.6640625" customWidth="1"/>
    <col min="4892" max="4892" width="3.33203125" customWidth="1"/>
    <col min="4893" max="4893" width="2.88671875" customWidth="1"/>
    <col min="4894" max="4894" width="4.6640625" customWidth="1"/>
    <col min="4895" max="4895" width="2.88671875" customWidth="1"/>
    <col min="4896" max="4896" width="4.6640625" customWidth="1"/>
    <col min="4897" max="4899" width="8.6640625" customWidth="1"/>
    <col min="4900" max="4900" width="2.6640625" customWidth="1"/>
    <col min="4901" max="4901" width="7.88671875" customWidth="1"/>
    <col min="5124" max="5124" width="7.109375" customWidth="1"/>
    <col min="5125" max="5125" width="2.6640625" customWidth="1"/>
    <col min="5126" max="5128" width="8.6640625" customWidth="1"/>
    <col min="5129" max="5129" width="4.6640625" customWidth="1"/>
    <col min="5130" max="5130" width="2.33203125" customWidth="1"/>
    <col min="5131" max="5131" width="4.6640625" customWidth="1"/>
    <col min="5132" max="5132" width="2.88671875" customWidth="1"/>
    <col min="5133" max="5133" width="3.33203125" customWidth="1"/>
    <col min="5134" max="5135" width="4.6640625" customWidth="1"/>
    <col min="5136" max="5136" width="1.88671875" customWidth="1"/>
    <col min="5137" max="5137" width="2.44140625" customWidth="1"/>
    <col min="5138" max="5138" width="3.109375" customWidth="1"/>
    <col min="5139" max="5139" width="2.33203125" customWidth="1"/>
    <col min="5140" max="5141" width="4.6640625" customWidth="1"/>
    <col min="5142" max="5142" width="2.33203125" customWidth="1"/>
    <col min="5143" max="5143" width="3.109375" customWidth="1"/>
    <col min="5144" max="5144" width="2.88671875" customWidth="1"/>
    <col min="5145" max="5145" width="2.109375" customWidth="1"/>
    <col min="5146" max="5147" width="4.6640625" customWidth="1"/>
    <col min="5148" max="5148" width="3.33203125" customWidth="1"/>
    <col min="5149" max="5149" width="2.88671875" customWidth="1"/>
    <col min="5150" max="5150" width="4.6640625" customWidth="1"/>
    <col min="5151" max="5151" width="2.88671875" customWidth="1"/>
    <col min="5152" max="5152" width="4.6640625" customWidth="1"/>
    <col min="5153" max="5155" width="8.6640625" customWidth="1"/>
    <col min="5156" max="5156" width="2.6640625" customWidth="1"/>
    <col min="5157" max="5157" width="7.88671875" customWidth="1"/>
    <col min="5380" max="5380" width="7.109375" customWidth="1"/>
    <col min="5381" max="5381" width="2.6640625" customWidth="1"/>
    <col min="5382" max="5384" width="8.6640625" customWidth="1"/>
    <col min="5385" max="5385" width="4.6640625" customWidth="1"/>
    <col min="5386" max="5386" width="2.33203125" customWidth="1"/>
    <col min="5387" max="5387" width="4.6640625" customWidth="1"/>
    <col min="5388" max="5388" width="2.88671875" customWidth="1"/>
    <col min="5389" max="5389" width="3.33203125" customWidth="1"/>
    <col min="5390" max="5391" width="4.6640625" customWidth="1"/>
    <col min="5392" max="5392" width="1.88671875" customWidth="1"/>
    <col min="5393" max="5393" width="2.44140625" customWidth="1"/>
    <col min="5394" max="5394" width="3.109375" customWidth="1"/>
    <col min="5395" max="5395" width="2.33203125" customWidth="1"/>
    <col min="5396" max="5397" width="4.6640625" customWidth="1"/>
    <col min="5398" max="5398" width="2.33203125" customWidth="1"/>
    <col min="5399" max="5399" width="3.109375" customWidth="1"/>
    <col min="5400" max="5400" width="2.88671875" customWidth="1"/>
    <col min="5401" max="5401" width="2.109375" customWidth="1"/>
    <col min="5402" max="5403" width="4.6640625" customWidth="1"/>
    <col min="5404" max="5404" width="3.33203125" customWidth="1"/>
    <col min="5405" max="5405" width="2.88671875" customWidth="1"/>
    <col min="5406" max="5406" width="4.6640625" customWidth="1"/>
    <col min="5407" max="5407" width="2.88671875" customWidth="1"/>
    <col min="5408" max="5408" width="4.6640625" customWidth="1"/>
    <col min="5409" max="5411" width="8.6640625" customWidth="1"/>
    <col min="5412" max="5412" width="2.6640625" customWidth="1"/>
    <col min="5413" max="5413" width="7.88671875" customWidth="1"/>
    <col min="5636" max="5636" width="7.109375" customWidth="1"/>
    <col min="5637" max="5637" width="2.6640625" customWidth="1"/>
    <col min="5638" max="5640" width="8.6640625" customWidth="1"/>
    <col min="5641" max="5641" width="4.6640625" customWidth="1"/>
    <col min="5642" max="5642" width="2.33203125" customWidth="1"/>
    <col min="5643" max="5643" width="4.6640625" customWidth="1"/>
    <col min="5644" max="5644" width="2.88671875" customWidth="1"/>
    <col min="5645" max="5645" width="3.33203125" customWidth="1"/>
    <col min="5646" max="5647" width="4.6640625" customWidth="1"/>
    <col min="5648" max="5648" width="1.88671875" customWidth="1"/>
    <col min="5649" max="5649" width="2.44140625" customWidth="1"/>
    <col min="5650" max="5650" width="3.109375" customWidth="1"/>
    <col min="5651" max="5651" width="2.33203125" customWidth="1"/>
    <col min="5652" max="5653" width="4.6640625" customWidth="1"/>
    <col min="5654" max="5654" width="2.33203125" customWidth="1"/>
    <col min="5655" max="5655" width="3.109375" customWidth="1"/>
    <col min="5656" max="5656" width="2.88671875" customWidth="1"/>
    <col min="5657" max="5657" width="2.109375" customWidth="1"/>
    <col min="5658" max="5659" width="4.6640625" customWidth="1"/>
    <col min="5660" max="5660" width="3.33203125" customWidth="1"/>
    <col min="5661" max="5661" width="2.88671875" customWidth="1"/>
    <col min="5662" max="5662" width="4.6640625" customWidth="1"/>
    <col min="5663" max="5663" width="2.88671875" customWidth="1"/>
    <col min="5664" max="5664" width="4.6640625" customWidth="1"/>
    <col min="5665" max="5667" width="8.6640625" customWidth="1"/>
    <col min="5668" max="5668" width="2.6640625" customWidth="1"/>
    <col min="5669" max="5669" width="7.88671875" customWidth="1"/>
    <col min="5892" max="5892" width="7.109375" customWidth="1"/>
    <col min="5893" max="5893" width="2.6640625" customWidth="1"/>
    <col min="5894" max="5896" width="8.6640625" customWidth="1"/>
    <col min="5897" max="5897" width="4.6640625" customWidth="1"/>
    <col min="5898" max="5898" width="2.33203125" customWidth="1"/>
    <col min="5899" max="5899" width="4.6640625" customWidth="1"/>
    <col min="5900" max="5900" width="2.88671875" customWidth="1"/>
    <col min="5901" max="5901" width="3.33203125" customWidth="1"/>
    <col min="5902" max="5903" width="4.6640625" customWidth="1"/>
    <col min="5904" max="5904" width="1.88671875" customWidth="1"/>
    <col min="5905" max="5905" width="2.44140625" customWidth="1"/>
    <col min="5906" max="5906" width="3.109375" customWidth="1"/>
    <col min="5907" max="5907" width="2.33203125" customWidth="1"/>
    <col min="5908" max="5909" width="4.6640625" customWidth="1"/>
    <col min="5910" max="5910" width="2.33203125" customWidth="1"/>
    <col min="5911" max="5911" width="3.109375" customWidth="1"/>
    <col min="5912" max="5912" width="2.88671875" customWidth="1"/>
    <col min="5913" max="5913" width="2.109375" customWidth="1"/>
    <col min="5914" max="5915" width="4.6640625" customWidth="1"/>
    <col min="5916" max="5916" width="3.33203125" customWidth="1"/>
    <col min="5917" max="5917" width="2.88671875" customWidth="1"/>
    <col min="5918" max="5918" width="4.6640625" customWidth="1"/>
    <col min="5919" max="5919" width="2.88671875" customWidth="1"/>
    <col min="5920" max="5920" width="4.6640625" customWidth="1"/>
    <col min="5921" max="5923" width="8.6640625" customWidth="1"/>
    <col min="5924" max="5924" width="2.6640625" customWidth="1"/>
    <col min="5925" max="5925" width="7.88671875" customWidth="1"/>
    <col min="6148" max="6148" width="7.109375" customWidth="1"/>
    <col min="6149" max="6149" width="2.6640625" customWidth="1"/>
    <col min="6150" max="6152" width="8.6640625" customWidth="1"/>
    <col min="6153" max="6153" width="4.6640625" customWidth="1"/>
    <col min="6154" max="6154" width="2.33203125" customWidth="1"/>
    <col min="6155" max="6155" width="4.6640625" customWidth="1"/>
    <col min="6156" max="6156" width="2.88671875" customWidth="1"/>
    <col min="6157" max="6157" width="3.33203125" customWidth="1"/>
    <col min="6158" max="6159" width="4.6640625" customWidth="1"/>
    <col min="6160" max="6160" width="1.88671875" customWidth="1"/>
    <col min="6161" max="6161" width="2.44140625" customWidth="1"/>
    <col min="6162" max="6162" width="3.109375" customWidth="1"/>
    <col min="6163" max="6163" width="2.33203125" customWidth="1"/>
    <col min="6164" max="6165" width="4.6640625" customWidth="1"/>
    <col min="6166" max="6166" width="2.33203125" customWidth="1"/>
    <col min="6167" max="6167" width="3.109375" customWidth="1"/>
    <col min="6168" max="6168" width="2.88671875" customWidth="1"/>
    <col min="6169" max="6169" width="2.109375" customWidth="1"/>
    <col min="6170" max="6171" width="4.6640625" customWidth="1"/>
    <col min="6172" max="6172" width="3.33203125" customWidth="1"/>
    <col min="6173" max="6173" width="2.88671875" customWidth="1"/>
    <col min="6174" max="6174" width="4.6640625" customWidth="1"/>
    <col min="6175" max="6175" width="2.88671875" customWidth="1"/>
    <col min="6176" max="6176" width="4.6640625" customWidth="1"/>
    <col min="6177" max="6179" width="8.6640625" customWidth="1"/>
    <col min="6180" max="6180" width="2.6640625" customWidth="1"/>
    <col min="6181" max="6181" width="7.88671875" customWidth="1"/>
    <col min="6404" max="6404" width="7.109375" customWidth="1"/>
    <col min="6405" max="6405" width="2.6640625" customWidth="1"/>
    <col min="6406" max="6408" width="8.6640625" customWidth="1"/>
    <col min="6409" max="6409" width="4.6640625" customWidth="1"/>
    <col min="6410" max="6410" width="2.33203125" customWidth="1"/>
    <col min="6411" max="6411" width="4.6640625" customWidth="1"/>
    <col min="6412" max="6412" width="2.88671875" customWidth="1"/>
    <col min="6413" max="6413" width="3.33203125" customWidth="1"/>
    <col min="6414" max="6415" width="4.6640625" customWidth="1"/>
    <col min="6416" max="6416" width="1.88671875" customWidth="1"/>
    <col min="6417" max="6417" width="2.44140625" customWidth="1"/>
    <col min="6418" max="6418" width="3.109375" customWidth="1"/>
    <col min="6419" max="6419" width="2.33203125" customWidth="1"/>
    <col min="6420" max="6421" width="4.6640625" customWidth="1"/>
    <col min="6422" max="6422" width="2.33203125" customWidth="1"/>
    <col min="6423" max="6423" width="3.109375" customWidth="1"/>
    <col min="6424" max="6424" width="2.88671875" customWidth="1"/>
    <col min="6425" max="6425" width="2.109375" customWidth="1"/>
    <col min="6426" max="6427" width="4.6640625" customWidth="1"/>
    <col min="6428" max="6428" width="3.33203125" customWidth="1"/>
    <col min="6429" max="6429" width="2.88671875" customWidth="1"/>
    <col min="6430" max="6430" width="4.6640625" customWidth="1"/>
    <col min="6431" max="6431" width="2.88671875" customWidth="1"/>
    <col min="6432" max="6432" width="4.6640625" customWidth="1"/>
    <col min="6433" max="6435" width="8.6640625" customWidth="1"/>
    <col min="6436" max="6436" width="2.6640625" customWidth="1"/>
    <col min="6437" max="6437" width="7.88671875" customWidth="1"/>
    <col min="6660" max="6660" width="7.109375" customWidth="1"/>
    <col min="6661" max="6661" width="2.6640625" customWidth="1"/>
    <col min="6662" max="6664" width="8.6640625" customWidth="1"/>
    <col min="6665" max="6665" width="4.6640625" customWidth="1"/>
    <col min="6666" max="6666" width="2.33203125" customWidth="1"/>
    <col min="6667" max="6667" width="4.6640625" customWidth="1"/>
    <col min="6668" max="6668" width="2.88671875" customWidth="1"/>
    <col min="6669" max="6669" width="3.33203125" customWidth="1"/>
    <col min="6670" max="6671" width="4.6640625" customWidth="1"/>
    <col min="6672" max="6672" width="1.88671875" customWidth="1"/>
    <col min="6673" max="6673" width="2.44140625" customWidth="1"/>
    <col min="6674" max="6674" width="3.109375" customWidth="1"/>
    <col min="6675" max="6675" width="2.33203125" customWidth="1"/>
    <col min="6676" max="6677" width="4.6640625" customWidth="1"/>
    <col min="6678" max="6678" width="2.33203125" customWidth="1"/>
    <col min="6679" max="6679" width="3.109375" customWidth="1"/>
    <col min="6680" max="6680" width="2.88671875" customWidth="1"/>
    <col min="6681" max="6681" width="2.109375" customWidth="1"/>
    <col min="6682" max="6683" width="4.6640625" customWidth="1"/>
    <col min="6684" max="6684" width="3.33203125" customWidth="1"/>
    <col min="6685" max="6685" width="2.88671875" customWidth="1"/>
    <col min="6686" max="6686" width="4.6640625" customWidth="1"/>
    <col min="6687" max="6687" width="2.88671875" customWidth="1"/>
    <col min="6688" max="6688" width="4.6640625" customWidth="1"/>
    <col min="6689" max="6691" width="8.6640625" customWidth="1"/>
    <col min="6692" max="6692" width="2.6640625" customWidth="1"/>
    <col min="6693" max="6693" width="7.88671875" customWidth="1"/>
    <col min="6916" max="6916" width="7.109375" customWidth="1"/>
    <col min="6917" max="6917" width="2.6640625" customWidth="1"/>
    <col min="6918" max="6920" width="8.6640625" customWidth="1"/>
    <col min="6921" max="6921" width="4.6640625" customWidth="1"/>
    <col min="6922" max="6922" width="2.33203125" customWidth="1"/>
    <col min="6923" max="6923" width="4.6640625" customWidth="1"/>
    <col min="6924" max="6924" width="2.88671875" customWidth="1"/>
    <col min="6925" max="6925" width="3.33203125" customWidth="1"/>
    <col min="6926" max="6927" width="4.6640625" customWidth="1"/>
    <col min="6928" max="6928" width="1.88671875" customWidth="1"/>
    <col min="6929" max="6929" width="2.44140625" customWidth="1"/>
    <col min="6930" max="6930" width="3.109375" customWidth="1"/>
    <col min="6931" max="6931" width="2.33203125" customWidth="1"/>
    <col min="6932" max="6933" width="4.6640625" customWidth="1"/>
    <col min="6934" max="6934" width="2.33203125" customWidth="1"/>
    <col min="6935" max="6935" width="3.109375" customWidth="1"/>
    <col min="6936" max="6936" width="2.88671875" customWidth="1"/>
    <col min="6937" max="6937" width="2.109375" customWidth="1"/>
    <col min="6938" max="6939" width="4.6640625" customWidth="1"/>
    <col min="6940" max="6940" width="3.33203125" customWidth="1"/>
    <col min="6941" max="6941" width="2.88671875" customWidth="1"/>
    <col min="6942" max="6942" width="4.6640625" customWidth="1"/>
    <col min="6943" max="6943" width="2.88671875" customWidth="1"/>
    <col min="6944" max="6944" width="4.6640625" customWidth="1"/>
    <col min="6945" max="6947" width="8.6640625" customWidth="1"/>
    <col min="6948" max="6948" width="2.6640625" customWidth="1"/>
    <col min="6949" max="6949" width="7.88671875" customWidth="1"/>
    <col min="7172" max="7172" width="7.109375" customWidth="1"/>
    <col min="7173" max="7173" width="2.6640625" customWidth="1"/>
    <col min="7174" max="7176" width="8.6640625" customWidth="1"/>
    <col min="7177" max="7177" width="4.6640625" customWidth="1"/>
    <col min="7178" max="7178" width="2.33203125" customWidth="1"/>
    <col min="7179" max="7179" width="4.6640625" customWidth="1"/>
    <col min="7180" max="7180" width="2.88671875" customWidth="1"/>
    <col min="7181" max="7181" width="3.33203125" customWidth="1"/>
    <col min="7182" max="7183" width="4.6640625" customWidth="1"/>
    <col min="7184" max="7184" width="1.88671875" customWidth="1"/>
    <col min="7185" max="7185" width="2.44140625" customWidth="1"/>
    <col min="7186" max="7186" width="3.109375" customWidth="1"/>
    <col min="7187" max="7187" width="2.33203125" customWidth="1"/>
    <col min="7188" max="7189" width="4.6640625" customWidth="1"/>
    <col min="7190" max="7190" width="2.33203125" customWidth="1"/>
    <col min="7191" max="7191" width="3.109375" customWidth="1"/>
    <col min="7192" max="7192" width="2.88671875" customWidth="1"/>
    <col min="7193" max="7193" width="2.109375" customWidth="1"/>
    <col min="7194" max="7195" width="4.6640625" customWidth="1"/>
    <col min="7196" max="7196" width="3.33203125" customWidth="1"/>
    <col min="7197" max="7197" width="2.88671875" customWidth="1"/>
    <col min="7198" max="7198" width="4.6640625" customWidth="1"/>
    <col min="7199" max="7199" width="2.88671875" customWidth="1"/>
    <col min="7200" max="7200" width="4.6640625" customWidth="1"/>
    <col min="7201" max="7203" width="8.6640625" customWidth="1"/>
    <col min="7204" max="7204" width="2.6640625" customWidth="1"/>
    <col min="7205" max="7205" width="7.88671875" customWidth="1"/>
    <col min="7428" max="7428" width="7.109375" customWidth="1"/>
    <col min="7429" max="7429" width="2.6640625" customWidth="1"/>
    <col min="7430" max="7432" width="8.6640625" customWidth="1"/>
    <col min="7433" max="7433" width="4.6640625" customWidth="1"/>
    <col min="7434" max="7434" width="2.33203125" customWidth="1"/>
    <col min="7435" max="7435" width="4.6640625" customWidth="1"/>
    <col min="7436" max="7436" width="2.88671875" customWidth="1"/>
    <col min="7437" max="7437" width="3.33203125" customWidth="1"/>
    <col min="7438" max="7439" width="4.6640625" customWidth="1"/>
    <col min="7440" max="7440" width="1.88671875" customWidth="1"/>
    <col min="7441" max="7441" width="2.44140625" customWidth="1"/>
    <col min="7442" max="7442" width="3.109375" customWidth="1"/>
    <col min="7443" max="7443" width="2.33203125" customWidth="1"/>
    <col min="7444" max="7445" width="4.6640625" customWidth="1"/>
    <col min="7446" max="7446" width="2.33203125" customWidth="1"/>
    <col min="7447" max="7447" width="3.109375" customWidth="1"/>
    <col min="7448" max="7448" width="2.88671875" customWidth="1"/>
    <col min="7449" max="7449" width="2.109375" customWidth="1"/>
    <col min="7450" max="7451" width="4.6640625" customWidth="1"/>
    <col min="7452" max="7452" width="3.33203125" customWidth="1"/>
    <col min="7453" max="7453" width="2.88671875" customWidth="1"/>
    <col min="7454" max="7454" width="4.6640625" customWidth="1"/>
    <col min="7455" max="7455" width="2.88671875" customWidth="1"/>
    <col min="7456" max="7456" width="4.6640625" customWidth="1"/>
    <col min="7457" max="7459" width="8.6640625" customWidth="1"/>
    <col min="7460" max="7460" width="2.6640625" customWidth="1"/>
    <col min="7461" max="7461" width="7.88671875" customWidth="1"/>
    <col min="7684" max="7684" width="7.109375" customWidth="1"/>
    <col min="7685" max="7685" width="2.6640625" customWidth="1"/>
    <col min="7686" max="7688" width="8.6640625" customWidth="1"/>
    <col min="7689" max="7689" width="4.6640625" customWidth="1"/>
    <col min="7690" max="7690" width="2.33203125" customWidth="1"/>
    <col min="7691" max="7691" width="4.6640625" customWidth="1"/>
    <col min="7692" max="7692" width="2.88671875" customWidth="1"/>
    <col min="7693" max="7693" width="3.33203125" customWidth="1"/>
    <col min="7694" max="7695" width="4.6640625" customWidth="1"/>
    <col min="7696" max="7696" width="1.88671875" customWidth="1"/>
    <col min="7697" max="7697" width="2.44140625" customWidth="1"/>
    <col min="7698" max="7698" width="3.109375" customWidth="1"/>
    <col min="7699" max="7699" width="2.33203125" customWidth="1"/>
    <col min="7700" max="7701" width="4.6640625" customWidth="1"/>
    <col min="7702" max="7702" width="2.33203125" customWidth="1"/>
    <col min="7703" max="7703" width="3.109375" customWidth="1"/>
    <col min="7704" max="7704" width="2.88671875" customWidth="1"/>
    <col min="7705" max="7705" width="2.109375" customWidth="1"/>
    <col min="7706" max="7707" width="4.6640625" customWidth="1"/>
    <col min="7708" max="7708" width="3.33203125" customWidth="1"/>
    <col min="7709" max="7709" width="2.88671875" customWidth="1"/>
    <col min="7710" max="7710" width="4.6640625" customWidth="1"/>
    <col min="7711" max="7711" width="2.88671875" customWidth="1"/>
    <col min="7712" max="7712" width="4.6640625" customWidth="1"/>
    <col min="7713" max="7715" width="8.6640625" customWidth="1"/>
    <col min="7716" max="7716" width="2.6640625" customWidth="1"/>
    <col min="7717" max="7717" width="7.88671875" customWidth="1"/>
    <col min="7940" max="7940" width="7.109375" customWidth="1"/>
    <col min="7941" max="7941" width="2.6640625" customWidth="1"/>
    <col min="7942" max="7944" width="8.6640625" customWidth="1"/>
    <col min="7945" max="7945" width="4.6640625" customWidth="1"/>
    <col min="7946" max="7946" width="2.33203125" customWidth="1"/>
    <col min="7947" max="7947" width="4.6640625" customWidth="1"/>
    <col min="7948" max="7948" width="2.88671875" customWidth="1"/>
    <col min="7949" max="7949" width="3.33203125" customWidth="1"/>
    <col min="7950" max="7951" width="4.6640625" customWidth="1"/>
    <col min="7952" max="7952" width="1.88671875" customWidth="1"/>
    <col min="7953" max="7953" width="2.44140625" customWidth="1"/>
    <col min="7954" max="7954" width="3.109375" customWidth="1"/>
    <col min="7955" max="7955" width="2.33203125" customWidth="1"/>
    <col min="7956" max="7957" width="4.6640625" customWidth="1"/>
    <col min="7958" max="7958" width="2.33203125" customWidth="1"/>
    <col min="7959" max="7959" width="3.109375" customWidth="1"/>
    <col min="7960" max="7960" width="2.88671875" customWidth="1"/>
    <col min="7961" max="7961" width="2.109375" customWidth="1"/>
    <col min="7962" max="7963" width="4.6640625" customWidth="1"/>
    <col min="7964" max="7964" width="3.33203125" customWidth="1"/>
    <col min="7965" max="7965" width="2.88671875" customWidth="1"/>
    <col min="7966" max="7966" width="4.6640625" customWidth="1"/>
    <col min="7967" max="7967" width="2.88671875" customWidth="1"/>
    <col min="7968" max="7968" width="4.6640625" customWidth="1"/>
    <col min="7969" max="7971" width="8.6640625" customWidth="1"/>
    <col min="7972" max="7972" width="2.6640625" customWidth="1"/>
    <col min="7973" max="7973" width="7.88671875" customWidth="1"/>
    <col min="8196" max="8196" width="7.109375" customWidth="1"/>
    <col min="8197" max="8197" width="2.6640625" customWidth="1"/>
    <col min="8198" max="8200" width="8.6640625" customWidth="1"/>
    <col min="8201" max="8201" width="4.6640625" customWidth="1"/>
    <col min="8202" max="8202" width="2.33203125" customWidth="1"/>
    <col min="8203" max="8203" width="4.6640625" customWidth="1"/>
    <col min="8204" max="8204" width="2.88671875" customWidth="1"/>
    <col min="8205" max="8205" width="3.33203125" customWidth="1"/>
    <col min="8206" max="8207" width="4.6640625" customWidth="1"/>
    <col min="8208" max="8208" width="1.88671875" customWidth="1"/>
    <col min="8209" max="8209" width="2.44140625" customWidth="1"/>
    <col min="8210" max="8210" width="3.109375" customWidth="1"/>
    <col min="8211" max="8211" width="2.33203125" customWidth="1"/>
    <col min="8212" max="8213" width="4.6640625" customWidth="1"/>
    <col min="8214" max="8214" width="2.33203125" customWidth="1"/>
    <col min="8215" max="8215" width="3.109375" customWidth="1"/>
    <col min="8216" max="8216" width="2.88671875" customWidth="1"/>
    <col min="8217" max="8217" width="2.109375" customWidth="1"/>
    <col min="8218" max="8219" width="4.6640625" customWidth="1"/>
    <col min="8220" max="8220" width="3.33203125" customWidth="1"/>
    <col min="8221" max="8221" width="2.88671875" customWidth="1"/>
    <col min="8222" max="8222" width="4.6640625" customWidth="1"/>
    <col min="8223" max="8223" width="2.88671875" customWidth="1"/>
    <col min="8224" max="8224" width="4.6640625" customWidth="1"/>
    <col min="8225" max="8227" width="8.6640625" customWidth="1"/>
    <col min="8228" max="8228" width="2.6640625" customWidth="1"/>
    <col min="8229" max="8229" width="7.88671875" customWidth="1"/>
    <col min="8452" max="8452" width="7.109375" customWidth="1"/>
    <col min="8453" max="8453" width="2.6640625" customWidth="1"/>
    <col min="8454" max="8456" width="8.6640625" customWidth="1"/>
    <col min="8457" max="8457" width="4.6640625" customWidth="1"/>
    <col min="8458" max="8458" width="2.33203125" customWidth="1"/>
    <col min="8459" max="8459" width="4.6640625" customWidth="1"/>
    <col min="8460" max="8460" width="2.88671875" customWidth="1"/>
    <col min="8461" max="8461" width="3.33203125" customWidth="1"/>
    <col min="8462" max="8463" width="4.6640625" customWidth="1"/>
    <col min="8464" max="8464" width="1.88671875" customWidth="1"/>
    <col min="8465" max="8465" width="2.44140625" customWidth="1"/>
    <col min="8466" max="8466" width="3.109375" customWidth="1"/>
    <col min="8467" max="8467" width="2.33203125" customWidth="1"/>
    <col min="8468" max="8469" width="4.6640625" customWidth="1"/>
    <col min="8470" max="8470" width="2.33203125" customWidth="1"/>
    <col min="8471" max="8471" width="3.109375" customWidth="1"/>
    <col min="8472" max="8472" width="2.88671875" customWidth="1"/>
    <col min="8473" max="8473" width="2.109375" customWidth="1"/>
    <col min="8474" max="8475" width="4.6640625" customWidth="1"/>
    <col min="8476" max="8476" width="3.33203125" customWidth="1"/>
    <col min="8477" max="8477" width="2.88671875" customWidth="1"/>
    <col min="8478" max="8478" width="4.6640625" customWidth="1"/>
    <col min="8479" max="8479" width="2.88671875" customWidth="1"/>
    <col min="8480" max="8480" width="4.6640625" customWidth="1"/>
    <col min="8481" max="8483" width="8.6640625" customWidth="1"/>
    <col min="8484" max="8484" width="2.6640625" customWidth="1"/>
    <col min="8485" max="8485" width="7.88671875" customWidth="1"/>
    <col min="8708" max="8708" width="7.109375" customWidth="1"/>
    <col min="8709" max="8709" width="2.6640625" customWidth="1"/>
    <col min="8710" max="8712" width="8.6640625" customWidth="1"/>
    <col min="8713" max="8713" width="4.6640625" customWidth="1"/>
    <col min="8714" max="8714" width="2.33203125" customWidth="1"/>
    <col min="8715" max="8715" width="4.6640625" customWidth="1"/>
    <col min="8716" max="8716" width="2.88671875" customWidth="1"/>
    <col min="8717" max="8717" width="3.33203125" customWidth="1"/>
    <col min="8718" max="8719" width="4.6640625" customWidth="1"/>
    <col min="8720" max="8720" width="1.88671875" customWidth="1"/>
    <col min="8721" max="8721" width="2.44140625" customWidth="1"/>
    <col min="8722" max="8722" width="3.109375" customWidth="1"/>
    <col min="8723" max="8723" width="2.33203125" customWidth="1"/>
    <col min="8724" max="8725" width="4.6640625" customWidth="1"/>
    <col min="8726" max="8726" width="2.33203125" customWidth="1"/>
    <col min="8727" max="8727" width="3.109375" customWidth="1"/>
    <col min="8728" max="8728" width="2.88671875" customWidth="1"/>
    <col min="8729" max="8729" width="2.109375" customWidth="1"/>
    <col min="8730" max="8731" width="4.6640625" customWidth="1"/>
    <col min="8732" max="8732" width="3.33203125" customWidth="1"/>
    <col min="8733" max="8733" width="2.88671875" customWidth="1"/>
    <col min="8734" max="8734" width="4.6640625" customWidth="1"/>
    <col min="8735" max="8735" width="2.88671875" customWidth="1"/>
    <col min="8736" max="8736" width="4.6640625" customWidth="1"/>
    <col min="8737" max="8739" width="8.6640625" customWidth="1"/>
    <col min="8740" max="8740" width="2.6640625" customWidth="1"/>
    <col min="8741" max="8741" width="7.88671875" customWidth="1"/>
    <col min="8964" max="8964" width="7.109375" customWidth="1"/>
    <col min="8965" max="8965" width="2.6640625" customWidth="1"/>
    <col min="8966" max="8968" width="8.6640625" customWidth="1"/>
    <col min="8969" max="8969" width="4.6640625" customWidth="1"/>
    <col min="8970" max="8970" width="2.33203125" customWidth="1"/>
    <col min="8971" max="8971" width="4.6640625" customWidth="1"/>
    <col min="8972" max="8972" width="2.88671875" customWidth="1"/>
    <col min="8973" max="8973" width="3.33203125" customWidth="1"/>
    <col min="8974" max="8975" width="4.6640625" customWidth="1"/>
    <col min="8976" max="8976" width="1.88671875" customWidth="1"/>
    <col min="8977" max="8977" width="2.44140625" customWidth="1"/>
    <col min="8978" max="8978" width="3.109375" customWidth="1"/>
    <col min="8979" max="8979" width="2.33203125" customWidth="1"/>
    <col min="8980" max="8981" width="4.6640625" customWidth="1"/>
    <col min="8982" max="8982" width="2.33203125" customWidth="1"/>
    <col min="8983" max="8983" width="3.109375" customWidth="1"/>
    <col min="8984" max="8984" width="2.88671875" customWidth="1"/>
    <col min="8985" max="8985" width="2.109375" customWidth="1"/>
    <col min="8986" max="8987" width="4.6640625" customWidth="1"/>
    <col min="8988" max="8988" width="3.33203125" customWidth="1"/>
    <col min="8989" max="8989" width="2.88671875" customWidth="1"/>
    <col min="8990" max="8990" width="4.6640625" customWidth="1"/>
    <col min="8991" max="8991" width="2.88671875" customWidth="1"/>
    <col min="8992" max="8992" width="4.6640625" customWidth="1"/>
    <col min="8993" max="8995" width="8.6640625" customWidth="1"/>
    <col min="8996" max="8996" width="2.6640625" customWidth="1"/>
    <col min="8997" max="8997" width="7.88671875" customWidth="1"/>
    <col min="9220" max="9220" width="7.109375" customWidth="1"/>
    <col min="9221" max="9221" width="2.6640625" customWidth="1"/>
    <col min="9222" max="9224" width="8.6640625" customWidth="1"/>
    <col min="9225" max="9225" width="4.6640625" customWidth="1"/>
    <col min="9226" max="9226" width="2.33203125" customWidth="1"/>
    <col min="9227" max="9227" width="4.6640625" customWidth="1"/>
    <col min="9228" max="9228" width="2.88671875" customWidth="1"/>
    <col min="9229" max="9229" width="3.33203125" customWidth="1"/>
    <col min="9230" max="9231" width="4.6640625" customWidth="1"/>
    <col min="9232" max="9232" width="1.88671875" customWidth="1"/>
    <col min="9233" max="9233" width="2.44140625" customWidth="1"/>
    <col min="9234" max="9234" width="3.109375" customWidth="1"/>
    <col min="9235" max="9235" width="2.33203125" customWidth="1"/>
    <col min="9236" max="9237" width="4.6640625" customWidth="1"/>
    <col min="9238" max="9238" width="2.33203125" customWidth="1"/>
    <col min="9239" max="9239" width="3.109375" customWidth="1"/>
    <col min="9240" max="9240" width="2.88671875" customWidth="1"/>
    <col min="9241" max="9241" width="2.109375" customWidth="1"/>
    <col min="9242" max="9243" width="4.6640625" customWidth="1"/>
    <col min="9244" max="9244" width="3.33203125" customWidth="1"/>
    <col min="9245" max="9245" width="2.88671875" customWidth="1"/>
    <col min="9246" max="9246" width="4.6640625" customWidth="1"/>
    <col min="9247" max="9247" width="2.88671875" customWidth="1"/>
    <col min="9248" max="9248" width="4.6640625" customWidth="1"/>
    <col min="9249" max="9251" width="8.6640625" customWidth="1"/>
    <col min="9252" max="9252" width="2.6640625" customWidth="1"/>
    <col min="9253" max="9253" width="7.88671875" customWidth="1"/>
    <col min="9476" max="9476" width="7.109375" customWidth="1"/>
    <col min="9477" max="9477" width="2.6640625" customWidth="1"/>
    <col min="9478" max="9480" width="8.6640625" customWidth="1"/>
    <col min="9481" max="9481" width="4.6640625" customWidth="1"/>
    <col min="9482" max="9482" width="2.33203125" customWidth="1"/>
    <col min="9483" max="9483" width="4.6640625" customWidth="1"/>
    <col min="9484" max="9484" width="2.88671875" customWidth="1"/>
    <col min="9485" max="9485" width="3.33203125" customWidth="1"/>
    <col min="9486" max="9487" width="4.6640625" customWidth="1"/>
    <col min="9488" max="9488" width="1.88671875" customWidth="1"/>
    <col min="9489" max="9489" width="2.44140625" customWidth="1"/>
    <col min="9490" max="9490" width="3.109375" customWidth="1"/>
    <col min="9491" max="9491" width="2.33203125" customWidth="1"/>
    <col min="9492" max="9493" width="4.6640625" customWidth="1"/>
    <col min="9494" max="9494" width="2.33203125" customWidth="1"/>
    <col min="9495" max="9495" width="3.109375" customWidth="1"/>
    <col min="9496" max="9496" width="2.88671875" customWidth="1"/>
    <col min="9497" max="9497" width="2.109375" customWidth="1"/>
    <col min="9498" max="9499" width="4.6640625" customWidth="1"/>
    <col min="9500" max="9500" width="3.33203125" customWidth="1"/>
    <col min="9501" max="9501" width="2.88671875" customWidth="1"/>
    <col min="9502" max="9502" width="4.6640625" customWidth="1"/>
    <col min="9503" max="9503" width="2.88671875" customWidth="1"/>
    <col min="9504" max="9504" width="4.6640625" customWidth="1"/>
    <col min="9505" max="9507" width="8.6640625" customWidth="1"/>
    <col min="9508" max="9508" width="2.6640625" customWidth="1"/>
    <col min="9509" max="9509" width="7.88671875" customWidth="1"/>
    <col min="9732" max="9732" width="7.109375" customWidth="1"/>
    <col min="9733" max="9733" width="2.6640625" customWidth="1"/>
    <col min="9734" max="9736" width="8.6640625" customWidth="1"/>
    <col min="9737" max="9737" width="4.6640625" customWidth="1"/>
    <col min="9738" max="9738" width="2.33203125" customWidth="1"/>
    <col min="9739" max="9739" width="4.6640625" customWidth="1"/>
    <col min="9740" max="9740" width="2.88671875" customWidth="1"/>
    <col min="9741" max="9741" width="3.33203125" customWidth="1"/>
    <col min="9742" max="9743" width="4.6640625" customWidth="1"/>
    <col min="9744" max="9744" width="1.88671875" customWidth="1"/>
    <col min="9745" max="9745" width="2.44140625" customWidth="1"/>
    <col min="9746" max="9746" width="3.109375" customWidth="1"/>
    <col min="9747" max="9747" width="2.33203125" customWidth="1"/>
    <col min="9748" max="9749" width="4.6640625" customWidth="1"/>
    <col min="9750" max="9750" width="2.33203125" customWidth="1"/>
    <col min="9751" max="9751" width="3.109375" customWidth="1"/>
    <col min="9752" max="9752" width="2.88671875" customWidth="1"/>
    <col min="9753" max="9753" width="2.109375" customWidth="1"/>
    <col min="9754" max="9755" width="4.6640625" customWidth="1"/>
    <col min="9756" max="9756" width="3.33203125" customWidth="1"/>
    <col min="9757" max="9757" width="2.88671875" customWidth="1"/>
    <col min="9758" max="9758" width="4.6640625" customWidth="1"/>
    <col min="9759" max="9759" width="2.88671875" customWidth="1"/>
    <col min="9760" max="9760" width="4.6640625" customWidth="1"/>
    <col min="9761" max="9763" width="8.6640625" customWidth="1"/>
    <col min="9764" max="9764" width="2.6640625" customWidth="1"/>
    <col min="9765" max="9765" width="7.88671875" customWidth="1"/>
    <col min="9988" max="9988" width="7.109375" customWidth="1"/>
    <col min="9989" max="9989" width="2.6640625" customWidth="1"/>
    <col min="9990" max="9992" width="8.6640625" customWidth="1"/>
    <col min="9993" max="9993" width="4.6640625" customWidth="1"/>
    <col min="9994" max="9994" width="2.33203125" customWidth="1"/>
    <col min="9995" max="9995" width="4.6640625" customWidth="1"/>
    <col min="9996" max="9996" width="2.88671875" customWidth="1"/>
    <col min="9997" max="9997" width="3.33203125" customWidth="1"/>
    <col min="9998" max="9999" width="4.6640625" customWidth="1"/>
    <col min="10000" max="10000" width="1.88671875" customWidth="1"/>
    <col min="10001" max="10001" width="2.44140625" customWidth="1"/>
    <col min="10002" max="10002" width="3.109375" customWidth="1"/>
    <col min="10003" max="10003" width="2.33203125" customWidth="1"/>
    <col min="10004" max="10005" width="4.6640625" customWidth="1"/>
    <col min="10006" max="10006" width="2.33203125" customWidth="1"/>
    <col min="10007" max="10007" width="3.109375" customWidth="1"/>
    <col min="10008" max="10008" width="2.88671875" customWidth="1"/>
    <col min="10009" max="10009" width="2.109375" customWidth="1"/>
    <col min="10010" max="10011" width="4.6640625" customWidth="1"/>
    <col min="10012" max="10012" width="3.33203125" customWidth="1"/>
    <col min="10013" max="10013" width="2.88671875" customWidth="1"/>
    <col min="10014" max="10014" width="4.6640625" customWidth="1"/>
    <col min="10015" max="10015" width="2.88671875" customWidth="1"/>
    <col min="10016" max="10016" width="4.6640625" customWidth="1"/>
    <col min="10017" max="10019" width="8.6640625" customWidth="1"/>
    <col min="10020" max="10020" width="2.6640625" customWidth="1"/>
    <col min="10021" max="10021" width="7.88671875" customWidth="1"/>
    <col min="10244" max="10244" width="7.109375" customWidth="1"/>
    <col min="10245" max="10245" width="2.6640625" customWidth="1"/>
    <col min="10246" max="10248" width="8.6640625" customWidth="1"/>
    <col min="10249" max="10249" width="4.6640625" customWidth="1"/>
    <col min="10250" max="10250" width="2.33203125" customWidth="1"/>
    <col min="10251" max="10251" width="4.6640625" customWidth="1"/>
    <col min="10252" max="10252" width="2.88671875" customWidth="1"/>
    <col min="10253" max="10253" width="3.33203125" customWidth="1"/>
    <col min="10254" max="10255" width="4.6640625" customWidth="1"/>
    <col min="10256" max="10256" width="1.88671875" customWidth="1"/>
    <col min="10257" max="10257" width="2.44140625" customWidth="1"/>
    <col min="10258" max="10258" width="3.109375" customWidth="1"/>
    <col min="10259" max="10259" width="2.33203125" customWidth="1"/>
    <col min="10260" max="10261" width="4.6640625" customWidth="1"/>
    <col min="10262" max="10262" width="2.33203125" customWidth="1"/>
    <col min="10263" max="10263" width="3.109375" customWidth="1"/>
    <col min="10264" max="10264" width="2.88671875" customWidth="1"/>
    <col min="10265" max="10265" width="2.109375" customWidth="1"/>
    <col min="10266" max="10267" width="4.6640625" customWidth="1"/>
    <col min="10268" max="10268" width="3.33203125" customWidth="1"/>
    <col min="10269" max="10269" width="2.88671875" customWidth="1"/>
    <col min="10270" max="10270" width="4.6640625" customWidth="1"/>
    <col min="10271" max="10271" width="2.88671875" customWidth="1"/>
    <col min="10272" max="10272" width="4.6640625" customWidth="1"/>
    <col min="10273" max="10275" width="8.6640625" customWidth="1"/>
    <col min="10276" max="10276" width="2.6640625" customWidth="1"/>
    <col min="10277" max="10277" width="7.88671875" customWidth="1"/>
    <col min="10500" max="10500" width="7.109375" customWidth="1"/>
    <col min="10501" max="10501" width="2.6640625" customWidth="1"/>
    <col min="10502" max="10504" width="8.6640625" customWidth="1"/>
    <col min="10505" max="10505" width="4.6640625" customWidth="1"/>
    <col min="10506" max="10506" width="2.33203125" customWidth="1"/>
    <col min="10507" max="10507" width="4.6640625" customWidth="1"/>
    <col min="10508" max="10508" width="2.88671875" customWidth="1"/>
    <col min="10509" max="10509" width="3.33203125" customWidth="1"/>
    <col min="10510" max="10511" width="4.6640625" customWidth="1"/>
    <col min="10512" max="10512" width="1.88671875" customWidth="1"/>
    <col min="10513" max="10513" width="2.44140625" customWidth="1"/>
    <col min="10514" max="10514" width="3.109375" customWidth="1"/>
    <col min="10515" max="10515" width="2.33203125" customWidth="1"/>
    <col min="10516" max="10517" width="4.6640625" customWidth="1"/>
    <col min="10518" max="10518" width="2.33203125" customWidth="1"/>
    <col min="10519" max="10519" width="3.109375" customWidth="1"/>
    <col min="10520" max="10520" width="2.88671875" customWidth="1"/>
    <col min="10521" max="10521" width="2.109375" customWidth="1"/>
    <col min="10522" max="10523" width="4.6640625" customWidth="1"/>
    <col min="10524" max="10524" width="3.33203125" customWidth="1"/>
    <col min="10525" max="10525" width="2.88671875" customWidth="1"/>
    <col min="10526" max="10526" width="4.6640625" customWidth="1"/>
    <col min="10527" max="10527" width="2.88671875" customWidth="1"/>
    <col min="10528" max="10528" width="4.6640625" customWidth="1"/>
    <col min="10529" max="10531" width="8.6640625" customWidth="1"/>
    <col min="10532" max="10532" width="2.6640625" customWidth="1"/>
    <col min="10533" max="10533" width="7.88671875" customWidth="1"/>
    <col min="10756" max="10756" width="7.109375" customWidth="1"/>
    <col min="10757" max="10757" width="2.6640625" customWidth="1"/>
    <col min="10758" max="10760" width="8.6640625" customWidth="1"/>
    <col min="10761" max="10761" width="4.6640625" customWidth="1"/>
    <col min="10762" max="10762" width="2.33203125" customWidth="1"/>
    <col min="10763" max="10763" width="4.6640625" customWidth="1"/>
    <col min="10764" max="10764" width="2.88671875" customWidth="1"/>
    <col min="10765" max="10765" width="3.33203125" customWidth="1"/>
    <col min="10766" max="10767" width="4.6640625" customWidth="1"/>
    <col min="10768" max="10768" width="1.88671875" customWidth="1"/>
    <col min="10769" max="10769" width="2.44140625" customWidth="1"/>
    <col min="10770" max="10770" width="3.109375" customWidth="1"/>
    <col min="10771" max="10771" width="2.33203125" customWidth="1"/>
    <col min="10772" max="10773" width="4.6640625" customWidth="1"/>
    <col min="10774" max="10774" width="2.33203125" customWidth="1"/>
    <col min="10775" max="10775" width="3.109375" customWidth="1"/>
    <col min="10776" max="10776" width="2.88671875" customWidth="1"/>
    <col min="10777" max="10777" width="2.109375" customWidth="1"/>
    <col min="10778" max="10779" width="4.6640625" customWidth="1"/>
    <col min="10780" max="10780" width="3.33203125" customWidth="1"/>
    <col min="10781" max="10781" width="2.88671875" customWidth="1"/>
    <col min="10782" max="10782" width="4.6640625" customWidth="1"/>
    <col min="10783" max="10783" width="2.88671875" customWidth="1"/>
    <col min="10784" max="10784" width="4.6640625" customWidth="1"/>
    <col min="10785" max="10787" width="8.6640625" customWidth="1"/>
    <col min="10788" max="10788" width="2.6640625" customWidth="1"/>
    <col min="10789" max="10789" width="7.88671875" customWidth="1"/>
    <col min="11012" max="11012" width="7.109375" customWidth="1"/>
    <col min="11013" max="11013" width="2.6640625" customWidth="1"/>
    <col min="11014" max="11016" width="8.6640625" customWidth="1"/>
    <col min="11017" max="11017" width="4.6640625" customWidth="1"/>
    <col min="11018" max="11018" width="2.33203125" customWidth="1"/>
    <col min="11019" max="11019" width="4.6640625" customWidth="1"/>
    <col min="11020" max="11020" width="2.88671875" customWidth="1"/>
    <col min="11021" max="11021" width="3.33203125" customWidth="1"/>
    <col min="11022" max="11023" width="4.6640625" customWidth="1"/>
    <col min="11024" max="11024" width="1.88671875" customWidth="1"/>
    <col min="11025" max="11025" width="2.44140625" customWidth="1"/>
    <col min="11026" max="11026" width="3.109375" customWidth="1"/>
    <col min="11027" max="11027" width="2.33203125" customWidth="1"/>
    <col min="11028" max="11029" width="4.6640625" customWidth="1"/>
    <col min="11030" max="11030" width="2.33203125" customWidth="1"/>
    <col min="11031" max="11031" width="3.109375" customWidth="1"/>
    <col min="11032" max="11032" width="2.88671875" customWidth="1"/>
    <col min="11033" max="11033" width="2.109375" customWidth="1"/>
    <col min="11034" max="11035" width="4.6640625" customWidth="1"/>
    <col min="11036" max="11036" width="3.33203125" customWidth="1"/>
    <col min="11037" max="11037" width="2.88671875" customWidth="1"/>
    <col min="11038" max="11038" width="4.6640625" customWidth="1"/>
    <col min="11039" max="11039" width="2.88671875" customWidth="1"/>
    <col min="11040" max="11040" width="4.6640625" customWidth="1"/>
    <col min="11041" max="11043" width="8.6640625" customWidth="1"/>
    <col min="11044" max="11044" width="2.6640625" customWidth="1"/>
    <col min="11045" max="11045" width="7.88671875" customWidth="1"/>
    <col min="11268" max="11268" width="7.109375" customWidth="1"/>
    <col min="11269" max="11269" width="2.6640625" customWidth="1"/>
    <col min="11270" max="11272" width="8.6640625" customWidth="1"/>
    <col min="11273" max="11273" width="4.6640625" customWidth="1"/>
    <col min="11274" max="11274" width="2.33203125" customWidth="1"/>
    <col min="11275" max="11275" width="4.6640625" customWidth="1"/>
    <col min="11276" max="11276" width="2.88671875" customWidth="1"/>
    <col min="11277" max="11277" width="3.33203125" customWidth="1"/>
    <col min="11278" max="11279" width="4.6640625" customWidth="1"/>
    <col min="11280" max="11280" width="1.88671875" customWidth="1"/>
    <col min="11281" max="11281" width="2.44140625" customWidth="1"/>
    <col min="11282" max="11282" width="3.109375" customWidth="1"/>
    <col min="11283" max="11283" width="2.33203125" customWidth="1"/>
    <col min="11284" max="11285" width="4.6640625" customWidth="1"/>
    <col min="11286" max="11286" width="2.33203125" customWidth="1"/>
    <col min="11287" max="11287" width="3.109375" customWidth="1"/>
    <col min="11288" max="11288" width="2.88671875" customWidth="1"/>
    <col min="11289" max="11289" width="2.109375" customWidth="1"/>
    <col min="11290" max="11291" width="4.6640625" customWidth="1"/>
    <col min="11292" max="11292" width="3.33203125" customWidth="1"/>
    <col min="11293" max="11293" width="2.88671875" customWidth="1"/>
    <col min="11294" max="11294" width="4.6640625" customWidth="1"/>
    <col min="11295" max="11295" width="2.88671875" customWidth="1"/>
    <col min="11296" max="11296" width="4.6640625" customWidth="1"/>
    <col min="11297" max="11299" width="8.6640625" customWidth="1"/>
    <col min="11300" max="11300" width="2.6640625" customWidth="1"/>
    <col min="11301" max="11301" width="7.88671875" customWidth="1"/>
    <col min="11524" max="11524" width="7.109375" customWidth="1"/>
    <col min="11525" max="11525" width="2.6640625" customWidth="1"/>
    <col min="11526" max="11528" width="8.6640625" customWidth="1"/>
    <col min="11529" max="11529" width="4.6640625" customWidth="1"/>
    <col min="11530" max="11530" width="2.33203125" customWidth="1"/>
    <col min="11531" max="11531" width="4.6640625" customWidth="1"/>
    <col min="11532" max="11532" width="2.88671875" customWidth="1"/>
    <col min="11533" max="11533" width="3.33203125" customWidth="1"/>
    <col min="11534" max="11535" width="4.6640625" customWidth="1"/>
    <col min="11536" max="11536" width="1.88671875" customWidth="1"/>
    <col min="11537" max="11537" width="2.44140625" customWidth="1"/>
    <col min="11538" max="11538" width="3.109375" customWidth="1"/>
    <col min="11539" max="11539" width="2.33203125" customWidth="1"/>
    <col min="11540" max="11541" width="4.6640625" customWidth="1"/>
    <col min="11542" max="11542" width="2.33203125" customWidth="1"/>
    <col min="11543" max="11543" width="3.109375" customWidth="1"/>
    <col min="11544" max="11544" width="2.88671875" customWidth="1"/>
    <col min="11545" max="11545" width="2.109375" customWidth="1"/>
    <col min="11546" max="11547" width="4.6640625" customWidth="1"/>
    <col min="11548" max="11548" width="3.33203125" customWidth="1"/>
    <col min="11549" max="11549" width="2.88671875" customWidth="1"/>
    <col min="11550" max="11550" width="4.6640625" customWidth="1"/>
    <col min="11551" max="11551" width="2.88671875" customWidth="1"/>
    <col min="11552" max="11552" width="4.6640625" customWidth="1"/>
    <col min="11553" max="11555" width="8.6640625" customWidth="1"/>
    <col min="11556" max="11556" width="2.6640625" customWidth="1"/>
    <col min="11557" max="11557" width="7.88671875" customWidth="1"/>
    <col min="11780" max="11780" width="7.109375" customWidth="1"/>
    <col min="11781" max="11781" width="2.6640625" customWidth="1"/>
    <col min="11782" max="11784" width="8.6640625" customWidth="1"/>
    <col min="11785" max="11785" width="4.6640625" customWidth="1"/>
    <col min="11786" max="11786" width="2.33203125" customWidth="1"/>
    <col min="11787" max="11787" width="4.6640625" customWidth="1"/>
    <col min="11788" max="11788" width="2.88671875" customWidth="1"/>
    <col min="11789" max="11789" width="3.33203125" customWidth="1"/>
    <col min="11790" max="11791" width="4.6640625" customWidth="1"/>
    <col min="11792" max="11792" width="1.88671875" customWidth="1"/>
    <col min="11793" max="11793" width="2.44140625" customWidth="1"/>
    <col min="11794" max="11794" width="3.109375" customWidth="1"/>
    <col min="11795" max="11795" width="2.33203125" customWidth="1"/>
    <col min="11796" max="11797" width="4.6640625" customWidth="1"/>
    <col min="11798" max="11798" width="2.33203125" customWidth="1"/>
    <col min="11799" max="11799" width="3.109375" customWidth="1"/>
    <col min="11800" max="11800" width="2.88671875" customWidth="1"/>
    <col min="11801" max="11801" width="2.109375" customWidth="1"/>
    <col min="11802" max="11803" width="4.6640625" customWidth="1"/>
    <col min="11804" max="11804" width="3.33203125" customWidth="1"/>
    <col min="11805" max="11805" width="2.88671875" customWidth="1"/>
    <col min="11806" max="11806" width="4.6640625" customWidth="1"/>
    <col min="11807" max="11807" width="2.88671875" customWidth="1"/>
    <col min="11808" max="11808" width="4.6640625" customWidth="1"/>
    <col min="11809" max="11811" width="8.6640625" customWidth="1"/>
    <col min="11812" max="11812" width="2.6640625" customWidth="1"/>
    <col min="11813" max="11813" width="7.88671875" customWidth="1"/>
    <col min="12036" max="12036" width="7.109375" customWidth="1"/>
    <col min="12037" max="12037" width="2.6640625" customWidth="1"/>
    <col min="12038" max="12040" width="8.6640625" customWidth="1"/>
    <col min="12041" max="12041" width="4.6640625" customWidth="1"/>
    <col min="12042" max="12042" width="2.33203125" customWidth="1"/>
    <col min="12043" max="12043" width="4.6640625" customWidth="1"/>
    <col min="12044" max="12044" width="2.88671875" customWidth="1"/>
    <col min="12045" max="12045" width="3.33203125" customWidth="1"/>
    <col min="12046" max="12047" width="4.6640625" customWidth="1"/>
    <col min="12048" max="12048" width="1.88671875" customWidth="1"/>
    <col min="12049" max="12049" width="2.44140625" customWidth="1"/>
    <col min="12050" max="12050" width="3.109375" customWidth="1"/>
    <col min="12051" max="12051" width="2.33203125" customWidth="1"/>
    <col min="12052" max="12053" width="4.6640625" customWidth="1"/>
    <col min="12054" max="12054" width="2.33203125" customWidth="1"/>
    <col min="12055" max="12055" width="3.109375" customWidth="1"/>
    <col min="12056" max="12056" width="2.88671875" customWidth="1"/>
    <col min="12057" max="12057" width="2.109375" customWidth="1"/>
    <col min="12058" max="12059" width="4.6640625" customWidth="1"/>
    <col min="12060" max="12060" width="3.33203125" customWidth="1"/>
    <col min="12061" max="12061" width="2.88671875" customWidth="1"/>
    <col min="12062" max="12062" width="4.6640625" customWidth="1"/>
    <col min="12063" max="12063" width="2.88671875" customWidth="1"/>
    <col min="12064" max="12064" width="4.6640625" customWidth="1"/>
    <col min="12065" max="12067" width="8.6640625" customWidth="1"/>
    <col min="12068" max="12068" width="2.6640625" customWidth="1"/>
    <col min="12069" max="12069" width="7.88671875" customWidth="1"/>
    <col min="12292" max="12292" width="7.109375" customWidth="1"/>
    <col min="12293" max="12293" width="2.6640625" customWidth="1"/>
    <col min="12294" max="12296" width="8.6640625" customWidth="1"/>
    <col min="12297" max="12297" width="4.6640625" customWidth="1"/>
    <col min="12298" max="12298" width="2.33203125" customWidth="1"/>
    <col min="12299" max="12299" width="4.6640625" customWidth="1"/>
    <col min="12300" max="12300" width="2.88671875" customWidth="1"/>
    <col min="12301" max="12301" width="3.33203125" customWidth="1"/>
    <col min="12302" max="12303" width="4.6640625" customWidth="1"/>
    <col min="12304" max="12304" width="1.88671875" customWidth="1"/>
    <col min="12305" max="12305" width="2.44140625" customWidth="1"/>
    <col min="12306" max="12306" width="3.109375" customWidth="1"/>
    <col min="12307" max="12307" width="2.33203125" customWidth="1"/>
    <col min="12308" max="12309" width="4.6640625" customWidth="1"/>
    <col min="12310" max="12310" width="2.33203125" customWidth="1"/>
    <col min="12311" max="12311" width="3.109375" customWidth="1"/>
    <col min="12312" max="12312" width="2.88671875" customWidth="1"/>
    <col min="12313" max="12313" width="2.109375" customWidth="1"/>
    <col min="12314" max="12315" width="4.6640625" customWidth="1"/>
    <col min="12316" max="12316" width="3.33203125" customWidth="1"/>
    <col min="12317" max="12317" width="2.88671875" customWidth="1"/>
    <col min="12318" max="12318" width="4.6640625" customWidth="1"/>
    <col min="12319" max="12319" width="2.88671875" customWidth="1"/>
    <col min="12320" max="12320" width="4.6640625" customWidth="1"/>
    <col min="12321" max="12323" width="8.6640625" customWidth="1"/>
    <col min="12324" max="12324" width="2.6640625" customWidth="1"/>
    <col min="12325" max="12325" width="7.88671875" customWidth="1"/>
    <col min="12548" max="12548" width="7.109375" customWidth="1"/>
    <col min="12549" max="12549" width="2.6640625" customWidth="1"/>
    <col min="12550" max="12552" width="8.6640625" customWidth="1"/>
    <col min="12553" max="12553" width="4.6640625" customWidth="1"/>
    <col min="12554" max="12554" width="2.33203125" customWidth="1"/>
    <col min="12555" max="12555" width="4.6640625" customWidth="1"/>
    <col min="12556" max="12556" width="2.88671875" customWidth="1"/>
    <col min="12557" max="12557" width="3.33203125" customWidth="1"/>
    <col min="12558" max="12559" width="4.6640625" customWidth="1"/>
    <col min="12560" max="12560" width="1.88671875" customWidth="1"/>
    <col min="12561" max="12561" width="2.44140625" customWidth="1"/>
    <col min="12562" max="12562" width="3.109375" customWidth="1"/>
    <col min="12563" max="12563" width="2.33203125" customWidth="1"/>
    <col min="12564" max="12565" width="4.6640625" customWidth="1"/>
    <col min="12566" max="12566" width="2.33203125" customWidth="1"/>
    <col min="12567" max="12567" width="3.109375" customWidth="1"/>
    <col min="12568" max="12568" width="2.88671875" customWidth="1"/>
    <col min="12569" max="12569" width="2.109375" customWidth="1"/>
    <col min="12570" max="12571" width="4.6640625" customWidth="1"/>
    <col min="12572" max="12572" width="3.33203125" customWidth="1"/>
    <col min="12573" max="12573" width="2.88671875" customWidth="1"/>
    <col min="12574" max="12574" width="4.6640625" customWidth="1"/>
    <col min="12575" max="12575" width="2.88671875" customWidth="1"/>
    <col min="12576" max="12576" width="4.6640625" customWidth="1"/>
    <col min="12577" max="12579" width="8.6640625" customWidth="1"/>
    <col min="12580" max="12580" width="2.6640625" customWidth="1"/>
    <col min="12581" max="12581" width="7.88671875" customWidth="1"/>
    <col min="12804" max="12804" width="7.109375" customWidth="1"/>
    <col min="12805" max="12805" width="2.6640625" customWidth="1"/>
    <col min="12806" max="12808" width="8.6640625" customWidth="1"/>
    <col min="12809" max="12809" width="4.6640625" customWidth="1"/>
    <col min="12810" max="12810" width="2.33203125" customWidth="1"/>
    <col min="12811" max="12811" width="4.6640625" customWidth="1"/>
    <col min="12812" max="12812" width="2.88671875" customWidth="1"/>
    <col min="12813" max="12813" width="3.33203125" customWidth="1"/>
    <col min="12814" max="12815" width="4.6640625" customWidth="1"/>
    <col min="12816" max="12816" width="1.88671875" customWidth="1"/>
    <col min="12817" max="12817" width="2.44140625" customWidth="1"/>
    <col min="12818" max="12818" width="3.109375" customWidth="1"/>
    <col min="12819" max="12819" width="2.33203125" customWidth="1"/>
    <col min="12820" max="12821" width="4.6640625" customWidth="1"/>
    <col min="12822" max="12822" width="2.33203125" customWidth="1"/>
    <col min="12823" max="12823" width="3.109375" customWidth="1"/>
    <col min="12824" max="12824" width="2.88671875" customWidth="1"/>
    <col min="12825" max="12825" width="2.109375" customWidth="1"/>
    <col min="12826" max="12827" width="4.6640625" customWidth="1"/>
    <col min="12828" max="12828" width="3.33203125" customWidth="1"/>
    <col min="12829" max="12829" width="2.88671875" customWidth="1"/>
    <col min="12830" max="12830" width="4.6640625" customWidth="1"/>
    <col min="12831" max="12831" width="2.88671875" customWidth="1"/>
    <col min="12832" max="12832" width="4.6640625" customWidth="1"/>
    <col min="12833" max="12835" width="8.6640625" customWidth="1"/>
    <col min="12836" max="12836" width="2.6640625" customWidth="1"/>
    <col min="12837" max="12837" width="7.88671875" customWidth="1"/>
    <col min="13060" max="13060" width="7.109375" customWidth="1"/>
    <col min="13061" max="13061" width="2.6640625" customWidth="1"/>
    <col min="13062" max="13064" width="8.6640625" customWidth="1"/>
    <col min="13065" max="13065" width="4.6640625" customWidth="1"/>
    <col min="13066" max="13066" width="2.33203125" customWidth="1"/>
    <col min="13067" max="13067" width="4.6640625" customWidth="1"/>
    <col min="13068" max="13068" width="2.88671875" customWidth="1"/>
    <col min="13069" max="13069" width="3.33203125" customWidth="1"/>
    <col min="13070" max="13071" width="4.6640625" customWidth="1"/>
    <col min="13072" max="13072" width="1.88671875" customWidth="1"/>
    <col min="13073" max="13073" width="2.44140625" customWidth="1"/>
    <col min="13074" max="13074" width="3.109375" customWidth="1"/>
    <col min="13075" max="13075" width="2.33203125" customWidth="1"/>
    <col min="13076" max="13077" width="4.6640625" customWidth="1"/>
    <col min="13078" max="13078" width="2.33203125" customWidth="1"/>
    <col min="13079" max="13079" width="3.109375" customWidth="1"/>
    <col min="13080" max="13080" width="2.88671875" customWidth="1"/>
    <col min="13081" max="13081" width="2.109375" customWidth="1"/>
    <col min="13082" max="13083" width="4.6640625" customWidth="1"/>
    <col min="13084" max="13084" width="3.33203125" customWidth="1"/>
    <col min="13085" max="13085" width="2.88671875" customWidth="1"/>
    <col min="13086" max="13086" width="4.6640625" customWidth="1"/>
    <col min="13087" max="13087" width="2.88671875" customWidth="1"/>
    <col min="13088" max="13088" width="4.6640625" customWidth="1"/>
    <col min="13089" max="13091" width="8.6640625" customWidth="1"/>
    <col min="13092" max="13092" width="2.6640625" customWidth="1"/>
    <col min="13093" max="13093" width="7.88671875" customWidth="1"/>
    <col min="13316" max="13316" width="7.109375" customWidth="1"/>
    <col min="13317" max="13317" width="2.6640625" customWidth="1"/>
    <col min="13318" max="13320" width="8.6640625" customWidth="1"/>
    <col min="13321" max="13321" width="4.6640625" customWidth="1"/>
    <col min="13322" max="13322" width="2.33203125" customWidth="1"/>
    <col min="13323" max="13323" width="4.6640625" customWidth="1"/>
    <col min="13324" max="13324" width="2.88671875" customWidth="1"/>
    <col min="13325" max="13325" width="3.33203125" customWidth="1"/>
    <col min="13326" max="13327" width="4.6640625" customWidth="1"/>
    <col min="13328" max="13328" width="1.88671875" customWidth="1"/>
    <col min="13329" max="13329" width="2.44140625" customWidth="1"/>
    <col min="13330" max="13330" width="3.109375" customWidth="1"/>
    <col min="13331" max="13331" width="2.33203125" customWidth="1"/>
    <col min="13332" max="13333" width="4.6640625" customWidth="1"/>
    <col min="13334" max="13334" width="2.33203125" customWidth="1"/>
    <col min="13335" max="13335" width="3.109375" customWidth="1"/>
    <col min="13336" max="13336" width="2.88671875" customWidth="1"/>
    <col min="13337" max="13337" width="2.109375" customWidth="1"/>
    <col min="13338" max="13339" width="4.6640625" customWidth="1"/>
    <col min="13340" max="13340" width="3.33203125" customWidth="1"/>
    <col min="13341" max="13341" width="2.88671875" customWidth="1"/>
    <col min="13342" max="13342" width="4.6640625" customWidth="1"/>
    <col min="13343" max="13343" width="2.88671875" customWidth="1"/>
    <col min="13344" max="13344" width="4.6640625" customWidth="1"/>
    <col min="13345" max="13347" width="8.6640625" customWidth="1"/>
    <col min="13348" max="13348" width="2.6640625" customWidth="1"/>
    <col min="13349" max="13349" width="7.88671875" customWidth="1"/>
    <col min="13572" max="13572" width="7.109375" customWidth="1"/>
    <col min="13573" max="13573" width="2.6640625" customWidth="1"/>
    <col min="13574" max="13576" width="8.6640625" customWidth="1"/>
    <col min="13577" max="13577" width="4.6640625" customWidth="1"/>
    <col min="13578" max="13578" width="2.33203125" customWidth="1"/>
    <col min="13579" max="13579" width="4.6640625" customWidth="1"/>
    <col min="13580" max="13580" width="2.88671875" customWidth="1"/>
    <col min="13581" max="13581" width="3.33203125" customWidth="1"/>
    <col min="13582" max="13583" width="4.6640625" customWidth="1"/>
    <col min="13584" max="13584" width="1.88671875" customWidth="1"/>
    <col min="13585" max="13585" width="2.44140625" customWidth="1"/>
    <col min="13586" max="13586" width="3.109375" customWidth="1"/>
    <col min="13587" max="13587" width="2.33203125" customWidth="1"/>
    <col min="13588" max="13589" width="4.6640625" customWidth="1"/>
    <col min="13590" max="13590" width="2.33203125" customWidth="1"/>
    <col min="13591" max="13591" width="3.109375" customWidth="1"/>
    <col min="13592" max="13592" width="2.88671875" customWidth="1"/>
    <col min="13593" max="13593" width="2.109375" customWidth="1"/>
    <col min="13594" max="13595" width="4.6640625" customWidth="1"/>
    <col min="13596" max="13596" width="3.33203125" customWidth="1"/>
    <col min="13597" max="13597" width="2.88671875" customWidth="1"/>
    <col min="13598" max="13598" width="4.6640625" customWidth="1"/>
    <col min="13599" max="13599" width="2.88671875" customWidth="1"/>
    <col min="13600" max="13600" width="4.6640625" customWidth="1"/>
    <col min="13601" max="13603" width="8.6640625" customWidth="1"/>
    <col min="13604" max="13604" width="2.6640625" customWidth="1"/>
    <col min="13605" max="13605" width="7.88671875" customWidth="1"/>
    <col min="13828" max="13828" width="7.109375" customWidth="1"/>
    <col min="13829" max="13829" width="2.6640625" customWidth="1"/>
    <col min="13830" max="13832" width="8.6640625" customWidth="1"/>
    <col min="13833" max="13833" width="4.6640625" customWidth="1"/>
    <col min="13834" max="13834" width="2.33203125" customWidth="1"/>
    <col min="13835" max="13835" width="4.6640625" customWidth="1"/>
    <col min="13836" max="13836" width="2.88671875" customWidth="1"/>
    <col min="13837" max="13837" width="3.33203125" customWidth="1"/>
    <col min="13838" max="13839" width="4.6640625" customWidth="1"/>
    <col min="13840" max="13840" width="1.88671875" customWidth="1"/>
    <col min="13841" max="13841" width="2.44140625" customWidth="1"/>
    <col min="13842" max="13842" width="3.109375" customWidth="1"/>
    <col min="13843" max="13843" width="2.33203125" customWidth="1"/>
    <col min="13844" max="13845" width="4.6640625" customWidth="1"/>
    <col min="13846" max="13846" width="2.33203125" customWidth="1"/>
    <col min="13847" max="13847" width="3.109375" customWidth="1"/>
    <col min="13848" max="13848" width="2.88671875" customWidth="1"/>
    <col min="13849" max="13849" width="2.109375" customWidth="1"/>
    <col min="13850" max="13851" width="4.6640625" customWidth="1"/>
    <col min="13852" max="13852" width="3.33203125" customWidth="1"/>
    <col min="13853" max="13853" width="2.88671875" customWidth="1"/>
    <col min="13854" max="13854" width="4.6640625" customWidth="1"/>
    <col min="13855" max="13855" width="2.88671875" customWidth="1"/>
    <col min="13856" max="13856" width="4.6640625" customWidth="1"/>
    <col min="13857" max="13859" width="8.6640625" customWidth="1"/>
    <col min="13860" max="13860" width="2.6640625" customWidth="1"/>
    <col min="13861" max="13861" width="7.88671875" customWidth="1"/>
    <col min="14084" max="14084" width="7.109375" customWidth="1"/>
    <col min="14085" max="14085" width="2.6640625" customWidth="1"/>
    <col min="14086" max="14088" width="8.6640625" customWidth="1"/>
    <col min="14089" max="14089" width="4.6640625" customWidth="1"/>
    <col min="14090" max="14090" width="2.33203125" customWidth="1"/>
    <col min="14091" max="14091" width="4.6640625" customWidth="1"/>
    <col min="14092" max="14092" width="2.88671875" customWidth="1"/>
    <col min="14093" max="14093" width="3.33203125" customWidth="1"/>
    <col min="14094" max="14095" width="4.6640625" customWidth="1"/>
    <col min="14096" max="14096" width="1.88671875" customWidth="1"/>
    <col min="14097" max="14097" width="2.44140625" customWidth="1"/>
    <col min="14098" max="14098" width="3.109375" customWidth="1"/>
    <col min="14099" max="14099" width="2.33203125" customWidth="1"/>
    <col min="14100" max="14101" width="4.6640625" customWidth="1"/>
    <col min="14102" max="14102" width="2.33203125" customWidth="1"/>
    <col min="14103" max="14103" width="3.109375" customWidth="1"/>
    <col min="14104" max="14104" width="2.88671875" customWidth="1"/>
    <col min="14105" max="14105" width="2.109375" customWidth="1"/>
    <col min="14106" max="14107" width="4.6640625" customWidth="1"/>
    <col min="14108" max="14108" width="3.33203125" customWidth="1"/>
    <col min="14109" max="14109" width="2.88671875" customWidth="1"/>
    <col min="14110" max="14110" width="4.6640625" customWidth="1"/>
    <col min="14111" max="14111" width="2.88671875" customWidth="1"/>
    <col min="14112" max="14112" width="4.6640625" customWidth="1"/>
    <col min="14113" max="14115" width="8.6640625" customWidth="1"/>
    <col min="14116" max="14116" width="2.6640625" customWidth="1"/>
    <col min="14117" max="14117" width="7.88671875" customWidth="1"/>
    <col min="14340" max="14340" width="7.109375" customWidth="1"/>
    <col min="14341" max="14341" width="2.6640625" customWidth="1"/>
    <col min="14342" max="14344" width="8.6640625" customWidth="1"/>
    <col min="14345" max="14345" width="4.6640625" customWidth="1"/>
    <col min="14346" max="14346" width="2.33203125" customWidth="1"/>
    <col min="14347" max="14347" width="4.6640625" customWidth="1"/>
    <col min="14348" max="14348" width="2.88671875" customWidth="1"/>
    <col min="14349" max="14349" width="3.33203125" customWidth="1"/>
    <col min="14350" max="14351" width="4.6640625" customWidth="1"/>
    <col min="14352" max="14352" width="1.88671875" customWidth="1"/>
    <col min="14353" max="14353" width="2.44140625" customWidth="1"/>
    <col min="14354" max="14354" width="3.109375" customWidth="1"/>
    <col min="14355" max="14355" width="2.33203125" customWidth="1"/>
    <col min="14356" max="14357" width="4.6640625" customWidth="1"/>
    <col min="14358" max="14358" width="2.33203125" customWidth="1"/>
    <col min="14359" max="14359" width="3.109375" customWidth="1"/>
    <col min="14360" max="14360" width="2.88671875" customWidth="1"/>
    <col min="14361" max="14361" width="2.109375" customWidth="1"/>
    <col min="14362" max="14363" width="4.6640625" customWidth="1"/>
    <col min="14364" max="14364" width="3.33203125" customWidth="1"/>
    <col min="14365" max="14365" width="2.88671875" customWidth="1"/>
    <col min="14366" max="14366" width="4.6640625" customWidth="1"/>
    <col min="14367" max="14367" width="2.88671875" customWidth="1"/>
    <col min="14368" max="14368" width="4.6640625" customWidth="1"/>
    <col min="14369" max="14371" width="8.6640625" customWidth="1"/>
    <col min="14372" max="14372" width="2.6640625" customWidth="1"/>
    <col min="14373" max="14373" width="7.88671875" customWidth="1"/>
    <col min="14596" max="14596" width="7.109375" customWidth="1"/>
    <col min="14597" max="14597" width="2.6640625" customWidth="1"/>
    <col min="14598" max="14600" width="8.6640625" customWidth="1"/>
    <col min="14601" max="14601" width="4.6640625" customWidth="1"/>
    <col min="14602" max="14602" width="2.33203125" customWidth="1"/>
    <col min="14603" max="14603" width="4.6640625" customWidth="1"/>
    <col min="14604" max="14604" width="2.88671875" customWidth="1"/>
    <col min="14605" max="14605" width="3.33203125" customWidth="1"/>
    <col min="14606" max="14607" width="4.6640625" customWidth="1"/>
    <col min="14608" max="14608" width="1.88671875" customWidth="1"/>
    <col min="14609" max="14609" width="2.44140625" customWidth="1"/>
    <col min="14610" max="14610" width="3.109375" customWidth="1"/>
    <col min="14611" max="14611" width="2.33203125" customWidth="1"/>
    <col min="14612" max="14613" width="4.6640625" customWidth="1"/>
    <col min="14614" max="14614" width="2.33203125" customWidth="1"/>
    <col min="14615" max="14615" width="3.109375" customWidth="1"/>
    <col min="14616" max="14616" width="2.88671875" customWidth="1"/>
    <col min="14617" max="14617" width="2.109375" customWidth="1"/>
    <col min="14618" max="14619" width="4.6640625" customWidth="1"/>
    <col min="14620" max="14620" width="3.33203125" customWidth="1"/>
    <col min="14621" max="14621" width="2.88671875" customWidth="1"/>
    <col min="14622" max="14622" width="4.6640625" customWidth="1"/>
    <col min="14623" max="14623" width="2.88671875" customWidth="1"/>
    <col min="14624" max="14624" width="4.6640625" customWidth="1"/>
    <col min="14625" max="14627" width="8.6640625" customWidth="1"/>
    <col min="14628" max="14628" width="2.6640625" customWidth="1"/>
    <col min="14629" max="14629" width="7.88671875" customWidth="1"/>
    <col min="14852" max="14852" width="7.109375" customWidth="1"/>
    <col min="14853" max="14853" width="2.6640625" customWidth="1"/>
    <col min="14854" max="14856" width="8.6640625" customWidth="1"/>
    <col min="14857" max="14857" width="4.6640625" customWidth="1"/>
    <col min="14858" max="14858" width="2.33203125" customWidth="1"/>
    <col min="14859" max="14859" width="4.6640625" customWidth="1"/>
    <col min="14860" max="14860" width="2.88671875" customWidth="1"/>
    <col min="14861" max="14861" width="3.33203125" customWidth="1"/>
    <col min="14862" max="14863" width="4.6640625" customWidth="1"/>
    <col min="14864" max="14864" width="1.88671875" customWidth="1"/>
    <col min="14865" max="14865" width="2.44140625" customWidth="1"/>
    <col min="14866" max="14866" width="3.109375" customWidth="1"/>
    <col min="14867" max="14867" width="2.33203125" customWidth="1"/>
    <col min="14868" max="14869" width="4.6640625" customWidth="1"/>
    <col min="14870" max="14870" width="2.33203125" customWidth="1"/>
    <col min="14871" max="14871" width="3.109375" customWidth="1"/>
    <col min="14872" max="14872" width="2.88671875" customWidth="1"/>
    <col min="14873" max="14873" width="2.109375" customWidth="1"/>
    <col min="14874" max="14875" width="4.6640625" customWidth="1"/>
    <col min="14876" max="14876" width="3.33203125" customWidth="1"/>
    <col min="14877" max="14877" width="2.88671875" customWidth="1"/>
    <col min="14878" max="14878" width="4.6640625" customWidth="1"/>
    <col min="14879" max="14879" width="2.88671875" customWidth="1"/>
    <col min="14880" max="14880" width="4.6640625" customWidth="1"/>
    <col min="14881" max="14883" width="8.6640625" customWidth="1"/>
    <col min="14884" max="14884" width="2.6640625" customWidth="1"/>
    <col min="14885" max="14885" width="7.88671875" customWidth="1"/>
    <col min="15108" max="15108" width="7.109375" customWidth="1"/>
    <col min="15109" max="15109" width="2.6640625" customWidth="1"/>
    <col min="15110" max="15112" width="8.6640625" customWidth="1"/>
    <col min="15113" max="15113" width="4.6640625" customWidth="1"/>
    <col min="15114" max="15114" width="2.33203125" customWidth="1"/>
    <col min="15115" max="15115" width="4.6640625" customWidth="1"/>
    <col min="15116" max="15116" width="2.88671875" customWidth="1"/>
    <col min="15117" max="15117" width="3.33203125" customWidth="1"/>
    <col min="15118" max="15119" width="4.6640625" customWidth="1"/>
    <col min="15120" max="15120" width="1.88671875" customWidth="1"/>
    <col min="15121" max="15121" width="2.44140625" customWidth="1"/>
    <col min="15122" max="15122" width="3.109375" customWidth="1"/>
    <col min="15123" max="15123" width="2.33203125" customWidth="1"/>
    <col min="15124" max="15125" width="4.6640625" customWidth="1"/>
    <col min="15126" max="15126" width="2.33203125" customWidth="1"/>
    <col min="15127" max="15127" width="3.109375" customWidth="1"/>
    <col min="15128" max="15128" width="2.88671875" customWidth="1"/>
    <col min="15129" max="15129" width="2.109375" customWidth="1"/>
    <col min="15130" max="15131" width="4.6640625" customWidth="1"/>
    <col min="15132" max="15132" width="3.33203125" customWidth="1"/>
    <col min="15133" max="15133" width="2.88671875" customWidth="1"/>
    <col min="15134" max="15134" width="4.6640625" customWidth="1"/>
    <col min="15135" max="15135" width="2.88671875" customWidth="1"/>
    <col min="15136" max="15136" width="4.6640625" customWidth="1"/>
    <col min="15137" max="15139" width="8.6640625" customWidth="1"/>
    <col min="15140" max="15140" width="2.6640625" customWidth="1"/>
    <col min="15141" max="15141" width="7.88671875" customWidth="1"/>
    <col min="15364" max="15364" width="7.109375" customWidth="1"/>
    <col min="15365" max="15365" width="2.6640625" customWidth="1"/>
    <col min="15366" max="15368" width="8.6640625" customWidth="1"/>
    <col min="15369" max="15369" width="4.6640625" customWidth="1"/>
    <col min="15370" max="15370" width="2.33203125" customWidth="1"/>
    <col min="15371" max="15371" width="4.6640625" customWidth="1"/>
    <col min="15372" max="15372" width="2.88671875" customWidth="1"/>
    <col min="15373" max="15373" width="3.33203125" customWidth="1"/>
    <col min="15374" max="15375" width="4.6640625" customWidth="1"/>
    <col min="15376" max="15376" width="1.88671875" customWidth="1"/>
    <col min="15377" max="15377" width="2.44140625" customWidth="1"/>
    <col min="15378" max="15378" width="3.109375" customWidth="1"/>
    <col min="15379" max="15379" width="2.33203125" customWidth="1"/>
    <col min="15380" max="15381" width="4.6640625" customWidth="1"/>
    <col min="15382" max="15382" width="2.33203125" customWidth="1"/>
    <col min="15383" max="15383" width="3.109375" customWidth="1"/>
    <col min="15384" max="15384" width="2.88671875" customWidth="1"/>
    <col min="15385" max="15385" width="2.109375" customWidth="1"/>
    <col min="15386" max="15387" width="4.6640625" customWidth="1"/>
    <col min="15388" max="15388" width="3.33203125" customWidth="1"/>
    <col min="15389" max="15389" width="2.88671875" customWidth="1"/>
    <col min="15390" max="15390" width="4.6640625" customWidth="1"/>
    <col min="15391" max="15391" width="2.88671875" customWidth="1"/>
    <col min="15392" max="15392" width="4.6640625" customWidth="1"/>
    <col min="15393" max="15395" width="8.6640625" customWidth="1"/>
    <col min="15396" max="15396" width="2.6640625" customWidth="1"/>
    <col min="15397" max="15397" width="7.88671875" customWidth="1"/>
    <col min="15620" max="15620" width="7.109375" customWidth="1"/>
    <col min="15621" max="15621" width="2.6640625" customWidth="1"/>
    <col min="15622" max="15624" width="8.6640625" customWidth="1"/>
    <col min="15625" max="15625" width="4.6640625" customWidth="1"/>
    <col min="15626" max="15626" width="2.33203125" customWidth="1"/>
    <col min="15627" max="15627" width="4.6640625" customWidth="1"/>
    <col min="15628" max="15628" width="2.88671875" customWidth="1"/>
    <col min="15629" max="15629" width="3.33203125" customWidth="1"/>
    <col min="15630" max="15631" width="4.6640625" customWidth="1"/>
    <col min="15632" max="15632" width="1.88671875" customWidth="1"/>
    <col min="15633" max="15633" width="2.44140625" customWidth="1"/>
    <col min="15634" max="15634" width="3.109375" customWidth="1"/>
    <col min="15635" max="15635" width="2.33203125" customWidth="1"/>
    <col min="15636" max="15637" width="4.6640625" customWidth="1"/>
    <col min="15638" max="15638" width="2.33203125" customWidth="1"/>
    <col min="15639" max="15639" width="3.109375" customWidth="1"/>
    <col min="15640" max="15640" width="2.88671875" customWidth="1"/>
    <col min="15641" max="15641" width="2.109375" customWidth="1"/>
    <col min="15642" max="15643" width="4.6640625" customWidth="1"/>
    <col min="15644" max="15644" width="3.33203125" customWidth="1"/>
    <col min="15645" max="15645" width="2.88671875" customWidth="1"/>
    <col min="15646" max="15646" width="4.6640625" customWidth="1"/>
    <col min="15647" max="15647" width="2.88671875" customWidth="1"/>
    <col min="15648" max="15648" width="4.6640625" customWidth="1"/>
    <col min="15649" max="15651" width="8.6640625" customWidth="1"/>
    <col min="15652" max="15652" width="2.6640625" customWidth="1"/>
    <col min="15653" max="15653" width="7.88671875" customWidth="1"/>
    <col min="15876" max="15876" width="7.109375" customWidth="1"/>
    <col min="15877" max="15877" width="2.6640625" customWidth="1"/>
    <col min="15878" max="15880" width="8.6640625" customWidth="1"/>
    <col min="15881" max="15881" width="4.6640625" customWidth="1"/>
    <col min="15882" max="15882" width="2.33203125" customWidth="1"/>
    <col min="15883" max="15883" width="4.6640625" customWidth="1"/>
    <col min="15884" max="15884" width="2.88671875" customWidth="1"/>
    <col min="15885" max="15885" width="3.33203125" customWidth="1"/>
    <col min="15886" max="15887" width="4.6640625" customWidth="1"/>
    <col min="15888" max="15888" width="1.88671875" customWidth="1"/>
    <col min="15889" max="15889" width="2.44140625" customWidth="1"/>
    <col min="15890" max="15890" width="3.109375" customWidth="1"/>
    <col min="15891" max="15891" width="2.33203125" customWidth="1"/>
    <col min="15892" max="15893" width="4.6640625" customWidth="1"/>
    <col min="15894" max="15894" width="2.33203125" customWidth="1"/>
    <col min="15895" max="15895" width="3.109375" customWidth="1"/>
    <col min="15896" max="15896" width="2.88671875" customWidth="1"/>
    <col min="15897" max="15897" width="2.109375" customWidth="1"/>
    <col min="15898" max="15899" width="4.6640625" customWidth="1"/>
    <col min="15900" max="15900" width="3.33203125" customWidth="1"/>
    <col min="15901" max="15901" width="2.88671875" customWidth="1"/>
    <col min="15902" max="15902" width="4.6640625" customWidth="1"/>
    <col min="15903" max="15903" width="2.88671875" customWidth="1"/>
    <col min="15904" max="15904" width="4.6640625" customWidth="1"/>
    <col min="15905" max="15907" width="8.6640625" customWidth="1"/>
    <col min="15908" max="15908" width="2.6640625" customWidth="1"/>
    <col min="15909" max="15909" width="7.88671875" customWidth="1"/>
    <col min="16132" max="16132" width="7.109375" customWidth="1"/>
    <col min="16133" max="16133" width="2.6640625" customWidth="1"/>
    <col min="16134" max="16136" width="8.6640625" customWidth="1"/>
    <col min="16137" max="16137" width="4.6640625" customWidth="1"/>
    <col min="16138" max="16138" width="2.33203125" customWidth="1"/>
    <col min="16139" max="16139" width="4.6640625" customWidth="1"/>
    <col min="16140" max="16140" width="2.88671875" customWidth="1"/>
    <col min="16141" max="16141" width="3.33203125" customWidth="1"/>
    <col min="16142" max="16143" width="4.6640625" customWidth="1"/>
    <col min="16144" max="16144" width="1.88671875" customWidth="1"/>
    <col min="16145" max="16145" width="2.44140625" customWidth="1"/>
    <col min="16146" max="16146" width="3.109375" customWidth="1"/>
    <col min="16147" max="16147" width="2.33203125" customWidth="1"/>
    <col min="16148" max="16149" width="4.6640625" customWidth="1"/>
    <col min="16150" max="16150" width="2.33203125" customWidth="1"/>
    <col min="16151" max="16151" width="3.109375" customWidth="1"/>
    <col min="16152" max="16152" width="2.88671875" customWidth="1"/>
    <col min="16153" max="16153" width="2.109375" customWidth="1"/>
    <col min="16154" max="16155" width="4.6640625" customWidth="1"/>
    <col min="16156" max="16156" width="3.33203125" customWidth="1"/>
    <col min="16157" max="16157" width="2.88671875" customWidth="1"/>
    <col min="16158" max="16158" width="4.6640625" customWidth="1"/>
    <col min="16159" max="16159" width="2.88671875" customWidth="1"/>
    <col min="16160" max="16160" width="4.6640625" customWidth="1"/>
    <col min="16161" max="16163" width="8.6640625" customWidth="1"/>
    <col min="16164" max="16164" width="2.6640625" customWidth="1"/>
    <col min="16165" max="16165" width="7.88671875" customWidth="1"/>
  </cols>
  <sheetData>
    <row r="1" spans="1:38" ht="26.25" customHeight="1" x14ac:dyDescent="0.2">
      <c r="A1" s="413" t="s">
        <v>279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</row>
    <row r="2" spans="1:38" ht="6" customHeight="1" x14ac:dyDescent="0.2"/>
    <row r="3" spans="1:38" ht="18.75" customHeight="1" x14ac:dyDescent="0.2">
      <c r="G3" s="81"/>
      <c r="I3" s="81"/>
      <c r="J3" s="81" t="s">
        <v>280</v>
      </c>
      <c r="M3" s="81"/>
      <c r="N3" s="81"/>
      <c r="O3" s="81"/>
      <c r="P3" s="81"/>
      <c r="Q3" s="81"/>
      <c r="R3" s="81"/>
      <c r="S3" s="81" t="s">
        <v>107</v>
      </c>
      <c r="U3" s="81"/>
      <c r="V3" s="81"/>
      <c r="W3" s="82"/>
      <c r="X3" s="82"/>
      <c r="Y3" s="82"/>
      <c r="Z3" s="82"/>
      <c r="AA3" s="82"/>
      <c r="AB3" s="82"/>
      <c r="AC3" s="82"/>
      <c r="AD3" s="82"/>
      <c r="AE3" s="82"/>
      <c r="AG3" s="82"/>
      <c r="AH3" s="82"/>
      <c r="AI3" s="82"/>
    </row>
    <row r="4" spans="1:38" ht="19.5" customHeight="1" x14ac:dyDescent="0.2">
      <c r="D4" s="81"/>
      <c r="E4" s="81"/>
      <c r="F4" s="81"/>
      <c r="G4" s="81"/>
      <c r="H4" s="81"/>
      <c r="I4" s="81"/>
      <c r="J4" s="81" t="s">
        <v>282</v>
      </c>
      <c r="M4" s="81"/>
      <c r="N4" s="81"/>
      <c r="O4" s="81"/>
      <c r="P4" s="81"/>
      <c r="Q4" s="81"/>
      <c r="R4" s="83"/>
      <c r="S4" s="81" t="s">
        <v>283</v>
      </c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</row>
    <row r="5" spans="1:38" ht="19.5" customHeight="1" x14ac:dyDescent="0.2">
      <c r="D5" s="81"/>
      <c r="E5" s="81"/>
      <c r="F5" s="81"/>
      <c r="G5" s="81"/>
      <c r="H5" s="81"/>
      <c r="I5" s="81"/>
      <c r="J5" s="81" t="s">
        <v>281</v>
      </c>
      <c r="M5" s="81"/>
      <c r="N5" s="81"/>
      <c r="O5" s="81"/>
      <c r="P5" s="81"/>
      <c r="Q5" s="81"/>
      <c r="R5" s="83"/>
      <c r="S5" s="83" t="s">
        <v>284</v>
      </c>
      <c r="T5" s="81"/>
      <c r="U5" s="81"/>
      <c r="V5" s="81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</row>
    <row r="6" spans="1:38" ht="19.5" customHeight="1" x14ac:dyDescent="0.2">
      <c r="D6" s="81"/>
      <c r="E6" s="81"/>
      <c r="F6" s="81"/>
      <c r="G6" s="81"/>
      <c r="H6" s="81"/>
      <c r="I6" s="81"/>
      <c r="J6" s="81"/>
      <c r="M6" s="81"/>
      <c r="N6" s="81"/>
      <c r="O6" s="81"/>
      <c r="P6" s="81"/>
      <c r="Q6" s="81"/>
      <c r="R6" s="83"/>
      <c r="S6" s="83"/>
      <c r="T6" s="81"/>
      <c r="U6" s="81"/>
      <c r="V6" s="81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</row>
    <row r="7" spans="1:38" ht="6.75" customHeight="1" x14ac:dyDescent="0.2">
      <c r="C7" s="168"/>
      <c r="D7" s="168"/>
      <c r="E7" s="168"/>
      <c r="F7" s="168"/>
      <c r="O7" s="418"/>
      <c r="P7" s="419"/>
      <c r="Q7" s="419"/>
      <c r="R7" s="418"/>
      <c r="S7" s="419"/>
      <c r="T7" s="419"/>
      <c r="U7" s="419"/>
      <c r="V7" s="420"/>
      <c r="W7" s="420"/>
      <c r="X7" s="420"/>
      <c r="Y7" s="420"/>
    </row>
    <row r="8" spans="1:38" ht="15" customHeight="1" thickBot="1" x14ac:dyDescent="0.25">
      <c r="A8" s="414">
        <v>44939</v>
      </c>
      <c r="B8" s="414"/>
      <c r="C8" s="414"/>
      <c r="D8" s="414"/>
      <c r="E8" s="414"/>
      <c r="F8" s="414"/>
      <c r="G8" s="434">
        <v>44575</v>
      </c>
      <c r="H8" s="414"/>
      <c r="I8" s="414"/>
      <c r="J8" s="414"/>
      <c r="K8" s="414"/>
      <c r="L8" s="414"/>
      <c r="M8" s="414"/>
      <c r="N8" s="435"/>
      <c r="O8" s="436">
        <v>44946</v>
      </c>
      <c r="P8" s="414"/>
      <c r="Q8" s="414"/>
      <c r="R8" s="414"/>
      <c r="S8" s="414"/>
      <c r="T8" s="414"/>
      <c r="U8" s="414"/>
      <c r="V8" s="414"/>
      <c r="W8" s="414"/>
      <c r="X8" s="435"/>
      <c r="Y8" s="436">
        <f>G8</f>
        <v>44575</v>
      </c>
      <c r="Z8" s="414"/>
      <c r="AA8" s="414"/>
      <c r="AB8" s="414"/>
      <c r="AC8" s="414"/>
      <c r="AD8" s="414"/>
      <c r="AE8" s="414"/>
      <c r="AF8" s="437"/>
      <c r="AG8" s="414">
        <f>A8</f>
        <v>44939</v>
      </c>
      <c r="AH8" s="414"/>
      <c r="AI8" s="414"/>
      <c r="AJ8" s="414"/>
      <c r="AK8" s="414"/>
      <c r="AL8" s="414"/>
    </row>
    <row r="9" spans="1:38" ht="10.050000000000001" customHeight="1" thickTop="1" x14ac:dyDescent="0.2">
      <c r="A9" s="448" t="s">
        <v>233</v>
      </c>
      <c r="B9" s="90"/>
      <c r="C9" s="411" t="s">
        <v>156</v>
      </c>
      <c r="D9" s="411">
        <v>1</v>
      </c>
      <c r="E9" s="407" t="s">
        <v>155</v>
      </c>
      <c r="F9" s="84"/>
      <c r="G9" s="128"/>
      <c r="H9" s="22"/>
      <c r="I9" s="1"/>
      <c r="J9" s="1"/>
      <c r="K9" s="1"/>
      <c r="L9" s="1"/>
      <c r="M9" s="1"/>
      <c r="N9" s="43"/>
      <c r="O9" s="1"/>
      <c r="P9" s="1"/>
      <c r="Q9" s="1"/>
      <c r="R9" s="1"/>
      <c r="S9" s="1"/>
      <c r="T9" s="1"/>
      <c r="U9" s="1"/>
      <c r="V9" s="1"/>
      <c r="W9" s="1"/>
      <c r="X9" s="1"/>
      <c r="Y9" s="42"/>
      <c r="Z9" s="1"/>
      <c r="AA9" s="1"/>
      <c r="AB9" s="1"/>
      <c r="AC9" s="1"/>
      <c r="AD9" s="8"/>
      <c r="AE9" s="114"/>
      <c r="AF9" s="148"/>
      <c r="AG9" s="166"/>
      <c r="AH9" s="123"/>
      <c r="AI9" s="123"/>
      <c r="AJ9" s="124"/>
      <c r="AK9" s="85"/>
      <c r="AL9" s="444" t="s">
        <v>241</v>
      </c>
    </row>
    <row r="10" spans="1:38" ht="10.050000000000001" customHeight="1" x14ac:dyDescent="0.2">
      <c r="A10" s="449"/>
      <c r="B10" s="90"/>
      <c r="C10" s="411"/>
      <c r="D10" s="411"/>
      <c r="E10" s="407"/>
      <c r="F10" s="84"/>
      <c r="G10" s="128"/>
      <c r="H10" s="22"/>
      <c r="I10" s="1"/>
      <c r="J10" s="1"/>
      <c r="K10" s="1"/>
      <c r="L10" s="1"/>
      <c r="M10" s="1"/>
      <c r="N10" s="43"/>
      <c r="O10" s="1"/>
      <c r="P10" s="1"/>
      <c r="Q10" s="1"/>
      <c r="R10" s="1"/>
      <c r="S10" s="1"/>
      <c r="T10" s="1"/>
      <c r="U10" s="1"/>
      <c r="V10" s="1"/>
      <c r="W10" s="1"/>
      <c r="X10" s="1"/>
      <c r="Y10" s="42"/>
      <c r="Z10" s="1"/>
      <c r="AA10" s="1"/>
      <c r="AB10" s="1"/>
      <c r="AC10" s="1"/>
      <c r="AD10" s="8"/>
      <c r="AE10" s="114"/>
      <c r="AF10" s="148"/>
      <c r="AG10" s="166"/>
      <c r="AH10" s="397" t="s">
        <v>185</v>
      </c>
      <c r="AI10" s="397">
        <v>6</v>
      </c>
      <c r="AJ10" s="447" t="s">
        <v>186</v>
      </c>
      <c r="AK10" s="85"/>
      <c r="AL10" s="445"/>
    </row>
    <row r="11" spans="1:38" ht="10.050000000000001" customHeight="1" x14ac:dyDescent="0.2">
      <c r="A11" s="449"/>
      <c r="B11" s="90"/>
      <c r="C11" s="411" t="s">
        <v>157</v>
      </c>
      <c r="D11" s="411">
        <v>2</v>
      </c>
      <c r="E11" s="407"/>
      <c r="F11" s="84"/>
      <c r="G11" s="128"/>
      <c r="H11" s="22"/>
      <c r="I11" s="1"/>
      <c r="J11" s="1"/>
      <c r="K11" s="1"/>
      <c r="L11" s="1"/>
      <c r="M11" s="1"/>
      <c r="N11" s="43"/>
      <c r="O11" s="1"/>
      <c r="P11" s="1"/>
      <c r="Q11" s="1"/>
      <c r="R11" s="1"/>
      <c r="S11" s="1"/>
      <c r="T11" s="1"/>
      <c r="U11" s="1"/>
      <c r="V11" s="1"/>
      <c r="W11" s="1"/>
      <c r="X11" s="1"/>
      <c r="Y11" s="42"/>
      <c r="Z11" s="1"/>
      <c r="AA11" s="1"/>
      <c r="AB11" s="1"/>
      <c r="AC11" s="1"/>
      <c r="AD11" s="8"/>
      <c r="AE11" s="114"/>
      <c r="AF11" s="148"/>
      <c r="AG11" s="166"/>
      <c r="AH11" s="397"/>
      <c r="AI11" s="397"/>
      <c r="AJ11" s="447"/>
      <c r="AK11" s="85"/>
      <c r="AL11" s="445"/>
    </row>
    <row r="12" spans="1:38" ht="10.050000000000001" customHeight="1" x14ac:dyDescent="0.2">
      <c r="A12" s="449"/>
      <c r="B12" s="90"/>
      <c r="C12" s="411"/>
      <c r="D12" s="411"/>
      <c r="E12" s="407"/>
      <c r="F12" s="84"/>
      <c r="G12" s="128"/>
      <c r="H12" s="22"/>
      <c r="I12" s="1"/>
      <c r="J12" s="1"/>
      <c r="K12" s="1"/>
      <c r="L12" s="1"/>
      <c r="M12" s="1"/>
      <c r="N12" s="43"/>
      <c r="O12" s="1"/>
      <c r="P12" s="1"/>
      <c r="Q12" s="1"/>
      <c r="R12" s="1"/>
      <c r="S12" s="1"/>
      <c r="T12" s="1"/>
      <c r="U12" s="1"/>
      <c r="V12" s="1"/>
      <c r="W12" s="1"/>
      <c r="X12" s="1"/>
      <c r="Y12" s="42"/>
      <c r="Z12" s="1"/>
      <c r="AA12" s="1"/>
      <c r="AB12" s="1"/>
      <c r="AC12" s="1"/>
      <c r="AD12" s="8"/>
      <c r="AE12" s="114"/>
      <c r="AF12" s="148"/>
      <c r="AG12" s="166"/>
      <c r="AH12" s="397"/>
      <c r="AI12" s="397">
        <v>5</v>
      </c>
      <c r="AJ12" s="447" t="s">
        <v>187</v>
      </c>
      <c r="AK12" s="85"/>
      <c r="AL12" s="445"/>
    </row>
    <row r="13" spans="1:38" ht="10.050000000000001" customHeight="1" x14ac:dyDescent="0.2">
      <c r="A13" s="449"/>
      <c r="B13" s="90"/>
      <c r="C13" s="411" t="s">
        <v>158</v>
      </c>
      <c r="D13" s="411">
        <v>3</v>
      </c>
      <c r="E13" s="407"/>
      <c r="F13" s="125"/>
      <c r="G13" s="129"/>
      <c r="H13" s="32"/>
      <c r="I13" s="1"/>
      <c r="J13" s="1"/>
      <c r="K13" s="1"/>
      <c r="L13" s="1"/>
      <c r="M13" s="1"/>
      <c r="N13" s="43"/>
      <c r="O13" s="1"/>
      <c r="P13" s="1"/>
      <c r="Q13" s="1"/>
      <c r="R13" s="1"/>
      <c r="S13" s="1"/>
      <c r="T13" s="1"/>
      <c r="U13" s="1"/>
      <c r="V13" s="1"/>
      <c r="W13" s="1"/>
      <c r="X13" s="1"/>
      <c r="Y13" s="42"/>
      <c r="Z13" s="1"/>
      <c r="AA13" s="1"/>
      <c r="AB13" s="1"/>
      <c r="AC13" s="1"/>
      <c r="AD13" s="8"/>
      <c r="AE13" s="87"/>
      <c r="AF13" s="149"/>
      <c r="AG13" s="145"/>
      <c r="AH13" s="397"/>
      <c r="AI13" s="397"/>
      <c r="AJ13" s="447"/>
      <c r="AK13" s="85"/>
      <c r="AL13" s="445"/>
    </row>
    <row r="14" spans="1:38" ht="10.050000000000001" customHeight="1" x14ac:dyDescent="0.2">
      <c r="A14" s="449"/>
      <c r="B14" s="90"/>
      <c r="C14" s="411"/>
      <c r="D14" s="411"/>
      <c r="E14" s="407"/>
      <c r="F14" s="84"/>
      <c r="G14" s="128"/>
      <c r="H14" s="29"/>
      <c r="I14" s="1"/>
      <c r="J14" s="1"/>
      <c r="K14" s="1"/>
      <c r="L14" s="1"/>
      <c r="M14" s="1"/>
      <c r="N14" s="43"/>
      <c r="O14" s="1"/>
      <c r="P14" s="1"/>
      <c r="Q14" s="1"/>
      <c r="R14" s="1"/>
      <c r="S14" s="1"/>
      <c r="T14" s="1"/>
      <c r="U14" s="1"/>
      <c r="V14" s="1"/>
      <c r="W14" s="1"/>
      <c r="X14" s="1"/>
      <c r="Y14" s="42"/>
      <c r="Z14" s="1"/>
      <c r="AA14" s="1"/>
      <c r="AB14" s="1"/>
      <c r="AC14" s="1"/>
      <c r="AD14" s="8"/>
      <c r="AE14" s="88"/>
      <c r="AF14" s="148"/>
      <c r="AG14" s="166"/>
      <c r="AH14" s="397"/>
      <c r="AI14" s="397">
        <v>4</v>
      </c>
      <c r="AJ14" s="447" t="s">
        <v>189</v>
      </c>
      <c r="AK14" s="85"/>
      <c r="AL14" s="445"/>
    </row>
    <row r="15" spans="1:38" ht="10.050000000000001" customHeight="1" x14ac:dyDescent="0.2">
      <c r="A15" s="449"/>
      <c r="B15" s="90"/>
      <c r="C15" s="411" t="s">
        <v>163</v>
      </c>
      <c r="D15" s="411">
        <v>4</v>
      </c>
      <c r="E15" s="407"/>
      <c r="F15" s="84"/>
      <c r="G15" s="128"/>
      <c r="H15" s="29"/>
      <c r="I15" s="1"/>
      <c r="J15" s="1"/>
      <c r="K15" s="1"/>
      <c r="L15" s="1"/>
      <c r="M15" s="1"/>
      <c r="N15" s="43"/>
      <c r="O15" s="1"/>
      <c r="P15" s="1"/>
      <c r="Q15" s="1"/>
      <c r="R15" s="1"/>
      <c r="S15" s="1"/>
      <c r="T15" s="1"/>
      <c r="U15" s="1"/>
      <c r="V15" s="1"/>
      <c r="W15" s="1"/>
      <c r="X15" s="1"/>
      <c r="Y15" s="42"/>
      <c r="Z15" s="1"/>
      <c r="AA15" s="1"/>
      <c r="AB15" s="1"/>
      <c r="AC15" s="1"/>
      <c r="AD15" s="8"/>
      <c r="AE15" s="88"/>
      <c r="AF15" s="148"/>
      <c r="AG15" s="166"/>
      <c r="AH15" s="397"/>
      <c r="AI15" s="397"/>
      <c r="AJ15" s="447"/>
      <c r="AK15" s="85"/>
      <c r="AL15" s="445"/>
    </row>
    <row r="16" spans="1:38" ht="10.050000000000001" customHeight="1" x14ac:dyDescent="0.2">
      <c r="A16" s="449"/>
      <c r="B16" s="90"/>
      <c r="C16" s="411"/>
      <c r="D16" s="411"/>
      <c r="E16" s="407"/>
      <c r="F16" s="84"/>
      <c r="G16" s="128"/>
      <c r="H16" s="29"/>
      <c r="I16" s="1"/>
      <c r="J16" s="1"/>
      <c r="K16" s="1"/>
      <c r="L16" s="1"/>
      <c r="M16" s="1"/>
      <c r="N16" s="43"/>
      <c r="O16" s="1"/>
      <c r="P16" s="1"/>
      <c r="Q16" s="1"/>
      <c r="R16" s="1"/>
      <c r="S16" s="1"/>
      <c r="T16" s="1"/>
      <c r="U16" s="1"/>
      <c r="V16" s="1"/>
      <c r="W16" s="1"/>
      <c r="X16" s="1"/>
      <c r="Y16" s="42"/>
      <c r="Z16" s="1"/>
      <c r="AA16" s="1"/>
      <c r="AB16" s="1"/>
      <c r="AC16" s="2"/>
      <c r="AD16" s="91"/>
      <c r="AE16" s="88"/>
      <c r="AF16" s="148"/>
      <c r="AG16" s="166"/>
      <c r="AH16" s="94"/>
      <c r="AI16" s="94"/>
      <c r="AJ16" s="95"/>
      <c r="AK16" s="85"/>
      <c r="AL16" s="445"/>
    </row>
    <row r="17" spans="1:38" ht="10.050000000000001" customHeight="1" x14ac:dyDescent="0.2">
      <c r="A17" s="449"/>
      <c r="B17" s="90"/>
      <c r="C17" s="411" t="s">
        <v>108</v>
      </c>
      <c r="D17" s="411">
        <v>5</v>
      </c>
      <c r="E17" s="407" t="s">
        <v>154</v>
      </c>
      <c r="F17" s="84"/>
      <c r="G17" s="128"/>
      <c r="H17" s="29"/>
      <c r="I17" s="15"/>
      <c r="J17" s="16"/>
      <c r="K17" s="1"/>
      <c r="L17" s="1"/>
      <c r="M17" s="1"/>
      <c r="N17" s="43"/>
      <c r="O17" s="1"/>
      <c r="P17" s="1"/>
      <c r="Q17" s="1"/>
      <c r="R17" s="1"/>
      <c r="S17" s="1"/>
      <c r="T17" s="1"/>
      <c r="U17" s="1"/>
      <c r="V17" s="1"/>
      <c r="W17" s="1"/>
      <c r="X17" s="1"/>
      <c r="Y17" s="42"/>
      <c r="Z17" s="1"/>
      <c r="AA17" s="1"/>
      <c r="AB17" s="1"/>
      <c r="AC17" s="3"/>
      <c r="AD17" s="8"/>
      <c r="AE17" s="88"/>
      <c r="AF17" s="148"/>
      <c r="AG17" s="166"/>
      <c r="AH17" s="94"/>
      <c r="AI17" s="94"/>
      <c r="AJ17" s="95"/>
      <c r="AK17" s="85"/>
      <c r="AL17" s="445"/>
    </row>
    <row r="18" spans="1:38" ht="10.050000000000001" customHeight="1" x14ac:dyDescent="0.2">
      <c r="A18" s="449"/>
      <c r="B18" s="90"/>
      <c r="C18" s="411"/>
      <c r="D18" s="411"/>
      <c r="E18" s="407"/>
      <c r="F18" s="84"/>
      <c r="G18" s="128"/>
      <c r="H18" s="29"/>
      <c r="I18" s="1"/>
      <c r="J18" s="7"/>
      <c r="K18" s="1"/>
      <c r="L18" s="1"/>
      <c r="M18" s="1"/>
      <c r="N18" s="43"/>
      <c r="O18" s="1"/>
      <c r="P18" s="1"/>
      <c r="Q18" s="1"/>
      <c r="R18" s="1"/>
      <c r="S18" s="1"/>
      <c r="T18" s="1"/>
      <c r="U18" s="1"/>
      <c r="V18" s="1"/>
      <c r="W18" s="1"/>
      <c r="X18" s="1"/>
      <c r="Y18" s="42"/>
      <c r="Z18" s="1"/>
      <c r="AA18" s="1"/>
      <c r="AB18" s="1"/>
      <c r="AC18" s="3"/>
      <c r="AD18" s="8"/>
      <c r="AE18" s="88"/>
      <c r="AF18" s="148"/>
      <c r="AG18" s="166"/>
      <c r="AH18" s="397" t="s">
        <v>188</v>
      </c>
      <c r="AI18" s="397">
        <v>3</v>
      </c>
      <c r="AJ18" s="447" t="s">
        <v>190</v>
      </c>
      <c r="AK18" s="85"/>
      <c r="AL18" s="445"/>
    </row>
    <row r="19" spans="1:38" ht="10.050000000000001" customHeight="1" x14ac:dyDescent="0.2">
      <c r="A19" s="449"/>
      <c r="B19" s="90"/>
      <c r="C19" s="411" t="s">
        <v>109</v>
      </c>
      <c r="D19" s="411">
        <v>6</v>
      </c>
      <c r="E19" s="407"/>
      <c r="F19" s="84"/>
      <c r="G19" s="128"/>
      <c r="H19" s="29"/>
      <c r="I19" s="1"/>
      <c r="J19" s="7"/>
      <c r="K19" s="1"/>
      <c r="L19" s="1"/>
      <c r="M19" s="1"/>
      <c r="N19" s="43"/>
      <c r="O19" s="1"/>
      <c r="P19" s="1"/>
      <c r="Q19" s="1"/>
      <c r="R19" s="1"/>
      <c r="S19" s="1"/>
      <c r="T19" s="1"/>
      <c r="U19" s="1"/>
      <c r="V19" s="1"/>
      <c r="W19" s="1"/>
      <c r="X19" s="1"/>
      <c r="Y19" s="42"/>
      <c r="Z19" s="1"/>
      <c r="AA19" s="1"/>
      <c r="AB19" s="1"/>
      <c r="AC19" s="3"/>
      <c r="AD19" s="8"/>
      <c r="AE19" s="88"/>
      <c r="AF19" s="148"/>
      <c r="AG19" s="166"/>
      <c r="AH19" s="397"/>
      <c r="AI19" s="397"/>
      <c r="AJ19" s="447"/>
      <c r="AK19" s="85"/>
      <c r="AL19" s="445"/>
    </row>
    <row r="20" spans="1:38" ht="10.050000000000001" customHeight="1" x14ac:dyDescent="0.2">
      <c r="A20" s="449"/>
      <c r="B20" s="90"/>
      <c r="C20" s="411"/>
      <c r="D20" s="411"/>
      <c r="E20" s="407"/>
      <c r="F20" s="127"/>
      <c r="G20" s="130"/>
      <c r="H20" s="24"/>
      <c r="I20" s="1"/>
      <c r="J20" s="7"/>
      <c r="K20" s="1"/>
      <c r="L20" s="1"/>
      <c r="M20" s="1"/>
      <c r="N20" s="43"/>
      <c r="O20" s="1"/>
      <c r="P20" s="1"/>
      <c r="Q20" s="1"/>
      <c r="R20" s="1"/>
      <c r="S20" s="1"/>
      <c r="T20" s="1"/>
      <c r="U20" s="1"/>
      <c r="V20" s="1"/>
      <c r="W20" s="1"/>
      <c r="X20" s="1"/>
      <c r="Y20" s="42"/>
      <c r="Z20" s="1"/>
      <c r="AA20" s="1"/>
      <c r="AB20" s="1"/>
      <c r="AC20" s="3"/>
      <c r="AD20" s="8"/>
      <c r="AE20" s="89"/>
      <c r="AF20" s="150"/>
      <c r="AG20" s="146"/>
      <c r="AH20" s="397"/>
      <c r="AI20" s="397">
        <v>2</v>
      </c>
      <c r="AJ20" s="447" t="s">
        <v>191</v>
      </c>
      <c r="AK20" s="85"/>
      <c r="AL20" s="445"/>
    </row>
    <row r="21" spans="1:38" ht="10.050000000000001" customHeight="1" x14ac:dyDescent="0.2">
      <c r="A21" s="449"/>
      <c r="B21" s="90"/>
      <c r="C21" s="411" t="s">
        <v>164</v>
      </c>
      <c r="D21" s="411">
        <v>7</v>
      </c>
      <c r="E21" s="407"/>
      <c r="F21" s="84"/>
      <c r="G21" s="128"/>
      <c r="H21" s="22"/>
      <c r="I21" s="1"/>
      <c r="J21" s="7"/>
      <c r="K21" s="1"/>
      <c r="L21" s="1"/>
      <c r="M21" s="1"/>
      <c r="N21" s="43"/>
      <c r="O21" s="1"/>
      <c r="P21" s="1"/>
      <c r="Q21" s="1"/>
      <c r="R21" s="1"/>
      <c r="S21" s="1"/>
      <c r="T21" s="1"/>
      <c r="U21" s="1"/>
      <c r="V21" s="1"/>
      <c r="W21" s="1"/>
      <c r="X21" s="1"/>
      <c r="Y21" s="42"/>
      <c r="Z21" s="1"/>
      <c r="AA21" s="1"/>
      <c r="AB21" s="1"/>
      <c r="AC21" s="3"/>
      <c r="AD21" s="8"/>
      <c r="AE21" s="114"/>
      <c r="AF21" s="148"/>
      <c r="AG21" s="166"/>
      <c r="AH21" s="397"/>
      <c r="AI21" s="397"/>
      <c r="AJ21" s="447"/>
      <c r="AK21" s="85"/>
      <c r="AL21" s="445"/>
    </row>
    <row r="22" spans="1:38" ht="10.050000000000001" customHeight="1" x14ac:dyDescent="0.2">
      <c r="A22" s="449"/>
      <c r="B22" s="90"/>
      <c r="C22" s="411"/>
      <c r="D22" s="411"/>
      <c r="E22" s="407"/>
      <c r="F22" s="84"/>
      <c r="G22" s="128"/>
      <c r="H22" s="22"/>
      <c r="I22" s="1"/>
      <c r="J22" s="7"/>
      <c r="K22" s="1"/>
      <c r="L22" s="1"/>
      <c r="M22" s="1"/>
      <c r="N22" s="43"/>
      <c r="O22" s="1"/>
      <c r="P22" s="1"/>
      <c r="Q22" s="1"/>
      <c r="R22" s="1"/>
      <c r="S22" s="1"/>
      <c r="T22" s="1"/>
      <c r="U22" s="1"/>
      <c r="V22" s="1"/>
      <c r="W22" s="1"/>
      <c r="X22" s="1"/>
      <c r="Y22" s="42"/>
      <c r="Z22" s="1"/>
      <c r="AA22" s="1"/>
      <c r="AB22" s="1"/>
      <c r="AC22" s="3"/>
      <c r="AD22" s="8"/>
      <c r="AE22" s="114"/>
      <c r="AF22" s="148"/>
      <c r="AG22" s="166"/>
      <c r="AH22" s="397"/>
      <c r="AI22" s="397">
        <v>1</v>
      </c>
      <c r="AJ22" s="447" t="s">
        <v>192</v>
      </c>
      <c r="AK22" s="85"/>
      <c r="AL22" s="445"/>
    </row>
    <row r="23" spans="1:38" ht="10.050000000000001" customHeight="1" x14ac:dyDescent="0.2">
      <c r="A23" s="449"/>
      <c r="B23" s="90"/>
      <c r="C23" s="411" t="s">
        <v>165</v>
      </c>
      <c r="D23" s="411">
        <v>8</v>
      </c>
      <c r="E23" s="407"/>
      <c r="F23" s="84"/>
      <c r="G23" s="128"/>
      <c r="H23" s="22"/>
      <c r="I23" s="1"/>
      <c r="J23" s="7"/>
      <c r="K23" s="1"/>
      <c r="L23" s="1"/>
      <c r="M23" s="1"/>
      <c r="N23" s="43"/>
      <c r="O23" s="1"/>
      <c r="P23" s="1"/>
      <c r="Q23" s="1"/>
      <c r="R23" s="1"/>
      <c r="S23" s="1"/>
      <c r="T23" s="1"/>
      <c r="U23" s="1"/>
      <c r="V23" s="1"/>
      <c r="W23" s="1"/>
      <c r="X23" s="1"/>
      <c r="Y23" s="42"/>
      <c r="Z23" s="1"/>
      <c r="AA23" s="1"/>
      <c r="AB23" s="1"/>
      <c r="AC23" s="3"/>
      <c r="AD23" s="8"/>
      <c r="AE23" s="114"/>
      <c r="AF23" s="148"/>
      <c r="AG23" s="166"/>
      <c r="AH23" s="397"/>
      <c r="AI23" s="397"/>
      <c r="AJ23" s="447"/>
      <c r="AK23" s="85"/>
      <c r="AL23" s="445"/>
    </row>
    <row r="24" spans="1:38" ht="10.050000000000001" customHeight="1" thickBot="1" x14ac:dyDescent="0.25">
      <c r="A24" s="450"/>
      <c r="B24" s="90"/>
      <c r="C24" s="411"/>
      <c r="D24" s="411"/>
      <c r="E24" s="407"/>
      <c r="F24" s="84"/>
      <c r="G24" s="128"/>
      <c r="H24" s="22"/>
      <c r="I24" s="1"/>
      <c r="J24" s="7"/>
      <c r="K24" s="1"/>
      <c r="L24" s="1"/>
      <c r="M24" s="1"/>
      <c r="N24" s="43"/>
      <c r="O24" s="1"/>
      <c r="P24" s="1"/>
      <c r="Q24" s="1"/>
      <c r="R24" s="1"/>
      <c r="S24" s="1"/>
      <c r="T24" s="1"/>
      <c r="U24" s="1"/>
      <c r="V24" s="1"/>
      <c r="W24" s="1"/>
      <c r="X24" s="1"/>
      <c r="Y24" s="42"/>
      <c r="Z24" s="1"/>
      <c r="AA24" s="1"/>
      <c r="AB24" s="1"/>
      <c r="AC24" s="3"/>
      <c r="AD24" s="8"/>
      <c r="AE24" s="114"/>
      <c r="AF24" s="148"/>
      <c r="AG24" s="166"/>
      <c r="AH24" s="94"/>
      <c r="AI24" s="94"/>
      <c r="AJ24" s="95"/>
      <c r="AK24" s="85"/>
      <c r="AL24" s="446"/>
    </row>
    <row r="25" spans="1:38" ht="10.050000000000001" customHeight="1" thickTop="1" thickBot="1" x14ac:dyDescent="0.25">
      <c r="A25" s="90"/>
      <c r="B25" s="90"/>
      <c r="C25" s="107"/>
      <c r="D25" s="107"/>
      <c r="E25" s="108"/>
      <c r="F25" s="84"/>
      <c r="G25" s="128"/>
      <c r="H25" s="22"/>
      <c r="I25" s="1"/>
      <c r="J25" s="1"/>
      <c r="K25" s="3"/>
      <c r="L25" s="1"/>
      <c r="M25" s="1"/>
      <c r="N25" s="43"/>
      <c r="O25" s="1"/>
      <c r="P25" s="1"/>
      <c r="Q25" s="1"/>
      <c r="R25" s="1"/>
      <c r="S25" s="1"/>
      <c r="T25" s="1"/>
      <c r="U25" s="1"/>
      <c r="V25" s="1"/>
      <c r="W25" s="1"/>
      <c r="X25" s="1"/>
      <c r="Y25" s="42"/>
      <c r="Z25" s="1"/>
      <c r="AA25" s="1"/>
      <c r="AB25" s="7"/>
      <c r="AC25" s="1"/>
      <c r="AD25" s="8"/>
      <c r="AE25" s="114"/>
      <c r="AF25" s="148"/>
      <c r="AG25" s="166"/>
      <c r="AH25" s="97"/>
      <c r="AI25" s="97"/>
      <c r="AJ25" s="85"/>
      <c r="AK25" s="85"/>
      <c r="AL25" s="90"/>
    </row>
    <row r="26" spans="1:38" ht="10.050000000000001" customHeight="1" thickTop="1" x14ac:dyDescent="0.2">
      <c r="A26" s="448" t="s">
        <v>234</v>
      </c>
      <c r="B26" s="90"/>
      <c r="C26" s="411" t="s">
        <v>166</v>
      </c>
      <c r="D26" s="411">
        <v>1</v>
      </c>
      <c r="E26" s="407" t="s">
        <v>167</v>
      </c>
      <c r="F26" s="84"/>
      <c r="G26" s="128"/>
      <c r="H26" s="22"/>
      <c r="I26" s="1"/>
      <c r="J26" s="7"/>
      <c r="K26" s="44"/>
      <c r="L26" s="15"/>
      <c r="M26" s="16"/>
      <c r="N26" s="43"/>
      <c r="O26" s="1"/>
      <c r="P26" s="1"/>
      <c r="Q26" s="1"/>
      <c r="R26" s="1"/>
      <c r="S26" s="1"/>
      <c r="T26" s="1"/>
      <c r="U26" s="1"/>
      <c r="V26" s="1"/>
      <c r="W26" s="1"/>
      <c r="X26" s="1"/>
      <c r="Y26" s="42"/>
      <c r="Z26" s="44"/>
      <c r="AA26" s="15"/>
      <c r="AB26" s="15"/>
      <c r="AC26" s="3"/>
      <c r="AD26" s="8"/>
      <c r="AE26" s="114"/>
      <c r="AF26" s="148"/>
      <c r="AG26" s="166"/>
      <c r="AH26" s="123"/>
      <c r="AI26" s="123"/>
      <c r="AJ26" s="124"/>
      <c r="AK26" s="85"/>
      <c r="AL26" s="444" t="s">
        <v>243</v>
      </c>
    </row>
    <row r="27" spans="1:38" ht="10.050000000000001" customHeight="1" x14ac:dyDescent="0.2">
      <c r="A27" s="449"/>
      <c r="B27" s="90"/>
      <c r="C27" s="411"/>
      <c r="D27" s="411"/>
      <c r="E27" s="407"/>
      <c r="F27" s="84"/>
      <c r="G27" s="128"/>
      <c r="H27" s="22"/>
      <c r="I27" s="1"/>
      <c r="J27" s="7"/>
      <c r="K27" s="3"/>
      <c r="L27" s="1"/>
      <c r="M27" s="7"/>
      <c r="N27" s="43"/>
      <c r="O27" s="1"/>
      <c r="P27" s="1"/>
      <c r="Q27" s="1"/>
      <c r="R27" s="1"/>
      <c r="S27" s="1"/>
      <c r="T27" s="1"/>
      <c r="U27" s="1"/>
      <c r="V27" s="1"/>
      <c r="W27" s="1"/>
      <c r="X27" s="1"/>
      <c r="Y27" s="42"/>
      <c r="Z27" s="3"/>
      <c r="AA27" s="1"/>
      <c r="AB27" s="1"/>
      <c r="AC27" s="3"/>
      <c r="AD27" s="8"/>
      <c r="AE27" s="114"/>
      <c r="AF27" s="148"/>
      <c r="AG27" s="166"/>
      <c r="AH27" s="397" t="s">
        <v>177</v>
      </c>
      <c r="AI27" s="397">
        <v>6</v>
      </c>
      <c r="AJ27" s="447" t="s">
        <v>178</v>
      </c>
      <c r="AK27" s="85"/>
      <c r="AL27" s="445"/>
    </row>
    <row r="28" spans="1:38" ht="10.050000000000001" customHeight="1" x14ac:dyDescent="0.2">
      <c r="A28" s="449"/>
      <c r="B28" s="90"/>
      <c r="C28" s="411" t="s">
        <v>168</v>
      </c>
      <c r="D28" s="411">
        <v>2</v>
      </c>
      <c r="E28" s="407"/>
      <c r="F28" s="84"/>
      <c r="G28" s="128"/>
      <c r="H28" s="22"/>
      <c r="I28" s="1"/>
      <c r="J28" s="7"/>
      <c r="K28" s="3"/>
      <c r="L28" s="1"/>
      <c r="M28" s="7"/>
      <c r="N28" s="43"/>
      <c r="O28" s="1"/>
      <c r="P28" s="1"/>
      <c r="Q28" s="1"/>
      <c r="R28" s="1"/>
      <c r="S28" s="1"/>
      <c r="T28" s="1"/>
      <c r="U28" s="1"/>
      <c r="V28" s="1"/>
      <c r="W28" s="1"/>
      <c r="X28" s="1"/>
      <c r="Y28" s="42"/>
      <c r="Z28" s="3"/>
      <c r="AA28" s="1"/>
      <c r="AB28" s="1"/>
      <c r="AC28" s="3"/>
      <c r="AD28" s="8"/>
      <c r="AE28" s="114"/>
      <c r="AF28" s="148"/>
      <c r="AG28" s="166"/>
      <c r="AH28" s="397"/>
      <c r="AI28" s="397"/>
      <c r="AJ28" s="447"/>
      <c r="AK28" s="85"/>
      <c r="AL28" s="445"/>
    </row>
    <row r="29" spans="1:38" ht="10.050000000000001" customHeight="1" x14ac:dyDescent="0.2">
      <c r="A29" s="449"/>
      <c r="B29" s="90"/>
      <c r="C29" s="411"/>
      <c r="D29" s="411"/>
      <c r="E29" s="407"/>
      <c r="F29" s="84"/>
      <c r="G29" s="128"/>
      <c r="H29" s="22"/>
      <c r="I29" s="1"/>
      <c r="J29" s="7"/>
      <c r="K29" s="3"/>
      <c r="L29" s="116"/>
      <c r="M29" s="48"/>
      <c r="N29" s="47"/>
      <c r="O29" s="167"/>
      <c r="P29" s="167"/>
      <c r="Q29" s="167"/>
      <c r="R29" s="116"/>
      <c r="S29" s="116"/>
      <c r="T29" s="116"/>
      <c r="U29" s="116"/>
      <c r="V29" s="167"/>
      <c r="W29" s="167"/>
      <c r="X29" s="167"/>
      <c r="Y29" s="46"/>
      <c r="Z29" s="31"/>
      <c r="AA29" s="167"/>
      <c r="AB29" s="167"/>
      <c r="AC29" s="31"/>
      <c r="AD29" s="116"/>
      <c r="AE29" s="22"/>
      <c r="AF29" s="148"/>
      <c r="AG29" s="166"/>
      <c r="AH29" s="397"/>
      <c r="AI29" s="397">
        <v>5</v>
      </c>
      <c r="AJ29" s="447" t="s">
        <v>179</v>
      </c>
      <c r="AK29" s="85"/>
      <c r="AL29" s="445"/>
    </row>
    <row r="30" spans="1:38" ht="10.050000000000001" customHeight="1" x14ac:dyDescent="0.2">
      <c r="A30" s="449"/>
      <c r="B30" s="90"/>
      <c r="C30" s="411" t="s">
        <v>169</v>
      </c>
      <c r="D30" s="411">
        <v>3</v>
      </c>
      <c r="E30" s="407"/>
      <c r="F30" s="125"/>
      <c r="G30" s="129"/>
      <c r="H30" s="32"/>
      <c r="I30" s="1"/>
      <c r="J30" s="7"/>
      <c r="K30" s="3"/>
      <c r="L30" s="167"/>
      <c r="M30" s="48"/>
      <c r="N30" s="4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46"/>
      <c r="Z30" s="31"/>
      <c r="AA30" s="167"/>
      <c r="AB30" s="167"/>
      <c r="AC30" s="31"/>
      <c r="AD30" s="167"/>
      <c r="AE30" s="28"/>
      <c r="AF30" s="149"/>
      <c r="AG30" s="145"/>
      <c r="AH30" s="397"/>
      <c r="AI30" s="397"/>
      <c r="AJ30" s="447"/>
      <c r="AK30" s="85"/>
      <c r="AL30" s="445"/>
    </row>
    <row r="31" spans="1:38" ht="10.050000000000001" customHeight="1" x14ac:dyDescent="0.2">
      <c r="A31" s="449"/>
      <c r="B31" s="90"/>
      <c r="C31" s="411"/>
      <c r="D31" s="411"/>
      <c r="E31" s="407"/>
      <c r="F31" s="84"/>
      <c r="G31" s="128"/>
      <c r="H31" s="29"/>
      <c r="I31" s="1"/>
      <c r="J31" s="7"/>
      <c r="K31" s="3"/>
      <c r="L31" s="167"/>
      <c r="M31" s="48"/>
      <c r="N31" s="4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46"/>
      <c r="Z31" s="31"/>
      <c r="AA31" s="167"/>
      <c r="AB31" s="167"/>
      <c r="AC31" s="31"/>
      <c r="AD31" s="167"/>
      <c r="AE31" s="33"/>
      <c r="AF31" s="148"/>
      <c r="AG31" s="166"/>
      <c r="AH31" s="397"/>
      <c r="AI31" s="397">
        <v>4</v>
      </c>
      <c r="AJ31" s="447" t="s">
        <v>181</v>
      </c>
      <c r="AK31" s="85"/>
      <c r="AL31" s="445"/>
    </row>
    <row r="32" spans="1:38" ht="10.050000000000001" customHeight="1" x14ac:dyDescent="0.2">
      <c r="A32" s="449"/>
      <c r="B32" s="90"/>
      <c r="C32" s="411" t="s">
        <v>170</v>
      </c>
      <c r="D32" s="411">
        <v>4</v>
      </c>
      <c r="E32" s="407"/>
      <c r="F32" s="84"/>
      <c r="G32" s="128"/>
      <c r="H32" s="29"/>
      <c r="I32" s="1"/>
      <c r="J32" s="7"/>
      <c r="K32" s="3"/>
      <c r="L32" s="167"/>
      <c r="M32" s="48"/>
      <c r="N32" s="4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46"/>
      <c r="Z32" s="31"/>
      <c r="AA32" s="167"/>
      <c r="AB32" s="167"/>
      <c r="AC32" s="31"/>
      <c r="AD32" s="167"/>
      <c r="AE32" s="33"/>
      <c r="AF32" s="148"/>
      <c r="AG32" s="166"/>
      <c r="AH32" s="397"/>
      <c r="AI32" s="397"/>
      <c r="AJ32" s="447"/>
      <c r="AK32" s="85"/>
      <c r="AL32" s="445"/>
    </row>
    <row r="33" spans="1:38" ht="10.050000000000001" customHeight="1" x14ac:dyDescent="0.2">
      <c r="A33" s="449"/>
      <c r="B33" s="90"/>
      <c r="C33" s="411"/>
      <c r="D33" s="411"/>
      <c r="E33" s="407"/>
      <c r="F33" s="84"/>
      <c r="G33" s="128"/>
      <c r="H33" s="86"/>
      <c r="I33" s="56"/>
      <c r="J33" s="69"/>
      <c r="K33" s="70"/>
      <c r="L33" s="167"/>
      <c r="M33" s="48"/>
      <c r="N33" s="4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46"/>
      <c r="Z33" s="31"/>
      <c r="AA33" s="167"/>
      <c r="AB33" s="167"/>
      <c r="AC33" s="53"/>
      <c r="AD33" s="50"/>
      <c r="AE33" s="409"/>
      <c r="AF33" s="148"/>
      <c r="AG33" s="166"/>
      <c r="AH33" s="94"/>
      <c r="AI33" s="94"/>
      <c r="AJ33" s="95"/>
      <c r="AK33" s="85"/>
      <c r="AL33" s="445"/>
    </row>
    <row r="34" spans="1:38" ht="10.050000000000001" customHeight="1" x14ac:dyDescent="0.2">
      <c r="A34" s="449"/>
      <c r="B34" s="90"/>
      <c r="C34" s="411" t="s">
        <v>171</v>
      </c>
      <c r="D34" s="411">
        <v>5</v>
      </c>
      <c r="E34" s="407" t="s">
        <v>249</v>
      </c>
      <c r="F34" s="84"/>
      <c r="G34" s="128"/>
      <c r="H34" s="86"/>
      <c r="I34" s="131"/>
      <c r="J34" s="131"/>
      <c r="K34" s="131"/>
      <c r="L34" s="167"/>
      <c r="M34" s="48"/>
      <c r="N34" s="4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46"/>
      <c r="Z34" s="31"/>
      <c r="AA34" s="167"/>
      <c r="AB34" s="167"/>
      <c r="AC34" s="167"/>
      <c r="AD34" s="167"/>
      <c r="AE34" s="409"/>
      <c r="AF34" s="148"/>
      <c r="AG34" s="166"/>
      <c r="AH34" s="94"/>
      <c r="AI34" s="94"/>
      <c r="AJ34" s="95"/>
      <c r="AK34" s="85"/>
      <c r="AL34" s="445"/>
    </row>
    <row r="35" spans="1:38" ht="10.050000000000001" customHeight="1" x14ac:dyDescent="0.2">
      <c r="A35" s="449"/>
      <c r="B35" s="90"/>
      <c r="C35" s="411"/>
      <c r="D35" s="411"/>
      <c r="E35" s="407"/>
      <c r="F35" s="84"/>
      <c r="G35" s="128"/>
      <c r="H35" s="86"/>
      <c r="I35" s="131"/>
      <c r="J35" s="131"/>
      <c r="K35" s="131"/>
      <c r="L35" s="167"/>
      <c r="M35" s="48"/>
      <c r="N35" s="4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46"/>
      <c r="Z35" s="31"/>
      <c r="AA35" s="167"/>
      <c r="AB35" s="167"/>
      <c r="AC35" s="167"/>
      <c r="AD35" s="167"/>
      <c r="AE35" s="409"/>
      <c r="AF35" s="148"/>
      <c r="AG35" s="166"/>
      <c r="AH35" s="397" t="s">
        <v>180</v>
      </c>
      <c r="AI35" s="397">
        <v>3</v>
      </c>
      <c r="AJ35" s="447" t="s">
        <v>182</v>
      </c>
      <c r="AK35" s="85"/>
      <c r="AL35" s="445"/>
    </row>
    <row r="36" spans="1:38" ht="10.050000000000001" customHeight="1" x14ac:dyDescent="0.2">
      <c r="A36" s="449"/>
      <c r="B36" s="90"/>
      <c r="C36" s="411" t="s">
        <v>172</v>
      </c>
      <c r="D36" s="411">
        <v>6</v>
      </c>
      <c r="E36" s="407"/>
      <c r="F36" s="84"/>
      <c r="G36" s="128"/>
      <c r="H36" s="86"/>
      <c r="I36" s="131"/>
      <c r="J36" s="131"/>
      <c r="K36" s="131"/>
      <c r="L36" s="167"/>
      <c r="M36" s="48"/>
      <c r="N36" s="4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46"/>
      <c r="Z36" s="31"/>
      <c r="AA36" s="167"/>
      <c r="AB36" s="167"/>
      <c r="AC36" s="167"/>
      <c r="AD36" s="167"/>
      <c r="AE36" s="409"/>
      <c r="AF36" s="148"/>
      <c r="AG36" s="166"/>
      <c r="AH36" s="397"/>
      <c r="AI36" s="397"/>
      <c r="AJ36" s="447"/>
      <c r="AK36" s="85"/>
      <c r="AL36" s="445"/>
    </row>
    <row r="37" spans="1:38" ht="10.050000000000001" customHeight="1" x14ac:dyDescent="0.2">
      <c r="A37" s="449"/>
      <c r="B37" s="90"/>
      <c r="C37" s="411"/>
      <c r="D37" s="411"/>
      <c r="E37" s="407"/>
      <c r="F37" s="127"/>
      <c r="G37" s="130"/>
      <c r="H37" s="24"/>
      <c r="I37" s="1"/>
      <c r="J37" s="1"/>
      <c r="K37" s="1"/>
      <c r="L37" s="167"/>
      <c r="M37" s="48"/>
      <c r="N37" s="4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46"/>
      <c r="Z37" s="31"/>
      <c r="AA37" s="167"/>
      <c r="AB37" s="167"/>
      <c r="AC37" s="167"/>
      <c r="AD37" s="167"/>
      <c r="AE37" s="27"/>
      <c r="AF37" s="150"/>
      <c r="AG37" s="146"/>
      <c r="AH37" s="397"/>
      <c r="AI37" s="397">
        <v>2</v>
      </c>
      <c r="AJ37" s="447" t="s">
        <v>183</v>
      </c>
      <c r="AK37" s="85"/>
      <c r="AL37" s="445"/>
    </row>
    <row r="38" spans="1:38" ht="10.050000000000001" customHeight="1" x14ac:dyDescent="0.2">
      <c r="A38" s="449"/>
      <c r="B38" s="90"/>
      <c r="C38" s="411" t="s">
        <v>173</v>
      </c>
      <c r="D38" s="411">
        <v>7</v>
      </c>
      <c r="E38" s="407"/>
      <c r="F38" s="84"/>
      <c r="G38" s="128"/>
      <c r="H38" s="22"/>
      <c r="I38" s="1"/>
      <c r="J38" s="1"/>
      <c r="K38" s="1"/>
      <c r="L38" s="167"/>
      <c r="M38" s="48"/>
      <c r="N38" s="4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46"/>
      <c r="Z38" s="31"/>
      <c r="AA38" s="167"/>
      <c r="AB38" s="167"/>
      <c r="AC38" s="167"/>
      <c r="AD38" s="167"/>
      <c r="AE38" s="22"/>
      <c r="AF38" s="148"/>
      <c r="AG38" s="166"/>
      <c r="AH38" s="397"/>
      <c r="AI38" s="397"/>
      <c r="AJ38" s="447"/>
      <c r="AK38" s="85"/>
      <c r="AL38" s="445"/>
    </row>
    <row r="39" spans="1:38" ht="10.050000000000001" customHeight="1" x14ac:dyDescent="0.2">
      <c r="A39" s="449"/>
      <c r="B39" s="90"/>
      <c r="C39" s="411"/>
      <c r="D39" s="411"/>
      <c r="E39" s="407"/>
      <c r="F39" s="84"/>
      <c r="G39" s="128"/>
      <c r="H39" s="22"/>
      <c r="I39" s="1"/>
      <c r="J39" s="1"/>
      <c r="K39" s="1"/>
      <c r="L39" s="167"/>
      <c r="M39" s="48"/>
      <c r="N39" s="4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46"/>
      <c r="Z39" s="31"/>
      <c r="AA39" s="167"/>
      <c r="AB39" s="167"/>
      <c r="AC39" s="167"/>
      <c r="AD39" s="167"/>
      <c r="AE39" s="22"/>
      <c r="AF39" s="148"/>
      <c r="AG39" s="166"/>
      <c r="AH39" s="397"/>
      <c r="AI39" s="397">
        <v>1</v>
      </c>
      <c r="AJ39" s="447" t="s">
        <v>184</v>
      </c>
      <c r="AK39" s="85"/>
      <c r="AL39" s="445"/>
    </row>
    <row r="40" spans="1:38" ht="10.050000000000001" customHeight="1" x14ac:dyDescent="0.2">
      <c r="A40" s="449"/>
      <c r="B40" s="90"/>
      <c r="C40" s="411" t="s">
        <v>257</v>
      </c>
      <c r="D40" s="411">
        <v>8</v>
      </c>
      <c r="E40" s="407"/>
      <c r="F40" s="84"/>
      <c r="G40" s="128"/>
      <c r="H40" s="22"/>
      <c r="I40" s="1"/>
      <c r="J40" s="1"/>
      <c r="K40" s="1"/>
      <c r="L40" s="167"/>
      <c r="M40" s="48"/>
      <c r="N40" s="4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46"/>
      <c r="Z40" s="31"/>
      <c r="AA40" s="167"/>
      <c r="AB40" s="167"/>
      <c r="AC40" s="167"/>
      <c r="AD40" s="167"/>
      <c r="AE40" s="22"/>
      <c r="AF40" s="148"/>
      <c r="AG40" s="166"/>
      <c r="AH40" s="397"/>
      <c r="AI40" s="397"/>
      <c r="AJ40" s="447"/>
      <c r="AK40" s="85"/>
      <c r="AL40" s="445"/>
    </row>
    <row r="41" spans="1:38" ht="10.050000000000001" customHeight="1" thickBot="1" x14ac:dyDescent="0.25">
      <c r="A41" s="450"/>
      <c r="B41" s="90"/>
      <c r="C41" s="411"/>
      <c r="D41" s="411"/>
      <c r="E41" s="407"/>
      <c r="F41" s="84"/>
      <c r="G41" s="128"/>
      <c r="H41" s="22"/>
      <c r="I41" s="1"/>
      <c r="J41" s="427" t="s">
        <v>105</v>
      </c>
      <c r="K41" s="427"/>
      <c r="L41" s="167"/>
      <c r="M41" s="48"/>
      <c r="N41" s="4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46"/>
      <c r="Z41" s="31"/>
      <c r="AA41" s="167"/>
      <c r="AB41" s="400" t="s">
        <v>72</v>
      </c>
      <c r="AC41" s="400"/>
      <c r="AD41" s="167"/>
      <c r="AE41" s="22"/>
      <c r="AF41" s="148"/>
      <c r="AG41" s="166"/>
      <c r="AH41" s="94"/>
      <c r="AI41" s="94"/>
      <c r="AJ41" s="95"/>
      <c r="AK41" s="85"/>
      <c r="AL41" s="446"/>
    </row>
    <row r="42" spans="1:38" ht="10.050000000000001" customHeight="1" thickTop="1" thickBot="1" x14ac:dyDescent="0.25">
      <c r="A42" s="90"/>
      <c r="B42" s="90"/>
      <c r="C42" s="125"/>
      <c r="D42" s="125"/>
      <c r="E42" s="126"/>
      <c r="F42" s="84"/>
      <c r="G42" s="128"/>
      <c r="H42" s="22"/>
      <c r="I42" s="1"/>
      <c r="J42" s="427"/>
      <c r="K42" s="427"/>
      <c r="L42" s="167"/>
      <c r="M42" s="167"/>
      <c r="N42" s="134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39"/>
      <c r="Z42" s="167"/>
      <c r="AA42" s="167"/>
      <c r="AB42" s="400"/>
      <c r="AC42" s="400"/>
      <c r="AD42" s="167"/>
      <c r="AE42" s="22"/>
      <c r="AF42" s="148"/>
      <c r="AG42" s="166"/>
      <c r="AH42" s="97"/>
      <c r="AI42" s="97"/>
      <c r="AJ42" s="85"/>
      <c r="AK42" s="85"/>
      <c r="AL42" s="90"/>
    </row>
    <row r="43" spans="1:38" ht="10.050000000000001" customHeight="1" thickTop="1" x14ac:dyDescent="0.2">
      <c r="A43" s="448" t="s">
        <v>235</v>
      </c>
      <c r="B43" s="90"/>
      <c r="C43" s="92"/>
      <c r="D43" s="92"/>
      <c r="E43" s="93"/>
      <c r="F43" s="84"/>
      <c r="G43" s="128"/>
      <c r="H43" s="22"/>
      <c r="I43" s="1"/>
      <c r="J43" s="427"/>
      <c r="K43" s="427"/>
      <c r="L43" s="1"/>
      <c r="M43" s="48"/>
      <c r="N43" s="135"/>
      <c r="O43" s="25"/>
      <c r="P43" s="30"/>
      <c r="Q43" s="167"/>
      <c r="R43" s="167"/>
      <c r="S43" s="22"/>
      <c r="T43" s="22"/>
      <c r="U43" s="167"/>
      <c r="V43" s="167"/>
      <c r="W43" s="49"/>
      <c r="X43" s="25"/>
      <c r="Y43" s="140"/>
      <c r="Z43" s="31"/>
      <c r="AA43" s="1"/>
      <c r="AB43" s="400"/>
      <c r="AC43" s="400"/>
      <c r="AD43" s="8"/>
      <c r="AE43" s="114"/>
      <c r="AF43" s="148"/>
      <c r="AG43" s="166"/>
      <c r="AH43" s="123"/>
      <c r="AI43" s="123"/>
      <c r="AJ43" s="124"/>
      <c r="AK43" s="85"/>
      <c r="AL43" s="444" t="s">
        <v>242</v>
      </c>
    </row>
    <row r="44" spans="1:38" ht="10.050000000000001" customHeight="1" x14ac:dyDescent="0.2">
      <c r="A44" s="449"/>
      <c r="B44" s="90"/>
      <c r="C44" s="411" t="s">
        <v>270</v>
      </c>
      <c r="D44" s="411">
        <v>1</v>
      </c>
      <c r="E44" s="407" t="s">
        <v>250</v>
      </c>
      <c r="F44" s="84"/>
      <c r="G44" s="128"/>
      <c r="H44" s="22"/>
      <c r="I44" s="1"/>
      <c r="J44" s="1"/>
      <c r="K44" s="1"/>
      <c r="L44" s="1"/>
      <c r="M44" s="48"/>
      <c r="N44" s="47"/>
      <c r="O44" s="167"/>
      <c r="P44" s="48"/>
      <c r="Q44" s="167"/>
      <c r="R44" s="167"/>
      <c r="S44" s="22"/>
      <c r="T44" s="22"/>
      <c r="U44" s="167"/>
      <c r="V44" s="167"/>
      <c r="W44" s="31"/>
      <c r="X44" s="167"/>
      <c r="Y44" s="46"/>
      <c r="Z44" s="31"/>
      <c r="AA44" s="1"/>
      <c r="AB44" s="1"/>
      <c r="AC44" s="1"/>
      <c r="AD44" s="8"/>
      <c r="AE44" s="114"/>
      <c r="AF44" s="148"/>
      <c r="AG44" s="166"/>
      <c r="AH44" s="397" t="s">
        <v>152</v>
      </c>
      <c r="AI44" s="397">
        <v>6</v>
      </c>
      <c r="AJ44" s="447" t="s">
        <v>37</v>
      </c>
      <c r="AK44" s="85"/>
      <c r="AL44" s="445"/>
    </row>
    <row r="45" spans="1:38" ht="10.050000000000001" customHeight="1" x14ac:dyDescent="0.2">
      <c r="A45" s="449"/>
      <c r="B45" s="90"/>
      <c r="C45" s="411"/>
      <c r="D45" s="411"/>
      <c r="E45" s="407"/>
      <c r="F45" s="84"/>
      <c r="G45" s="128"/>
      <c r="H45" s="22"/>
      <c r="I45" s="1"/>
      <c r="J45" s="1"/>
      <c r="K45" s="1"/>
      <c r="L45" s="1"/>
      <c r="M45" s="48"/>
      <c r="N45" s="47"/>
      <c r="O45" s="167"/>
      <c r="P45" s="48"/>
      <c r="Q45" s="167"/>
      <c r="R45" s="167"/>
      <c r="S45" s="22"/>
      <c r="T45" s="22"/>
      <c r="U45" s="167"/>
      <c r="V45" s="167"/>
      <c r="W45" s="31"/>
      <c r="X45" s="167"/>
      <c r="Y45" s="46"/>
      <c r="Z45" s="31"/>
      <c r="AA45" s="1"/>
      <c r="AB45" s="1"/>
      <c r="AC45" s="1"/>
      <c r="AD45" s="8"/>
      <c r="AE45" s="114"/>
      <c r="AF45" s="148"/>
      <c r="AG45" s="166"/>
      <c r="AH45" s="397"/>
      <c r="AI45" s="397"/>
      <c r="AJ45" s="447"/>
      <c r="AK45" s="85"/>
      <c r="AL45" s="445"/>
    </row>
    <row r="46" spans="1:38" ht="10.050000000000001" customHeight="1" x14ac:dyDescent="0.2">
      <c r="A46" s="449"/>
      <c r="B46" s="90"/>
      <c r="C46" s="411" t="s">
        <v>271</v>
      </c>
      <c r="D46" s="411">
        <v>2</v>
      </c>
      <c r="E46" s="407"/>
      <c r="F46" s="84"/>
      <c r="G46" s="128"/>
      <c r="H46" s="22"/>
      <c r="I46" s="1"/>
      <c r="J46" s="1"/>
      <c r="K46" s="1"/>
      <c r="L46" s="1"/>
      <c r="M46" s="48"/>
      <c r="N46" s="47"/>
      <c r="O46" s="167"/>
      <c r="P46" s="51"/>
      <c r="Q46" s="167"/>
      <c r="R46" s="167"/>
      <c r="S46" s="22"/>
      <c r="T46" s="22"/>
      <c r="U46" s="167"/>
      <c r="V46" s="167"/>
      <c r="W46" s="52"/>
      <c r="X46" s="105"/>
      <c r="Y46" s="141"/>
      <c r="Z46" s="31"/>
      <c r="AA46" s="1"/>
      <c r="AB46" s="1"/>
      <c r="AC46" s="1"/>
      <c r="AD46" s="8"/>
      <c r="AE46" s="114"/>
      <c r="AF46" s="148"/>
      <c r="AG46" s="166"/>
      <c r="AH46" s="397"/>
      <c r="AI46" s="397">
        <v>5</v>
      </c>
      <c r="AJ46" s="447" t="s">
        <v>36</v>
      </c>
      <c r="AK46" s="85"/>
      <c r="AL46" s="445"/>
    </row>
    <row r="47" spans="1:38" ht="10.050000000000001" customHeight="1" x14ac:dyDescent="0.2">
      <c r="A47" s="449"/>
      <c r="B47" s="90"/>
      <c r="C47" s="411"/>
      <c r="D47" s="411"/>
      <c r="E47" s="407"/>
      <c r="F47" s="125"/>
      <c r="G47" s="129"/>
      <c r="H47" s="32"/>
      <c r="I47" s="1"/>
      <c r="J47" s="1"/>
      <c r="K47" s="1"/>
      <c r="L47" s="1"/>
      <c r="M47" s="48"/>
      <c r="N47" s="47"/>
      <c r="O47" s="167"/>
      <c r="P47" s="51"/>
      <c r="Q47" s="167"/>
      <c r="R47" s="167"/>
      <c r="S47" s="22"/>
      <c r="T47" s="22"/>
      <c r="U47" s="167"/>
      <c r="V47" s="167"/>
      <c r="W47" s="52"/>
      <c r="X47" s="105"/>
      <c r="Y47" s="141"/>
      <c r="Z47" s="31"/>
      <c r="AA47" s="1"/>
      <c r="AB47" s="1"/>
      <c r="AC47" s="1"/>
      <c r="AD47" s="8"/>
      <c r="AE47" s="87"/>
      <c r="AF47" s="149"/>
      <c r="AG47" s="145"/>
      <c r="AH47" s="397"/>
      <c r="AI47" s="397"/>
      <c r="AJ47" s="447"/>
      <c r="AK47" s="85"/>
      <c r="AL47" s="445"/>
    </row>
    <row r="48" spans="1:38" ht="10.050000000000001" customHeight="1" x14ac:dyDescent="0.2">
      <c r="A48" s="449"/>
      <c r="B48" s="90"/>
      <c r="C48" s="411" t="s">
        <v>272</v>
      </c>
      <c r="D48" s="411">
        <v>3</v>
      </c>
      <c r="E48" s="407"/>
      <c r="F48" s="84"/>
      <c r="G48" s="128"/>
      <c r="H48" s="29"/>
      <c r="I48" s="1"/>
      <c r="J48" s="1"/>
      <c r="K48" s="1"/>
      <c r="L48" s="1"/>
      <c r="M48" s="48"/>
      <c r="N48" s="47"/>
      <c r="O48" s="167"/>
      <c r="P48" s="51"/>
      <c r="Q48" s="167"/>
      <c r="R48" s="167"/>
      <c r="S48" s="22"/>
      <c r="T48" s="22"/>
      <c r="U48" s="167"/>
      <c r="V48" s="167"/>
      <c r="W48" s="52"/>
      <c r="X48" s="105"/>
      <c r="Y48" s="141"/>
      <c r="Z48" s="31"/>
      <c r="AA48" s="1"/>
      <c r="AB48" s="1"/>
      <c r="AC48" s="1"/>
      <c r="AD48" s="8"/>
      <c r="AE48" s="88"/>
      <c r="AF48" s="148"/>
      <c r="AG48" s="166"/>
      <c r="AH48" s="397"/>
      <c r="AI48" s="397">
        <v>4</v>
      </c>
      <c r="AJ48" s="447" t="s">
        <v>35</v>
      </c>
      <c r="AK48" s="85"/>
      <c r="AL48" s="445"/>
    </row>
    <row r="49" spans="1:38" ht="10.050000000000001" customHeight="1" x14ac:dyDescent="0.2">
      <c r="A49" s="449"/>
      <c r="B49" s="90"/>
      <c r="C49" s="411"/>
      <c r="D49" s="411"/>
      <c r="E49" s="407"/>
      <c r="F49" s="84"/>
      <c r="G49" s="128"/>
      <c r="H49" s="29"/>
      <c r="I49" s="1"/>
      <c r="J49" s="1"/>
      <c r="K49" s="1"/>
      <c r="L49" s="1"/>
      <c r="M49" s="48"/>
      <c r="N49" s="47"/>
      <c r="O49" s="167"/>
      <c r="P49" s="51"/>
      <c r="Q49" s="167"/>
      <c r="R49" s="167"/>
      <c r="S49" s="22"/>
      <c r="T49" s="22"/>
      <c r="U49" s="167"/>
      <c r="V49" s="167"/>
      <c r="W49" s="52"/>
      <c r="X49" s="105"/>
      <c r="Y49" s="141"/>
      <c r="Z49" s="31"/>
      <c r="AA49" s="1"/>
      <c r="AB49" s="1"/>
      <c r="AC49" s="1"/>
      <c r="AD49" s="8"/>
      <c r="AE49" s="88"/>
      <c r="AF49" s="148"/>
      <c r="AG49" s="166"/>
      <c r="AH49" s="397"/>
      <c r="AI49" s="397"/>
      <c r="AJ49" s="447"/>
      <c r="AK49" s="85"/>
      <c r="AL49" s="445"/>
    </row>
    <row r="50" spans="1:38" ht="10.050000000000001" customHeight="1" x14ac:dyDescent="0.2">
      <c r="A50" s="449"/>
      <c r="B50" s="90"/>
      <c r="C50" s="92"/>
      <c r="D50" s="92"/>
      <c r="E50" s="93"/>
      <c r="F50" s="84"/>
      <c r="G50" s="128"/>
      <c r="H50" s="29"/>
      <c r="I50" s="1"/>
      <c r="J50" s="1"/>
      <c r="K50" s="1"/>
      <c r="L50" s="1"/>
      <c r="M50" s="48"/>
      <c r="N50" s="47"/>
      <c r="O50" s="167"/>
      <c r="P50" s="51"/>
      <c r="Q50" s="167"/>
      <c r="R50" s="167"/>
      <c r="S50" s="22"/>
      <c r="T50" s="22"/>
      <c r="U50" s="167"/>
      <c r="V50" s="167"/>
      <c r="W50" s="52"/>
      <c r="X50" s="105"/>
      <c r="Y50" s="141"/>
      <c r="Z50" s="31"/>
      <c r="AA50" s="1"/>
      <c r="AB50" s="1"/>
      <c r="AC50" s="2"/>
      <c r="AD50" s="91"/>
      <c r="AE50" s="88"/>
      <c r="AF50" s="148"/>
      <c r="AG50" s="166"/>
      <c r="AH50" s="94"/>
      <c r="AI50" s="94"/>
      <c r="AJ50" s="95"/>
      <c r="AK50" s="85"/>
      <c r="AL50" s="445"/>
    </row>
    <row r="51" spans="1:38" ht="10.050000000000001" customHeight="1" x14ac:dyDescent="0.2">
      <c r="A51" s="449"/>
      <c r="B51" s="90"/>
      <c r="C51" s="92"/>
      <c r="D51" s="92"/>
      <c r="E51" s="93"/>
      <c r="F51" s="84"/>
      <c r="G51" s="128"/>
      <c r="H51" s="29"/>
      <c r="I51" s="15"/>
      <c r="J51" s="16"/>
      <c r="K51" s="1"/>
      <c r="L51" s="1"/>
      <c r="M51" s="48"/>
      <c r="N51" s="47"/>
      <c r="O51" s="167"/>
      <c r="P51" s="51"/>
      <c r="Q51" s="167"/>
      <c r="R51" s="167"/>
      <c r="S51" s="167"/>
      <c r="T51" s="167"/>
      <c r="U51" s="167"/>
      <c r="V51" s="167"/>
      <c r="W51" s="52"/>
      <c r="X51" s="105"/>
      <c r="Y51" s="141"/>
      <c r="Z51" s="31"/>
      <c r="AA51" s="1"/>
      <c r="AB51" s="1"/>
      <c r="AC51" s="3"/>
      <c r="AD51" s="8"/>
      <c r="AE51" s="88"/>
      <c r="AF51" s="148"/>
      <c r="AG51" s="166"/>
      <c r="AH51" s="94"/>
      <c r="AI51" s="94"/>
      <c r="AJ51" s="95"/>
      <c r="AK51" s="85"/>
      <c r="AL51" s="445"/>
    </row>
    <row r="52" spans="1:38" ht="10.050000000000001" customHeight="1" x14ac:dyDescent="0.2">
      <c r="A52" s="449"/>
      <c r="B52" s="90"/>
      <c r="C52" s="411" t="s">
        <v>273</v>
      </c>
      <c r="D52" s="411">
        <v>4</v>
      </c>
      <c r="E52" s="407" t="s">
        <v>174</v>
      </c>
      <c r="F52" s="84"/>
      <c r="G52" s="128"/>
      <c r="H52" s="29"/>
      <c r="I52" s="1"/>
      <c r="J52" s="7"/>
      <c r="K52" s="1"/>
      <c r="L52" s="1"/>
      <c r="M52" s="48"/>
      <c r="N52" s="47"/>
      <c r="O52" s="167"/>
      <c r="P52" s="105"/>
      <c r="Q52" s="31"/>
      <c r="R52" s="167"/>
      <c r="S52" s="408"/>
      <c r="T52" s="408"/>
      <c r="U52" s="167"/>
      <c r="V52" s="48"/>
      <c r="W52" s="105"/>
      <c r="X52" s="105"/>
      <c r="Y52" s="141"/>
      <c r="Z52" s="31"/>
      <c r="AA52" s="1"/>
      <c r="AB52" s="1"/>
      <c r="AC52" s="3"/>
      <c r="AD52" s="8"/>
      <c r="AE52" s="88"/>
      <c r="AF52" s="148"/>
      <c r="AG52" s="166"/>
      <c r="AH52" s="397" t="s">
        <v>153</v>
      </c>
      <c r="AI52" s="397">
        <v>3</v>
      </c>
      <c r="AJ52" s="447" t="s">
        <v>34</v>
      </c>
      <c r="AK52" s="85"/>
      <c r="AL52" s="445"/>
    </row>
    <row r="53" spans="1:38" ht="10.050000000000001" customHeight="1" x14ac:dyDescent="0.2">
      <c r="A53" s="449"/>
      <c r="B53" s="90"/>
      <c r="C53" s="411"/>
      <c r="D53" s="411"/>
      <c r="E53" s="407"/>
      <c r="F53" s="84"/>
      <c r="G53" s="128"/>
      <c r="H53" s="29"/>
      <c r="I53" s="1"/>
      <c r="J53" s="7"/>
      <c r="K53" s="1"/>
      <c r="L53" s="1"/>
      <c r="M53" s="48"/>
      <c r="N53" s="47"/>
      <c r="O53" s="167"/>
      <c r="P53" s="105"/>
      <c r="Q53" s="31"/>
      <c r="R53" s="167"/>
      <c r="S53" s="408"/>
      <c r="T53" s="408"/>
      <c r="U53" s="167"/>
      <c r="V53" s="48"/>
      <c r="W53" s="105"/>
      <c r="X53" s="105"/>
      <c r="Y53" s="141"/>
      <c r="Z53" s="31"/>
      <c r="AA53" s="1"/>
      <c r="AB53" s="1"/>
      <c r="AC53" s="3"/>
      <c r="AD53" s="8"/>
      <c r="AE53" s="88"/>
      <c r="AF53" s="148"/>
      <c r="AG53" s="166"/>
      <c r="AH53" s="397"/>
      <c r="AI53" s="397"/>
      <c r="AJ53" s="447"/>
      <c r="AK53" s="85"/>
      <c r="AL53" s="445"/>
    </row>
    <row r="54" spans="1:38" ht="10.050000000000001" customHeight="1" x14ac:dyDescent="0.2">
      <c r="A54" s="449"/>
      <c r="B54" s="90"/>
      <c r="C54" s="411" t="s">
        <v>274</v>
      </c>
      <c r="D54" s="411">
        <v>5</v>
      </c>
      <c r="E54" s="407"/>
      <c r="F54" s="127"/>
      <c r="G54" s="130"/>
      <c r="H54" s="24"/>
      <c r="I54" s="1"/>
      <c r="J54" s="7"/>
      <c r="K54" s="1"/>
      <c r="L54" s="1"/>
      <c r="M54" s="48"/>
      <c r="N54" s="47"/>
      <c r="O54" s="167"/>
      <c r="P54" s="105"/>
      <c r="Q54" s="31"/>
      <c r="R54" s="167"/>
      <c r="S54" s="408"/>
      <c r="T54" s="408"/>
      <c r="U54" s="167"/>
      <c r="V54" s="48"/>
      <c r="W54" s="105"/>
      <c r="X54" s="105"/>
      <c r="Y54" s="141"/>
      <c r="Z54" s="31"/>
      <c r="AA54" s="1"/>
      <c r="AB54" s="1"/>
      <c r="AC54" s="3"/>
      <c r="AD54" s="8"/>
      <c r="AE54" s="89"/>
      <c r="AF54" s="150"/>
      <c r="AG54" s="146"/>
      <c r="AH54" s="397"/>
      <c r="AI54" s="397">
        <v>2</v>
      </c>
      <c r="AJ54" s="447" t="s">
        <v>33</v>
      </c>
      <c r="AK54" s="85"/>
      <c r="AL54" s="445"/>
    </row>
    <row r="55" spans="1:38" ht="10.050000000000001" customHeight="1" x14ac:dyDescent="0.2">
      <c r="A55" s="449"/>
      <c r="B55" s="90"/>
      <c r="C55" s="411"/>
      <c r="D55" s="411"/>
      <c r="E55" s="407"/>
      <c r="F55" s="84"/>
      <c r="G55" s="128"/>
      <c r="H55" s="22"/>
      <c r="I55" s="1"/>
      <c r="J55" s="7"/>
      <c r="K55" s="1"/>
      <c r="L55" s="1"/>
      <c r="M55" s="48"/>
      <c r="N55" s="47"/>
      <c r="O55" s="167"/>
      <c r="P55" s="105"/>
      <c r="Q55" s="31"/>
      <c r="R55" s="167"/>
      <c r="S55" s="408"/>
      <c r="T55" s="408"/>
      <c r="U55" s="167"/>
      <c r="V55" s="48"/>
      <c r="W55" s="105"/>
      <c r="X55" s="105"/>
      <c r="Y55" s="141"/>
      <c r="Z55" s="31"/>
      <c r="AA55" s="1"/>
      <c r="AB55" s="1"/>
      <c r="AC55" s="3"/>
      <c r="AD55" s="8"/>
      <c r="AE55" s="114"/>
      <c r="AF55" s="148"/>
      <c r="AG55" s="166"/>
      <c r="AH55" s="397"/>
      <c r="AI55" s="397"/>
      <c r="AJ55" s="447"/>
      <c r="AK55" s="85"/>
      <c r="AL55" s="445"/>
    </row>
    <row r="56" spans="1:38" ht="10.050000000000001" customHeight="1" x14ac:dyDescent="0.2">
      <c r="A56" s="449"/>
      <c r="B56" s="90"/>
      <c r="C56" s="411" t="s">
        <v>275</v>
      </c>
      <c r="D56" s="411">
        <v>6</v>
      </c>
      <c r="E56" s="407"/>
      <c r="F56" s="84"/>
      <c r="G56" s="128"/>
      <c r="H56" s="22"/>
      <c r="I56" s="1"/>
      <c r="J56" s="7"/>
      <c r="K56" s="1"/>
      <c r="L56" s="1"/>
      <c r="M56" s="48"/>
      <c r="N56" s="47"/>
      <c r="O56" s="167"/>
      <c r="P56" s="105"/>
      <c r="Q56" s="31"/>
      <c r="R56" s="167"/>
      <c r="S56" s="408"/>
      <c r="T56" s="408"/>
      <c r="U56" s="167"/>
      <c r="V56" s="48"/>
      <c r="W56" s="105"/>
      <c r="X56" s="105"/>
      <c r="Y56" s="141"/>
      <c r="Z56" s="31"/>
      <c r="AA56" s="1"/>
      <c r="AB56" s="1"/>
      <c r="AC56" s="3"/>
      <c r="AD56" s="8"/>
      <c r="AE56" s="114"/>
      <c r="AF56" s="148"/>
      <c r="AG56" s="166"/>
      <c r="AH56" s="397"/>
      <c r="AI56" s="397">
        <v>1</v>
      </c>
      <c r="AJ56" s="447" t="s">
        <v>32</v>
      </c>
      <c r="AK56" s="85"/>
      <c r="AL56" s="445"/>
    </row>
    <row r="57" spans="1:38" ht="10.050000000000001" customHeight="1" x14ac:dyDescent="0.2">
      <c r="A57" s="449"/>
      <c r="B57" s="90"/>
      <c r="C57" s="411"/>
      <c r="D57" s="411"/>
      <c r="E57" s="407"/>
      <c r="F57" s="84"/>
      <c r="G57" s="128"/>
      <c r="H57" s="22"/>
      <c r="I57" s="1"/>
      <c r="J57" s="7"/>
      <c r="K57" s="1"/>
      <c r="L57" s="1"/>
      <c r="M57" s="48"/>
      <c r="N57" s="47"/>
      <c r="O57" s="167"/>
      <c r="P57" s="105"/>
      <c r="Q57" s="31"/>
      <c r="R57" s="167"/>
      <c r="S57" s="408"/>
      <c r="T57" s="408"/>
      <c r="U57" s="167"/>
      <c r="V57" s="48"/>
      <c r="W57" s="105"/>
      <c r="X57" s="105"/>
      <c r="Y57" s="141"/>
      <c r="Z57" s="31"/>
      <c r="AA57" s="1"/>
      <c r="AB57" s="1"/>
      <c r="AC57" s="3"/>
      <c r="AD57" s="8"/>
      <c r="AE57" s="114"/>
      <c r="AF57" s="148"/>
      <c r="AG57" s="166"/>
      <c r="AH57" s="397"/>
      <c r="AI57" s="397"/>
      <c r="AJ57" s="447"/>
      <c r="AK57" s="85"/>
      <c r="AL57" s="445"/>
    </row>
    <row r="58" spans="1:38" ht="10.050000000000001" customHeight="1" thickBot="1" x14ac:dyDescent="0.25">
      <c r="A58" s="450"/>
      <c r="B58" s="90"/>
      <c r="C58" s="92"/>
      <c r="D58" s="92"/>
      <c r="E58" s="93"/>
      <c r="F58" s="84"/>
      <c r="G58" s="128"/>
      <c r="H58" s="22"/>
      <c r="I58" s="1"/>
      <c r="J58" s="7"/>
      <c r="K58" s="1"/>
      <c r="L58" s="1"/>
      <c r="M58" s="115"/>
      <c r="N58" s="47"/>
      <c r="O58" s="167"/>
      <c r="P58" s="105"/>
      <c r="Q58" s="31"/>
      <c r="R58" s="167"/>
      <c r="S58" s="408"/>
      <c r="T58" s="408"/>
      <c r="U58" s="167"/>
      <c r="V58" s="48"/>
      <c r="W58" s="105"/>
      <c r="X58" s="105"/>
      <c r="Y58" s="141"/>
      <c r="Z58" s="53"/>
      <c r="AA58" s="1"/>
      <c r="AB58" s="1"/>
      <c r="AC58" s="3"/>
      <c r="AD58" s="8"/>
      <c r="AE58" s="114"/>
      <c r="AF58" s="148"/>
      <c r="AG58" s="166"/>
      <c r="AH58" s="94"/>
      <c r="AI58" s="94"/>
      <c r="AJ58" s="95"/>
      <c r="AK58" s="85"/>
      <c r="AL58" s="446"/>
    </row>
    <row r="59" spans="1:38" ht="10.050000000000001" customHeight="1" thickTop="1" thickBot="1" x14ac:dyDescent="0.25">
      <c r="A59" s="90"/>
      <c r="B59" s="90"/>
      <c r="C59" s="92"/>
      <c r="D59" s="92"/>
      <c r="E59" s="93"/>
      <c r="F59" s="84"/>
      <c r="G59" s="128"/>
      <c r="H59" s="22"/>
      <c r="I59" s="1"/>
      <c r="J59" s="1"/>
      <c r="K59" s="44"/>
      <c r="L59" s="15"/>
      <c r="M59" s="167"/>
      <c r="N59" s="47"/>
      <c r="O59" s="167"/>
      <c r="P59" s="105"/>
      <c r="Q59" s="31"/>
      <c r="R59" s="167"/>
      <c r="S59" s="408"/>
      <c r="T59" s="408"/>
      <c r="U59" s="167"/>
      <c r="V59" s="48"/>
      <c r="W59" s="105"/>
      <c r="X59" s="105"/>
      <c r="Y59" s="141"/>
      <c r="Z59" s="167"/>
      <c r="AA59" s="15"/>
      <c r="AB59" s="16"/>
      <c r="AC59" s="1"/>
      <c r="AD59" s="8"/>
      <c r="AE59" s="114"/>
      <c r="AF59" s="148"/>
      <c r="AG59" s="166"/>
      <c r="AH59" s="97"/>
      <c r="AI59" s="97"/>
      <c r="AJ59" s="85"/>
      <c r="AK59" s="85"/>
      <c r="AL59" s="90"/>
    </row>
    <row r="60" spans="1:38" ht="10.050000000000001" customHeight="1" thickTop="1" thickBot="1" x14ac:dyDescent="0.25">
      <c r="A60" s="448" t="s">
        <v>236</v>
      </c>
      <c r="B60" s="90"/>
      <c r="C60" s="92"/>
      <c r="D60" s="92"/>
      <c r="E60" s="93"/>
      <c r="F60" s="84"/>
      <c r="G60" s="128"/>
      <c r="H60" s="22"/>
      <c r="I60" s="1"/>
      <c r="J60" s="7"/>
      <c r="K60" s="3"/>
      <c r="L60" s="1"/>
      <c r="M60" s="167"/>
      <c r="N60" s="47"/>
      <c r="O60" s="167"/>
      <c r="P60" s="105"/>
      <c r="Q60" s="31"/>
      <c r="R60" s="167"/>
      <c r="S60" s="408"/>
      <c r="T60" s="408"/>
      <c r="U60" s="167"/>
      <c r="V60" s="48"/>
      <c r="W60" s="105"/>
      <c r="X60" s="105"/>
      <c r="Y60" s="141"/>
      <c r="Z60" s="167"/>
      <c r="AA60" s="1"/>
      <c r="AB60" s="1"/>
      <c r="AC60" s="3"/>
      <c r="AD60" s="8"/>
      <c r="AE60" s="114"/>
      <c r="AF60" s="148"/>
      <c r="AG60" s="166"/>
      <c r="AH60" s="397" t="s">
        <v>144</v>
      </c>
      <c r="AI60" s="397">
        <v>8</v>
      </c>
      <c r="AJ60" s="447" t="s">
        <v>263</v>
      </c>
      <c r="AK60" s="85"/>
      <c r="AL60" s="444" t="s">
        <v>244</v>
      </c>
    </row>
    <row r="61" spans="1:38" ht="10.050000000000001" customHeight="1" thickTop="1" x14ac:dyDescent="0.2">
      <c r="A61" s="449"/>
      <c r="B61" s="90"/>
      <c r="C61" s="411" t="s">
        <v>99</v>
      </c>
      <c r="D61" s="411">
        <v>1</v>
      </c>
      <c r="E61" s="407" t="s">
        <v>111</v>
      </c>
      <c r="F61" s="84"/>
      <c r="G61" s="128"/>
      <c r="H61" s="22"/>
      <c r="I61" s="1"/>
      <c r="J61" s="7"/>
      <c r="K61" s="3"/>
      <c r="L61" s="438" t="s">
        <v>285</v>
      </c>
      <c r="M61" s="439"/>
      <c r="N61" s="47"/>
      <c r="O61" s="167"/>
      <c r="P61" s="105"/>
      <c r="Q61" s="31"/>
      <c r="R61" s="167"/>
      <c r="S61" s="408"/>
      <c r="T61" s="408"/>
      <c r="U61" s="167"/>
      <c r="V61" s="48"/>
      <c r="W61" s="105"/>
      <c r="X61" s="105"/>
      <c r="Y61" s="141"/>
      <c r="Z61" s="438" t="s">
        <v>286</v>
      </c>
      <c r="AA61" s="439"/>
      <c r="AB61" s="1"/>
      <c r="AC61" s="3"/>
      <c r="AD61" s="8"/>
      <c r="AE61" s="114"/>
      <c r="AF61" s="148"/>
      <c r="AG61" s="166"/>
      <c r="AH61" s="397"/>
      <c r="AI61" s="397"/>
      <c r="AJ61" s="447"/>
      <c r="AK61" s="85"/>
      <c r="AL61" s="445"/>
    </row>
    <row r="62" spans="1:38" ht="10.050000000000001" customHeight="1" x14ac:dyDescent="0.2">
      <c r="A62" s="449"/>
      <c r="B62" s="90"/>
      <c r="C62" s="411"/>
      <c r="D62" s="411"/>
      <c r="E62" s="407"/>
      <c r="F62" s="84"/>
      <c r="G62" s="128"/>
      <c r="H62" s="22"/>
      <c r="I62" s="1"/>
      <c r="J62" s="7"/>
      <c r="K62" s="3"/>
      <c r="L62" s="440"/>
      <c r="M62" s="441"/>
      <c r="N62" s="47"/>
      <c r="O62" s="167"/>
      <c r="P62" s="105"/>
      <c r="Q62" s="31"/>
      <c r="R62" s="167"/>
      <c r="S62" s="408"/>
      <c r="T62" s="408"/>
      <c r="U62" s="167"/>
      <c r="V62" s="48"/>
      <c r="W62" s="105"/>
      <c r="X62" s="105"/>
      <c r="Y62" s="141"/>
      <c r="Z62" s="440"/>
      <c r="AA62" s="441"/>
      <c r="AB62" s="1"/>
      <c r="AC62" s="3"/>
      <c r="AD62" s="8"/>
      <c r="AE62" s="114"/>
      <c r="AF62" s="148"/>
      <c r="AG62" s="166"/>
      <c r="AH62" s="397"/>
      <c r="AI62" s="397">
        <v>7</v>
      </c>
      <c r="AJ62" s="447" t="s">
        <v>176</v>
      </c>
      <c r="AK62" s="85"/>
      <c r="AL62" s="445"/>
    </row>
    <row r="63" spans="1:38" ht="10.050000000000001" customHeight="1" x14ac:dyDescent="0.2">
      <c r="A63" s="449"/>
      <c r="B63" s="90"/>
      <c r="C63" s="411" t="s">
        <v>22</v>
      </c>
      <c r="D63" s="411">
        <v>2</v>
      </c>
      <c r="E63" s="407"/>
      <c r="F63" s="84"/>
      <c r="G63" s="128"/>
      <c r="H63" s="22"/>
      <c r="I63" s="1"/>
      <c r="J63" s="7"/>
      <c r="K63" s="3"/>
      <c r="L63" s="440"/>
      <c r="M63" s="441"/>
      <c r="N63" s="47"/>
      <c r="O63" s="167"/>
      <c r="P63" s="105"/>
      <c r="Q63" s="31"/>
      <c r="R63" s="167"/>
      <c r="S63" s="408"/>
      <c r="T63" s="408"/>
      <c r="U63" s="167"/>
      <c r="V63" s="48"/>
      <c r="W63" s="105"/>
      <c r="X63" s="105"/>
      <c r="Y63" s="141"/>
      <c r="Z63" s="440"/>
      <c r="AA63" s="441"/>
      <c r="AB63" s="167"/>
      <c r="AC63" s="31"/>
      <c r="AD63" s="116"/>
      <c r="AE63" s="22"/>
      <c r="AF63" s="148"/>
      <c r="AG63" s="166"/>
      <c r="AH63" s="397"/>
      <c r="AI63" s="397"/>
      <c r="AJ63" s="447"/>
      <c r="AK63" s="85"/>
      <c r="AL63" s="445"/>
    </row>
    <row r="64" spans="1:38" ht="10.050000000000001" customHeight="1" x14ac:dyDescent="0.2">
      <c r="A64" s="449"/>
      <c r="B64" s="90"/>
      <c r="C64" s="411"/>
      <c r="D64" s="411"/>
      <c r="E64" s="407"/>
      <c r="F64" s="122"/>
      <c r="G64" s="129"/>
      <c r="H64" s="32"/>
      <c r="I64" s="1"/>
      <c r="J64" s="7"/>
      <c r="K64" s="3"/>
      <c r="L64" s="440"/>
      <c r="M64" s="441"/>
      <c r="N64" s="47"/>
      <c r="O64" s="167"/>
      <c r="P64" s="105"/>
      <c r="Q64" s="31"/>
      <c r="R64" s="167"/>
      <c r="S64" s="408"/>
      <c r="T64" s="408"/>
      <c r="U64" s="167"/>
      <c r="V64" s="48"/>
      <c r="W64" s="105"/>
      <c r="X64" s="105"/>
      <c r="Y64" s="141"/>
      <c r="Z64" s="440"/>
      <c r="AA64" s="441"/>
      <c r="AB64" s="167"/>
      <c r="AC64" s="31"/>
      <c r="AD64" s="167"/>
      <c r="AE64" s="28"/>
      <c r="AF64" s="149"/>
      <c r="AG64" s="145"/>
      <c r="AH64" s="397"/>
      <c r="AI64" s="397">
        <v>6</v>
      </c>
      <c r="AJ64" s="447" t="s">
        <v>145</v>
      </c>
      <c r="AK64" s="85"/>
      <c r="AL64" s="445"/>
    </row>
    <row r="65" spans="1:38" ht="10.050000000000001" customHeight="1" x14ac:dyDescent="0.2">
      <c r="A65" s="449"/>
      <c r="B65" s="90"/>
      <c r="C65" s="411" t="s">
        <v>23</v>
      </c>
      <c r="D65" s="411">
        <v>3</v>
      </c>
      <c r="E65" s="407"/>
      <c r="F65" s="85"/>
      <c r="G65" s="128"/>
      <c r="H65" s="29"/>
      <c r="I65" s="1"/>
      <c r="J65" s="7"/>
      <c r="K65" s="3"/>
      <c r="L65" s="440"/>
      <c r="M65" s="441"/>
      <c r="N65" s="47"/>
      <c r="O65" s="167"/>
      <c r="P65" s="105"/>
      <c r="Q65" s="31"/>
      <c r="R65" s="167"/>
      <c r="S65" s="408"/>
      <c r="T65" s="408"/>
      <c r="U65" s="167"/>
      <c r="V65" s="48"/>
      <c r="W65" s="105"/>
      <c r="X65" s="105"/>
      <c r="Y65" s="141"/>
      <c r="Z65" s="440"/>
      <c r="AA65" s="441"/>
      <c r="AB65" s="167"/>
      <c r="AC65" s="31"/>
      <c r="AD65" s="167"/>
      <c r="AE65" s="33"/>
      <c r="AF65" s="148"/>
      <c r="AG65" s="166"/>
      <c r="AH65" s="397"/>
      <c r="AI65" s="397"/>
      <c r="AJ65" s="447"/>
      <c r="AK65" s="85"/>
      <c r="AL65" s="445"/>
    </row>
    <row r="66" spans="1:38" ht="10.050000000000001" customHeight="1" x14ac:dyDescent="0.2">
      <c r="A66" s="449"/>
      <c r="B66" s="90"/>
      <c r="C66" s="411"/>
      <c r="D66" s="411"/>
      <c r="E66" s="407"/>
      <c r="F66" s="85"/>
      <c r="G66" s="128"/>
      <c r="H66" s="29"/>
      <c r="I66" s="1"/>
      <c r="J66" s="7"/>
      <c r="K66" s="3"/>
      <c r="L66" s="440"/>
      <c r="M66" s="441"/>
      <c r="N66" s="47"/>
      <c r="O66" s="167"/>
      <c r="P66" s="105"/>
      <c r="Q66" s="31"/>
      <c r="R66" s="167"/>
      <c r="S66" s="408"/>
      <c r="T66" s="408"/>
      <c r="U66" s="167"/>
      <c r="V66" s="48"/>
      <c r="W66" s="105"/>
      <c r="X66" s="105"/>
      <c r="Y66" s="141"/>
      <c r="Z66" s="440"/>
      <c r="AA66" s="441"/>
      <c r="AB66" s="167"/>
      <c r="AC66" s="31"/>
      <c r="AD66" s="167"/>
      <c r="AE66" s="33"/>
      <c r="AF66" s="148"/>
      <c r="AG66" s="166"/>
      <c r="AH66" s="397"/>
      <c r="AI66" s="397">
        <v>5</v>
      </c>
      <c r="AJ66" s="447" t="s">
        <v>146</v>
      </c>
      <c r="AK66" s="85"/>
      <c r="AL66" s="445"/>
    </row>
    <row r="67" spans="1:38" ht="10.050000000000001" customHeight="1" x14ac:dyDescent="0.2">
      <c r="A67" s="449"/>
      <c r="B67" s="90"/>
      <c r="C67" s="92"/>
      <c r="D67" s="92"/>
      <c r="E67" s="93"/>
      <c r="F67" s="85"/>
      <c r="G67" s="128"/>
      <c r="H67" s="86"/>
      <c r="I67" s="56"/>
      <c r="J67" s="69"/>
      <c r="K67" s="70"/>
      <c r="L67" s="440"/>
      <c r="M67" s="441"/>
      <c r="N67" s="136"/>
      <c r="O67" s="133"/>
      <c r="P67" s="167"/>
      <c r="Q67" s="31"/>
      <c r="R67" s="167"/>
      <c r="S67" s="408"/>
      <c r="T67" s="408"/>
      <c r="U67" s="167"/>
      <c r="V67" s="48"/>
      <c r="W67" s="166"/>
      <c r="X67" s="133"/>
      <c r="Y67" s="142"/>
      <c r="Z67" s="440"/>
      <c r="AA67" s="441"/>
      <c r="AB67" s="167"/>
      <c r="AC67" s="53"/>
      <c r="AD67" s="50"/>
      <c r="AE67" s="409"/>
      <c r="AF67" s="148"/>
      <c r="AG67" s="166"/>
      <c r="AH67" s="397"/>
      <c r="AI67" s="397"/>
      <c r="AJ67" s="447"/>
      <c r="AK67" s="85"/>
      <c r="AL67" s="445"/>
    </row>
    <row r="68" spans="1:38" ht="10.050000000000001" customHeight="1" x14ac:dyDescent="0.2">
      <c r="A68" s="449"/>
      <c r="B68" s="90"/>
      <c r="C68" s="92"/>
      <c r="D68" s="92"/>
      <c r="E68" s="93"/>
      <c r="F68" s="84"/>
      <c r="G68" s="128"/>
      <c r="H68" s="86"/>
      <c r="I68" s="131"/>
      <c r="J68" s="131"/>
      <c r="K68" s="131"/>
      <c r="L68" s="440"/>
      <c r="M68" s="441"/>
      <c r="N68" s="136"/>
      <c r="O68" s="133"/>
      <c r="P68" s="167"/>
      <c r="Q68" s="31"/>
      <c r="R68" s="167"/>
      <c r="S68" s="408"/>
      <c r="T68" s="408"/>
      <c r="U68" s="167"/>
      <c r="V68" s="48"/>
      <c r="W68" s="166"/>
      <c r="X68" s="133"/>
      <c r="Y68" s="142"/>
      <c r="Z68" s="440"/>
      <c r="AA68" s="441"/>
      <c r="AB68" s="167"/>
      <c r="AC68" s="167"/>
      <c r="AD68" s="167"/>
      <c r="AE68" s="409"/>
      <c r="AF68" s="148"/>
      <c r="AG68" s="166"/>
      <c r="AH68" s="397" t="s">
        <v>147</v>
      </c>
      <c r="AI68" s="397">
        <v>4</v>
      </c>
      <c r="AJ68" s="447" t="s">
        <v>148</v>
      </c>
      <c r="AK68" s="85"/>
      <c r="AL68" s="445"/>
    </row>
    <row r="69" spans="1:38" ht="10.050000000000001" customHeight="1" x14ac:dyDescent="0.2">
      <c r="A69" s="449"/>
      <c r="B69" s="90"/>
      <c r="C69" s="411" t="s">
        <v>276</v>
      </c>
      <c r="D69" s="411">
        <v>4</v>
      </c>
      <c r="E69" s="407" t="s">
        <v>112</v>
      </c>
      <c r="F69" s="84"/>
      <c r="G69" s="128"/>
      <c r="H69" s="86"/>
      <c r="I69" s="131"/>
      <c r="J69" s="152"/>
      <c r="K69" s="152"/>
      <c r="L69" s="440"/>
      <c r="M69" s="441"/>
      <c r="N69" s="136"/>
      <c r="O69" s="133"/>
      <c r="P69" s="167"/>
      <c r="Q69" s="31"/>
      <c r="R69" s="167"/>
      <c r="S69" s="408"/>
      <c r="T69" s="408"/>
      <c r="U69" s="167"/>
      <c r="V69" s="48"/>
      <c r="W69" s="166"/>
      <c r="X69" s="133"/>
      <c r="Y69" s="142"/>
      <c r="Z69" s="440"/>
      <c r="AA69" s="441"/>
      <c r="AB69" s="94"/>
      <c r="AC69" s="94"/>
      <c r="AD69" s="167"/>
      <c r="AE69" s="409"/>
      <c r="AF69" s="148"/>
      <c r="AG69" s="166"/>
      <c r="AH69" s="397"/>
      <c r="AI69" s="397"/>
      <c r="AJ69" s="447"/>
      <c r="AK69" s="85"/>
      <c r="AL69" s="445"/>
    </row>
    <row r="70" spans="1:38" ht="10.050000000000001" customHeight="1" x14ac:dyDescent="0.2">
      <c r="A70" s="449"/>
      <c r="B70" s="90"/>
      <c r="C70" s="411"/>
      <c r="D70" s="411"/>
      <c r="E70" s="407"/>
      <c r="F70" s="84"/>
      <c r="G70" s="128"/>
      <c r="H70" s="86"/>
      <c r="I70" s="131"/>
      <c r="J70" s="152"/>
      <c r="K70" s="152"/>
      <c r="L70" s="440"/>
      <c r="M70" s="441"/>
      <c r="N70" s="136"/>
      <c r="O70" s="133"/>
      <c r="P70" s="167"/>
      <c r="Q70" s="31"/>
      <c r="R70" s="167"/>
      <c r="S70" s="408"/>
      <c r="T70" s="408"/>
      <c r="U70" s="167"/>
      <c r="V70" s="48"/>
      <c r="W70" s="166"/>
      <c r="X70" s="133"/>
      <c r="Y70" s="142"/>
      <c r="Z70" s="440"/>
      <c r="AA70" s="441"/>
      <c r="AB70" s="94"/>
      <c r="AC70" s="94"/>
      <c r="AD70" s="167"/>
      <c r="AE70" s="409"/>
      <c r="AF70" s="148"/>
      <c r="AG70" s="166"/>
      <c r="AH70" s="397"/>
      <c r="AI70" s="397">
        <v>3</v>
      </c>
      <c r="AJ70" s="447" t="s">
        <v>149</v>
      </c>
      <c r="AK70" s="85"/>
      <c r="AL70" s="445"/>
    </row>
    <row r="71" spans="1:38" ht="10.050000000000001" customHeight="1" x14ac:dyDescent="0.2">
      <c r="A71" s="449"/>
      <c r="B71" s="90"/>
      <c r="C71" s="411" t="s">
        <v>277</v>
      </c>
      <c r="D71" s="411">
        <v>5</v>
      </c>
      <c r="E71" s="407"/>
      <c r="F71" s="127"/>
      <c r="G71" s="130"/>
      <c r="H71" s="24"/>
      <c r="I71" s="1"/>
      <c r="J71" s="152"/>
      <c r="K71" s="152"/>
      <c r="L71" s="440"/>
      <c r="M71" s="441"/>
      <c r="N71" s="136"/>
      <c r="O71" s="133"/>
      <c r="P71" s="167"/>
      <c r="Q71" s="31"/>
      <c r="R71" s="167"/>
      <c r="S71" s="408"/>
      <c r="T71" s="408"/>
      <c r="U71" s="167"/>
      <c r="V71" s="48"/>
      <c r="W71" s="166"/>
      <c r="X71" s="133"/>
      <c r="Y71" s="142"/>
      <c r="Z71" s="440"/>
      <c r="AA71" s="441"/>
      <c r="AB71" s="94"/>
      <c r="AC71" s="94"/>
      <c r="AD71" s="167"/>
      <c r="AE71" s="27"/>
      <c r="AF71" s="150"/>
      <c r="AG71" s="146"/>
      <c r="AH71" s="397"/>
      <c r="AI71" s="397"/>
      <c r="AJ71" s="447"/>
      <c r="AK71" s="85"/>
      <c r="AL71" s="445"/>
    </row>
    <row r="72" spans="1:38" ht="10.050000000000001" customHeight="1" x14ac:dyDescent="0.2">
      <c r="A72" s="449"/>
      <c r="B72" s="90"/>
      <c r="C72" s="411"/>
      <c r="D72" s="411"/>
      <c r="E72" s="407"/>
      <c r="F72" s="84"/>
      <c r="G72" s="128"/>
      <c r="H72" s="22"/>
      <c r="I72" s="1"/>
      <c r="J72" s="152"/>
      <c r="K72" s="152"/>
      <c r="L72" s="440"/>
      <c r="M72" s="441"/>
      <c r="N72" s="136"/>
      <c r="O72" s="133"/>
      <c r="P72" s="167"/>
      <c r="Q72" s="31"/>
      <c r="R72" s="167"/>
      <c r="S72" s="408"/>
      <c r="T72" s="408"/>
      <c r="U72" s="167"/>
      <c r="V72" s="48"/>
      <c r="W72" s="166"/>
      <c r="X72" s="133"/>
      <c r="Y72" s="142"/>
      <c r="Z72" s="440"/>
      <c r="AA72" s="441"/>
      <c r="AB72" s="94"/>
      <c r="AC72" s="94"/>
      <c r="AD72" s="167"/>
      <c r="AE72" s="22"/>
      <c r="AF72" s="148"/>
      <c r="AG72" s="166"/>
      <c r="AH72" s="397"/>
      <c r="AI72" s="397">
        <v>2</v>
      </c>
      <c r="AJ72" s="447" t="s">
        <v>150</v>
      </c>
      <c r="AK72" s="85"/>
      <c r="AL72" s="445"/>
    </row>
    <row r="73" spans="1:38" ht="10.050000000000001" customHeight="1" x14ac:dyDescent="0.2">
      <c r="A73" s="449"/>
      <c r="B73" s="90"/>
      <c r="C73" s="411" t="s">
        <v>278</v>
      </c>
      <c r="D73" s="411">
        <v>6</v>
      </c>
      <c r="E73" s="407"/>
      <c r="F73" s="84"/>
      <c r="G73" s="128"/>
      <c r="H73" s="22"/>
      <c r="I73" s="1"/>
      <c r="J73" s="152"/>
      <c r="K73" s="152"/>
      <c r="L73" s="440"/>
      <c r="M73" s="441"/>
      <c r="N73" s="136"/>
      <c r="O73" s="133"/>
      <c r="P73" s="167"/>
      <c r="Q73" s="31"/>
      <c r="R73" s="167"/>
      <c r="S73" s="408"/>
      <c r="T73" s="408"/>
      <c r="U73" s="167"/>
      <c r="V73" s="48"/>
      <c r="W73" s="166"/>
      <c r="X73" s="133"/>
      <c r="Y73" s="142"/>
      <c r="Z73" s="440"/>
      <c r="AA73" s="441"/>
      <c r="AB73" s="94"/>
      <c r="AC73" s="94"/>
      <c r="AD73" s="167"/>
      <c r="AE73" s="22"/>
      <c r="AF73" s="148"/>
      <c r="AG73" s="166"/>
      <c r="AH73" s="397"/>
      <c r="AI73" s="397"/>
      <c r="AJ73" s="447"/>
      <c r="AK73" s="85"/>
      <c r="AL73" s="445"/>
    </row>
    <row r="74" spans="1:38" ht="10.050000000000001" customHeight="1" x14ac:dyDescent="0.2">
      <c r="A74" s="449"/>
      <c r="B74" s="90"/>
      <c r="C74" s="411"/>
      <c r="D74" s="411"/>
      <c r="E74" s="407"/>
      <c r="F74" s="84"/>
      <c r="G74" s="128"/>
      <c r="H74" s="22"/>
      <c r="I74" s="1"/>
      <c r="J74" s="152"/>
      <c r="K74" s="152"/>
      <c r="L74" s="440"/>
      <c r="M74" s="441"/>
      <c r="N74" s="136"/>
      <c r="O74" s="133"/>
      <c r="P74" s="167"/>
      <c r="Q74" s="31"/>
      <c r="R74" s="167"/>
      <c r="S74" s="408"/>
      <c r="T74" s="408"/>
      <c r="U74" s="167"/>
      <c r="V74" s="48"/>
      <c r="W74" s="166"/>
      <c r="X74" s="133"/>
      <c r="Y74" s="142"/>
      <c r="Z74" s="440"/>
      <c r="AA74" s="441"/>
      <c r="AB74" s="94"/>
      <c r="AC74" s="94"/>
      <c r="AD74" s="167"/>
      <c r="AE74" s="22"/>
      <c r="AF74" s="148"/>
      <c r="AG74" s="166"/>
      <c r="AH74" s="397"/>
      <c r="AI74" s="397">
        <v>1</v>
      </c>
      <c r="AJ74" s="447" t="s">
        <v>151</v>
      </c>
      <c r="AK74" s="85"/>
      <c r="AL74" s="445"/>
    </row>
    <row r="75" spans="1:38" ht="10.050000000000001" customHeight="1" thickBot="1" x14ac:dyDescent="0.25">
      <c r="A75" s="450"/>
      <c r="B75" s="90"/>
      <c r="C75" s="92"/>
      <c r="D75" s="92"/>
      <c r="E75" s="93"/>
      <c r="F75" s="84"/>
      <c r="G75" s="128"/>
      <c r="H75" s="22"/>
      <c r="I75" s="1"/>
      <c r="J75" s="152"/>
      <c r="K75" s="152"/>
      <c r="L75" s="440"/>
      <c r="M75" s="441"/>
      <c r="N75" s="136"/>
      <c r="O75" s="133"/>
      <c r="P75" s="7"/>
      <c r="Q75" s="1"/>
      <c r="R75" s="1"/>
      <c r="T75" s="68"/>
      <c r="U75" s="1"/>
      <c r="V75" s="1"/>
      <c r="W75" s="79"/>
      <c r="X75" s="133"/>
      <c r="Y75" s="142"/>
      <c r="Z75" s="440"/>
      <c r="AA75" s="441"/>
      <c r="AB75" s="94"/>
      <c r="AC75" s="94"/>
      <c r="AD75" s="167"/>
      <c r="AE75" s="22"/>
      <c r="AF75" s="148"/>
      <c r="AG75" s="166"/>
      <c r="AH75" s="397"/>
      <c r="AI75" s="397"/>
      <c r="AJ75" s="447"/>
      <c r="AK75" s="85"/>
      <c r="AL75" s="446"/>
    </row>
    <row r="76" spans="1:38" ht="10.050000000000001" customHeight="1" thickTop="1" thickBot="1" x14ac:dyDescent="0.25">
      <c r="A76" s="90"/>
      <c r="B76" s="90"/>
      <c r="C76" s="92"/>
      <c r="D76" s="92"/>
      <c r="E76" s="93"/>
      <c r="F76" s="84"/>
      <c r="G76" s="128"/>
      <c r="H76" s="22"/>
      <c r="I76" s="1"/>
      <c r="J76" s="152"/>
      <c r="K76" s="152"/>
      <c r="L76" s="440"/>
      <c r="M76" s="441"/>
      <c r="N76" s="136"/>
      <c r="O76" s="133"/>
      <c r="P76" s="1"/>
      <c r="Q76" s="109"/>
      <c r="R76" s="2"/>
      <c r="S76" s="78"/>
      <c r="T76" s="77"/>
      <c r="U76" s="2"/>
      <c r="V76" s="13"/>
      <c r="W76" s="106"/>
      <c r="X76" s="133"/>
      <c r="Y76" s="142"/>
      <c r="Z76" s="440"/>
      <c r="AA76" s="441"/>
      <c r="AB76" s="94"/>
      <c r="AC76" s="94"/>
      <c r="AD76" s="167"/>
      <c r="AE76" s="22"/>
      <c r="AF76" s="148"/>
      <c r="AG76" s="166"/>
      <c r="AH76" s="97"/>
      <c r="AI76" s="97"/>
      <c r="AJ76" s="85"/>
      <c r="AK76" s="85"/>
      <c r="AL76" s="90"/>
    </row>
    <row r="77" spans="1:38" ht="10.050000000000001" customHeight="1" thickTop="1" thickBot="1" x14ac:dyDescent="0.25">
      <c r="A77" s="448" t="s">
        <v>237</v>
      </c>
      <c r="B77" s="90"/>
      <c r="C77" s="411" t="s">
        <v>113</v>
      </c>
      <c r="D77" s="411">
        <v>1</v>
      </c>
      <c r="E77" s="407" t="s">
        <v>114</v>
      </c>
      <c r="F77" s="84"/>
      <c r="G77" s="128"/>
      <c r="H77" s="22"/>
      <c r="I77" s="1"/>
      <c r="J77" s="152"/>
      <c r="K77" s="152"/>
      <c r="L77" s="440"/>
      <c r="M77" s="441"/>
      <c r="N77" s="136"/>
      <c r="O77" s="133"/>
      <c r="P77" s="74"/>
      <c r="Q77" s="80"/>
      <c r="R77" s="76"/>
      <c r="S77" s="76"/>
      <c r="T77" s="76"/>
      <c r="U77" s="76"/>
      <c r="V77" s="73"/>
      <c r="W77" s="68"/>
      <c r="X77" s="133"/>
      <c r="Y77" s="142"/>
      <c r="Z77" s="440"/>
      <c r="AA77" s="441"/>
      <c r="AB77" s="94"/>
      <c r="AC77" s="94"/>
      <c r="AD77" s="8"/>
      <c r="AE77" s="114"/>
      <c r="AF77" s="148"/>
      <c r="AG77" s="166"/>
      <c r="AH77" s="123"/>
      <c r="AI77" s="123"/>
      <c r="AJ77" s="124"/>
      <c r="AK77" s="85"/>
      <c r="AL77" s="444" t="s">
        <v>245</v>
      </c>
    </row>
    <row r="78" spans="1:38" ht="10.050000000000001" customHeight="1" thickTop="1" x14ac:dyDescent="0.2">
      <c r="A78" s="449"/>
      <c r="B78" s="90"/>
      <c r="C78" s="411"/>
      <c r="D78" s="411"/>
      <c r="E78" s="407"/>
      <c r="F78" s="84"/>
      <c r="G78" s="128"/>
      <c r="H78" s="22"/>
      <c r="I78" s="1"/>
      <c r="J78" s="152"/>
      <c r="K78" s="152"/>
      <c r="L78" s="440"/>
      <c r="M78" s="441"/>
      <c r="N78" s="136"/>
      <c r="O78" s="133"/>
      <c r="Q78" s="68"/>
      <c r="S78" s="451" t="s">
        <v>287</v>
      </c>
      <c r="T78" s="452"/>
      <c r="V78" s="74"/>
      <c r="X78" s="133"/>
      <c r="Y78" s="142"/>
      <c r="Z78" s="440"/>
      <c r="AA78" s="441"/>
      <c r="AB78" s="94"/>
      <c r="AC78" s="94"/>
      <c r="AD78" s="8"/>
      <c r="AE78" s="114"/>
      <c r="AF78" s="148"/>
      <c r="AG78" s="166"/>
      <c r="AH78" s="397" t="s">
        <v>142</v>
      </c>
      <c r="AI78" s="397">
        <v>6</v>
      </c>
      <c r="AJ78" s="447" t="s">
        <v>31</v>
      </c>
      <c r="AK78" s="85"/>
      <c r="AL78" s="445"/>
    </row>
    <row r="79" spans="1:38" ht="10.050000000000001" customHeight="1" x14ac:dyDescent="0.2">
      <c r="A79" s="449"/>
      <c r="B79" s="90"/>
      <c r="C79" s="411" t="s">
        <v>115</v>
      </c>
      <c r="D79" s="411">
        <v>2</v>
      </c>
      <c r="E79" s="407"/>
      <c r="F79" s="84"/>
      <c r="G79" s="128"/>
      <c r="H79" s="22"/>
      <c r="I79" s="1"/>
      <c r="J79" s="152"/>
      <c r="K79" s="152"/>
      <c r="L79" s="440"/>
      <c r="M79" s="441"/>
      <c r="N79" s="136"/>
      <c r="O79" s="133"/>
      <c r="Q79" s="68"/>
      <c r="S79" s="453"/>
      <c r="T79" s="454"/>
      <c r="V79" s="74"/>
      <c r="X79" s="133"/>
      <c r="Y79" s="142"/>
      <c r="Z79" s="440"/>
      <c r="AA79" s="441"/>
      <c r="AB79" s="94"/>
      <c r="AC79" s="94"/>
      <c r="AD79" s="8"/>
      <c r="AE79" s="114"/>
      <c r="AF79" s="148"/>
      <c r="AG79" s="166"/>
      <c r="AH79" s="397"/>
      <c r="AI79" s="397"/>
      <c r="AJ79" s="447"/>
      <c r="AK79" s="85"/>
      <c r="AL79" s="445"/>
    </row>
    <row r="80" spans="1:38" ht="10.050000000000001" customHeight="1" x14ac:dyDescent="0.2">
      <c r="A80" s="449"/>
      <c r="B80" s="90"/>
      <c r="C80" s="411"/>
      <c r="D80" s="411"/>
      <c r="E80" s="407"/>
      <c r="F80" s="84"/>
      <c r="G80" s="128"/>
      <c r="H80" s="22"/>
      <c r="I80" s="1"/>
      <c r="J80" s="152"/>
      <c r="K80" s="152"/>
      <c r="L80" s="440"/>
      <c r="M80" s="441"/>
      <c r="N80" s="136"/>
      <c r="O80" s="133"/>
      <c r="Q80" s="68"/>
      <c r="S80" s="453"/>
      <c r="T80" s="454"/>
      <c r="V80" s="74"/>
      <c r="X80" s="133"/>
      <c r="Y80" s="142"/>
      <c r="Z80" s="440"/>
      <c r="AA80" s="441"/>
      <c r="AB80" s="94"/>
      <c r="AC80" s="94"/>
      <c r="AD80" s="8"/>
      <c r="AE80" s="114"/>
      <c r="AF80" s="148"/>
      <c r="AG80" s="166"/>
      <c r="AH80" s="397"/>
      <c r="AI80" s="397">
        <v>5</v>
      </c>
      <c r="AJ80" s="447" t="s">
        <v>30</v>
      </c>
      <c r="AK80" s="85"/>
      <c r="AL80" s="445"/>
    </row>
    <row r="81" spans="1:38" ht="10.050000000000001" customHeight="1" x14ac:dyDescent="0.2">
      <c r="A81" s="449"/>
      <c r="B81" s="90"/>
      <c r="C81" s="411" t="s">
        <v>116</v>
      </c>
      <c r="D81" s="411">
        <v>3</v>
      </c>
      <c r="E81" s="407"/>
      <c r="F81" s="125"/>
      <c r="G81" s="129"/>
      <c r="H81" s="32"/>
      <c r="I81" s="1"/>
      <c r="J81" s="152"/>
      <c r="K81" s="152"/>
      <c r="L81" s="440"/>
      <c r="M81" s="441"/>
      <c r="N81" s="136"/>
      <c r="O81" s="133"/>
      <c r="Q81" s="68"/>
      <c r="S81" s="453"/>
      <c r="T81" s="454"/>
      <c r="V81" s="74"/>
      <c r="X81" s="133"/>
      <c r="Y81" s="142"/>
      <c r="Z81" s="440"/>
      <c r="AA81" s="441"/>
      <c r="AB81" s="94"/>
      <c r="AC81" s="94"/>
      <c r="AD81" s="8"/>
      <c r="AE81" s="87"/>
      <c r="AF81" s="149"/>
      <c r="AG81" s="145"/>
      <c r="AH81" s="397"/>
      <c r="AI81" s="397"/>
      <c r="AJ81" s="447"/>
      <c r="AK81" s="85"/>
      <c r="AL81" s="445"/>
    </row>
    <row r="82" spans="1:38" ht="10.050000000000001" customHeight="1" x14ac:dyDescent="0.2">
      <c r="A82" s="449"/>
      <c r="B82" s="90"/>
      <c r="C82" s="411"/>
      <c r="D82" s="411"/>
      <c r="E82" s="407"/>
      <c r="F82" s="84"/>
      <c r="G82" s="128"/>
      <c r="H82" s="29"/>
      <c r="I82" s="1"/>
      <c r="J82" s="152"/>
      <c r="K82" s="152"/>
      <c r="L82" s="440"/>
      <c r="M82" s="441"/>
      <c r="N82" s="136"/>
      <c r="O82" s="133"/>
      <c r="Q82" s="68"/>
      <c r="S82" s="453"/>
      <c r="T82" s="454"/>
      <c r="V82" s="74"/>
      <c r="X82" s="133"/>
      <c r="Y82" s="142"/>
      <c r="Z82" s="440"/>
      <c r="AA82" s="441"/>
      <c r="AB82" s="94"/>
      <c r="AC82" s="94"/>
      <c r="AD82" s="8"/>
      <c r="AE82" s="88"/>
      <c r="AF82" s="148"/>
      <c r="AG82" s="166"/>
      <c r="AH82" s="397"/>
      <c r="AI82" s="397">
        <v>4</v>
      </c>
      <c r="AJ82" s="447" t="s">
        <v>29</v>
      </c>
      <c r="AK82" s="85"/>
      <c r="AL82" s="445"/>
    </row>
    <row r="83" spans="1:38" ht="10.050000000000001" customHeight="1" x14ac:dyDescent="0.2">
      <c r="A83" s="449"/>
      <c r="B83" s="90"/>
      <c r="C83" s="411" t="s">
        <v>117</v>
      </c>
      <c r="D83" s="411">
        <v>4</v>
      </c>
      <c r="E83" s="407"/>
      <c r="F83" s="84"/>
      <c r="G83" s="128"/>
      <c r="H83" s="29"/>
      <c r="I83" s="1"/>
      <c r="J83" s="152"/>
      <c r="K83" s="152"/>
      <c r="L83" s="440"/>
      <c r="M83" s="441"/>
      <c r="N83" s="136"/>
      <c r="O83" s="133"/>
      <c r="Q83" s="68"/>
      <c r="S83" s="453"/>
      <c r="T83" s="454"/>
      <c r="V83" s="74"/>
      <c r="X83" s="133"/>
      <c r="Y83" s="142"/>
      <c r="Z83" s="440"/>
      <c r="AA83" s="441"/>
      <c r="AB83" s="94"/>
      <c r="AC83" s="94"/>
      <c r="AD83" s="8"/>
      <c r="AE83" s="88"/>
      <c r="AF83" s="148"/>
      <c r="AG83" s="166"/>
      <c r="AH83" s="397"/>
      <c r="AI83" s="397"/>
      <c r="AJ83" s="447"/>
      <c r="AK83" s="85"/>
      <c r="AL83" s="445"/>
    </row>
    <row r="84" spans="1:38" ht="10.050000000000001" customHeight="1" x14ac:dyDescent="0.2">
      <c r="A84" s="449"/>
      <c r="B84" s="90"/>
      <c r="C84" s="411"/>
      <c r="D84" s="411"/>
      <c r="E84" s="407"/>
      <c r="F84" s="84"/>
      <c r="G84" s="128"/>
      <c r="H84" s="29"/>
      <c r="I84" s="1"/>
      <c r="J84" s="1"/>
      <c r="K84" s="1"/>
      <c r="L84" s="440"/>
      <c r="M84" s="441"/>
      <c r="N84" s="136"/>
      <c r="O84" s="133"/>
      <c r="Q84" s="68"/>
      <c r="S84" s="453"/>
      <c r="T84" s="454"/>
      <c r="V84" s="74"/>
      <c r="X84" s="133"/>
      <c r="Y84" s="142"/>
      <c r="Z84" s="440"/>
      <c r="AA84" s="441"/>
      <c r="AB84" s="1"/>
      <c r="AC84" s="2"/>
      <c r="AD84" s="91"/>
      <c r="AE84" s="88"/>
      <c r="AF84" s="148"/>
      <c r="AG84" s="166"/>
      <c r="AH84" s="94"/>
      <c r="AI84" s="94"/>
      <c r="AJ84" s="95"/>
      <c r="AK84" s="85"/>
      <c r="AL84" s="445"/>
    </row>
    <row r="85" spans="1:38" ht="10.050000000000001" customHeight="1" x14ac:dyDescent="0.2">
      <c r="A85" s="449"/>
      <c r="B85" s="90"/>
      <c r="C85" s="411" t="s">
        <v>118</v>
      </c>
      <c r="D85" s="411">
        <v>5</v>
      </c>
      <c r="E85" s="407" t="s">
        <v>119</v>
      </c>
      <c r="F85" s="84"/>
      <c r="G85" s="128"/>
      <c r="H85" s="29"/>
      <c r="I85" s="15"/>
      <c r="J85" s="16"/>
      <c r="K85" s="1"/>
      <c r="L85" s="440"/>
      <c r="M85" s="441"/>
      <c r="N85" s="136"/>
      <c r="O85" s="133"/>
      <c r="Q85" s="68"/>
      <c r="S85" s="453"/>
      <c r="T85" s="454"/>
      <c r="V85" s="74"/>
      <c r="X85" s="133"/>
      <c r="Y85" s="142"/>
      <c r="Z85" s="440"/>
      <c r="AA85" s="441"/>
      <c r="AB85" s="1"/>
      <c r="AC85" s="3"/>
      <c r="AD85" s="8"/>
      <c r="AE85" s="88"/>
      <c r="AF85" s="148"/>
      <c r="AG85" s="166"/>
      <c r="AH85" s="94"/>
      <c r="AI85" s="94"/>
      <c r="AJ85" s="95"/>
      <c r="AK85" s="85"/>
      <c r="AL85" s="445"/>
    </row>
    <row r="86" spans="1:38" ht="10.050000000000001" customHeight="1" x14ac:dyDescent="0.2">
      <c r="A86" s="449"/>
      <c r="B86" s="90"/>
      <c r="C86" s="411"/>
      <c r="D86" s="411"/>
      <c r="E86" s="407"/>
      <c r="F86" s="84"/>
      <c r="G86" s="128"/>
      <c r="H86" s="29"/>
      <c r="I86" s="1"/>
      <c r="J86" s="7"/>
      <c r="K86" s="1"/>
      <c r="L86" s="440"/>
      <c r="M86" s="441"/>
      <c r="N86" s="72"/>
      <c r="Q86" s="68"/>
      <c r="S86" s="453"/>
      <c r="T86" s="454"/>
      <c r="V86" s="74"/>
      <c r="Y86" s="71"/>
      <c r="Z86" s="440"/>
      <c r="AA86" s="441"/>
      <c r="AB86" s="1"/>
      <c r="AC86" s="3"/>
      <c r="AD86" s="8"/>
      <c r="AE86" s="88"/>
      <c r="AF86" s="148"/>
      <c r="AG86" s="166"/>
      <c r="AH86" s="397" t="s">
        <v>143</v>
      </c>
      <c r="AI86" s="397">
        <v>3</v>
      </c>
      <c r="AJ86" s="447" t="s">
        <v>28</v>
      </c>
      <c r="AK86" s="85"/>
      <c r="AL86" s="445"/>
    </row>
    <row r="87" spans="1:38" ht="10.050000000000001" customHeight="1" x14ac:dyDescent="0.2">
      <c r="A87" s="449"/>
      <c r="B87" s="90"/>
      <c r="C87" s="411" t="s">
        <v>120</v>
      </c>
      <c r="D87" s="411">
        <v>6</v>
      </c>
      <c r="E87" s="407"/>
      <c r="F87" s="84"/>
      <c r="G87" s="128"/>
      <c r="H87" s="29"/>
      <c r="I87" s="1"/>
      <c r="J87" s="7"/>
      <c r="K87" s="1"/>
      <c r="L87" s="440"/>
      <c r="M87" s="441"/>
      <c r="N87" s="72"/>
      <c r="Q87" s="68"/>
      <c r="S87" s="453"/>
      <c r="T87" s="454"/>
      <c r="V87" s="74"/>
      <c r="Y87" s="71"/>
      <c r="Z87" s="440"/>
      <c r="AA87" s="441"/>
      <c r="AB87" s="1"/>
      <c r="AC87" s="3"/>
      <c r="AD87" s="8"/>
      <c r="AE87" s="88"/>
      <c r="AF87" s="148"/>
      <c r="AG87" s="166"/>
      <c r="AH87" s="397"/>
      <c r="AI87" s="397"/>
      <c r="AJ87" s="447"/>
      <c r="AK87" s="85"/>
      <c r="AL87" s="445"/>
    </row>
    <row r="88" spans="1:38" ht="10.050000000000001" customHeight="1" x14ac:dyDescent="0.2">
      <c r="A88" s="449"/>
      <c r="B88" s="90"/>
      <c r="C88" s="411"/>
      <c r="D88" s="411"/>
      <c r="E88" s="407"/>
      <c r="F88" s="127"/>
      <c r="G88" s="130"/>
      <c r="H88" s="24"/>
      <c r="I88" s="1"/>
      <c r="J88" s="7"/>
      <c r="K88" s="1"/>
      <c r="L88" s="440"/>
      <c r="M88" s="441"/>
      <c r="N88" s="72"/>
      <c r="Q88" s="68"/>
      <c r="S88" s="453"/>
      <c r="T88" s="454"/>
      <c r="V88" s="74"/>
      <c r="Y88" s="71"/>
      <c r="Z88" s="440"/>
      <c r="AA88" s="441"/>
      <c r="AB88" s="1"/>
      <c r="AC88" s="3"/>
      <c r="AD88" s="8"/>
      <c r="AE88" s="89"/>
      <c r="AF88" s="150"/>
      <c r="AG88" s="146"/>
      <c r="AH88" s="397"/>
      <c r="AI88" s="397">
        <v>2</v>
      </c>
      <c r="AJ88" s="447" t="s">
        <v>27</v>
      </c>
      <c r="AK88" s="85"/>
      <c r="AL88" s="445"/>
    </row>
    <row r="89" spans="1:38" ht="10.050000000000001" customHeight="1" x14ac:dyDescent="0.2">
      <c r="A89" s="449"/>
      <c r="B89" s="90"/>
      <c r="C89" s="411" t="s">
        <v>175</v>
      </c>
      <c r="D89" s="411">
        <v>7</v>
      </c>
      <c r="E89" s="407"/>
      <c r="F89" s="84"/>
      <c r="G89" s="128"/>
      <c r="H89" s="22"/>
      <c r="I89" s="1"/>
      <c r="J89" s="7"/>
      <c r="K89" s="1"/>
      <c r="L89" s="440"/>
      <c r="M89" s="441"/>
      <c r="N89" s="72"/>
      <c r="Q89" s="68"/>
      <c r="S89" s="453"/>
      <c r="T89" s="454"/>
      <c r="V89" s="74"/>
      <c r="Y89" s="71"/>
      <c r="Z89" s="440"/>
      <c r="AA89" s="441"/>
      <c r="AB89" s="1"/>
      <c r="AC89" s="3"/>
      <c r="AD89" s="8"/>
      <c r="AE89" s="114"/>
      <c r="AF89" s="148"/>
      <c r="AG89" s="166"/>
      <c r="AH89" s="397"/>
      <c r="AI89" s="397"/>
      <c r="AJ89" s="447"/>
      <c r="AK89" s="85"/>
      <c r="AL89" s="445"/>
    </row>
    <row r="90" spans="1:38" ht="10.050000000000001" customHeight="1" x14ac:dyDescent="0.2">
      <c r="A90" s="449"/>
      <c r="B90" s="90"/>
      <c r="C90" s="411"/>
      <c r="D90" s="411"/>
      <c r="E90" s="407"/>
      <c r="F90" s="84"/>
      <c r="G90" s="128"/>
      <c r="H90" s="22"/>
      <c r="I90" s="1"/>
      <c r="J90" s="7"/>
      <c r="K90" s="1"/>
      <c r="L90" s="440"/>
      <c r="M90" s="441"/>
      <c r="N90" s="72"/>
      <c r="Q90" s="68"/>
      <c r="S90" s="453"/>
      <c r="T90" s="454"/>
      <c r="V90" s="74"/>
      <c r="Y90" s="71"/>
      <c r="Z90" s="440"/>
      <c r="AA90" s="441"/>
      <c r="AB90" s="1"/>
      <c r="AC90" s="3"/>
      <c r="AD90" s="8"/>
      <c r="AE90" s="114"/>
      <c r="AF90" s="148"/>
      <c r="AG90" s="166"/>
      <c r="AH90" s="397"/>
      <c r="AI90" s="397">
        <v>1</v>
      </c>
      <c r="AJ90" s="447" t="s">
        <v>26</v>
      </c>
      <c r="AK90" s="85"/>
      <c r="AL90" s="445"/>
    </row>
    <row r="91" spans="1:38" ht="10.050000000000001" customHeight="1" thickBot="1" x14ac:dyDescent="0.25">
      <c r="A91" s="449"/>
      <c r="B91" s="90"/>
      <c r="C91" s="411" t="s">
        <v>258</v>
      </c>
      <c r="D91" s="411">
        <v>8</v>
      </c>
      <c r="E91" s="407"/>
      <c r="F91" s="84"/>
      <c r="G91" s="128"/>
      <c r="H91" s="22"/>
      <c r="I91" s="1"/>
      <c r="J91" s="7"/>
      <c r="K91" s="1"/>
      <c r="L91" s="442"/>
      <c r="M91" s="443"/>
      <c r="N91" s="72"/>
      <c r="Q91" s="68"/>
      <c r="S91" s="453"/>
      <c r="T91" s="454"/>
      <c r="V91" s="74"/>
      <c r="Y91" s="71"/>
      <c r="Z91" s="442"/>
      <c r="AA91" s="443"/>
      <c r="AB91" s="1"/>
      <c r="AC91" s="3"/>
      <c r="AD91" s="8"/>
      <c r="AE91" s="114"/>
      <c r="AF91" s="148"/>
      <c r="AG91" s="166"/>
      <c r="AH91" s="397"/>
      <c r="AI91" s="397"/>
      <c r="AJ91" s="447"/>
      <c r="AK91" s="85"/>
      <c r="AL91" s="445"/>
    </row>
    <row r="92" spans="1:38" ht="10.050000000000001" customHeight="1" thickTop="1" thickBot="1" x14ac:dyDescent="0.25">
      <c r="A92" s="450"/>
      <c r="B92" s="90"/>
      <c r="C92" s="411"/>
      <c r="D92" s="411"/>
      <c r="E92" s="407"/>
      <c r="F92" s="84"/>
      <c r="G92" s="128"/>
      <c r="H92" s="22"/>
      <c r="I92" s="1"/>
      <c r="J92" s="7"/>
      <c r="K92" s="1"/>
      <c r="L92" s="1"/>
      <c r="N92" s="72"/>
      <c r="Q92" s="68"/>
      <c r="S92" s="453"/>
      <c r="T92" s="454"/>
      <c r="V92" s="74"/>
      <c r="Y92" s="71"/>
      <c r="AA92" s="1"/>
      <c r="AB92" s="1"/>
      <c r="AC92" s="3"/>
      <c r="AD92" s="8"/>
      <c r="AE92" s="114"/>
      <c r="AF92" s="148"/>
      <c r="AG92" s="166"/>
      <c r="AH92" s="94"/>
      <c r="AI92" s="94"/>
      <c r="AJ92" s="95"/>
      <c r="AK92" s="85"/>
      <c r="AL92" s="446"/>
    </row>
    <row r="93" spans="1:38" ht="10.050000000000001" customHeight="1" thickTop="1" thickBot="1" x14ac:dyDescent="0.25">
      <c r="A93" s="90"/>
      <c r="B93" s="90"/>
      <c r="C93" s="92"/>
      <c r="D93" s="92"/>
      <c r="E93" s="93"/>
      <c r="F93" s="84"/>
      <c r="G93" s="128"/>
      <c r="H93" s="22"/>
      <c r="I93" s="1"/>
      <c r="J93" s="1"/>
      <c r="K93" s="109"/>
      <c r="L93" s="1"/>
      <c r="N93" s="72"/>
      <c r="Q93" s="68"/>
      <c r="S93" s="453"/>
      <c r="T93" s="454"/>
      <c r="V93" s="74"/>
      <c r="Y93" s="71"/>
      <c r="AA93" s="1"/>
      <c r="AB93" s="13"/>
      <c r="AC93" s="1"/>
      <c r="AD93" s="8"/>
      <c r="AE93" s="114"/>
      <c r="AF93" s="148"/>
      <c r="AG93" s="166"/>
      <c r="AH93" s="97"/>
      <c r="AI93" s="97"/>
      <c r="AJ93" s="85"/>
      <c r="AK93" s="85"/>
      <c r="AL93" s="90"/>
    </row>
    <row r="94" spans="1:38" ht="10.050000000000001" customHeight="1" thickTop="1" x14ac:dyDescent="0.2">
      <c r="A94" s="448" t="s">
        <v>238</v>
      </c>
      <c r="B94" s="90"/>
      <c r="C94" s="92"/>
      <c r="D94" s="92"/>
      <c r="E94" s="93"/>
      <c r="F94" s="84"/>
      <c r="G94" s="128"/>
      <c r="H94" s="22"/>
      <c r="I94" s="1"/>
      <c r="J94" s="7"/>
      <c r="K94" s="44"/>
      <c r="L94" s="15"/>
      <c r="M94" s="73"/>
      <c r="N94" s="72"/>
      <c r="Q94" s="68"/>
      <c r="S94" s="453"/>
      <c r="T94" s="454"/>
      <c r="V94" s="74"/>
      <c r="Y94" s="71"/>
      <c r="Z94" s="80"/>
      <c r="AA94" s="15"/>
      <c r="AB94" s="15"/>
      <c r="AC94" s="3"/>
      <c r="AD94" s="8"/>
      <c r="AE94" s="114"/>
      <c r="AF94" s="148"/>
      <c r="AG94" s="166"/>
      <c r="AH94" s="123"/>
      <c r="AI94" s="123"/>
      <c r="AJ94" s="124"/>
      <c r="AK94" s="85"/>
      <c r="AL94" s="444" t="s">
        <v>246</v>
      </c>
    </row>
    <row r="95" spans="1:38" ht="10.050000000000001" customHeight="1" x14ac:dyDescent="0.2">
      <c r="A95" s="449"/>
      <c r="B95" s="90"/>
      <c r="C95" s="411" t="s">
        <v>100</v>
      </c>
      <c r="D95" s="411">
        <v>1</v>
      </c>
      <c r="E95" s="407" t="s">
        <v>121</v>
      </c>
      <c r="F95" s="84"/>
      <c r="G95" s="128"/>
      <c r="H95" s="22"/>
      <c r="I95" s="1"/>
      <c r="J95" s="7"/>
      <c r="K95" s="3"/>
      <c r="L95" s="1"/>
      <c r="M95" s="74"/>
      <c r="N95" s="72"/>
      <c r="Q95" s="68"/>
      <c r="S95" s="453"/>
      <c r="T95" s="454"/>
      <c r="V95" s="74"/>
      <c r="Y95" s="71"/>
      <c r="Z95" s="68"/>
      <c r="AA95" s="1"/>
      <c r="AB95" s="1"/>
      <c r="AC95" s="3"/>
      <c r="AD95" s="8"/>
      <c r="AE95" s="114"/>
      <c r="AF95" s="148"/>
      <c r="AG95" s="166"/>
      <c r="AH95" s="397" t="s">
        <v>134</v>
      </c>
      <c r="AI95" s="397">
        <v>6</v>
      </c>
      <c r="AJ95" s="447" t="s">
        <v>135</v>
      </c>
      <c r="AK95" s="85"/>
      <c r="AL95" s="445"/>
    </row>
    <row r="96" spans="1:38" ht="10.050000000000001" customHeight="1" x14ac:dyDescent="0.2">
      <c r="A96" s="449"/>
      <c r="B96" s="90"/>
      <c r="C96" s="411"/>
      <c r="D96" s="411"/>
      <c r="E96" s="407"/>
      <c r="F96" s="84"/>
      <c r="G96" s="128"/>
      <c r="H96" s="22"/>
      <c r="I96" s="1"/>
      <c r="J96" s="7"/>
      <c r="K96" s="3"/>
      <c r="L96" s="1"/>
      <c r="M96" s="74"/>
      <c r="N96" s="72"/>
      <c r="Q96" s="68"/>
      <c r="S96" s="453"/>
      <c r="T96" s="454"/>
      <c r="V96" s="74"/>
      <c r="Y96" s="71"/>
      <c r="Z96" s="68"/>
      <c r="AA96" s="1"/>
      <c r="AB96" s="1"/>
      <c r="AC96" s="3"/>
      <c r="AD96" s="8"/>
      <c r="AE96" s="114"/>
      <c r="AF96" s="148"/>
      <c r="AG96" s="166"/>
      <c r="AH96" s="397"/>
      <c r="AI96" s="397"/>
      <c r="AJ96" s="447"/>
      <c r="AK96" s="85"/>
      <c r="AL96" s="445"/>
    </row>
    <row r="97" spans="1:38" ht="10.050000000000001" customHeight="1" x14ac:dyDescent="0.2">
      <c r="A97" s="449"/>
      <c r="B97" s="90"/>
      <c r="C97" s="411" t="s">
        <v>6</v>
      </c>
      <c r="D97" s="411">
        <v>2</v>
      </c>
      <c r="E97" s="407"/>
      <c r="F97" s="84"/>
      <c r="G97" s="128"/>
      <c r="H97" s="22"/>
      <c r="I97" s="1"/>
      <c r="J97" s="7"/>
      <c r="K97" s="3"/>
      <c r="L97" s="116"/>
      <c r="M97" s="74"/>
      <c r="N97" s="72"/>
      <c r="Q97" s="68"/>
      <c r="S97" s="453"/>
      <c r="T97" s="454"/>
      <c r="V97" s="74"/>
      <c r="Y97" s="71"/>
      <c r="Z97" s="68"/>
      <c r="AA97" s="167"/>
      <c r="AB97" s="167"/>
      <c r="AC97" s="31"/>
      <c r="AD97" s="116"/>
      <c r="AE97" s="22"/>
      <c r="AF97" s="148"/>
      <c r="AG97" s="166"/>
      <c r="AH97" s="397"/>
      <c r="AI97" s="397">
        <v>5</v>
      </c>
      <c r="AJ97" s="447" t="s">
        <v>136</v>
      </c>
      <c r="AK97" s="85"/>
      <c r="AL97" s="445"/>
    </row>
    <row r="98" spans="1:38" ht="10.050000000000001" customHeight="1" x14ac:dyDescent="0.2">
      <c r="A98" s="449"/>
      <c r="B98" s="90"/>
      <c r="C98" s="411"/>
      <c r="D98" s="411"/>
      <c r="E98" s="407"/>
      <c r="F98" s="122"/>
      <c r="G98" s="129"/>
      <c r="H98" s="32"/>
      <c r="I98" s="1"/>
      <c r="J98" s="7"/>
      <c r="K98" s="3"/>
      <c r="L98" s="167"/>
      <c r="M98" s="74"/>
      <c r="N98" s="72"/>
      <c r="Q98" s="68"/>
      <c r="S98" s="453"/>
      <c r="T98" s="454"/>
      <c r="V98" s="74"/>
      <c r="Y98" s="71"/>
      <c r="Z98" s="68"/>
      <c r="AA98" s="167"/>
      <c r="AB98" s="167"/>
      <c r="AC98" s="31"/>
      <c r="AD98" s="167"/>
      <c r="AE98" s="28"/>
      <c r="AF98" s="149"/>
      <c r="AG98" s="145"/>
      <c r="AH98" s="397"/>
      <c r="AI98" s="397"/>
      <c r="AJ98" s="447"/>
      <c r="AK98" s="85"/>
      <c r="AL98" s="445"/>
    </row>
    <row r="99" spans="1:38" ht="10.050000000000001" customHeight="1" x14ac:dyDescent="0.2">
      <c r="A99" s="449"/>
      <c r="B99" s="90"/>
      <c r="C99" s="411" t="s">
        <v>7</v>
      </c>
      <c r="D99" s="411">
        <v>3</v>
      </c>
      <c r="E99" s="407"/>
      <c r="F99" s="85"/>
      <c r="G99" s="128"/>
      <c r="H99" s="29"/>
      <c r="I99" s="1"/>
      <c r="J99" s="7"/>
      <c r="K99" s="3"/>
      <c r="L99" s="167"/>
      <c r="M99" s="74"/>
      <c r="N99" s="72"/>
      <c r="Q99" s="68"/>
      <c r="S99" s="453"/>
      <c r="T99" s="454"/>
      <c r="V99" s="74"/>
      <c r="Y99" s="71"/>
      <c r="Z99" s="68"/>
      <c r="AA99" s="167"/>
      <c r="AB99" s="167"/>
      <c r="AC99" s="31"/>
      <c r="AD99" s="167"/>
      <c r="AE99" s="33"/>
      <c r="AF99" s="148"/>
      <c r="AG99" s="166"/>
      <c r="AH99" s="397"/>
      <c r="AI99" s="397">
        <v>4</v>
      </c>
      <c r="AJ99" s="447" t="s">
        <v>138</v>
      </c>
      <c r="AK99" s="85"/>
      <c r="AL99" s="445"/>
    </row>
    <row r="100" spans="1:38" ht="10.050000000000001" customHeight="1" x14ac:dyDescent="0.2">
      <c r="A100" s="449"/>
      <c r="B100" s="90"/>
      <c r="C100" s="411"/>
      <c r="D100" s="411"/>
      <c r="E100" s="407"/>
      <c r="F100" s="85"/>
      <c r="G100" s="128"/>
      <c r="H100" s="29"/>
      <c r="I100" s="1"/>
      <c r="J100" s="7"/>
      <c r="K100" s="3"/>
      <c r="L100" s="167"/>
      <c r="M100" s="74"/>
      <c r="N100" s="72"/>
      <c r="Q100" s="68"/>
      <c r="S100" s="453"/>
      <c r="T100" s="454"/>
      <c r="V100" s="74"/>
      <c r="Y100" s="71"/>
      <c r="Z100" s="68"/>
      <c r="AA100" s="167"/>
      <c r="AB100" s="167"/>
      <c r="AC100" s="31"/>
      <c r="AD100" s="167"/>
      <c r="AE100" s="33"/>
      <c r="AF100" s="148"/>
      <c r="AG100" s="166"/>
      <c r="AH100" s="397"/>
      <c r="AI100" s="397"/>
      <c r="AJ100" s="447"/>
      <c r="AK100" s="85"/>
      <c r="AL100" s="445"/>
    </row>
    <row r="101" spans="1:38" ht="10.050000000000001" customHeight="1" x14ac:dyDescent="0.2">
      <c r="A101" s="449"/>
      <c r="B101" s="90"/>
      <c r="C101" s="92"/>
      <c r="D101" s="92"/>
      <c r="E101" s="93"/>
      <c r="F101" s="85"/>
      <c r="G101" s="128"/>
      <c r="H101" s="86"/>
      <c r="I101" s="56"/>
      <c r="J101" s="69"/>
      <c r="K101" s="70"/>
      <c r="L101" s="167"/>
      <c r="M101" s="74"/>
      <c r="N101" s="72"/>
      <c r="Q101" s="68"/>
      <c r="S101" s="453"/>
      <c r="T101" s="454"/>
      <c r="V101" s="74"/>
      <c r="Y101" s="71"/>
      <c r="Z101" s="68"/>
      <c r="AA101" s="167"/>
      <c r="AB101" s="167"/>
      <c r="AC101" s="53"/>
      <c r="AD101" s="50"/>
      <c r="AE101" s="409"/>
      <c r="AF101" s="148"/>
      <c r="AG101" s="166"/>
      <c r="AH101" s="94"/>
      <c r="AI101" s="94"/>
      <c r="AJ101" s="95"/>
      <c r="AK101" s="85"/>
      <c r="AL101" s="445"/>
    </row>
    <row r="102" spans="1:38" ht="10.050000000000001" customHeight="1" x14ac:dyDescent="0.2">
      <c r="A102" s="449"/>
      <c r="B102" s="90"/>
      <c r="C102" s="92"/>
      <c r="D102" s="92"/>
      <c r="E102" s="93"/>
      <c r="F102" s="84"/>
      <c r="G102" s="128"/>
      <c r="H102" s="86"/>
      <c r="I102" s="131"/>
      <c r="J102" s="131"/>
      <c r="K102" s="131"/>
      <c r="L102" s="167"/>
      <c r="M102" s="74"/>
      <c r="N102" s="72"/>
      <c r="Q102" s="68"/>
      <c r="S102" s="453"/>
      <c r="T102" s="454"/>
      <c r="V102" s="74"/>
      <c r="Y102" s="71"/>
      <c r="Z102" s="68"/>
      <c r="AA102" s="167"/>
      <c r="AB102" s="167"/>
      <c r="AC102" s="167"/>
      <c r="AD102" s="167"/>
      <c r="AE102" s="409"/>
      <c r="AF102" s="148"/>
      <c r="AG102" s="166"/>
      <c r="AH102" s="94"/>
      <c r="AI102" s="94"/>
      <c r="AJ102" s="95"/>
      <c r="AK102" s="85"/>
      <c r="AL102" s="445"/>
    </row>
    <row r="103" spans="1:38" ht="10.050000000000001" customHeight="1" x14ac:dyDescent="0.2">
      <c r="A103" s="449"/>
      <c r="B103" s="90"/>
      <c r="C103" s="411" t="s">
        <v>8</v>
      </c>
      <c r="D103" s="411">
        <v>4</v>
      </c>
      <c r="E103" s="407" t="s">
        <v>122</v>
      </c>
      <c r="F103" s="84"/>
      <c r="G103" s="128"/>
      <c r="H103" s="86"/>
      <c r="I103" s="131"/>
      <c r="J103" s="131"/>
      <c r="K103" s="131"/>
      <c r="L103" s="167"/>
      <c r="M103" s="74"/>
      <c r="N103" s="72"/>
      <c r="Q103" s="68"/>
      <c r="S103" s="453"/>
      <c r="T103" s="454"/>
      <c r="V103" s="74"/>
      <c r="Y103" s="71"/>
      <c r="Z103" s="68"/>
      <c r="AA103" s="167"/>
      <c r="AB103" s="167"/>
      <c r="AC103" s="167"/>
      <c r="AD103" s="167"/>
      <c r="AE103" s="409"/>
      <c r="AF103" s="148"/>
      <c r="AG103" s="166"/>
      <c r="AH103" s="397" t="s">
        <v>137</v>
      </c>
      <c r="AI103" s="397">
        <v>3</v>
      </c>
      <c r="AJ103" s="447" t="s">
        <v>139</v>
      </c>
      <c r="AK103" s="85"/>
      <c r="AL103" s="445"/>
    </row>
    <row r="104" spans="1:38" ht="10.050000000000001" customHeight="1" x14ac:dyDescent="0.2">
      <c r="A104" s="449"/>
      <c r="B104" s="90"/>
      <c r="C104" s="411"/>
      <c r="D104" s="411"/>
      <c r="E104" s="407"/>
      <c r="F104" s="84"/>
      <c r="G104" s="128"/>
      <c r="H104" s="86"/>
      <c r="I104" s="131"/>
      <c r="J104" s="131"/>
      <c r="K104" s="131"/>
      <c r="L104" s="167"/>
      <c r="M104" s="74"/>
      <c r="N104" s="72"/>
      <c r="Q104" s="68"/>
      <c r="S104" s="453"/>
      <c r="T104" s="454"/>
      <c r="V104" s="74"/>
      <c r="Y104" s="71"/>
      <c r="Z104" s="68"/>
      <c r="AA104" s="167"/>
      <c r="AB104" s="167"/>
      <c r="AC104" s="167"/>
      <c r="AD104" s="167"/>
      <c r="AE104" s="409"/>
      <c r="AF104" s="148"/>
      <c r="AG104" s="166"/>
      <c r="AH104" s="397"/>
      <c r="AI104" s="397"/>
      <c r="AJ104" s="447"/>
      <c r="AK104" s="85"/>
      <c r="AL104" s="445"/>
    </row>
    <row r="105" spans="1:38" ht="10.050000000000001" customHeight="1" thickBot="1" x14ac:dyDescent="0.25">
      <c r="A105" s="449"/>
      <c r="B105" s="90"/>
      <c r="C105" s="411" t="s">
        <v>101</v>
      </c>
      <c r="D105" s="411">
        <v>5</v>
      </c>
      <c r="E105" s="407"/>
      <c r="F105" s="127"/>
      <c r="G105" s="130"/>
      <c r="H105" s="24"/>
      <c r="I105" s="1"/>
      <c r="J105" s="1"/>
      <c r="K105" s="1"/>
      <c r="L105" s="167"/>
      <c r="M105" s="74"/>
      <c r="N105" s="72"/>
      <c r="Q105" s="68"/>
      <c r="S105" s="455"/>
      <c r="T105" s="456"/>
      <c r="V105" s="74"/>
      <c r="Y105" s="71"/>
      <c r="Z105" s="68"/>
      <c r="AA105" s="167"/>
      <c r="AB105" s="167"/>
      <c r="AC105" s="167"/>
      <c r="AD105" s="167"/>
      <c r="AE105" s="27"/>
      <c r="AF105" s="150"/>
      <c r="AG105" s="146"/>
      <c r="AH105" s="397"/>
      <c r="AI105" s="397">
        <v>2</v>
      </c>
      <c r="AJ105" s="447" t="s">
        <v>140</v>
      </c>
      <c r="AK105" s="85"/>
      <c r="AL105" s="445"/>
    </row>
    <row r="106" spans="1:38" ht="10.050000000000001" customHeight="1" thickTop="1" x14ac:dyDescent="0.2">
      <c r="A106" s="449"/>
      <c r="B106" s="90"/>
      <c r="C106" s="411"/>
      <c r="D106" s="411"/>
      <c r="E106" s="407"/>
      <c r="F106" s="84"/>
      <c r="G106" s="128"/>
      <c r="H106" s="22"/>
      <c r="I106" s="1"/>
      <c r="J106" s="1"/>
      <c r="K106" s="1"/>
      <c r="L106" s="167"/>
      <c r="M106" s="74"/>
      <c r="N106" s="72"/>
      <c r="P106" s="74"/>
      <c r="W106" s="68"/>
      <c r="Y106" s="71"/>
      <c r="Z106" s="68"/>
      <c r="AA106" s="167"/>
      <c r="AB106" s="167"/>
      <c r="AC106" s="167"/>
      <c r="AD106" s="167"/>
      <c r="AE106" s="22"/>
      <c r="AF106" s="148"/>
      <c r="AG106" s="166"/>
      <c r="AH106" s="397"/>
      <c r="AI106" s="397"/>
      <c r="AJ106" s="447"/>
      <c r="AK106" s="85"/>
      <c r="AL106" s="445"/>
    </row>
    <row r="107" spans="1:38" ht="10.050000000000001" customHeight="1" x14ac:dyDescent="0.2">
      <c r="A107" s="449"/>
      <c r="B107" s="90"/>
      <c r="C107" s="411" t="s">
        <v>24</v>
      </c>
      <c r="D107" s="411">
        <v>6</v>
      </c>
      <c r="E107" s="407"/>
      <c r="F107" s="84"/>
      <c r="G107" s="128"/>
      <c r="H107" s="22"/>
      <c r="I107" s="1"/>
      <c r="J107" s="1"/>
      <c r="K107" s="1"/>
      <c r="L107" s="167"/>
      <c r="M107" s="74"/>
      <c r="N107" s="72"/>
      <c r="P107" s="74"/>
      <c r="W107" s="68"/>
      <c r="Y107" s="71"/>
      <c r="Z107" s="68"/>
      <c r="AA107" s="167"/>
      <c r="AB107" s="167"/>
      <c r="AC107" s="167"/>
      <c r="AD107" s="167"/>
      <c r="AE107" s="22"/>
      <c r="AF107" s="148"/>
      <c r="AG107" s="166"/>
      <c r="AH107" s="397"/>
      <c r="AI107" s="397">
        <v>1</v>
      </c>
      <c r="AJ107" s="447" t="s">
        <v>141</v>
      </c>
      <c r="AK107" s="85"/>
      <c r="AL107" s="445"/>
    </row>
    <row r="108" spans="1:38" ht="10.050000000000001" customHeight="1" x14ac:dyDescent="0.2">
      <c r="A108" s="449"/>
      <c r="B108" s="90"/>
      <c r="C108" s="411"/>
      <c r="D108" s="411"/>
      <c r="E108" s="407"/>
      <c r="F108" s="84"/>
      <c r="G108" s="128"/>
      <c r="H108" s="22"/>
      <c r="I108" s="1"/>
      <c r="J108" s="1"/>
      <c r="K108" s="1"/>
      <c r="L108" s="167"/>
      <c r="M108" s="74"/>
      <c r="N108" s="72"/>
      <c r="P108" s="74"/>
      <c r="W108" s="68"/>
      <c r="Y108" s="71"/>
      <c r="Z108" s="68"/>
      <c r="AA108" s="167"/>
      <c r="AB108" s="167"/>
      <c r="AC108" s="167"/>
      <c r="AD108" s="167"/>
      <c r="AE108" s="22"/>
      <c r="AF108" s="148"/>
      <c r="AG108" s="166"/>
      <c r="AH108" s="397"/>
      <c r="AI108" s="397"/>
      <c r="AJ108" s="447"/>
      <c r="AK108" s="85"/>
      <c r="AL108" s="445"/>
    </row>
    <row r="109" spans="1:38" ht="10.050000000000001" customHeight="1" thickBot="1" x14ac:dyDescent="0.25">
      <c r="A109" s="450"/>
      <c r="B109" s="90"/>
      <c r="C109" s="92"/>
      <c r="D109" s="92"/>
      <c r="E109" s="93"/>
      <c r="F109" s="84"/>
      <c r="G109" s="128"/>
      <c r="H109" s="22"/>
      <c r="I109" s="1"/>
      <c r="J109" s="399" t="s">
        <v>106</v>
      </c>
      <c r="K109" s="399"/>
      <c r="L109" s="167"/>
      <c r="M109" s="74"/>
      <c r="N109" s="72"/>
      <c r="O109" s="78"/>
      <c r="P109" s="75"/>
      <c r="W109" s="77"/>
      <c r="X109" s="78"/>
      <c r="Y109" s="143"/>
      <c r="Z109" s="68"/>
      <c r="AA109" s="167"/>
      <c r="AB109" s="400" t="s">
        <v>38</v>
      </c>
      <c r="AC109" s="400"/>
      <c r="AD109" s="167"/>
      <c r="AE109" s="22"/>
      <c r="AF109" s="148"/>
      <c r="AG109" s="166"/>
      <c r="AH109" s="94"/>
      <c r="AI109" s="94"/>
      <c r="AJ109" s="95"/>
      <c r="AK109" s="85"/>
      <c r="AL109" s="446"/>
    </row>
    <row r="110" spans="1:38" ht="10.050000000000001" customHeight="1" thickTop="1" thickBot="1" x14ac:dyDescent="0.25">
      <c r="A110" s="90"/>
      <c r="B110" s="90"/>
      <c r="C110" s="92"/>
      <c r="D110" s="92"/>
      <c r="E110" s="93"/>
      <c r="F110" s="84"/>
      <c r="G110" s="128"/>
      <c r="H110" s="22"/>
      <c r="I110" s="1"/>
      <c r="J110" s="399"/>
      <c r="K110" s="399"/>
      <c r="L110" s="167"/>
      <c r="N110" s="137"/>
      <c r="Y110" s="144"/>
      <c r="AA110" s="167"/>
      <c r="AB110" s="400"/>
      <c r="AC110" s="400"/>
      <c r="AD110" s="167"/>
      <c r="AE110" s="22"/>
      <c r="AF110" s="148"/>
      <c r="AG110" s="166"/>
      <c r="AH110" s="97"/>
      <c r="AI110" s="97"/>
      <c r="AJ110" s="85"/>
      <c r="AK110" s="85"/>
      <c r="AL110" s="90"/>
    </row>
    <row r="111" spans="1:38" ht="10.050000000000001" customHeight="1" thickTop="1" x14ac:dyDescent="0.2">
      <c r="A111" s="448" t="s">
        <v>239</v>
      </c>
      <c r="B111" s="90"/>
      <c r="C111" s="92"/>
      <c r="D111" s="92"/>
      <c r="E111" s="93"/>
      <c r="F111" s="84"/>
      <c r="G111" s="128"/>
      <c r="H111" s="22"/>
      <c r="I111" s="1"/>
      <c r="J111" s="399"/>
      <c r="K111" s="399"/>
      <c r="L111" s="1"/>
      <c r="M111" s="74"/>
      <c r="N111" s="138"/>
      <c r="Y111" s="71"/>
      <c r="Z111" s="68"/>
      <c r="AA111" s="1"/>
      <c r="AB111" s="400"/>
      <c r="AC111" s="400"/>
      <c r="AD111" s="8"/>
      <c r="AE111" s="114"/>
      <c r="AF111" s="148"/>
      <c r="AG111" s="166"/>
      <c r="AH111" s="94"/>
      <c r="AI111" s="94"/>
      <c r="AJ111" s="95"/>
      <c r="AK111" s="85"/>
      <c r="AL111" s="444" t="s">
        <v>247</v>
      </c>
    </row>
    <row r="112" spans="1:38" ht="10.050000000000001" customHeight="1" x14ac:dyDescent="0.2">
      <c r="A112" s="449"/>
      <c r="B112" s="90"/>
      <c r="C112" s="411" t="s">
        <v>123</v>
      </c>
      <c r="D112" s="411">
        <v>1</v>
      </c>
      <c r="E112" s="407" t="s">
        <v>124</v>
      </c>
      <c r="F112" s="84"/>
      <c r="G112" s="128"/>
      <c r="H112" s="22"/>
      <c r="I112" s="1"/>
      <c r="J112" s="1"/>
      <c r="K112" s="1"/>
      <c r="L112" s="1"/>
      <c r="M112" s="74"/>
      <c r="N112" s="72"/>
      <c r="Y112" s="71"/>
      <c r="Z112" s="68"/>
      <c r="AA112" s="1"/>
      <c r="AB112" s="1"/>
      <c r="AC112" s="1"/>
      <c r="AD112" s="8"/>
      <c r="AE112" s="114"/>
      <c r="AF112" s="148"/>
      <c r="AG112" s="166"/>
      <c r="AH112" s="397" t="s">
        <v>295</v>
      </c>
      <c r="AI112" s="397">
        <v>7</v>
      </c>
      <c r="AJ112" s="447" t="s">
        <v>296</v>
      </c>
      <c r="AK112" s="85"/>
      <c r="AL112" s="445"/>
    </row>
    <row r="113" spans="1:38" ht="10.050000000000001" customHeight="1" x14ac:dyDescent="0.2">
      <c r="A113" s="449"/>
      <c r="B113" s="90"/>
      <c r="C113" s="411"/>
      <c r="D113" s="411"/>
      <c r="E113" s="407"/>
      <c r="F113" s="84"/>
      <c r="G113" s="128"/>
      <c r="H113" s="22"/>
      <c r="I113" s="1"/>
      <c r="J113" s="1"/>
      <c r="K113" s="1"/>
      <c r="L113" s="1"/>
      <c r="M113" s="74"/>
      <c r="N113" s="72"/>
      <c r="Y113" s="71"/>
      <c r="Z113" s="68"/>
      <c r="AA113" s="1"/>
      <c r="AB113" s="1"/>
      <c r="AC113" s="1"/>
      <c r="AD113" s="8"/>
      <c r="AE113" s="114"/>
      <c r="AF113" s="148"/>
      <c r="AG113" s="166"/>
      <c r="AH113" s="397"/>
      <c r="AI113" s="397"/>
      <c r="AJ113" s="447"/>
      <c r="AK113" s="85"/>
      <c r="AL113" s="445"/>
    </row>
    <row r="114" spans="1:38" ht="10.050000000000001" customHeight="1" x14ac:dyDescent="0.2">
      <c r="A114" s="449"/>
      <c r="B114" s="90"/>
      <c r="C114" s="411" t="s">
        <v>125</v>
      </c>
      <c r="D114" s="411">
        <v>2</v>
      </c>
      <c r="E114" s="407"/>
      <c r="F114" s="84"/>
      <c r="G114" s="128"/>
      <c r="H114" s="22"/>
      <c r="I114" s="1"/>
      <c r="J114" s="1"/>
      <c r="K114" s="1"/>
      <c r="L114" s="1"/>
      <c r="M114" s="74"/>
      <c r="N114" s="72"/>
      <c r="Y114" s="71"/>
      <c r="Z114" s="68"/>
      <c r="AA114" s="1"/>
      <c r="AB114" s="1"/>
      <c r="AC114" s="1"/>
      <c r="AD114" s="8"/>
      <c r="AE114" s="114"/>
      <c r="AF114" s="148"/>
      <c r="AG114" s="166"/>
      <c r="AH114" s="397"/>
      <c r="AI114" s="397">
        <v>6</v>
      </c>
      <c r="AJ114" s="447" t="s">
        <v>269</v>
      </c>
      <c r="AK114" s="85"/>
      <c r="AL114" s="445"/>
    </row>
    <row r="115" spans="1:38" ht="10.050000000000001" customHeight="1" x14ac:dyDescent="0.2">
      <c r="A115" s="449"/>
      <c r="B115" s="90"/>
      <c r="C115" s="411"/>
      <c r="D115" s="411"/>
      <c r="E115" s="407"/>
      <c r="F115" s="125"/>
      <c r="G115" s="129"/>
      <c r="H115" s="32"/>
      <c r="I115" s="1"/>
      <c r="J115" s="1"/>
      <c r="K115" s="1"/>
      <c r="L115" s="1"/>
      <c r="M115" s="74"/>
      <c r="N115" s="72"/>
      <c r="Y115" s="71"/>
      <c r="Z115" s="68"/>
      <c r="AA115" s="1"/>
      <c r="AB115" s="1"/>
      <c r="AC115" s="1"/>
      <c r="AD115" s="8"/>
      <c r="AE115" s="87"/>
      <c r="AF115" s="149"/>
      <c r="AG115" s="145"/>
      <c r="AH115" s="397"/>
      <c r="AI115" s="397"/>
      <c r="AJ115" s="447"/>
      <c r="AK115" s="85"/>
      <c r="AL115" s="445"/>
    </row>
    <row r="116" spans="1:38" ht="10.050000000000001" customHeight="1" x14ac:dyDescent="0.2">
      <c r="A116" s="449"/>
      <c r="B116" s="90"/>
      <c r="C116" s="411" t="s">
        <v>126</v>
      </c>
      <c r="D116" s="411">
        <v>3</v>
      </c>
      <c r="E116" s="407"/>
      <c r="F116" s="84"/>
      <c r="G116" s="128"/>
      <c r="H116" s="29"/>
      <c r="I116" s="1"/>
      <c r="J116" s="1"/>
      <c r="K116" s="1"/>
      <c r="L116" s="1"/>
      <c r="M116" s="74"/>
      <c r="N116" s="72"/>
      <c r="Y116" s="71"/>
      <c r="Z116" s="68"/>
      <c r="AA116" s="1"/>
      <c r="AB116" s="1"/>
      <c r="AC116" s="1"/>
      <c r="AD116" s="8"/>
      <c r="AE116" s="88"/>
      <c r="AF116" s="148"/>
      <c r="AG116" s="166"/>
      <c r="AH116" s="397"/>
      <c r="AI116" s="397">
        <v>5</v>
      </c>
      <c r="AJ116" s="447" t="s">
        <v>268</v>
      </c>
      <c r="AK116" s="85"/>
      <c r="AL116" s="445"/>
    </row>
    <row r="117" spans="1:38" ht="10.050000000000001" customHeight="1" x14ac:dyDescent="0.2">
      <c r="A117" s="449"/>
      <c r="B117" s="90"/>
      <c r="C117" s="411"/>
      <c r="D117" s="411"/>
      <c r="E117" s="407"/>
      <c r="F117" s="84"/>
      <c r="G117" s="128"/>
      <c r="H117" s="29"/>
      <c r="I117" s="1"/>
      <c r="J117" s="1"/>
      <c r="K117" s="1"/>
      <c r="L117" s="1"/>
      <c r="M117" s="74"/>
      <c r="N117" s="72"/>
      <c r="Y117" s="71"/>
      <c r="Z117" s="68"/>
      <c r="AA117" s="1"/>
      <c r="AB117" s="1"/>
      <c r="AC117" s="1"/>
      <c r="AD117" s="8"/>
      <c r="AE117" s="88"/>
      <c r="AF117" s="148"/>
      <c r="AG117" s="166"/>
      <c r="AH117" s="397"/>
      <c r="AI117" s="397"/>
      <c r="AJ117" s="447"/>
      <c r="AK117" s="85"/>
      <c r="AL117" s="445"/>
    </row>
    <row r="118" spans="1:38" ht="10.050000000000001" customHeight="1" x14ac:dyDescent="0.2">
      <c r="A118" s="449"/>
      <c r="B118" s="90"/>
      <c r="C118" s="92"/>
      <c r="D118" s="92"/>
      <c r="E118" s="93"/>
      <c r="F118" s="84"/>
      <c r="G118" s="128"/>
      <c r="H118" s="29"/>
      <c r="I118" s="1"/>
      <c r="J118" s="1"/>
      <c r="K118" s="1"/>
      <c r="L118" s="1"/>
      <c r="M118" s="74"/>
      <c r="N118" s="72"/>
      <c r="Y118" s="71"/>
      <c r="Z118" s="68"/>
      <c r="AA118" s="1"/>
      <c r="AB118" s="1"/>
      <c r="AC118" s="2"/>
      <c r="AD118" s="91"/>
      <c r="AE118" s="88"/>
      <c r="AF118" s="148"/>
      <c r="AG118" s="166"/>
      <c r="AH118" s="94"/>
      <c r="AI118" s="94"/>
      <c r="AJ118" s="95"/>
      <c r="AK118" s="85"/>
      <c r="AL118" s="445"/>
    </row>
    <row r="119" spans="1:38" ht="10.050000000000001" customHeight="1" x14ac:dyDescent="0.2">
      <c r="A119" s="449"/>
      <c r="B119" s="90"/>
      <c r="C119" s="92"/>
      <c r="D119" s="92"/>
      <c r="E119" s="93"/>
      <c r="F119" s="84"/>
      <c r="G119" s="128"/>
      <c r="H119" s="29"/>
      <c r="I119" s="15"/>
      <c r="J119" s="16"/>
      <c r="K119" s="1"/>
      <c r="L119" s="1"/>
      <c r="M119" s="74"/>
      <c r="N119" s="72"/>
      <c r="Y119" s="71"/>
      <c r="Z119" s="68"/>
      <c r="AA119" s="1"/>
      <c r="AB119" s="1"/>
      <c r="AC119" s="3"/>
      <c r="AD119" s="8"/>
      <c r="AE119" s="88"/>
      <c r="AF119" s="148"/>
      <c r="AG119" s="166"/>
      <c r="AH119" s="397" t="s">
        <v>252</v>
      </c>
      <c r="AI119" s="397">
        <v>4</v>
      </c>
      <c r="AJ119" s="447" t="s">
        <v>267</v>
      </c>
      <c r="AK119" s="85"/>
      <c r="AL119" s="445"/>
    </row>
    <row r="120" spans="1:38" ht="10.050000000000001" customHeight="1" x14ac:dyDescent="0.2">
      <c r="A120" s="449"/>
      <c r="B120" s="90"/>
      <c r="C120" s="411" t="s">
        <v>127</v>
      </c>
      <c r="D120" s="411">
        <v>4</v>
      </c>
      <c r="E120" s="407" t="s">
        <v>129</v>
      </c>
      <c r="F120" s="84"/>
      <c r="G120" s="128"/>
      <c r="H120" s="29"/>
      <c r="I120" s="1"/>
      <c r="J120" s="7"/>
      <c r="K120" s="1"/>
      <c r="L120" s="1"/>
      <c r="M120" s="74"/>
      <c r="N120" s="72"/>
      <c r="Y120" s="71"/>
      <c r="Z120" s="68"/>
      <c r="AA120" s="1"/>
      <c r="AB120" s="1"/>
      <c r="AC120" s="3"/>
      <c r="AD120" s="8"/>
      <c r="AE120" s="88"/>
      <c r="AF120" s="148"/>
      <c r="AG120" s="166"/>
      <c r="AH120" s="397"/>
      <c r="AI120" s="397"/>
      <c r="AJ120" s="447"/>
      <c r="AK120" s="85"/>
      <c r="AL120" s="445"/>
    </row>
    <row r="121" spans="1:38" ht="10.050000000000001" customHeight="1" x14ac:dyDescent="0.2">
      <c r="A121" s="449"/>
      <c r="B121" s="90"/>
      <c r="C121" s="411"/>
      <c r="D121" s="411"/>
      <c r="E121" s="407"/>
      <c r="F121" s="84"/>
      <c r="G121" s="128"/>
      <c r="H121" s="29"/>
      <c r="I121" s="1"/>
      <c r="J121" s="7"/>
      <c r="K121" s="1"/>
      <c r="L121" s="1"/>
      <c r="M121" s="74"/>
      <c r="N121" s="72"/>
      <c r="Y121" s="71"/>
      <c r="Z121" s="68"/>
      <c r="AA121" s="1"/>
      <c r="AB121" s="1"/>
      <c r="AC121" s="3"/>
      <c r="AD121" s="8"/>
      <c r="AE121" s="88"/>
      <c r="AF121" s="148"/>
      <c r="AG121" s="166"/>
      <c r="AH121" s="397"/>
      <c r="AI121" s="397">
        <v>3</v>
      </c>
      <c r="AJ121" s="447" t="s">
        <v>266</v>
      </c>
      <c r="AK121" s="85"/>
      <c r="AL121" s="445"/>
    </row>
    <row r="122" spans="1:38" ht="10.050000000000001" customHeight="1" x14ac:dyDescent="0.2">
      <c r="A122" s="449"/>
      <c r="B122" s="90"/>
      <c r="C122" s="411" t="s">
        <v>128</v>
      </c>
      <c r="D122" s="411">
        <v>5</v>
      </c>
      <c r="E122" s="407"/>
      <c r="F122" s="127"/>
      <c r="G122" s="130"/>
      <c r="H122" s="24"/>
      <c r="I122" s="1"/>
      <c r="J122" s="7"/>
      <c r="K122" s="1"/>
      <c r="L122" s="1"/>
      <c r="M122" s="74"/>
      <c r="N122" s="72"/>
      <c r="Y122" s="71"/>
      <c r="Z122" s="68"/>
      <c r="AA122" s="1"/>
      <c r="AB122" s="1"/>
      <c r="AC122" s="3"/>
      <c r="AD122" s="8"/>
      <c r="AE122" s="89"/>
      <c r="AF122" s="150"/>
      <c r="AG122" s="146"/>
      <c r="AH122" s="397"/>
      <c r="AI122" s="397"/>
      <c r="AJ122" s="447"/>
      <c r="AK122" s="85"/>
      <c r="AL122" s="445"/>
    </row>
    <row r="123" spans="1:38" ht="10.050000000000001" customHeight="1" x14ac:dyDescent="0.2">
      <c r="A123" s="449"/>
      <c r="B123" s="90"/>
      <c r="C123" s="411"/>
      <c r="D123" s="411"/>
      <c r="E123" s="407"/>
      <c r="F123" s="84"/>
      <c r="G123" s="128"/>
      <c r="H123" s="22"/>
      <c r="I123" s="1"/>
      <c r="J123" s="7"/>
      <c r="K123" s="1"/>
      <c r="L123" s="1"/>
      <c r="M123" s="74"/>
      <c r="N123" s="72"/>
      <c r="Y123" s="71"/>
      <c r="Z123" s="68"/>
      <c r="AA123" s="1"/>
      <c r="AB123" s="1"/>
      <c r="AC123" s="3"/>
      <c r="AD123" s="8"/>
      <c r="AE123" s="114"/>
      <c r="AF123" s="148"/>
      <c r="AG123" s="166"/>
      <c r="AH123" s="397"/>
      <c r="AI123" s="397">
        <v>2</v>
      </c>
      <c r="AJ123" s="447" t="s">
        <v>265</v>
      </c>
      <c r="AK123" s="85"/>
      <c r="AL123" s="445"/>
    </row>
    <row r="124" spans="1:38" ht="10.050000000000001" customHeight="1" x14ac:dyDescent="0.2">
      <c r="A124" s="449"/>
      <c r="B124" s="90"/>
      <c r="C124" s="411" t="s">
        <v>130</v>
      </c>
      <c r="D124" s="411">
        <v>6</v>
      </c>
      <c r="E124" s="407"/>
      <c r="F124" s="84"/>
      <c r="G124" s="128"/>
      <c r="H124" s="22"/>
      <c r="I124" s="1"/>
      <c r="J124" s="7"/>
      <c r="K124" s="1"/>
      <c r="L124" s="1"/>
      <c r="M124" s="74"/>
      <c r="N124" s="72"/>
      <c r="Y124" s="71"/>
      <c r="Z124" s="68"/>
      <c r="AA124" s="1"/>
      <c r="AB124" s="1"/>
      <c r="AC124" s="3"/>
      <c r="AD124" s="8"/>
      <c r="AE124" s="114"/>
      <c r="AF124" s="148"/>
      <c r="AG124" s="166"/>
      <c r="AH124" s="397"/>
      <c r="AI124" s="397"/>
      <c r="AJ124" s="447"/>
      <c r="AK124" s="85"/>
      <c r="AL124" s="445"/>
    </row>
    <row r="125" spans="1:38" ht="10.050000000000001" customHeight="1" x14ac:dyDescent="0.2">
      <c r="A125" s="449"/>
      <c r="B125" s="90"/>
      <c r="C125" s="411"/>
      <c r="D125" s="411"/>
      <c r="E125" s="407"/>
      <c r="F125" s="84"/>
      <c r="G125" s="128"/>
      <c r="H125" s="22"/>
      <c r="I125" s="1"/>
      <c r="J125" s="7"/>
      <c r="K125" s="1"/>
      <c r="L125" s="1"/>
      <c r="M125" s="74"/>
      <c r="N125" s="72"/>
      <c r="Y125" s="71"/>
      <c r="Z125" s="68"/>
      <c r="AA125" s="1"/>
      <c r="AB125" s="1"/>
      <c r="AC125" s="3"/>
      <c r="AD125" s="8"/>
      <c r="AE125" s="114"/>
      <c r="AF125" s="148"/>
      <c r="AG125" s="166"/>
      <c r="AH125" s="397"/>
      <c r="AI125" s="397">
        <v>1</v>
      </c>
      <c r="AJ125" s="447" t="s">
        <v>264</v>
      </c>
      <c r="AK125" s="85"/>
      <c r="AL125" s="445"/>
    </row>
    <row r="126" spans="1:38" ht="10.050000000000001" customHeight="1" thickBot="1" x14ac:dyDescent="0.25">
      <c r="A126" s="450"/>
      <c r="B126" s="90"/>
      <c r="C126" s="92"/>
      <c r="D126" s="92"/>
      <c r="E126" s="93"/>
      <c r="F126" s="84"/>
      <c r="G126" s="128"/>
      <c r="H126" s="22"/>
      <c r="I126" s="1"/>
      <c r="J126" s="7"/>
      <c r="K126" s="2"/>
      <c r="L126" s="2"/>
      <c r="M126" s="75"/>
      <c r="N126" s="72"/>
      <c r="Y126" s="71"/>
      <c r="Z126" s="77"/>
      <c r="AA126" s="1"/>
      <c r="AB126" s="1"/>
      <c r="AC126" s="3"/>
      <c r="AD126" s="8"/>
      <c r="AE126" s="114"/>
      <c r="AF126" s="148"/>
      <c r="AG126" s="166"/>
      <c r="AH126" s="397"/>
      <c r="AI126" s="397"/>
      <c r="AJ126" s="447"/>
      <c r="AK126" s="85"/>
      <c r="AL126" s="446"/>
    </row>
    <row r="127" spans="1:38" ht="10.050000000000001" customHeight="1" thickTop="1" thickBot="1" x14ac:dyDescent="0.25">
      <c r="A127" s="90"/>
      <c r="B127" s="90"/>
      <c r="C127" s="92"/>
      <c r="D127" s="92"/>
      <c r="E127" s="93"/>
      <c r="F127" s="84"/>
      <c r="G127" s="128"/>
      <c r="H127" s="22"/>
      <c r="I127" s="1"/>
      <c r="J127" s="1"/>
      <c r="K127" s="3"/>
      <c r="L127" s="1"/>
      <c r="N127" s="72"/>
      <c r="Y127" s="71"/>
      <c r="AA127" s="15"/>
      <c r="AB127" s="16"/>
      <c r="AC127" s="1"/>
      <c r="AD127" s="8"/>
      <c r="AE127" s="114"/>
      <c r="AF127" s="148"/>
      <c r="AG127" s="166"/>
      <c r="AH127" s="97"/>
      <c r="AI127" s="97"/>
      <c r="AJ127" s="85"/>
      <c r="AK127" s="85"/>
      <c r="AL127" s="90"/>
    </row>
    <row r="128" spans="1:38" ht="10.050000000000001" customHeight="1" thickTop="1" x14ac:dyDescent="0.2">
      <c r="A128" s="448" t="s">
        <v>240</v>
      </c>
      <c r="B128" s="90"/>
      <c r="C128" s="92"/>
      <c r="D128" s="92"/>
      <c r="E128" s="93"/>
      <c r="F128" s="84"/>
      <c r="G128" s="128"/>
      <c r="H128" s="22"/>
      <c r="I128" s="1"/>
      <c r="J128" s="7"/>
      <c r="K128" s="3"/>
      <c r="L128" s="1"/>
      <c r="N128" s="72"/>
      <c r="Y128" s="71"/>
      <c r="AA128" s="1"/>
      <c r="AB128" s="1"/>
      <c r="AC128" s="3"/>
      <c r="AD128" s="8"/>
      <c r="AE128" s="114"/>
      <c r="AF128" s="148"/>
      <c r="AG128" s="166"/>
      <c r="AH128" s="397" t="s">
        <v>251</v>
      </c>
      <c r="AI128" s="397">
        <v>8</v>
      </c>
      <c r="AJ128" s="447" t="s">
        <v>259</v>
      </c>
      <c r="AK128" s="85"/>
      <c r="AL128" s="444" t="s">
        <v>248</v>
      </c>
    </row>
    <row r="129" spans="1:38" ht="10.050000000000001" customHeight="1" x14ac:dyDescent="0.2">
      <c r="A129" s="449"/>
      <c r="B129" s="90"/>
      <c r="C129" s="411" t="s">
        <v>102</v>
      </c>
      <c r="D129" s="411">
        <v>1</v>
      </c>
      <c r="E129" s="407" t="s">
        <v>131</v>
      </c>
      <c r="F129" s="84"/>
      <c r="G129" s="128"/>
      <c r="H129" s="22"/>
      <c r="I129" s="1"/>
      <c r="J129" s="7"/>
      <c r="K129" s="3"/>
      <c r="L129" s="1"/>
      <c r="N129" s="72"/>
      <c r="Y129" s="71"/>
      <c r="AA129" s="1"/>
      <c r="AB129" s="1"/>
      <c r="AC129" s="3"/>
      <c r="AD129" s="8"/>
      <c r="AE129" s="114"/>
      <c r="AF129" s="148"/>
      <c r="AG129" s="166"/>
      <c r="AH129" s="397"/>
      <c r="AI129" s="397"/>
      <c r="AJ129" s="447"/>
      <c r="AK129" s="85"/>
      <c r="AL129" s="445"/>
    </row>
    <row r="130" spans="1:38" ht="10.050000000000001" customHeight="1" x14ac:dyDescent="0.2">
      <c r="A130" s="449"/>
      <c r="B130" s="90"/>
      <c r="C130" s="411"/>
      <c r="D130" s="411"/>
      <c r="E130" s="407"/>
      <c r="F130" s="84"/>
      <c r="G130" s="128"/>
      <c r="H130" s="22"/>
      <c r="I130" s="1"/>
      <c r="J130" s="7"/>
      <c r="K130" s="3"/>
      <c r="L130" s="1"/>
      <c r="N130" s="72"/>
      <c r="Y130" s="71"/>
      <c r="AA130" s="1"/>
      <c r="AB130" s="1"/>
      <c r="AC130" s="3"/>
      <c r="AD130" s="8"/>
      <c r="AE130" s="114"/>
      <c r="AF130" s="148"/>
      <c r="AG130" s="166"/>
      <c r="AH130" s="397"/>
      <c r="AI130" s="397">
        <v>7</v>
      </c>
      <c r="AJ130" s="447" t="s">
        <v>260</v>
      </c>
      <c r="AK130" s="85"/>
      <c r="AL130" s="445"/>
    </row>
    <row r="131" spans="1:38" ht="10.050000000000001" customHeight="1" x14ac:dyDescent="0.2">
      <c r="A131" s="449"/>
      <c r="B131" s="90"/>
      <c r="C131" s="411" t="s">
        <v>9</v>
      </c>
      <c r="D131" s="411">
        <v>2</v>
      </c>
      <c r="E131" s="407"/>
      <c r="F131" s="84"/>
      <c r="G131" s="128"/>
      <c r="H131" s="22"/>
      <c r="I131" s="1"/>
      <c r="J131" s="7"/>
      <c r="K131" s="3"/>
      <c r="L131" s="116"/>
      <c r="N131" s="72"/>
      <c r="Y131" s="71"/>
      <c r="AA131" s="167"/>
      <c r="AB131" s="167"/>
      <c r="AC131" s="31"/>
      <c r="AD131" s="116"/>
      <c r="AE131" s="22"/>
      <c r="AF131" s="148"/>
      <c r="AG131" s="166"/>
      <c r="AH131" s="397"/>
      <c r="AI131" s="397"/>
      <c r="AJ131" s="447"/>
      <c r="AK131" s="85"/>
      <c r="AL131" s="445"/>
    </row>
    <row r="132" spans="1:38" ht="10.050000000000001" customHeight="1" x14ac:dyDescent="0.2">
      <c r="A132" s="449"/>
      <c r="B132" s="90"/>
      <c r="C132" s="411"/>
      <c r="D132" s="411"/>
      <c r="E132" s="407"/>
      <c r="F132" s="122"/>
      <c r="G132" s="129"/>
      <c r="H132" s="32"/>
      <c r="I132" s="1"/>
      <c r="J132" s="7"/>
      <c r="K132" s="3"/>
      <c r="L132" s="167"/>
      <c r="N132" s="72"/>
      <c r="Y132" s="71"/>
      <c r="AA132" s="167"/>
      <c r="AB132" s="167"/>
      <c r="AC132" s="31"/>
      <c r="AD132" s="167"/>
      <c r="AE132" s="28"/>
      <c r="AF132" s="149"/>
      <c r="AG132" s="145"/>
      <c r="AH132" s="397"/>
      <c r="AI132" s="397">
        <v>6</v>
      </c>
      <c r="AJ132" s="447" t="s">
        <v>261</v>
      </c>
      <c r="AK132" s="85"/>
      <c r="AL132" s="445"/>
    </row>
    <row r="133" spans="1:38" ht="10.050000000000001" customHeight="1" x14ac:dyDescent="0.2">
      <c r="A133" s="449"/>
      <c r="B133" s="90"/>
      <c r="C133" s="411" t="s">
        <v>10</v>
      </c>
      <c r="D133" s="411">
        <v>3</v>
      </c>
      <c r="E133" s="407"/>
      <c r="F133" s="85"/>
      <c r="G133" s="128"/>
      <c r="H133" s="29"/>
      <c r="I133" s="1"/>
      <c r="J133" s="7"/>
      <c r="K133" s="3"/>
      <c r="L133" s="167"/>
      <c r="N133" s="72"/>
      <c r="Y133" s="71"/>
      <c r="AA133" s="167"/>
      <c r="AB133" s="167"/>
      <c r="AC133" s="31"/>
      <c r="AD133" s="167"/>
      <c r="AE133" s="33"/>
      <c r="AF133" s="148"/>
      <c r="AG133" s="166"/>
      <c r="AH133" s="397"/>
      <c r="AI133" s="397"/>
      <c r="AJ133" s="447"/>
      <c r="AK133" s="85"/>
      <c r="AL133" s="445"/>
    </row>
    <row r="134" spans="1:38" ht="10.050000000000001" customHeight="1" x14ac:dyDescent="0.2">
      <c r="A134" s="449"/>
      <c r="B134" s="90"/>
      <c r="C134" s="411"/>
      <c r="D134" s="411"/>
      <c r="E134" s="407"/>
      <c r="F134" s="85"/>
      <c r="G134" s="128"/>
      <c r="H134" s="29"/>
      <c r="I134" s="1"/>
      <c r="J134" s="7"/>
      <c r="K134" s="3"/>
      <c r="L134" s="167"/>
      <c r="N134" s="72"/>
      <c r="Y134" s="71"/>
      <c r="AA134" s="167"/>
      <c r="AB134" s="167"/>
      <c r="AC134" s="31"/>
      <c r="AD134" s="167"/>
      <c r="AE134" s="33"/>
      <c r="AF134" s="148"/>
      <c r="AG134" s="166"/>
      <c r="AH134" s="397"/>
      <c r="AI134" s="397">
        <v>5</v>
      </c>
      <c r="AJ134" s="447" t="s">
        <v>262</v>
      </c>
      <c r="AK134" s="85"/>
      <c r="AL134" s="445"/>
    </row>
    <row r="135" spans="1:38" ht="10.050000000000001" customHeight="1" x14ac:dyDescent="0.2">
      <c r="A135" s="449"/>
      <c r="B135" s="90"/>
      <c r="C135" s="92"/>
      <c r="D135" s="92"/>
      <c r="E135" s="93"/>
      <c r="F135" s="85"/>
      <c r="G135" s="128"/>
      <c r="H135" s="86"/>
      <c r="I135" s="56"/>
      <c r="J135" s="69"/>
      <c r="K135" s="70"/>
      <c r="L135" s="167"/>
      <c r="N135" s="72"/>
      <c r="Y135" s="71"/>
      <c r="AA135" s="167"/>
      <c r="AB135" s="167"/>
      <c r="AC135" s="53"/>
      <c r="AD135" s="50"/>
      <c r="AE135" s="147"/>
      <c r="AF135" s="148"/>
      <c r="AG135" s="166"/>
      <c r="AH135" s="397"/>
      <c r="AI135" s="397"/>
      <c r="AJ135" s="447"/>
      <c r="AK135" s="85"/>
      <c r="AL135" s="445"/>
    </row>
    <row r="136" spans="1:38" ht="10.050000000000001" customHeight="1" x14ac:dyDescent="0.2">
      <c r="A136" s="449"/>
      <c r="B136" s="90"/>
      <c r="C136" s="92"/>
      <c r="D136" s="92"/>
      <c r="E136" s="93"/>
      <c r="F136" s="84"/>
      <c r="G136" s="128"/>
      <c r="H136" s="86"/>
      <c r="I136" s="131"/>
      <c r="J136" s="131"/>
      <c r="K136" s="131"/>
      <c r="L136" s="167"/>
      <c r="N136" s="72"/>
      <c r="Y136" s="71"/>
      <c r="AA136" s="167"/>
      <c r="AB136" s="167"/>
      <c r="AC136" s="167"/>
      <c r="AD136" s="167"/>
      <c r="AE136" s="147"/>
      <c r="AF136" s="148"/>
      <c r="AG136" s="166"/>
      <c r="AH136" s="397" t="s">
        <v>133</v>
      </c>
      <c r="AI136" s="397">
        <v>4</v>
      </c>
      <c r="AJ136" s="447" t="s">
        <v>159</v>
      </c>
      <c r="AK136" s="85"/>
      <c r="AL136" s="445"/>
    </row>
    <row r="137" spans="1:38" ht="10.050000000000001" customHeight="1" x14ac:dyDescent="0.2">
      <c r="A137" s="449"/>
      <c r="B137" s="90"/>
      <c r="C137" s="411" t="s">
        <v>11</v>
      </c>
      <c r="D137" s="411">
        <v>4</v>
      </c>
      <c r="E137" s="407" t="s">
        <v>132</v>
      </c>
      <c r="F137" s="84"/>
      <c r="G137" s="128"/>
      <c r="H137" s="86"/>
      <c r="I137" s="131"/>
      <c r="J137" s="131"/>
      <c r="K137" s="131"/>
      <c r="L137" s="167"/>
      <c r="N137" s="72"/>
      <c r="Y137" s="71"/>
      <c r="AA137" s="167"/>
      <c r="AB137" s="167"/>
      <c r="AC137" s="167"/>
      <c r="AD137" s="167"/>
      <c r="AE137" s="147"/>
      <c r="AF137" s="148"/>
      <c r="AG137" s="166"/>
      <c r="AH137" s="397"/>
      <c r="AI137" s="397"/>
      <c r="AJ137" s="447"/>
      <c r="AK137" s="85"/>
      <c r="AL137" s="445"/>
    </row>
    <row r="138" spans="1:38" ht="10.050000000000001" customHeight="1" x14ac:dyDescent="0.2">
      <c r="A138" s="449"/>
      <c r="B138" s="90"/>
      <c r="C138" s="411"/>
      <c r="D138" s="411"/>
      <c r="E138" s="407"/>
      <c r="F138" s="84"/>
      <c r="G138" s="128"/>
      <c r="H138" s="86"/>
      <c r="I138" s="131"/>
      <c r="J138" s="131"/>
      <c r="K138" s="131"/>
      <c r="L138" s="167"/>
      <c r="N138" s="72"/>
      <c r="Y138" s="71"/>
      <c r="AA138" s="167"/>
      <c r="AB138" s="167"/>
      <c r="AC138" s="167"/>
      <c r="AD138" s="167"/>
      <c r="AE138" s="147"/>
      <c r="AF138" s="148"/>
      <c r="AG138" s="166"/>
      <c r="AH138" s="397"/>
      <c r="AI138" s="397">
        <v>3</v>
      </c>
      <c r="AJ138" s="447" t="s">
        <v>160</v>
      </c>
      <c r="AK138" s="85"/>
      <c r="AL138" s="445"/>
    </row>
    <row r="139" spans="1:38" ht="10.050000000000001" customHeight="1" x14ac:dyDescent="0.2">
      <c r="A139" s="449"/>
      <c r="B139" s="90"/>
      <c r="C139" s="411" t="s">
        <v>103</v>
      </c>
      <c r="D139" s="411">
        <v>5</v>
      </c>
      <c r="E139" s="407"/>
      <c r="F139" s="127"/>
      <c r="G139" s="130"/>
      <c r="H139" s="24"/>
      <c r="I139" s="1"/>
      <c r="J139" s="1"/>
      <c r="K139" s="1"/>
      <c r="L139" s="167"/>
      <c r="N139" s="72"/>
      <c r="Y139" s="71"/>
      <c r="AA139" s="167"/>
      <c r="AB139" s="167"/>
      <c r="AC139" s="167"/>
      <c r="AD139" s="167"/>
      <c r="AE139" s="27"/>
      <c r="AF139" s="150"/>
      <c r="AG139" s="146"/>
      <c r="AH139" s="397"/>
      <c r="AI139" s="397"/>
      <c r="AJ139" s="447"/>
      <c r="AK139" s="85"/>
      <c r="AL139" s="445"/>
    </row>
    <row r="140" spans="1:38" ht="10.050000000000001" customHeight="1" x14ac:dyDescent="0.2">
      <c r="A140" s="449"/>
      <c r="B140" s="90"/>
      <c r="C140" s="411"/>
      <c r="D140" s="411"/>
      <c r="E140" s="407"/>
      <c r="F140" s="84"/>
      <c r="G140" s="128"/>
      <c r="H140" s="22"/>
      <c r="I140" s="1"/>
      <c r="J140" s="1"/>
      <c r="K140" s="1"/>
      <c r="L140" s="167"/>
      <c r="N140" s="72"/>
      <c r="Y140" s="71"/>
      <c r="AA140" s="167"/>
      <c r="AB140" s="167"/>
      <c r="AC140" s="167"/>
      <c r="AD140" s="167"/>
      <c r="AE140" s="22"/>
      <c r="AF140" s="148"/>
      <c r="AG140" s="166"/>
      <c r="AH140" s="397"/>
      <c r="AI140" s="397">
        <v>2</v>
      </c>
      <c r="AJ140" s="447" t="s">
        <v>161</v>
      </c>
      <c r="AK140" s="85"/>
      <c r="AL140" s="445"/>
    </row>
    <row r="141" spans="1:38" ht="10.050000000000001" customHeight="1" x14ac:dyDescent="0.2">
      <c r="A141" s="449"/>
      <c r="B141" s="90"/>
      <c r="C141" s="411" t="s">
        <v>25</v>
      </c>
      <c r="D141" s="411">
        <v>6</v>
      </c>
      <c r="E141" s="407"/>
      <c r="F141" s="84"/>
      <c r="G141" s="128"/>
      <c r="H141" s="22"/>
      <c r="I141" s="1"/>
      <c r="J141" s="1"/>
      <c r="K141" s="1"/>
      <c r="L141" s="167"/>
      <c r="N141" s="72"/>
      <c r="Y141" s="71"/>
      <c r="AA141" s="167"/>
      <c r="AB141" s="167"/>
      <c r="AC141" s="167"/>
      <c r="AD141" s="167"/>
      <c r="AE141" s="22"/>
      <c r="AF141" s="148"/>
      <c r="AG141" s="166"/>
      <c r="AH141" s="397"/>
      <c r="AI141" s="397"/>
      <c r="AJ141" s="447"/>
      <c r="AK141" s="85"/>
      <c r="AL141" s="445"/>
    </row>
    <row r="142" spans="1:38" ht="10.050000000000001" customHeight="1" x14ac:dyDescent="0.2">
      <c r="A142" s="449"/>
      <c r="B142" s="90"/>
      <c r="C142" s="411"/>
      <c r="D142" s="411"/>
      <c r="E142" s="407"/>
      <c r="F142" s="84"/>
      <c r="G142" s="128"/>
      <c r="H142" s="22"/>
      <c r="I142" s="1"/>
      <c r="J142" s="1"/>
      <c r="K142" s="1"/>
      <c r="L142" s="167"/>
      <c r="N142" s="72"/>
      <c r="Y142" s="71"/>
      <c r="AA142" s="167"/>
      <c r="AB142" s="167"/>
      <c r="AC142" s="167"/>
      <c r="AD142" s="167"/>
      <c r="AE142" s="22"/>
      <c r="AF142" s="148"/>
      <c r="AG142" s="166"/>
      <c r="AH142" s="397"/>
      <c r="AI142" s="397">
        <v>1</v>
      </c>
      <c r="AJ142" s="447" t="s">
        <v>162</v>
      </c>
      <c r="AK142" s="85"/>
      <c r="AL142" s="445"/>
    </row>
    <row r="143" spans="1:38" ht="10.050000000000001" customHeight="1" thickBot="1" x14ac:dyDescent="0.25">
      <c r="A143" s="450"/>
      <c r="B143" s="90"/>
      <c r="C143" s="92"/>
      <c r="D143" s="92"/>
      <c r="E143" s="93"/>
      <c r="F143" s="84"/>
      <c r="G143" s="132"/>
      <c r="N143" s="72"/>
      <c r="Y143" s="71"/>
      <c r="AF143" s="151"/>
      <c r="AG143" s="166"/>
      <c r="AH143" s="397"/>
      <c r="AI143" s="397"/>
      <c r="AJ143" s="447"/>
      <c r="AK143" s="85"/>
      <c r="AL143" s="446"/>
    </row>
    <row r="144" spans="1:38" ht="13.8" thickTop="1" x14ac:dyDescent="0.2"/>
  </sheetData>
  <mergeCells count="282">
    <mergeCell ref="C139:C140"/>
    <mergeCell ref="D139:D140"/>
    <mergeCell ref="AI132:AI133"/>
    <mergeCell ref="AJ132:AJ133"/>
    <mergeCell ref="C133:C134"/>
    <mergeCell ref="D133:D134"/>
    <mergeCell ref="AI134:AI135"/>
    <mergeCell ref="AJ134:AJ135"/>
    <mergeCell ref="A128:A143"/>
    <mergeCell ref="AH128:AH135"/>
    <mergeCell ref="AI128:AI129"/>
    <mergeCell ref="AJ128:AJ129"/>
    <mergeCell ref="AI140:AI141"/>
    <mergeCell ref="AJ140:AJ141"/>
    <mergeCell ref="C141:C142"/>
    <mergeCell ref="D141:D142"/>
    <mergeCell ref="AI142:AI143"/>
    <mergeCell ref="AJ142:AJ143"/>
    <mergeCell ref="AH136:AH143"/>
    <mergeCell ref="AI136:AI137"/>
    <mergeCell ref="AJ136:AJ137"/>
    <mergeCell ref="C137:C138"/>
    <mergeCell ref="D137:D138"/>
    <mergeCell ref="E137:E142"/>
    <mergeCell ref="AI138:AI139"/>
    <mergeCell ref="AJ138:AJ139"/>
    <mergeCell ref="AL128:AL143"/>
    <mergeCell ref="C129:C130"/>
    <mergeCell ref="D129:D130"/>
    <mergeCell ref="E129:E134"/>
    <mergeCell ref="AI130:AI131"/>
    <mergeCell ref="AJ130:AJ131"/>
    <mergeCell ref="AI123:AI124"/>
    <mergeCell ref="AJ123:AJ124"/>
    <mergeCell ref="C124:C125"/>
    <mergeCell ref="D124:D125"/>
    <mergeCell ref="AI125:AI126"/>
    <mergeCell ref="AJ125:AJ126"/>
    <mergeCell ref="AH119:AH126"/>
    <mergeCell ref="AI119:AI120"/>
    <mergeCell ref="AJ119:AJ120"/>
    <mergeCell ref="C120:C121"/>
    <mergeCell ref="D120:D121"/>
    <mergeCell ref="E120:E125"/>
    <mergeCell ref="AI121:AI122"/>
    <mergeCell ref="AJ121:AJ122"/>
    <mergeCell ref="C122:C123"/>
    <mergeCell ref="D122:D123"/>
    <mergeCell ref="C131:C132"/>
    <mergeCell ref="D131:D132"/>
    <mergeCell ref="D114:D115"/>
    <mergeCell ref="AI114:AI115"/>
    <mergeCell ref="AJ114:AJ115"/>
    <mergeCell ref="C116:C117"/>
    <mergeCell ref="D116:D117"/>
    <mergeCell ref="AI116:AI117"/>
    <mergeCell ref="AJ116:AJ117"/>
    <mergeCell ref="E103:E108"/>
    <mergeCell ref="AH103:AH108"/>
    <mergeCell ref="AI103:AI104"/>
    <mergeCell ref="J109:K111"/>
    <mergeCell ref="AB109:AC111"/>
    <mergeCell ref="A111:A126"/>
    <mergeCell ref="AL111:AL126"/>
    <mergeCell ref="C112:C113"/>
    <mergeCell ref="D112:D113"/>
    <mergeCell ref="E112:E117"/>
    <mergeCell ref="AH112:AH117"/>
    <mergeCell ref="AI112:AI113"/>
    <mergeCell ref="AJ112:AJ113"/>
    <mergeCell ref="C114:C115"/>
    <mergeCell ref="AI99:AI100"/>
    <mergeCell ref="AJ99:AJ100"/>
    <mergeCell ref="A94:A109"/>
    <mergeCell ref="AL94:AL109"/>
    <mergeCell ref="C95:C96"/>
    <mergeCell ref="D95:D96"/>
    <mergeCell ref="E95:E100"/>
    <mergeCell ref="AH95:AH100"/>
    <mergeCell ref="AI95:AI96"/>
    <mergeCell ref="AJ95:AJ96"/>
    <mergeCell ref="C97:C98"/>
    <mergeCell ref="D97:D98"/>
    <mergeCell ref="AJ103:AJ104"/>
    <mergeCell ref="C105:C106"/>
    <mergeCell ref="D105:D106"/>
    <mergeCell ref="AI105:AI106"/>
    <mergeCell ref="AJ105:AJ106"/>
    <mergeCell ref="C107:C108"/>
    <mergeCell ref="D107:D108"/>
    <mergeCell ref="AI107:AI108"/>
    <mergeCell ref="AJ107:AJ108"/>
    <mergeCell ref="AE101:AE104"/>
    <mergeCell ref="C103:C104"/>
    <mergeCell ref="D103:D104"/>
    <mergeCell ref="AL77:AL92"/>
    <mergeCell ref="S78:T105"/>
    <mergeCell ref="AH78:AH83"/>
    <mergeCell ref="AI78:AI79"/>
    <mergeCell ref="AJ78:AJ79"/>
    <mergeCell ref="C79:C80"/>
    <mergeCell ref="D79:D80"/>
    <mergeCell ref="AI80:AI81"/>
    <mergeCell ref="AJ80:AJ81"/>
    <mergeCell ref="C81:C82"/>
    <mergeCell ref="AI86:AI87"/>
    <mergeCell ref="AJ86:AJ87"/>
    <mergeCell ref="C87:C88"/>
    <mergeCell ref="D87:D88"/>
    <mergeCell ref="AI88:AI89"/>
    <mergeCell ref="AJ88:AJ89"/>
    <mergeCell ref="C89:C90"/>
    <mergeCell ref="D89:D90"/>
    <mergeCell ref="AI90:AI91"/>
    <mergeCell ref="AJ90:AJ91"/>
    <mergeCell ref="AI97:AI98"/>
    <mergeCell ref="AJ97:AJ98"/>
    <mergeCell ref="C99:C100"/>
    <mergeCell ref="D99:D100"/>
    <mergeCell ref="A77:A92"/>
    <mergeCell ref="C77:C78"/>
    <mergeCell ref="D77:D78"/>
    <mergeCell ref="E77:E84"/>
    <mergeCell ref="D81:D82"/>
    <mergeCell ref="AI82:AI83"/>
    <mergeCell ref="AJ82:AJ83"/>
    <mergeCell ref="A60:A75"/>
    <mergeCell ref="C83:C84"/>
    <mergeCell ref="D83:D84"/>
    <mergeCell ref="C85:C86"/>
    <mergeCell ref="D85:D86"/>
    <mergeCell ref="E85:E92"/>
    <mergeCell ref="AH86:AH91"/>
    <mergeCell ref="C91:C92"/>
    <mergeCell ref="D91:D92"/>
    <mergeCell ref="AJ62:AJ63"/>
    <mergeCell ref="C63:C64"/>
    <mergeCell ref="D63:D64"/>
    <mergeCell ref="AI64:AI65"/>
    <mergeCell ref="AJ64:AJ65"/>
    <mergeCell ref="C65:C66"/>
    <mergeCell ref="D65:D66"/>
    <mergeCell ref="AI66:AI67"/>
    <mergeCell ref="AJ66:AJ67"/>
    <mergeCell ref="AE67:AE70"/>
    <mergeCell ref="AH60:AH67"/>
    <mergeCell ref="AI60:AI61"/>
    <mergeCell ref="AJ60:AJ61"/>
    <mergeCell ref="AJ68:AJ69"/>
    <mergeCell ref="C69:C70"/>
    <mergeCell ref="D69:D70"/>
    <mergeCell ref="E69:E74"/>
    <mergeCell ref="AI70:AI71"/>
    <mergeCell ref="AJ70:AJ71"/>
    <mergeCell ref="C71:C72"/>
    <mergeCell ref="D71:D72"/>
    <mergeCell ref="AI72:AI73"/>
    <mergeCell ref="AJ72:AJ73"/>
    <mergeCell ref="C73:C74"/>
    <mergeCell ref="D73:D74"/>
    <mergeCell ref="AI74:AI75"/>
    <mergeCell ref="AJ74:AJ75"/>
    <mergeCell ref="AL60:AL75"/>
    <mergeCell ref="C61:C62"/>
    <mergeCell ref="D61:D62"/>
    <mergeCell ref="E61:E66"/>
    <mergeCell ref="L61:M91"/>
    <mergeCell ref="Z61:AA91"/>
    <mergeCell ref="AJ52:AJ53"/>
    <mergeCell ref="C54:C55"/>
    <mergeCell ref="D54:D55"/>
    <mergeCell ref="AI54:AI55"/>
    <mergeCell ref="AJ54:AJ55"/>
    <mergeCell ref="C56:C57"/>
    <mergeCell ref="D56:D57"/>
    <mergeCell ref="AI56:AI57"/>
    <mergeCell ref="AJ56:AJ57"/>
    <mergeCell ref="C52:C53"/>
    <mergeCell ref="D52:D53"/>
    <mergeCell ref="E52:E57"/>
    <mergeCell ref="S52:T74"/>
    <mergeCell ref="AH52:AH57"/>
    <mergeCell ref="AI52:AI53"/>
    <mergeCell ref="AI62:AI63"/>
    <mergeCell ref="AH68:AH75"/>
    <mergeCell ref="AI68:AI69"/>
    <mergeCell ref="AI46:AI47"/>
    <mergeCell ref="AJ46:AJ47"/>
    <mergeCell ref="C48:C49"/>
    <mergeCell ref="D48:D49"/>
    <mergeCell ref="AI48:AI49"/>
    <mergeCell ref="AJ48:AJ49"/>
    <mergeCell ref="A43:A58"/>
    <mergeCell ref="AL43:AL58"/>
    <mergeCell ref="C44:C45"/>
    <mergeCell ref="D44:D45"/>
    <mergeCell ref="E44:E49"/>
    <mergeCell ref="AH44:AH49"/>
    <mergeCell ref="AI44:AI45"/>
    <mergeCell ref="AJ44:AJ45"/>
    <mergeCell ref="C46:C47"/>
    <mergeCell ref="D46:D47"/>
    <mergeCell ref="D40:D41"/>
    <mergeCell ref="J41:K43"/>
    <mergeCell ref="AB41:AC43"/>
    <mergeCell ref="D34:D35"/>
    <mergeCell ref="E34:E41"/>
    <mergeCell ref="AH35:AH40"/>
    <mergeCell ref="AI35:AI36"/>
    <mergeCell ref="AJ35:AJ36"/>
    <mergeCell ref="C36:C37"/>
    <mergeCell ref="D36:D37"/>
    <mergeCell ref="AI37:AI38"/>
    <mergeCell ref="AJ37:AJ38"/>
    <mergeCell ref="C38:C39"/>
    <mergeCell ref="A26:A41"/>
    <mergeCell ref="C26:C27"/>
    <mergeCell ref="D26:D27"/>
    <mergeCell ref="E26:E33"/>
    <mergeCell ref="AL26:AL41"/>
    <mergeCell ref="AH27:AH32"/>
    <mergeCell ref="AI27:AI28"/>
    <mergeCell ref="AJ27:AJ28"/>
    <mergeCell ref="C28:C29"/>
    <mergeCell ref="D28:D29"/>
    <mergeCell ref="AI29:AI30"/>
    <mergeCell ref="AJ29:AJ30"/>
    <mergeCell ref="C30:C31"/>
    <mergeCell ref="D30:D31"/>
    <mergeCell ref="AI31:AI32"/>
    <mergeCell ref="AJ31:AJ32"/>
    <mergeCell ref="C32:C33"/>
    <mergeCell ref="D32:D33"/>
    <mergeCell ref="AE33:AE36"/>
    <mergeCell ref="C34:C35"/>
    <mergeCell ref="D38:D39"/>
    <mergeCell ref="AI39:AI40"/>
    <mergeCell ref="AJ39:AJ40"/>
    <mergeCell ref="C40:C41"/>
    <mergeCell ref="C9:C10"/>
    <mergeCell ref="D9:D10"/>
    <mergeCell ref="E9:E16"/>
    <mergeCell ref="C21:C22"/>
    <mergeCell ref="D21:D22"/>
    <mergeCell ref="AI22:AI23"/>
    <mergeCell ref="AJ22:AJ23"/>
    <mergeCell ref="C23:C24"/>
    <mergeCell ref="D23:D24"/>
    <mergeCell ref="C17:C18"/>
    <mergeCell ref="D17:D18"/>
    <mergeCell ref="E17:E24"/>
    <mergeCell ref="AH18:AH23"/>
    <mergeCell ref="AI18:AI19"/>
    <mergeCell ref="AJ18:AJ19"/>
    <mergeCell ref="C19:C20"/>
    <mergeCell ref="D19:D20"/>
    <mergeCell ref="AI20:AI21"/>
    <mergeCell ref="AJ20:AJ21"/>
    <mergeCell ref="AL9:AL24"/>
    <mergeCell ref="AH10:AH15"/>
    <mergeCell ref="AI10:AI11"/>
    <mergeCell ref="AJ10:AJ11"/>
    <mergeCell ref="C11:C12"/>
    <mergeCell ref="D11:D12"/>
    <mergeCell ref="A1:AL1"/>
    <mergeCell ref="O7:Q7"/>
    <mergeCell ref="R7:U7"/>
    <mergeCell ref="V7:Y7"/>
    <mergeCell ref="A8:F8"/>
    <mergeCell ref="G8:N8"/>
    <mergeCell ref="O8:X8"/>
    <mergeCell ref="Y8:AF8"/>
    <mergeCell ref="AG8:AL8"/>
    <mergeCell ref="AI12:AI13"/>
    <mergeCell ref="AJ12:AJ13"/>
    <mergeCell ref="C13:C14"/>
    <mergeCell ref="D13:D14"/>
    <mergeCell ref="AI14:AI15"/>
    <mergeCell ref="AJ14:AJ15"/>
    <mergeCell ref="C15:C16"/>
    <mergeCell ref="D15:D16"/>
    <mergeCell ref="A9:A24"/>
  </mergeCells>
  <phoneticPr fontId="3"/>
  <printOptions horizontalCentered="1"/>
  <pageMargins left="0.39370078740157483" right="0.39370078740157483" top="0.78740157480314965" bottom="0.39370078740157483" header="0" footer="0"/>
  <pageSetup paperSize="9" scale="53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style="248" customWidth="1"/>
    <col min="36" max="257" width="9" style="248"/>
    <col min="258" max="285" width="5.6640625" style="248" customWidth="1"/>
    <col min="286" max="513" width="9" style="248"/>
    <col min="514" max="541" width="5.6640625" style="248" customWidth="1"/>
    <col min="542" max="769" width="9" style="248"/>
    <col min="770" max="797" width="5.6640625" style="248" customWidth="1"/>
    <col min="798" max="1025" width="9" style="248"/>
    <col min="1026" max="1053" width="5.6640625" style="248" customWidth="1"/>
    <col min="1054" max="1281" width="9" style="248"/>
    <col min="1282" max="1309" width="5.6640625" style="248" customWidth="1"/>
    <col min="1310" max="1537" width="9" style="248"/>
    <col min="1538" max="1565" width="5.6640625" style="248" customWidth="1"/>
    <col min="1566" max="1793" width="9" style="248"/>
    <col min="1794" max="1821" width="5.6640625" style="248" customWidth="1"/>
    <col min="1822" max="2049" width="9" style="248"/>
    <col min="2050" max="2077" width="5.6640625" style="248" customWidth="1"/>
    <col min="2078" max="2305" width="9" style="248"/>
    <col min="2306" max="2333" width="5.6640625" style="248" customWidth="1"/>
    <col min="2334" max="2561" width="9" style="248"/>
    <col min="2562" max="2589" width="5.6640625" style="248" customWidth="1"/>
    <col min="2590" max="2817" width="9" style="248"/>
    <col min="2818" max="2845" width="5.6640625" style="248" customWidth="1"/>
    <col min="2846" max="3073" width="9" style="248"/>
    <col min="3074" max="3101" width="5.6640625" style="248" customWidth="1"/>
    <col min="3102" max="3329" width="9" style="248"/>
    <col min="3330" max="3357" width="5.6640625" style="248" customWidth="1"/>
    <col min="3358" max="3585" width="9" style="248"/>
    <col min="3586" max="3613" width="5.6640625" style="248" customWidth="1"/>
    <col min="3614" max="3841" width="9" style="248"/>
    <col min="3842" max="3869" width="5.6640625" style="248" customWidth="1"/>
    <col min="3870" max="4097" width="9" style="248"/>
    <col min="4098" max="4125" width="5.6640625" style="248" customWidth="1"/>
    <col min="4126" max="4353" width="9" style="248"/>
    <col min="4354" max="4381" width="5.6640625" style="248" customWidth="1"/>
    <col min="4382" max="4609" width="9" style="248"/>
    <col min="4610" max="4637" width="5.6640625" style="248" customWidth="1"/>
    <col min="4638" max="4865" width="9" style="248"/>
    <col min="4866" max="4893" width="5.6640625" style="248" customWidth="1"/>
    <col min="4894" max="5121" width="9" style="248"/>
    <col min="5122" max="5149" width="5.6640625" style="248" customWidth="1"/>
    <col min="5150" max="5377" width="9" style="248"/>
    <col min="5378" max="5405" width="5.6640625" style="248" customWidth="1"/>
    <col min="5406" max="5633" width="9" style="248"/>
    <col min="5634" max="5661" width="5.6640625" style="248" customWidth="1"/>
    <col min="5662" max="5889" width="9" style="248"/>
    <col min="5890" max="5917" width="5.6640625" style="248" customWidth="1"/>
    <col min="5918" max="6145" width="9" style="248"/>
    <col min="6146" max="6173" width="5.6640625" style="248" customWidth="1"/>
    <col min="6174" max="6401" width="9" style="248"/>
    <col min="6402" max="6429" width="5.6640625" style="248" customWidth="1"/>
    <col min="6430" max="6657" width="9" style="248"/>
    <col min="6658" max="6685" width="5.6640625" style="248" customWidth="1"/>
    <col min="6686" max="6913" width="9" style="248"/>
    <col min="6914" max="6941" width="5.6640625" style="248" customWidth="1"/>
    <col min="6942" max="7169" width="9" style="248"/>
    <col min="7170" max="7197" width="5.6640625" style="248" customWidth="1"/>
    <col min="7198" max="7425" width="9" style="248"/>
    <col min="7426" max="7453" width="5.6640625" style="248" customWidth="1"/>
    <col min="7454" max="7681" width="9" style="248"/>
    <col min="7682" max="7709" width="5.6640625" style="248" customWidth="1"/>
    <col min="7710" max="7937" width="9" style="248"/>
    <col min="7938" max="7965" width="5.6640625" style="248" customWidth="1"/>
    <col min="7966" max="8193" width="9" style="248"/>
    <col min="8194" max="8221" width="5.6640625" style="248" customWidth="1"/>
    <col min="8222" max="8449" width="9" style="248"/>
    <col min="8450" max="8477" width="5.6640625" style="248" customWidth="1"/>
    <col min="8478" max="8705" width="9" style="248"/>
    <col min="8706" max="8733" width="5.6640625" style="248" customWidth="1"/>
    <col min="8734" max="8961" width="9" style="248"/>
    <col min="8962" max="8989" width="5.6640625" style="248" customWidth="1"/>
    <col min="8990" max="9217" width="9" style="248"/>
    <col min="9218" max="9245" width="5.6640625" style="248" customWidth="1"/>
    <col min="9246" max="9473" width="9" style="248"/>
    <col min="9474" max="9501" width="5.6640625" style="248" customWidth="1"/>
    <col min="9502" max="9729" width="9" style="248"/>
    <col min="9730" max="9757" width="5.6640625" style="248" customWidth="1"/>
    <col min="9758" max="9985" width="9" style="248"/>
    <col min="9986" max="10013" width="5.6640625" style="248" customWidth="1"/>
    <col min="10014" max="10241" width="9" style="248"/>
    <col min="10242" max="10269" width="5.6640625" style="248" customWidth="1"/>
    <col min="10270" max="10497" width="9" style="248"/>
    <col min="10498" max="10525" width="5.6640625" style="248" customWidth="1"/>
    <col min="10526" max="10753" width="9" style="248"/>
    <col min="10754" max="10781" width="5.6640625" style="248" customWidth="1"/>
    <col min="10782" max="11009" width="9" style="248"/>
    <col min="11010" max="11037" width="5.6640625" style="248" customWidth="1"/>
    <col min="11038" max="11265" width="9" style="248"/>
    <col min="11266" max="11293" width="5.6640625" style="248" customWidth="1"/>
    <col min="11294" max="11521" width="9" style="248"/>
    <col min="11522" max="11549" width="5.6640625" style="248" customWidth="1"/>
    <col min="11550" max="11777" width="9" style="248"/>
    <col min="11778" max="11805" width="5.6640625" style="248" customWidth="1"/>
    <col min="11806" max="12033" width="9" style="248"/>
    <col min="12034" max="12061" width="5.6640625" style="248" customWidth="1"/>
    <col min="12062" max="12289" width="9" style="248"/>
    <col min="12290" max="12317" width="5.6640625" style="248" customWidth="1"/>
    <col min="12318" max="12545" width="9" style="248"/>
    <col min="12546" max="12573" width="5.6640625" style="248" customWidth="1"/>
    <col min="12574" max="12801" width="9" style="248"/>
    <col min="12802" max="12829" width="5.6640625" style="248" customWidth="1"/>
    <col min="12830" max="13057" width="9" style="248"/>
    <col min="13058" max="13085" width="5.6640625" style="248" customWidth="1"/>
    <col min="13086" max="13313" width="9" style="248"/>
    <col min="13314" max="13341" width="5.6640625" style="248" customWidth="1"/>
    <col min="13342" max="13569" width="9" style="248"/>
    <col min="13570" max="13597" width="5.6640625" style="248" customWidth="1"/>
    <col min="13598" max="13825" width="9" style="248"/>
    <col min="13826" max="13853" width="5.6640625" style="248" customWidth="1"/>
    <col min="13854" max="14081" width="9" style="248"/>
    <col min="14082" max="14109" width="5.6640625" style="248" customWidth="1"/>
    <col min="14110" max="14337" width="9" style="248"/>
    <col min="14338" max="14365" width="5.6640625" style="248" customWidth="1"/>
    <col min="14366" max="14593" width="9" style="248"/>
    <col min="14594" max="14621" width="5.6640625" style="248" customWidth="1"/>
    <col min="14622" max="14849" width="9" style="248"/>
    <col min="14850" max="14877" width="5.6640625" style="248" customWidth="1"/>
    <col min="14878" max="15105" width="9" style="248"/>
    <col min="15106" max="15133" width="5.6640625" style="248" customWidth="1"/>
    <col min="15134" max="15361" width="9" style="248"/>
    <col min="15362" max="15389" width="5.6640625" style="248" customWidth="1"/>
    <col min="15390" max="15617" width="9" style="248"/>
    <col min="15618" max="15645" width="5.6640625" style="248" customWidth="1"/>
    <col min="15646" max="15873" width="9" style="248"/>
    <col min="15874" max="15901" width="5.6640625" style="248" customWidth="1"/>
    <col min="15902" max="16129" width="9" style="248"/>
    <col min="16130" max="16157" width="5.6640625" style="248" customWidth="1"/>
    <col min="16158" max="16384" width="9" style="248"/>
  </cols>
  <sheetData>
    <row r="1" spans="1:33" ht="21.75" customHeight="1" x14ac:dyDescent="0.2">
      <c r="A1" s="12" t="str">
        <f>'U11組合せ (抽選結果)'!J3</f>
        <v>■第1日　1月13日</v>
      </c>
      <c r="B1" s="110"/>
      <c r="C1" s="110"/>
      <c r="D1" s="110"/>
      <c r="E1" s="110"/>
      <c r="F1" s="110"/>
      <c r="G1" s="110"/>
      <c r="H1" s="110"/>
      <c r="I1" s="526" t="str">
        <f>'U11組合せ (抽選結果)'!S3</f>
        <v>予選リーグ</v>
      </c>
      <c r="J1" s="526"/>
      <c r="K1" s="526"/>
      <c r="L1" s="526"/>
      <c r="M1" s="526"/>
      <c r="N1" s="104"/>
      <c r="O1" s="104"/>
      <c r="P1" s="104"/>
      <c r="Q1" s="104"/>
      <c r="R1" s="104"/>
      <c r="T1" s="525" t="s">
        <v>219</v>
      </c>
      <c r="U1" s="525"/>
      <c r="V1" s="525"/>
      <c r="W1" s="525"/>
      <c r="X1" s="561" t="str">
        <f>'U11組合せ (抽選結果)'!A9</f>
        <v>別処山公園サッカー場ＡＢ</v>
      </c>
      <c r="Y1" s="561"/>
      <c r="Z1" s="561"/>
      <c r="AA1" s="561"/>
      <c r="AB1" s="561"/>
      <c r="AC1" s="561"/>
      <c r="AD1" s="561"/>
      <c r="AE1" s="561"/>
      <c r="AF1" s="561"/>
      <c r="AG1" s="561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28"/>
      <c r="S2" s="228"/>
      <c r="T2" s="228"/>
      <c r="U2" s="228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525" t="s">
        <v>39</v>
      </c>
      <c r="J3" s="525"/>
      <c r="M3" s="228"/>
      <c r="R3" s="228"/>
      <c r="S3" s="228"/>
      <c r="T3" s="228"/>
      <c r="U3" s="228"/>
      <c r="V3" s="14"/>
      <c r="X3" s="525" t="s">
        <v>154</v>
      </c>
      <c r="Y3" s="525"/>
      <c r="Z3" s="12"/>
    </row>
    <row r="4" spans="1:33" ht="20.100000000000001" customHeight="1" thickBot="1" x14ac:dyDescent="0.25">
      <c r="A4" s="1"/>
      <c r="B4" s="1"/>
      <c r="C4" s="1"/>
      <c r="D4" s="1"/>
      <c r="E4" s="1"/>
      <c r="F4" s="1"/>
      <c r="G4" s="1"/>
      <c r="H4" s="1"/>
      <c r="I4" s="246"/>
      <c r="J4" s="2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96"/>
      <c r="Y4" s="2"/>
      <c r="Z4" s="1"/>
      <c r="AA4" s="1"/>
      <c r="AB4" s="1"/>
      <c r="AC4" s="1"/>
      <c r="AD4" s="1"/>
    </row>
    <row r="5" spans="1:33" ht="20.100000000000001" customHeight="1" thickTop="1" x14ac:dyDescent="0.2">
      <c r="A5" s="1"/>
      <c r="B5" s="1"/>
      <c r="C5" s="1"/>
      <c r="D5" s="44"/>
      <c r="E5" s="15"/>
      <c r="F5" s="15"/>
      <c r="G5" s="117"/>
      <c r="H5" s="112"/>
      <c r="I5" s="111"/>
      <c r="J5" s="292"/>
      <c r="K5" s="295"/>
      <c r="L5" s="15"/>
      <c r="M5" s="15"/>
      <c r="N5" s="15"/>
      <c r="O5" s="16"/>
      <c r="P5" s="1"/>
      <c r="Q5" s="1"/>
      <c r="R5" s="1"/>
      <c r="S5" s="44"/>
      <c r="T5" s="15"/>
      <c r="U5" s="15"/>
      <c r="V5" s="111"/>
      <c r="W5" s="301"/>
      <c r="X5" s="300"/>
      <c r="Y5" s="15"/>
      <c r="Z5" s="16"/>
      <c r="AA5" s="44"/>
      <c r="AB5" s="15"/>
      <c r="AC5" s="15"/>
      <c r="AD5" s="16"/>
    </row>
    <row r="6" spans="1:33" ht="20.100000000000001" customHeight="1" x14ac:dyDescent="0.2">
      <c r="A6" s="1"/>
      <c r="B6" s="1"/>
      <c r="C6" s="512">
        <v>1</v>
      </c>
      <c r="D6" s="512"/>
      <c r="E6" s="225"/>
      <c r="F6" s="1"/>
      <c r="G6" s="512">
        <v>2</v>
      </c>
      <c r="H6" s="512"/>
      <c r="I6" s="225"/>
      <c r="J6" s="1"/>
      <c r="K6" s="512">
        <v>3</v>
      </c>
      <c r="L6" s="512"/>
      <c r="M6" s="225"/>
      <c r="N6" s="1"/>
      <c r="O6" s="512">
        <v>4</v>
      </c>
      <c r="P6" s="512"/>
      <c r="Q6" s="1"/>
      <c r="R6" s="512">
        <v>5</v>
      </c>
      <c r="S6" s="512"/>
      <c r="T6" s="225"/>
      <c r="U6" s="1"/>
      <c r="V6" s="512">
        <v>6</v>
      </c>
      <c r="W6" s="512"/>
      <c r="X6" s="225"/>
      <c r="Y6" s="1"/>
      <c r="Z6" s="512">
        <v>7</v>
      </c>
      <c r="AA6" s="512"/>
      <c r="AB6" s="225"/>
      <c r="AC6" s="1"/>
      <c r="AD6" s="512">
        <v>8</v>
      </c>
      <c r="AE6" s="512"/>
    </row>
    <row r="7" spans="1:33" ht="20.100000000000001" customHeight="1" x14ac:dyDescent="0.2">
      <c r="A7" s="1"/>
      <c r="B7" s="1"/>
      <c r="C7" s="524" t="str">
        <f>'U11組合せ (抽選結果)'!C9</f>
        <v>ＦＣスポルト宇都宮クラウド</v>
      </c>
      <c r="D7" s="524"/>
      <c r="E7" s="227"/>
      <c r="F7" s="222"/>
      <c r="G7" s="521" t="str">
        <f>'U11組合せ (抽選結果)'!C11</f>
        <v>ＦＣ西那須２１アストロ</v>
      </c>
      <c r="H7" s="521"/>
      <c r="I7" s="227"/>
      <c r="J7" s="118"/>
      <c r="K7" s="559" t="str">
        <f>'U11組合せ (抽選結果)'!C13</f>
        <v>Ｊ－ＳＰＯＲＴＳＦＯＯＴＢＡＬＬＣＬＵＢ</v>
      </c>
      <c r="L7" s="559"/>
      <c r="M7" s="227"/>
      <c r="N7" s="118"/>
      <c r="O7" s="560" t="str">
        <f>'U11組合せ (抽選結果)'!C15</f>
        <v>今市ジュニオール</v>
      </c>
      <c r="P7" s="560"/>
      <c r="Q7" s="118"/>
      <c r="R7" s="521" t="str">
        <f>'U11組合せ (抽選結果)'!C17</f>
        <v>南河内サッカースポーツ少年団</v>
      </c>
      <c r="S7" s="521"/>
      <c r="T7" s="227"/>
      <c r="U7" s="118"/>
      <c r="V7" s="522" t="str">
        <f>'U11組合せ (抽選結果)'!C19</f>
        <v>ヴェルフェ矢板Ｕ－１２</v>
      </c>
      <c r="W7" s="522"/>
      <c r="X7" s="227"/>
      <c r="Y7" s="118"/>
      <c r="Z7" s="524" t="str">
        <f>'U11組合せ (抽選結果)'!C21</f>
        <v>ＴＡＣ　ＫＵＺＵＵ　ＦＣ</v>
      </c>
      <c r="AA7" s="524"/>
      <c r="AB7" s="227"/>
      <c r="AC7" s="118"/>
      <c r="AD7" s="558" t="str">
        <f>'U11組合せ (抽選結果)'!C23</f>
        <v>カテット白沢サッカースクール</v>
      </c>
      <c r="AE7" s="558"/>
    </row>
    <row r="8" spans="1:33" ht="20.100000000000001" customHeight="1" x14ac:dyDescent="0.2">
      <c r="A8" s="1"/>
      <c r="B8" s="1"/>
      <c r="C8" s="524"/>
      <c r="D8" s="524"/>
      <c r="E8" s="227"/>
      <c r="F8" s="222"/>
      <c r="G8" s="521"/>
      <c r="H8" s="521"/>
      <c r="I8" s="227"/>
      <c r="J8" s="118"/>
      <c r="K8" s="559"/>
      <c r="L8" s="559"/>
      <c r="M8" s="227"/>
      <c r="N8" s="118"/>
      <c r="O8" s="560"/>
      <c r="P8" s="560"/>
      <c r="Q8" s="118"/>
      <c r="R8" s="521"/>
      <c r="S8" s="521"/>
      <c r="T8" s="227"/>
      <c r="U8" s="118"/>
      <c r="V8" s="522"/>
      <c r="W8" s="522"/>
      <c r="X8" s="227"/>
      <c r="Y8" s="118"/>
      <c r="Z8" s="524"/>
      <c r="AA8" s="524"/>
      <c r="AB8" s="227"/>
      <c r="AC8" s="118"/>
      <c r="AD8" s="558"/>
      <c r="AE8" s="558"/>
    </row>
    <row r="9" spans="1:33" ht="20.100000000000001" customHeight="1" x14ac:dyDescent="0.2">
      <c r="A9" s="1"/>
      <c r="B9" s="1"/>
      <c r="C9" s="524"/>
      <c r="D9" s="524"/>
      <c r="E9" s="227"/>
      <c r="F9" s="222"/>
      <c r="G9" s="521"/>
      <c r="H9" s="521"/>
      <c r="I9" s="227"/>
      <c r="J9" s="118"/>
      <c r="K9" s="559"/>
      <c r="L9" s="559"/>
      <c r="M9" s="227"/>
      <c r="N9" s="118"/>
      <c r="O9" s="560"/>
      <c r="P9" s="560"/>
      <c r="Q9" s="118"/>
      <c r="R9" s="521"/>
      <c r="S9" s="521"/>
      <c r="T9" s="227"/>
      <c r="U9" s="118"/>
      <c r="V9" s="522"/>
      <c r="W9" s="522"/>
      <c r="X9" s="227"/>
      <c r="Y9" s="118"/>
      <c r="Z9" s="524"/>
      <c r="AA9" s="524"/>
      <c r="AB9" s="227"/>
      <c r="AC9" s="118"/>
      <c r="AD9" s="558"/>
      <c r="AE9" s="558"/>
    </row>
    <row r="10" spans="1:33" ht="19.5" customHeight="1" x14ac:dyDescent="0.2">
      <c r="A10" s="1"/>
      <c r="B10" s="1"/>
      <c r="C10" s="524"/>
      <c r="D10" s="524"/>
      <c r="E10" s="227"/>
      <c r="F10" s="222"/>
      <c r="G10" s="521"/>
      <c r="H10" s="521"/>
      <c r="I10" s="227"/>
      <c r="J10" s="118"/>
      <c r="K10" s="559"/>
      <c r="L10" s="559"/>
      <c r="M10" s="227"/>
      <c r="N10" s="118"/>
      <c r="O10" s="560"/>
      <c r="P10" s="560"/>
      <c r="Q10" s="118"/>
      <c r="R10" s="521"/>
      <c r="S10" s="521"/>
      <c r="T10" s="227"/>
      <c r="U10" s="118"/>
      <c r="V10" s="522"/>
      <c r="W10" s="522"/>
      <c r="X10" s="227"/>
      <c r="Y10" s="118"/>
      <c r="Z10" s="524"/>
      <c r="AA10" s="524"/>
      <c r="AB10" s="227"/>
      <c r="AC10" s="118"/>
      <c r="AD10" s="558"/>
      <c r="AE10" s="558"/>
    </row>
    <row r="11" spans="1:33" ht="20.100000000000001" customHeight="1" x14ac:dyDescent="0.2">
      <c r="A11" s="1"/>
      <c r="B11" s="1"/>
      <c r="C11" s="524"/>
      <c r="D11" s="524"/>
      <c r="E11" s="227"/>
      <c r="F11" s="222"/>
      <c r="G11" s="521"/>
      <c r="H11" s="521"/>
      <c r="I11" s="227"/>
      <c r="J11" s="118"/>
      <c r="K11" s="559"/>
      <c r="L11" s="559"/>
      <c r="M11" s="227"/>
      <c r="N11" s="118"/>
      <c r="O11" s="560"/>
      <c r="P11" s="560"/>
      <c r="Q11" s="118"/>
      <c r="R11" s="521"/>
      <c r="S11" s="521"/>
      <c r="T11" s="227"/>
      <c r="U11" s="118"/>
      <c r="V11" s="522"/>
      <c r="W11" s="522"/>
      <c r="X11" s="227"/>
      <c r="Y11" s="118"/>
      <c r="Z11" s="524"/>
      <c r="AA11" s="524"/>
      <c r="AB11" s="227"/>
      <c r="AC11" s="118"/>
      <c r="AD11" s="558"/>
      <c r="AE11" s="558"/>
    </row>
    <row r="12" spans="1:33" ht="20.100000000000001" customHeight="1" x14ac:dyDescent="0.2">
      <c r="A12" s="1"/>
      <c r="B12" s="1"/>
      <c r="C12" s="524"/>
      <c r="D12" s="524"/>
      <c r="E12" s="227"/>
      <c r="F12" s="222"/>
      <c r="G12" s="521"/>
      <c r="H12" s="521"/>
      <c r="I12" s="227"/>
      <c r="J12" s="118"/>
      <c r="K12" s="559"/>
      <c r="L12" s="559"/>
      <c r="M12" s="227"/>
      <c r="N12" s="118"/>
      <c r="O12" s="560"/>
      <c r="P12" s="560"/>
      <c r="Q12" s="118"/>
      <c r="R12" s="521"/>
      <c r="S12" s="521"/>
      <c r="T12" s="227"/>
      <c r="U12" s="118"/>
      <c r="V12" s="522"/>
      <c r="W12" s="522"/>
      <c r="X12" s="227"/>
      <c r="Y12" s="118"/>
      <c r="Z12" s="524"/>
      <c r="AA12" s="524"/>
      <c r="AB12" s="227"/>
      <c r="AC12" s="118"/>
      <c r="AD12" s="558"/>
      <c r="AE12" s="558"/>
    </row>
    <row r="13" spans="1:33" ht="20.100000000000001" customHeight="1" x14ac:dyDescent="0.2">
      <c r="A13" s="1"/>
      <c r="B13" s="1"/>
      <c r="C13" s="524"/>
      <c r="D13" s="524"/>
      <c r="E13" s="227"/>
      <c r="F13" s="222"/>
      <c r="G13" s="521"/>
      <c r="H13" s="521"/>
      <c r="I13" s="227"/>
      <c r="J13" s="118"/>
      <c r="K13" s="559"/>
      <c r="L13" s="559"/>
      <c r="M13" s="227"/>
      <c r="N13" s="118"/>
      <c r="O13" s="560"/>
      <c r="P13" s="560"/>
      <c r="Q13" s="118"/>
      <c r="R13" s="521"/>
      <c r="S13" s="521"/>
      <c r="T13" s="227"/>
      <c r="U13" s="118"/>
      <c r="V13" s="522"/>
      <c r="W13" s="522"/>
      <c r="X13" s="227"/>
      <c r="Y13" s="118"/>
      <c r="Z13" s="524"/>
      <c r="AA13" s="524"/>
      <c r="AB13" s="227"/>
      <c r="AC13" s="118"/>
      <c r="AD13" s="558"/>
      <c r="AE13" s="558"/>
    </row>
    <row r="14" spans="1:33" ht="19.5" customHeight="1" x14ac:dyDescent="0.2">
      <c r="A14" s="1"/>
      <c r="B14" s="1"/>
      <c r="C14" s="524"/>
      <c r="D14" s="524"/>
      <c r="E14" s="227"/>
      <c r="F14" s="222"/>
      <c r="G14" s="521"/>
      <c r="H14" s="521"/>
      <c r="I14" s="227"/>
      <c r="J14" s="118"/>
      <c r="K14" s="559"/>
      <c r="L14" s="559"/>
      <c r="M14" s="227"/>
      <c r="N14" s="118"/>
      <c r="O14" s="560"/>
      <c r="P14" s="560"/>
      <c r="Q14" s="118"/>
      <c r="R14" s="521"/>
      <c r="S14" s="521"/>
      <c r="T14" s="227"/>
      <c r="U14" s="118"/>
      <c r="V14" s="522"/>
      <c r="W14" s="522"/>
      <c r="X14" s="227"/>
      <c r="Y14" s="118"/>
      <c r="Z14" s="524"/>
      <c r="AA14" s="524"/>
      <c r="AB14" s="227"/>
      <c r="AC14" s="118"/>
      <c r="AD14" s="558"/>
      <c r="AE14" s="558"/>
    </row>
    <row r="15" spans="1:33" ht="19.2" x14ac:dyDescent="0.2">
      <c r="B15" s="57" t="s">
        <v>196</v>
      </c>
      <c r="D15" s="5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0" t="s">
        <v>220</v>
      </c>
      <c r="AC15" s="221" t="s">
        <v>207</v>
      </c>
      <c r="AD15" s="221" t="s">
        <v>208</v>
      </c>
      <c r="AE15" s="221" t="s">
        <v>208</v>
      </c>
      <c r="AF15" s="221" t="s">
        <v>209</v>
      </c>
      <c r="AG15" s="239" t="s">
        <v>221</v>
      </c>
    </row>
    <row r="16" spans="1:33" ht="13.5" customHeight="1" x14ac:dyDescent="0.2">
      <c r="B16" s="512" t="s">
        <v>210</v>
      </c>
      <c r="C16" s="512" t="s">
        <v>1</v>
      </c>
      <c r="D16" s="513">
        <v>0.375</v>
      </c>
      <c r="E16" s="513"/>
      <c r="F16" s="513"/>
      <c r="G16" s="517" t="str">
        <f>C7</f>
        <v>ＦＣスポルト宇都宮クラウド</v>
      </c>
      <c r="H16" s="517"/>
      <c r="I16" s="517"/>
      <c r="J16" s="517"/>
      <c r="K16" s="517"/>
      <c r="L16" s="517"/>
      <c r="M16" s="517"/>
      <c r="N16" s="509">
        <f>P16+P17</f>
        <v>0</v>
      </c>
      <c r="O16" s="510" t="s">
        <v>197</v>
      </c>
      <c r="P16" s="243">
        <v>0</v>
      </c>
      <c r="Q16" s="233" t="s">
        <v>47</v>
      </c>
      <c r="R16" s="243">
        <v>2</v>
      </c>
      <c r="S16" s="510" t="s">
        <v>199</v>
      </c>
      <c r="T16" s="509">
        <f>R16+R17</f>
        <v>5</v>
      </c>
      <c r="U16" s="514" t="str">
        <f>G7</f>
        <v>ＦＣ西那須２１アストロ</v>
      </c>
      <c r="V16" s="514"/>
      <c r="W16" s="514"/>
      <c r="X16" s="514"/>
      <c r="Y16" s="514"/>
      <c r="Z16" s="514"/>
      <c r="AA16" s="514"/>
      <c r="AB16" s="516"/>
      <c r="AC16" s="427" t="s">
        <v>211</v>
      </c>
      <c r="AD16" s="427" t="s">
        <v>212</v>
      </c>
      <c r="AE16" s="427" t="s">
        <v>213</v>
      </c>
      <c r="AF16" s="427">
        <v>8</v>
      </c>
      <c r="AG16" s="511"/>
    </row>
    <row r="17" spans="2:33" ht="14.1" customHeight="1" x14ac:dyDescent="0.2">
      <c r="B17" s="512"/>
      <c r="C17" s="512"/>
      <c r="D17" s="513"/>
      <c r="E17" s="513"/>
      <c r="F17" s="513"/>
      <c r="G17" s="517"/>
      <c r="H17" s="517"/>
      <c r="I17" s="517"/>
      <c r="J17" s="517"/>
      <c r="K17" s="517"/>
      <c r="L17" s="517"/>
      <c r="M17" s="517"/>
      <c r="N17" s="509"/>
      <c r="O17" s="510"/>
      <c r="P17" s="243">
        <v>0</v>
      </c>
      <c r="Q17" s="233" t="s">
        <v>47</v>
      </c>
      <c r="R17" s="243">
        <v>3</v>
      </c>
      <c r="S17" s="510"/>
      <c r="T17" s="509"/>
      <c r="U17" s="514"/>
      <c r="V17" s="514"/>
      <c r="W17" s="514"/>
      <c r="X17" s="514"/>
      <c r="Y17" s="514"/>
      <c r="Z17" s="514"/>
      <c r="AA17" s="514"/>
      <c r="AB17" s="516"/>
      <c r="AC17" s="427"/>
      <c r="AD17" s="427"/>
      <c r="AE17" s="427"/>
      <c r="AF17" s="427"/>
      <c r="AG17" s="511"/>
    </row>
    <row r="18" spans="2:33" ht="14.1" customHeight="1" x14ac:dyDescent="0.2">
      <c r="B18" s="512" t="s">
        <v>206</v>
      </c>
      <c r="C18" s="512" t="s">
        <v>1</v>
      </c>
      <c r="D18" s="513">
        <v>0.375</v>
      </c>
      <c r="E18" s="513"/>
      <c r="F18" s="513"/>
      <c r="G18" s="557" t="str">
        <f>K7</f>
        <v>Ｊ－ＳＰＯＲＴＳＦＯＯＴＢＡＬＬＣＬＵＢ</v>
      </c>
      <c r="H18" s="557"/>
      <c r="I18" s="557"/>
      <c r="J18" s="557"/>
      <c r="K18" s="557"/>
      <c r="L18" s="557"/>
      <c r="M18" s="557"/>
      <c r="N18" s="509">
        <f>P18+P19</f>
        <v>14</v>
      </c>
      <c r="O18" s="510" t="s">
        <v>197</v>
      </c>
      <c r="P18" s="243">
        <v>5</v>
      </c>
      <c r="Q18" s="233" t="s">
        <v>47</v>
      </c>
      <c r="R18" s="243">
        <v>0</v>
      </c>
      <c r="S18" s="510" t="s">
        <v>199</v>
      </c>
      <c r="T18" s="509">
        <f>R18+R19</f>
        <v>0</v>
      </c>
      <c r="U18" s="517" t="str">
        <f>O7</f>
        <v>今市ジュニオール</v>
      </c>
      <c r="V18" s="517"/>
      <c r="W18" s="517"/>
      <c r="X18" s="517"/>
      <c r="Y18" s="517"/>
      <c r="Z18" s="517"/>
      <c r="AA18" s="517"/>
      <c r="AB18" s="516"/>
      <c r="AC18" s="427" t="s">
        <v>214</v>
      </c>
      <c r="AD18" s="427" t="s">
        <v>213</v>
      </c>
      <c r="AE18" s="427" t="s">
        <v>212</v>
      </c>
      <c r="AF18" s="427">
        <v>5</v>
      </c>
      <c r="AG18" s="511"/>
    </row>
    <row r="19" spans="2:33" ht="14.1" customHeight="1" x14ac:dyDescent="0.2">
      <c r="B19" s="512"/>
      <c r="C19" s="512"/>
      <c r="D19" s="513"/>
      <c r="E19" s="513"/>
      <c r="F19" s="513"/>
      <c r="G19" s="557"/>
      <c r="H19" s="557"/>
      <c r="I19" s="557"/>
      <c r="J19" s="557"/>
      <c r="K19" s="557"/>
      <c r="L19" s="557"/>
      <c r="M19" s="557"/>
      <c r="N19" s="509"/>
      <c r="O19" s="510"/>
      <c r="P19" s="243">
        <v>9</v>
      </c>
      <c r="Q19" s="233" t="s">
        <v>47</v>
      </c>
      <c r="R19" s="243">
        <v>0</v>
      </c>
      <c r="S19" s="510"/>
      <c r="T19" s="509"/>
      <c r="U19" s="517"/>
      <c r="V19" s="517"/>
      <c r="W19" s="517"/>
      <c r="X19" s="517"/>
      <c r="Y19" s="517"/>
      <c r="Z19" s="517"/>
      <c r="AA19" s="517"/>
      <c r="AB19" s="516"/>
      <c r="AC19" s="427"/>
      <c r="AD19" s="427"/>
      <c r="AE19" s="427"/>
      <c r="AF19" s="427"/>
      <c r="AG19" s="511"/>
    </row>
    <row r="20" spans="2:33" ht="14.1" customHeight="1" x14ac:dyDescent="0.2">
      <c r="B20" s="512" t="s">
        <v>210</v>
      </c>
      <c r="C20" s="512" t="s">
        <v>2</v>
      </c>
      <c r="D20" s="513">
        <v>0.40277777777777773</v>
      </c>
      <c r="E20" s="513"/>
      <c r="F20" s="513"/>
      <c r="G20" s="555" t="str">
        <f>R7</f>
        <v>南河内サッカースポーツ少年団</v>
      </c>
      <c r="H20" s="555"/>
      <c r="I20" s="555"/>
      <c r="J20" s="555"/>
      <c r="K20" s="555"/>
      <c r="L20" s="555"/>
      <c r="M20" s="555"/>
      <c r="N20" s="509">
        <f>P20+P21</f>
        <v>0</v>
      </c>
      <c r="O20" s="510" t="s">
        <v>197</v>
      </c>
      <c r="P20" s="243">
        <v>0</v>
      </c>
      <c r="Q20" s="233" t="s">
        <v>47</v>
      </c>
      <c r="R20" s="243">
        <v>5</v>
      </c>
      <c r="S20" s="510" t="s">
        <v>199</v>
      </c>
      <c r="T20" s="509">
        <f>R20+R21</f>
        <v>5</v>
      </c>
      <c r="U20" s="514" t="str">
        <f>V7</f>
        <v>ヴェルフェ矢板Ｕ－１２</v>
      </c>
      <c r="V20" s="514"/>
      <c r="W20" s="514"/>
      <c r="X20" s="514"/>
      <c r="Y20" s="514"/>
      <c r="Z20" s="514"/>
      <c r="AA20" s="514"/>
      <c r="AB20" s="516"/>
      <c r="AC20" s="427" t="s">
        <v>215</v>
      </c>
      <c r="AD20" s="427" t="s">
        <v>216</v>
      </c>
      <c r="AE20" s="427" t="s">
        <v>217</v>
      </c>
      <c r="AF20" s="427">
        <v>4</v>
      </c>
      <c r="AG20" s="511"/>
    </row>
    <row r="21" spans="2:33" ht="14.1" customHeight="1" x14ac:dyDescent="0.2">
      <c r="B21" s="512"/>
      <c r="C21" s="512"/>
      <c r="D21" s="513"/>
      <c r="E21" s="513"/>
      <c r="F21" s="513"/>
      <c r="G21" s="555"/>
      <c r="H21" s="555"/>
      <c r="I21" s="555"/>
      <c r="J21" s="555"/>
      <c r="K21" s="555"/>
      <c r="L21" s="555"/>
      <c r="M21" s="555"/>
      <c r="N21" s="509"/>
      <c r="O21" s="510"/>
      <c r="P21" s="243">
        <v>0</v>
      </c>
      <c r="Q21" s="233" t="s">
        <v>47</v>
      </c>
      <c r="R21" s="243">
        <v>0</v>
      </c>
      <c r="S21" s="510"/>
      <c r="T21" s="509"/>
      <c r="U21" s="514"/>
      <c r="V21" s="514"/>
      <c r="W21" s="514"/>
      <c r="X21" s="514"/>
      <c r="Y21" s="514"/>
      <c r="Z21" s="514"/>
      <c r="AA21" s="514"/>
      <c r="AB21" s="516"/>
      <c r="AC21" s="427"/>
      <c r="AD21" s="427"/>
      <c r="AE21" s="427"/>
      <c r="AF21" s="427"/>
      <c r="AG21" s="511"/>
    </row>
    <row r="22" spans="2:33" ht="14.1" customHeight="1" x14ac:dyDescent="0.2">
      <c r="B22" s="512" t="s">
        <v>206</v>
      </c>
      <c r="C22" s="512" t="s">
        <v>2</v>
      </c>
      <c r="D22" s="513">
        <v>0.40277777777777773</v>
      </c>
      <c r="E22" s="513"/>
      <c r="F22" s="513"/>
      <c r="G22" s="515" t="str">
        <f>Z7</f>
        <v>ＴＡＣ　ＫＵＺＵＵ　ＦＣ</v>
      </c>
      <c r="H22" s="515"/>
      <c r="I22" s="515"/>
      <c r="J22" s="515"/>
      <c r="K22" s="515"/>
      <c r="L22" s="515"/>
      <c r="M22" s="515"/>
      <c r="N22" s="509">
        <f>P22+P23</f>
        <v>2</v>
      </c>
      <c r="O22" s="510" t="s">
        <v>197</v>
      </c>
      <c r="P22" s="243">
        <v>1</v>
      </c>
      <c r="Q22" s="233" t="s">
        <v>47</v>
      </c>
      <c r="R22" s="243">
        <v>1</v>
      </c>
      <c r="S22" s="510" t="s">
        <v>199</v>
      </c>
      <c r="T22" s="509">
        <f>R22+R23</f>
        <v>2</v>
      </c>
      <c r="U22" s="515" t="str">
        <f>AD7</f>
        <v>カテット白沢サッカースクール</v>
      </c>
      <c r="V22" s="515"/>
      <c r="W22" s="515"/>
      <c r="X22" s="515"/>
      <c r="Y22" s="515"/>
      <c r="Z22" s="515"/>
      <c r="AA22" s="515"/>
      <c r="AB22" s="516"/>
      <c r="AC22" s="427" t="s">
        <v>218</v>
      </c>
      <c r="AD22" s="427" t="s">
        <v>217</v>
      </c>
      <c r="AE22" s="427" t="s">
        <v>216</v>
      </c>
      <c r="AF22" s="427">
        <v>1</v>
      </c>
      <c r="AG22" s="511"/>
    </row>
    <row r="23" spans="2:33" ht="14.1" customHeight="1" x14ac:dyDescent="0.2">
      <c r="B23" s="512"/>
      <c r="C23" s="512"/>
      <c r="D23" s="513"/>
      <c r="E23" s="513"/>
      <c r="F23" s="513"/>
      <c r="G23" s="515"/>
      <c r="H23" s="515"/>
      <c r="I23" s="515"/>
      <c r="J23" s="515"/>
      <c r="K23" s="515"/>
      <c r="L23" s="515"/>
      <c r="M23" s="515"/>
      <c r="N23" s="509"/>
      <c r="O23" s="510"/>
      <c r="P23" s="243">
        <v>1</v>
      </c>
      <c r="Q23" s="233" t="s">
        <v>47</v>
      </c>
      <c r="R23" s="243">
        <v>1</v>
      </c>
      <c r="S23" s="510"/>
      <c r="T23" s="509"/>
      <c r="U23" s="515"/>
      <c r="V23" s="515"/>
      <c r="W23" s="515"/>
      <c r="X23" s="515"/>
      <c r="Y23" s="515"/>
      <c r="Z23" s="515"/>
      <c r="AA23" s="515"/>
      <c r="AB23" s="516"/>
      <c r="AC23" s="427"/>
      <c r="AD23" s="427"/>
      <c r="AE23" s="427"/>
      <c r="AF23" s="427"/>
      <c r="AG23" s="511"/>
    </row>
    <row r="24" spans="2:33" ht="14.1" customHeight="1" x14ac:dyDescent="0.2">
      <c r="B24" s="512" t="s">
        <v>210</v>
      </c>
      <c r="C24" s="512" t="s">
        <v>3</v>
      </c>
      <c r="D24" s="513">
        <v>0.43055555555555558</v>
      </c>
      <c r="E24" s="513"/>
      <c r="F24" s="513"/>
      <c r="G24" s="517" t="str">
        <f>C7</f>
        <v>ＦＣスポルト宇都宮クラウド</v>
      </c>
      <c r="H24" s="517"/>
      <c r="I24" s="517"/>
      <c r="J24" s="517"/>
      <c r="K24" s="517"/>
      <c r="L24" s="517"/>
      <c r="M24" s="517"/>
      <c r="N24" s="509">
        <f>P24+P25</f>
        <v>0</v>
      </c>
      <c r="O24" s="510" t="s">
        <v>197</v>
      </c>
      <c r="P24" s="243">
        <v>0</v>
      </c>
      <c r="Q24" s="233" t="s">
        <v>47</v>
      </c>
      <c r="R24" s="243">
        <v>4</v>
      </c>
      <c r="S24" s="510" t="s">
        <v>199</v>
      </c>
      <c r="T24" s="509">
        <f>R24+R25</f>
        <v>7</v>
      </c>
      <c r="U24" s="557" t="str">
        <f>K7</f>
        <v>Ｊ－ＳＰＯＲＴＳＦＯＯＴＢＡＬＬＣＬＵＢ</v>
      </c>
      <c r="V24" s="557"/>
      <c r="W24" s="557"/>
      <c r="X24" s="557"/>
      <c r="Y24" s="557"/>
      <c r="Z24" s="557"/>
      <c r="AA24" s="557"/>
      <c r="AB24" s="516"/>
      <c r="AC24" s="427" t="s">
        <v>212</v>
      </c>
      <c r="AD24" s="427" t="s">
        <v>211</v>
      </c>
      <c r="AE24" s="427" t="s">
        <v>214</v>
      </c>
      <c r="AF24" s="427">
        <v>7</v>
      </c>
      <c r="AG24" s="511"/>
    </row>
    <row r="25" spans="2:33" ht="14.1" customHeight="1" x14ac:dyDescent="0.2">
      <c r="B25" s="512"/>
      <c r="C25" s="512"/>
      <c r="D25" s="513"/>
      <c r="E25" s="513"/>
      <c r="F25" s="513"/>
      <c r="G25" s="517"/>
      <c r="H25" s="517"/>
      <c r="I25" s="517"/>
      <c r="J25" s="517"/>
      <c r="K25" s="517"/>
      <c r="L25" s="517"/>
      <c r="M25" s="517"/>
      <c r="N25" s="509"/>
      <c r="O25" s="510"/>
      <c r="P25" s="243">
        <v>0</v>
      </c>
      <c r="Q25" s="233" t="s">
        <v>47</v>
      </c>
      <c r="R25" s="243">
        <v>3</v>
      </c>
      <c r="S25" s="510"/>
      <c r="T25" s="509"/>
      <c r="U25" s="557"/>
      <c r="V25" s="557"/>
      <c r="W25" s="557"/>
      <c r="X25" s="557"/>
      <c r="Y25" s="557"/>
      <c r="Z25" s="557"/>
      <c r="AA25" s="557"/>
      <c r="AB25" s="516"/>
      <c r="AC25" s="427"/>
      <c r="AD25" s="427"/>
      <c r="AE25" s="427"/>
      <c r="AF25" s="427"/>
      <c r="AG25" s="511"/>
    </row>
    <row r="26" spans="2:33" ht="14.1" customHeight="1" x14ac:dyDescent="0.2">
      <c r="B26" s="512" t="s">
        <v>206</v>
      </c>
      <c r="C26" s="512" t="s">
        <v>3</v>
      </c>
      <c r="D26" s="513">
        <v>0.43055555555555558</v>
      </c>
      <c r="E26" s="513"/>
      <c r="F26" s="513"/>
      <c r="G26" s="514" t="str">
        <f>G7</f>
        <v>ＦＣ西那須２１アストロ</v>
      </c>
      <c r="H26" s="514"/>
      <c r="I26" s="514"/>
      <c r="J26" s="514"/>
      <c r="K26" s="514"/>
      <c r="L26" s="514"/>
      <c r="M26" s="514"/>
      <c r="N26" s="509">
        <f>P26+P27</f>
        <v>7</v>
      </c>
      <c r="O26" s="510" t="s">
        <v>197</v>
      </c>
      <c r="P26" s="243">
        <v>6</v>
      </c>
      <c r="Q26" s="233" t="s">
        <v>47</v>
      </c>
      <c r="R26" s="243">
        <v>0</v>
      </c>
      <c r="S26" s="510" t="s">
        <v>199</v>
      </c>
      <c r="T26" s="509">
        <f>R26+R27</f>
        <v>0</v>
      </c>
      <c r="U26" s="517" t="str">
        <f>O7</f>
        <v>今市ジュニオール</v>
      </c>
      <c r="V26" s="517"/>
      <c r="W26" s="517"/>
      <c r="X26" s="517"/>
      <c r="Y26" s="517"/>
      <c r="Z26" s="517"/>
      <c r="AA26" s="517"/>
      <c r="AB26" s="516"/>
      <c r="AC26" s="427" t="s">
        <v>213</v>
      </c>
      <c r="AD26" s="427" t="s">
        <v>214</v>
      </c>
      <c r="AE26" s="427" t="s">
        <v>211</v>
      </c>
      <c r="AF26" s="427">
        <v>6</v>
      </c>
      <c r="AG26" s="511"/>
    </row>
    <row r="27" spans="2:33" ht="14.1" customHeight="1" x14ac:dyDescent="0.2">
      <c r="B27" s="512"/>
      <c r="C27" s="512"/>
      <c r="D27" s="513"/>
      <c r="E27" s="513"/>
      <c r="F27" s="513"/>
      <c r="G27" s="514"/>
      <c r="H27" s="514"/>
      <c r="I27" s="514"/>
      <c r="J27" s="514"/>
      <c r="K27" s="514"/>
      <c r="L27" s="514"/>
      <c r="M27" s="514"/>
      <c r="N27" s="509"/>
      <c r="O27" s="510"/>
      <c r="P27" s="243">
        <v>1</v>
      </c>
      <c r="Q27" s="233" t="s">
        <v>47</v>
      </c>
      <c r="R27" s="243">
        <v>0</v>
      </c>
      <c r="S27" s="510"/>
      <c r="T27" s="509"/>
      <c r="U27" s="517"/>
      <c r="V27" s="517"/>
      <c r="W27" s="517"/>
      <c r="X27" s="517"/>
      <c r="Y27" s="517"/>
      <c r="Z27" s="517"/>
      <c r="AA27" s="517"/>
      <c r="AB27" s="516"/>
      <c r="AC27" s="427"/>
      <c r="AD27" s="427"/>
      <c r="AE27" s="427"/>
      <c r="AF27" s="427"/>
      <c r="AG27" s="511"/>
    </row>
    <row r="28" spans="2:33" ht="14.1" customHeight="1" x14ac:dyDescent="0.2">
      <c r="B28" s="512" t="s">
        <v>210</v>
      </c>
      <c r="C28" s="512" t="s">
        <v>4</v>
      </c>
      <c r="D28" s="513">
        <v>0.45833333333333331</v>
      </c>
      <c r="E28" s="513"/>
      <c r="F28" s="513"/>
      <c r="G28" s="557" t="str">
        <f>R7</f>
        <v>南河内サッカースポーツ少年団</v>
      </c>
      <c r="H28" s="557"/>
      <c r="I28" s="557"/>
      <c r="J28" s="557"/>
      <c r="K28" s="557"/>
      <c r="L28" s="557"/>
      <c r="M28" s="557"/>
      <c r="N28" s="509">
        <f>P28+P29</f>
        <v>1</v>
      </c>
      <c r="O28" s="510" t="s">
        <v>197</v>
      </c>
      <c r="P28" s="243">
        <v>0</v>
      </c>
      <c r="Q28" s="233" t="s">
        <v>47</v>
      </c>
      <c r="R28" s="243">
        <v>0</v>
      </c>
      <c r="S28" s="510" t="s">
        <v>199</v>
      </c>
      <c r="T28" s="509">
        <f>R28+R29</f>
        <v>0</v>
      </c>
      <c r="U28" s="517" t="str">
        <f>Z7</f>
        <v>ＴＡＣ　ＫＵＺＵＵ　ＦＣ</v>
      </c>
      <c r="V28" s="517"/>
      <c r="W28" s="517"/>
      <c r="X28" s="517"/>
      <c r="Y28" s="517"/>
      <c r="Z28" s="517"/>
      <c r="AA28" s="517"/>
      <c r="AB28" s="516"/>
      <c r="AC28" s="427" t="s">
        <v>216</v>
      </c>
      <c r="AD28" s="427" t="s">
        <v>215</v>
      </c>
      <c r="AE28" s="427" t="s">
        <v>218</v>
      </c>
      <c r="AF28" s="427">
        <v>3</v>
      </c>
      <c r="AG28" s="511"/>
    </row>
    <row r="29" spans="2:33" ht="14.1" customHeight="1" x14ac:dyDescent="0.2">
      <c r="B29" s="512"/>
      <c r="C29" s="512"/>
      <c r="D29" s="513"/>
      <c r="E29" s="513"/>
      <c r="F29" s="513"/>
      <c r="G29" s="557"/>
      <c r="H29" s="557"/>
      <c r="I29" s="557"/>
      <c r="J29" s="557"/>
      <c r="K29" s="557"/>
      <c r="L29" s="557"/>
      <c r="M29" s="557"/>
      <c r="N29" s="509"/>
      <c r="O29" s="510"/>
      <c r="P29" s="243">
        <v>1</v>
      </c>
      <c r="Q29" s="233" t="s">
        <v>47</v>
      </c>
      <c r="R29" s="243">
        <v>0</v>
      </c>
      <c r="S29" s="510"/>
      <c r="T29" s="509"/>
      <c r="U29" s="517"/>
      <c r="V29" s="517"/>
      <c r="W29" s="517"/>
      <c r="X29" s="517"/>
      <c r="Y29" s="517"/>
      <c r="Z29" s="517"/>
      <c r="AA29" s="517"/>
      <c r="AB29" s="516"/>
      <c r="AC29" s="427"/>
      <c r="AD29" s="427"/>
      <c r="AE29" s="427"/>
      <c r="AF29" s="427"/>
      <c r="AG29" s="511"/>
    </row>
    <row r="30" spans="2:33" ht="14.1" customHeight="1" x14ac:dyDescent="0.2">
      <c r="B30" s="512" t="s">
        <v>206</v>
      </c>
      <c r="C30" s="512" t="s">
        <v>4</v>
      </c>
      <c r="D30" s="513">
        <v>0.45833333333333331</v>
      </c>
      <c r="E30" s="513"/>
      <c r="F30" s="513"/>
      <c r="G30" s="518" t="str">
        <f>V7</f>
        <v>ヴェルフェ矢板Ｕ－１２</v>
      </c>
      <c r="H30" s="518"/>
      <c r="I30" s="518"/>
      <c r="J30" s="518"/>
      <c r="K30" s="518"/>
      <c r="L30" s="518"/>
      <c r="M30" s="518"/>
      <c r="N30" s="509">
        <f>P30+P31</f>
        <v>0</v>
      </c>
      <c r="O30" s="510" t="s">
        <v>197</v>
      </c>
      <c r="P30" s="243">
        <v>0</v>
      </c>
      <c r="Q30" s="233" t="s">
        <v>47</v>
      </c>
      <c r="R30" s="243">
        <v>0</v>
      </c>
      <c r="S30" s="510" t="s">
        <v>199</v>
      </c>
      <c r="T30" s="509">
        <f>R30+R31</f>
        <v>0</v>
      </c>
      <c r="U30" s="515" t="str">
        <f>AD7</f>
        <v>カテット白沢サッカースクール</v>
      </c>
      <c r="V30" s="515"/>
      <c r="W30" s="515"/>
      <c r="X30" s="515"/>
      <c r="Y30" s="515"/>
      <c r="Z30" s="515"/>
      <c r="AA30" s="515"/>
      <c r="AB30" s="516"/>
      <c r="AC30" s="427" t="s">
        <v>217</v>
      </c>
      <c r="AD30" s="427" t="s">
        <v>218</v>
      </c>
      <c r="AE30" s="427" t="s">
        <v>215</v>
      </c>
      <c r="AF30" s="427">
        <v>2</v>
      </c>
      <c r="AG30" s="511"/>
    </row>
    <row r="31" spans="2:33" ht="14.1" customHeight="1" x14ac:dyDescent="0.2">
      <c r="B31" s="512"/>
      <c r="C31" s="512"/>
      <c r="D31" s="513"/>
      <c r="E31" s="513"/>
      <c r="F31" s="513"/>
      <c r="G31" s="518"/>
      <c r="H31" s="518"/>
      <c r="I31" s="518"/>
      <c r="J31" s="518"/>
      <c r="K31" s="518"/>
      <c r="L31" s="518"/>
      <c r="M31" s="518"/>
      <c r="N31" s="509"/>
      <c r="O31" s="510"/>
      <c r="P31" s="243">
        <v>0</v>
      </c>
      <c r="Q31" s="233" t="s">
        <v>47</v>
      </c>
      <c r="R31" s="243">
        <v>0</v>
      </c>
      <c r="S31" s="510"/>
      <c r="T31" s="509"/>
      <c r="U31" s="515"/>
      <c r="V31" s="515"/>
      <c r="W31" s="515"/>
      <c r="X31" s="515"/>
      <c r="Y31" s="515"/>
      <c r="Z31" s="515"/>
      <c r="AA31" s="515"/>
      <c r="AB31" s="516"/>
      <c r="AC31" s="427"/>
      <c r="AD31" s="427"/>
      <c r="AE31" s="427"/>
      <c r="AF31" s="427"/>
      <c r="AG31" s="511"/>
    </row>
    <row r="32" spans="2:33" ht="14.1" customHeight="1" x14ac:dyDescent="0.2">
      <c r="B32" s="512" t="s">
        <v>210</v>
      </c>
      <c r="C32" s="512" t="s">
        <v>5</v>
      </c>
      <c r="D32" s="513">
        <v>0.4861111111111111</v>
      </c>
      <c r="E32" s="513"/>
      <c r="F32" s="513"/>
      <c r="G32" s="520" t="str">
        <f>C7</f>
        <v>ＦＣスポルト宇都宮クラウド</v>
      </c>
      <c r="H32" s="520"/>
      <c r="I32" s="520"/>
      <c r="J32" s="520"/>
      <c r="K32" s="520"/>
      <c r="L32" s="520"/>
      <c r="M32" s="520"/>
      <c r="N32" s="509">
        <f>P32+P33</f>
        <v>3</v>
      </c>
      <c r="O32" s="510" t="s">
        <v>197</v>
      </c>
      <c r="P32" s="243">
        <v>1</v>
      </c>
      <c r="Q32" s="233" t="s">
        <v>47</v>
      </c>
      <c r="R32" s="243">
        <v>0</v>
      </c>
      <c r="S32" s="510" t="s">
        <v>199</v>
      </c>
      <c r="T32" s="509">
        <f>R32+R33</f>
        <v>0</v>
      </c>
      <c r="U32" s="517" t="str">
        <f>O7</f>
        <v>今市ジュニオール</v>
      </c>
      <c r="V32" s="517"/>
      <c r="W32" s="517"/>
      <c r="X32" s="517"/>
      <c r="Y32" s="517"/>
      <c r="Z32" s="517"/>
      <c r="AA32" s="517"/>
      <c r="AB32" s="516"/>
      <c r="AC32" s="427" t="s">
        <v>211</v>
      </c>
      <c r="AD32" s="427" t="s">
        <v>212</v>
      </c>
      <c r="AE32" s="427" t="s">
        <v>213</v>
      </c>
      <c r="AF32" s="427">
        <v>8</v>
      </c>
      <c r="AG32" s="511"/>
    </row>
    <row r="33" spans="2:33" ht="14.1" customHeight="1" x14ac:dyDescent="0.2">
      <c r="B33" s="512"/>
      <c r="C33" s="512"/>
      <c r="D33" s="513"/>
      <c r="E33" s="513"/>
      <c r="F33" s="513"/>
      <c r="G33" s="520"/>
      <c r="H33" s="520"/>
      <c r="I33" s="520"/>
      <c r="J33" s="520"/>
      <c r="K33" s="520"/>
      <c r="L33" s="520"/>
      <c r="M33" s="520"/>
      <c r="N33" s="509"/>
      <c r="O33" s="510"/>
      <c r="P33" s="243">
        <v>2</v>
      </c>
      <c r="Q33" s="233" t="s">
        <v>47</v>
      </c>
      <c r="R33" s="243">
        <v>0</v>
      </c>
      <c r="S33" s="510"/>
      <c r="T33" s="509"/>
      <c r="U33" s="517"/>
      <c r="V33" s="517"/>
      <c r="W33" s="517"/>
      <c r="X33" s="517"/>
      <c r="Y33" s="517"/>
      <c r="Z33" s="517"/>
      <c r="AA33" s="517"/>
      <c r="AB33" s="516"/>
      <c r="AC33" s="427"/>
      <c r="AD33" s="427"/>
      <c r="AE33" s="427"/>
      <c r="AF33" s="427"/>
      <c r="AG33" s="511"/>
    </row>
    <row r="34" spans="2:33" ht="14.1" customHeight="1" x14ac:dyDescent="0.2">
      <c r="B34" s="512" t="s">
        <v>206</v>
      </c>
      <c r="C34" s="512" t="s">
        <v>5</v>
      </c>
      <c r="D34" s="513">
        <v>0.4861111111111111</v>
      </c>
      <c r="E34" s="513"/>
      <c r="F34" s="513"/>
      <c r="G34" s="518" t="str">
        <f>G7</f>
        <v>ＦＣ西那須２１アストロ</v>
      </c>
      <c r="H34" s="518"/>
      <c r="I34" s="518"/>
      <c r="J34" s="518"/>
      <c r="K34" s="518"/>
      <c r="L34" s="518"/>
      <c r="M34" s="518"/>
      <c r="N34" s="509">
        <f>P34+P35</f>
        <v>0</v>
      </c>
      <c r="O34" s="510" t="s">
        <v>197</v>
      </c>
      <c r="P34" s="243">
        <v>0</v>
      </c>
      <c r="Q34" s="233" t="s">
        <v>47</v>
      </c>
      <c r="R34" s="243">
        <v>0</v>
      </c>
      <c r="S34" s="510" t="s">
        <v>199</v>
      </c>
      <c r="T34" s="509">
        <f>R34+R35</f>
        <v>0</v>
      </c>
      <c r="U34" s="556" t="str">
        <f>K7</f>
        <v>Ｊ－ＳＰＯＲＴＳＦＯＯＴＢＡＬＬＣＬＵＢ</v>
      </c>
      <c r="V34" s="556"/>
      <c r="W34" s="556"/>
      <c r="X34" s="556"/>
      <c r="Y34" s="556"/>
      <c r="Z34" s="556"/>
      <c r="AA34" s="556"/>
      <c r="AB34" s="516"/>
      <c r="AC34" s="427" t="s">
        <v>214</v>
      </c>
      <c r="AD34" s="427" t="s">
        <v>213</v>
      </c>
      <c r="AE34" s="427" t="s">
        <v>212</v>
      </c>
      <c r="AF34" s="427">
        <v>5</v>
      </c>
      <c r="AG34" s="511"/>
    </row>
    <row r="35" spans="2:33" ht="14.1" customHeight="1" x14ac:dyDescent="0.2">
      <c r="B35" s="512"/>
      <c r="C35" s="512"/>
      <c r="D35" s="513"/>
      <c r="E35" s="513"/>
      <c r="F35" s="513"/>
      <c r="G35" s="518"/>
      <c r="H35" s="518"/>
      <c r="I35" s="518"/>
      <c r="J35" s="518"/>
      <c r="K35" s="518"/>
      <c r="L35" s="518"/>
      <c r="M35" s="518"/>
      <c r="N35" s="509"/>
      <c r="O35" s="510"/>
      <c r="P35" s="243">
        <v>0</v>
      </c>
      <c r="Q35" s="233" t="s">
        <v>47</v>
      </c>
      <c r="R35" s="243">
        <v>0</v>
      </c>
      <c r="S35" s="510"/>
      <c r="T35" s="509"/>
      <c r="U35" s="556"/>
      <c r="V35" s="556"/>
      <c r="W35" s="556"/>
      <c r="X35" s="556"/>
      <c r="Y35" s="556"/>
      <c r="Z35" s="556"/>
      <c r="AA35" s="556"/>
      <c r="AB35" s="516"/>
      <c r="AC35" s="427"/>
      <c r="AD35" s="427"/>
      <c r="AE35" s="427"/>
      <c r="AF35" s="427"/>
      <c r="AG35" s="511"/>
    </row>
    <row r="36" spans="2:33" ht="14.1" customHeight="1" x14ac:dyDescent="0.2">
      <c r="B36" s="512" t="s">
        <v>210</v>
      </c>
      <c r="C36" s="512" t="s">
        <v>0</v>
      </c>
      <c r="D36" s="513">
        <v>0.51388888888888895</v>
      </c>
      <c r="E36" s="513"/>
      <c r="F36" s="513"/>
      <c r="G36" s="555" t="str">
        <f>R7</f>
        <v>南河内サッカースポーツ少年団</v>
      </c>
      <c r="H36" s="555"/>
      <c r="I36" s="555"/>
      <c r="J36" s="555"/>
      <c r="K36" s="555"/>
      <c r="L36" s="555"/>
      <c r="M36" s="555"/>
      <c r="N36" s="509">
        <f>P36+P37</f>
        <v>0</v>
      </c>
      <c r="O36" s="510" t="s">
        <v>197</v>
      </c>
      <c r="P36" s="243">
        <v>0</v>
      </c>
      <c r="Q36" s="233" t="s">
        <v>47</v>
      </c>
      <c r="R36" s="243">
        <v>1</v>
      </c>
      <c r="S36" s="510" t="s">
        <v>199</v>
      </c>
      <c r="T36" s="509">
        <f>R36+R37</f>
        <v>3</v>
      </c>
      <c r="U36" s="520" t="str">
        <f>AD7</f>
        <v>カテット白沢サッカースクール</v>
      </c>
      <c r="V36" s="520"/>
      <c r="W36" s="520"/>
      <c r="X36" s="520"/>
      <c r="Y36" s="520"/>
      <c r="Z36" s="520"/>
      <c r="AA36" s="520"/>
      <c r="AB36" s="516"/>
      <c r="AC36" s="427" t="s">
        <v>215</v>
      </c>
      <c r="AD36" s="427" t="s">
        <v>216</v>
      </c>
      <c r="AE36" s="427" t="s">
        <v>217</v>
      </c>
      <c r="AF36" s="427">
        <v>4</v>
      </c>
      <c r="AG36" s="511"/>
    </row>
    <row r="37" spans="2:33" ht="14.1" customHeight="1" x14ac:dyDescent="0.2">
      <c r="B37" s="512"/>
      <c r="C37" s="512"/>
      <c r="D37" s="513"/>
      <c r="E37" s="513"/>
      <c r="F37" s="513"/>
      <c r="G37" s="555"/>
      <c r="H37" s="555"/>
      <c r="I37" s="555"/>
      <c r="J37" s="555"/>
      <c r="K37" s="555"/>
      <c r="L37" s="555"/>
      <c r="M37" s="555"/>
      <c r="N37" s="509"/>
      <c r="O37" s="510"/>
      <c r="P37" s="243">
        <v>0</v>
      </c>
      <c r="Q37" s="233" t="s">
        <v>47</v>
      </c>
      <c r="R37" s="243">
        <v>2</v>
      </c>
      <c r="S37" s="510"/>
      <c r="T37" s="509"/>
      <c r="U37" s="520"/>
      <c r="V37" s="520"/>
      <c r="W37" s="520"/>
      <c r="X37" s="520"/>
      <c r="Y37" s="520"/>
      <c r="Z37" s="520"/>
      <c r="AA37" s="520"/>
      <c r="AB37" s="516"/>
      <c r="AC37" s="427"/>
      <c r="AD37" s="427"/>
      <c r="AE37" s="427"/>
      <c r="AF37" s="427"/>
      <c r="AG37" s="511"/>
    </row>
    <row r="38" spans="2:33" ht="14.1" customHeight="1" x14ac:dyDescent="0.2">
      <c r="B38" s="512" t="s">
        <v>206</v>
      </c>
      <c r="C38" s="512" t="s">
        <v>0</v>
      </c>
      <c r="D38" s="513">
        <v>0.51388888888888895</v>
      </c>
      <c r="E38" s="513"/>
      <c r="F38" s="513"/>
      <c r="G38" s="514" t="str">
        <f>V7</f>
        <v>ヴェルフェ矢板Ｕ－１２</v>
      </c>
      <c r="H38" s="514"/>
      <c r="I38" s="514"/>
      <c r="J38" s="514"/>
      <c r="K38" s="514"/>
      <c r="L38" s="514"/>
      <c r="M38" s="514"/>
      <c r="N38" s="509">
        <f>P38+P39</f>
        <v>6</v>
      </c>
      <c r="O38" s="510" t="s">
        <v>197</v>
      </c>
      <c r="P38" s="243">
        <v>2</v>
      </c>
      <c r="Q38" s="233" t="s">
        <v>47</v>
      </c>
      <c r="R38" s="243">
        <v>0</v>
      </c>
      <c r="S38" s="510" t="s">
        <v>199</v>
      </c>
      <c r="T38" s="509">
        <f>R38+R39</f>
        <v>0</v>
      </c>
      <c r="U38" s="517" t="str">
        <f>Z7</f>
        <v>ＴＡＣ　ＫＵＺＵＵ　ＦＣ</v>
      </c>
      <c r="V38" s="517"/>
      <c r="W38" s="517"/>
      <c r="X38" s="517"/>
      <c r="Y38" s="517"/>
      <c r="Z38" s="517"/>
      <c r="AA38" s="517"/>
      <c r="AB38" s="516"/>
      <c r="AC38" s="427" t="s">
        <v>218</v>
      </c>
      <c r="AD38" s="427" t="s">
        <v>217</v>
      </c>
      <c r="AE38" s="427" t="s">
        <v>216</v>
      </c>
      <c r="AF38" s="427">
        <v>1</v>
      </c>
      <c r="AG38" s="511"/>
    </row>
    <row r="39" spans="2:33" ht="14.1" customHeight="1" x14ac:dyDescent="0.2">
      <c r="B39" s="512"/>
      <c r="C39" s="512"/>
      <c r="D39" s="513"/>
      <c r="E39" s="513"/>
      <c r="F39" s="513"/>
      <c r="G39" s="514"/>
      <c r="H39" s="514"/>
      <c r="I39" s="514"/>
      <c r="J39" s="514"/>
      <c r="K39" s="514"/>
      <c r="L39" s="514"/>
      <c r="M39" s="514"/>
      <c r="N39" s="509"/>
      <c r="O39" s="510"/>
      <c r="P39" s="243">
        <v>4</v>
      </c>
      <c r="Q39" s="233" t="s">
        <v>47</v>
      </c>
      <c r="R39" s="243">
        <v>0</v>
      </c>
      <c r="S39" s="510"/>
      <c r="T39" s="509"/>
      <c r="U39" s="517"/>
      <c r="V39" s="517"/>
      <c r="W39" s="517"/>
      <c r="X39" s="517"/>
      <c r="Y39" s="517"/>
      <c r="Z39" s="517"/>
      <c r="AA39" s="517"/>
      <c r="AB39" s="516"/>
      <c r="AC39" s="427"/>
      <c r="AD39" s="427"/>
      <c r="AE39" s="427"/>
      <c r="AF39" s="427"/>
      <c r="AG39" s="511"/>
    </row>
    <row r="40" spans="2:33" ht="8.1" customHeight="1" x14ac:dyDescent="0.2"/>
    <row r="41" spans="2:33" ht="19.5" customHeight="1" x14ac:dyDescent="0.2">
      <c r="B41" s="499" t="str">
        <f>I3 &amp;"リーグ"</f>
        <v>Aリーグ</v>
      </c>
      <c r="C41" s="500"/>
      <c r="D41" s="500"/>
      <c r="E41" s="501"/>
      <c r="F41" s="547" t="str">
        <f>B43</f>
        <v>ＦＣスポルト宇都宮クラウド</v>
      </c>
      <c r="G41" s="548"/>
      <c r="H41" s="551" t="str">
        <f>B45</f>
        <v>ＦＣ西那須２１アストロ</v>
      </c>
      <c r="I41" s="552"/>
      <c r="J41" s="533" t="str">
        <f>B47</f>
        <v>Ｊ－ＳＰＯＲＴＳＦＯＯＴＢＡＬＬＣＬＵＢ</v>
      </c>
      <c r="K41" s="534"/>
      <c r="L41" s="489" t="str">
        <f>B49</f>
        <v>今市ジュニオール</v>
      </c>
      <c r="M41" s="490"/>
      <c r="N41" s="483" t="s">
        <v>203</v>
      </c>
      <c r="O41" s="483" t="s">
        <v>204</v>
      </c>
      <c r="P41" s="483" t="s">
        <v>205</v>
      </c>
      <c r="Q41" s="119"/>
      <c r="R41" s="499" t="str">
        <f>X3 &amp;"リーグ"</f>
        <v>AAリーグ</v>
      </c>
      <c r="S41" s="500"/>
      <c r="T41" s="500"/>
      <c r="U41" s="501"/>
      <c r="V41" s="505" t="str">
        <f>R7</f>
        <v>南河内サッカースポーツ少年団</v>
      </c>
      <c r="W41" s="506"/>
      <c r="X41" s="533" t="str">
        <f>V7</f>
        <v>ヴェルフェ矢板Ｕ－１２</v>
      </c>
      <c r="Y41" s="534"/>
      <c r="Z41" s="505" t="str">
        <f>Z7</f>
        <v>ＴＡＣ　ＫＵＺＵＵ　ＦＣ</v>
      </c>
      <c r="AA41" s="506"/>
      <c r="AB41" s="537" t="str">
        <f>AD7</f>
        <v>カテット白沢サッカースクール</v>
      </c>
      <c r="AC41" s="538"/>
      <c r="AD41" s="483" t="s">
        <v>203</v>
      </c>
      <c r="AE41" s="483" t="s">
        <v>204</v>
      </c>
      <c r="AF41" s="483" t="s">
        <v>205</v>
      </c>
    </row>
    <row r="42" spans="2:33" ht="20.100000000000001" customHeight="1" x14ac:dyDescent="0.2">
      <c r="B42" s="502"/>
      <c r="C42" s="503"/>
      <c r="D42" s="503"/>
      <c r="E42" s="504"/>
      <c r="F42" s="549"/>
      <c r="G42" s="550"/>
      <c r="H42" s="553"/>
      <c r="I42" s="554"/>
      <c r="J42" s="535"/>
      <c r="K42" s="536"/>
      <c r="L42" s="491"/>
      <c r="M42" s="492"/>
      <c r="N42" s="484"/>
      <c r="O42" s="484"/>
      <c r="P42" s="484"/>
      <c r="Q42" s="119"/>
      <c r="R42" s="502"/>
      <c r="S42" s="503"/>
      <c r="T42" s="503"/>
      <c r="U42" s="504"/>
      <c r="V42" s="507"/>
      <c r="W42" s="508"/>
      <c r="X42" s="535"/>
      <c r="Y42" s="536"/>
      <c r="Z42" s="507"/>
      <c r="AA42" s="508"/>
      <c r="AB42" s="539"/>
      <c r="AC42" s="540"/>
      <c r="AD42" s="484"/>
      <c r="AE42" s="484"/>
      <c r="AF42" s="484"/>
    </row>
    <row r="43" spans="2:33" ht="20.100000000000001" customHeight="1" x14ac:dyDescent="0.2">
      <c r="B43" s="477" t="str">
        <f>C7</f>
        <v>ＦＣスポルト宇都宮クラウド</v>
      </c>
      <c r="C43" s="478"/>
      <c r="D43" s="478"/>
      <c r="E43" s="479"/>
      <c r="F43" s="463"/>
      <c r="G43" s="464"/>
      <c r="H43" s="244">
        <f>N16</f>
        <v>0</v>
      </c>
      <c r="I43" s="244">
        <f>T16</f>
        <v>5</v>
      </c>
      <c r="J43" s="244">
        <f>N24</f>
        <v>0</v>
      </c>
      <c r="K43" s="244">
        <f>T24</f>
        <v>7</v>
      </c>
      <c r="L43" s="244">
        <f>N32</f>
        <v>3</v>
      </c>
      <c r="M43" s="244">
        <f>T32</f>
        <v>0</v>
      </c>
      <c r="N43" s="467">
        <f>COUNTIF(F44:M44,"○")*3+COUNTIF(F44:M44,"△")</f>
        <v>3</v>
      </c>
      <c r="O43" s="467">
        <f>H43-I43+J43-K43+L43-M43</f>
        <v>-9</v>
      </c>
      <c r="P43" s="467">
        <v>3</v>
      </c>
      <c r="Q43" s="225"/>
      <c r="R43" s="469" t="str">
        <f>R7</f>
        <v>南河内サッカースポーツ少年団</v>
      </c>
      <c r="S43" s="470"/>
      <c r="T43" s="470"/>
      <c r="U43" s="471"/>
      <c r="V43" s="463"/>
      <c r="W43" s="464"/>
      <c r="X43" s="244">
        <f>N20</f>
        <v>0</v>
      </c>
      <c r="Y43" s="244">
        <f>T20</f>
        <v>5</v>
      </c>
      <c r="Z43" s="244">
        <f>N28</f>
        <v>1</v>
      </c>
      <c r="AA43" s="244">
        <f>T28</f>
        <v>0</v>
      </c>
      <c r="AB43" s="244">
        <f>N36</f>
        <v>0</v>
      </c>
      <c r="AC43" s="244">
        <f>T36</f>
        <v>3</v>
      </c>
      <c r="AD43" s="467">
        <f>COUNTIF(V44:AC44,"○")*3+COUNTIF(V44:AC44,"△")</f>
        <v>3</v>
      </c>
      <c r="AE43" s="467">
        <f>X43-Y43+Z43-AA43+AB43-AC43</f>
        <v>-7</v>
      </c>
      <c r="AF43" s="467">
        <v>3</v>
      </c>
    </row>
    <row r="44" spans="2:33" ht="20.100000000000001" customHeight="1" x14ac:dyDescent="0.2">
      <c r="B44" s="480"/>
      <c r="C44" s="481"/>
      <c r="D44" s="481"/>
      <c r="E44" s="482"/>
      <c r="F44" s="465"/>
      <c r="G44" s="466"/>
      <c r="H44" s="475" t="str">
        <f>IF(H43&gt;I43,"○",IF(H43&lt;I43,"×",IF(H43=I43,"△")))</f>
        <v>×</v>
      </c>
      <c r="I44" s="476"/>
      <c r="J44" s="475" t="str">
        <f>IF(J43&gt;K43,"○",IF(J43&lt;K43,"×",IF(J43=K43,"△")))</f>
        <v>×</v>
      </c>
      <c r="K44" s="476"/>
      <c r="L44" s="475" t="str">
        <f>IF(L43&gt;M43,"○",IF(L43&lt;M43,"×",IF(L43=M43,"△")))</f>
        <v>○</v>
      </c>
      <c r="M44" s="476"/>
      <c r="N44" s="468"/>
      <c r="O44" s="468"/>
      <c r="P44" s="468"/>
      <c r="Q44" s="225"/>
      <c r="R44" s="472"/>
      <c r="S44" s="473"/>
      <c r="T44" s="473"/>
      <c r="U44" s="474"/>
      <c r="V44" s="465"/>
      <c r="W44" s="466"/>
      <c r="X44" s="475" t="str">
        <f>IF(X43&gt;Y43,"○",IF(X43&lt;Y43,"×",IF(X43=Y43,"△")))</f>
        <v>×</v>
      </c>
      <c r="Y44" s="476"/>
      <c r="Z44" s="475" t="str">
        <f>IF(Z43&gt;AA43,"○",IF(Z43&lt;AA43,"×",IF(Z43=AA43,"△")))</f>
        <v>○</v>
      </c>
      <c r="AA44" s="476"/>
      <c r="AB44" s="475" t="str">
        <f>IF(AB43&gt;AC43,"○",IF(AB43&lt;AC43,"×",IF(AB43=AC43,"△")))</f>
        <v>×</v>
      </c>
      <c r="AC44" s="476"/>
      <c r="AD44" s="468"/>
      <c r="AE44" s="468"/>
      <c r="AF44" s="468"/>
    </row>
    <row r="45" spans="2:33" ht="20.100000000000001" customHeight="1" x14ac:dyDescent="0.2">
      <c r="B45" s="541" t="str">
        <f>G7</f>
        <v>ＦＣ西那須２１アストロ</v>
      </c>
      <c r="C45" s="542"/>
      <c r="D45" s="542"/>
      <c r="E45" s="543"/>
      <c r="F45" s="244">
        <f>I43</f>
        <v>5</v>
      </c>
      <c r="G45" s="244">
        <f>H43</f>
        <v>0</v>
      </c>
      <c r="H45" s="463"/>
      <c r="I45" s="464"/>
      <c r="J45" s="244">
        <f>N34</f>
        <v>0</v>
      </c>
      <c r="K45" s="244">
        <f>T34</f>
        <v>0</v>
      </c>
      <c r="L45" s="244">
        <f>N26</f>
        <v>7</v>
      </c>
      <c r="M45" s="244">
        <f>T26</f>
        <v>0</v>
      </c>
      <c r="N45" s="467">
        <f>COUNTIF(F46:M46,"○")*3+COUNTIF(F46:M46,"△")</f>
        <v>7</v>
      </c>
      <c r="O45" s="467">
        <f>F45-G45+J45-K45+L45-M45</f>
        <v>12</v>
      </c>
      <c r="P45" s="467">
        <v>2</v>
      </c>
      <c r="Q45" s="225"/>
      <c r="R45" s="457" t="str">
        <f>V7</f>
        <v>ヴェルフェ矢板Ｕ－１２</v>
      </c>
      <c r="S45" s="458"/>
      <c r="T45" s="458"/>
      <c r="U45" s="459"/>
      <c r="V45" s="244">
        <f>Y43</f>
        <v>5</v>
      </c>
      <c r="W45" s="244">
        <f>X43</f>
        <v>0</v>
      </c>
      <c r="X45" s="463"/>
      <c r="Y45" s="464"/>
      <c r="Z45" s="244">
        <f>N38</f>
        <v>6</v>
      </c>
      <c r="AA45" s="244">
        <f>T38</f>
        <v>0</v>
      </c>
      <c r="AB45" s="244">
        <f>N30</f>
        <v>0</v>
      </c>
      <c r="AC45" s="244">
        <f>T30</f>
        <v>0</v>
      </c>
      <c r="AD45" s="467">
        <f>COUNTIF(V46:AC46,"○")*3+COUNTIF(V46:AC46,"△")</f>
        <v>7</v>
      </c>
      <c r="AE45" s="467">
        <f>V45-W45+Z45-AA45+AB45-AC45</f>
        <v>11</v>
      </c>
      <c r="AF45" s="467">
        <v>1</v>
      </c>
    </row>
    <row r="46" spans="2:33" ht="20.100000000000001" customHeight="1" x14ac:dyDescent="0.2">
      <c r="B46" s="544"/>
      <c r="C46" s="545"/>
      <c r="D46" s="545"/>
      <c r="E46" s="546"/>
      <c r="F46" s="475" t="str">
        <f>IF(F45&gt;G45,"○",IF(F45&lt;G45,"×",IF(F45=G45,"△")))</f>
        <v>○</v>
      </c>
      <c r="G46" s="476"/>
      <c r="H46" s="465"/>
      <c r="I46" s="466"/>
      <c r="J46" s="475" t="str">
        <f>IF(J45&gt;K45,"○",IF(J45&lt;K45,"×",IF(J45=K45,"△")))</f>
        <v>△</v>
      </c>
      <c r="K46" s="476"/>
      <c r="L46" s="475" t="str">
        <f>IF(L45&gt;M45,"○",IF(L45&lt;M45,"×",IF(L45=M45,"△")))</f>
        <v>○</v>
      </c>
      <c r="M46" s="476"/>
      <c r="N46" s="468"/>
      <c r="O46" s="468"/>
      <c r="P46" s="468"/>
      <c r="Q46" s="225"/>
      <c r="R46" s="460"/>
      <c r="S46" s="461"/>
      <c r="T46" s="461"/>
      <c r="U46" s="462"/>
      <c r="V46" s="475" t="str">
        <f>IF(V45&gt;W45,"○",IF(V45&lt;W45,"×",IF(V45=W45,"△")))</f>
        <v>○</v>
      </c>
      <c r="W46" s="476"/>
      <c r="X46" s="465"/>
      <c r="Y46" s="466"/>
      <c r="Z46" s="475" t="str">
        <f>IF(Z45&gt;AA45,"○",IF(Z45&lt;AA45,"×",IF(Z45=AA45,"△")))</f>
        <v>○</v>
      </c>
      <c r="AA46" s="476"/>
      <c r="AB46" s="475" t="str">
        <f>IF(AB45&gt;AC45,"○",IF(AB45&lt;AC45,"×",IF(AB45=AC45,"△")))</f>
        <v>△</v>
      </c>
      <c r="AC46" s="476"/>
      <c r="AD46" s="468"/>
      <c r="AE46" s="468"/>
      <c r="AF46" s="468"/>
    </row>
    <row r="47" spans="2:33" ht="20.100000000000001" customHeight="1" x14ac:dyDescent="0.2">
      <c r="B47" s="527" t="str">
        <f>K7</f>
        <v>Ｊ－ＳＰＯＲＴＳＦＯＯＴＢＡＬＬＣＬＵＢ</v>
      </c>
      <c r="C47" s="528"/>
      <c r="D47" s="528"/>
      <c r="E47" s="529"/>
      <c r="F47" s="244">
        <f>K43</f>
        <v>7</v>
      </c>
      <c r="G47" s="244">
        <f>J43</f>
        <v>0</v>
      </c>
      <c r="H47" s="244">
        <f>K45</f>
        <v>0</v>
      </c>
      <c r="I47" s="244">
        <f>J45</f>
        <v>0</v>
      </c>
      <c r="J47" s="463"/>
      <c r="K47" s="464"/>
      <c r="L47" s="244">
        <f>N18</f>
        <v>14</v>
      </c>
      <c r="M47" s="244">
        <f>T18</f>
        <v>0</v>
      </c>
      <c r="N47" s="467">
        <f>COUNTIF(F48:M48,"○")*3+COUNTIF(F48:M48,"△")</f>
        <v>7</v>
      </c>
      <c r="O47" s="467">
        <f>F47-G47+H47-I47+L47-M47</f>
        <v>21</v>
      </c>
      <c r="P47" s="467">
        <v>1</v>
      </c>
      <c r="Q47" s="225"/>
      <c r="R47" s="469" t="str">
        <f>Z7</f>
        <v>ＴＡＣ　ＫＵＺＵＵ　ＦＣ</v>
      </c>
      <c r="S47" s="470"/>
      <c r="T47" s="470"/>
      <c r="U47" s="471"/>
      <c r="V47" s="244">
        <f>AA43</f>
        <v>0</v>
      </c>
      <c r="W47" s="244">
        <f>Z43</f>
        <v>1</v>
      </c>
      <c r="X47" s="244">
        <f>AA45</f>
        <v>0</v>
      </c>
      <c r="Y47" s="244">
        <f>Z45</f>
        <v>6</v>
      </c>
      <c r="Z47" s="463"/>
      <c r="AA47" s="464"/>
      <c r="AB47" s="244">
        <f>N22</f>
        <v>2</v>
      </c>
      <c r="AC47" s="244">
        <f>T22</f>
        <v>2</v>
      </c>
      <c r="AD47" s="467">
        <f>COUNTIF(V48:AC48,"○")*3+COUNTIF(V48:AC48,"△")</f>
        <v>1</v>
      </c>
      <c r="AE47" s="467">
        <f>V47-W47+X47-Y47+AB47-AC47</f>
        <v>-7</v>
      </c>
      <c r="AF47" s="467">
        <v>4</v>
      </c>
    </row>
    <row r="48" spans="2:33" ht="20.100000000000001" customHeight="1" x14ac:dyDescent="0.2">
      <c r="B48" s="530"/>
      <c r="C48" s="531"/>
      <c r="D48" s="531"/>
      <c r="E48" s="532"/>
      <c r="F48" s="475" t="str">
        <f>IF(F47&gt;G47,"○",IF(F47&lt;G47,"×",IF(F47=G47,"△")))</f>
        <v>○</v>
      </c>
      <c r="G48" s="476"/>
      <c r="H48" s="475" t="str">
        <f>IF(H47&gt;I47,"○",IF(H47&lt;I47,"×",IF(H47=I47,"△")))</f>
        <v>△</v>
      </c>
      <c r="I48" s="476"/>
      <c r="J48" s="465"/>
      <c r="K48" s="466"/>
      <c r="L48" s="475" t="str">
        <f>IF(L47&gt;M47,"○",IF(L47&lt;M47,"×",IF(L47=M47,"△")))</f>
        <v>○</v>
      </c>
      <c r="M48" s="476"/>
      <c r="N48" s="468"/>
      <c r="O48" s="468"/>
      <c r="P48" s="468"/>
      <c r="Q48" s="225"/>
      <c r="R48" s="472"/>
      <c r="S48" s="473"/>
      <c r="T48" s="473"/>
      <c r="U48" s="474"/>
      <c r="V48" s="475" t="str">
        <f>IF(V47&gt;W47,"○",IF(V47&lt;W47,"×",IF(V47=W47,"△")))</f>
        <v>×</v>
      </c>
      <c r="W48" s="476"/>
      <c r="X48" s="475" t="str">
        <f>IF(X47&gt;Y47,"○",IF(X47&lt;Y47,"×",IF(X47=Y47,"△")))</f>
        <v>×</v>
      </c>
      <c r="Y48" s="476"/>
      <c r="Z48" s="465"/>
      <c r="AA48" s="466"/>
      <c r="AB48" s="475" t="str">
        <f>IF(AB47&gt;AC47,"○",IF(AB47&lt;AC47,"×",IF(AB47=AC47,"△")))</f>
        <v>△</v>
      </c>
      <c r="AC48" s="476"/>
      <c r="AD48" s="468"/>
      <c r="AE48" s="468"/>
      <c r="AF48" s="468"/>
    </row>
    <row r="49" spans="1:33" ht="20.100000000000001" customHeight="1" x14ac:dyDescent="0.2">
      <c r="B49" s="477" t="str">
        <f>O7</f>
        <v>今市ジュニオール</v>
      </c>
      <c r="C49" s="478"/>
      <c r="D49" s="478"/>
      <c r="E49" s="479"/>
      <c r="F49" s="244">
        <f>M43</f>
        <v>0</v>
      </c>
      <c r="G49" s="244">
        <f>L43</f>
        <v>3</v>
      </c>
      <c r="H49" s="244">
        <f>M45</f>
        <v>0</v>
      </c>
      <c r="I49" s="244">
        <f>L45</f>
        <v>7</v>
      </c>
      <c r="J49" s="244">
        <f>M47</f>
        <v>0</v>
      </c>
      <c r="K49" s="244">
        <f>L47</f>
        <v>14</v>
      </c>
      <c r="L49" s="463"/>
      <c r="M49" s="464"/>
      <c r="N49" s="467">
        <f>COUNTIF(F50:M50,"○")*3+COUNTIF(F50:M50,"△")</f>
        <v>0</v>
      </c>
      <c r="O49" s="497">
        <f>F49-G49+H49-I49+J49-K49</f>
        <v>-24</v>
      </c>
      <c r="P49" s="467">
        <v>4</v>
      </c>
      <c r="Q49" s="225"/>
      <c r="R49" s="469" t="str">
        <f>AD7</f>
        <v>カテット白沢サッカースクール</v>
      </c>
      <c r="S49" s="470"/>
      <c r="T49" s="470"/>
      <c r="U49" s="471"/>
      <c r="V49" s="244">
        <f>AC43</f>
        <v>3</v>
      </c>
      <c r="W49" s="244">
        <f>AB43</f>
        <v>0</v>
      </c>
      <c r="X49" s="244">
        <f>AC45</f>
        <v>0</v>
      </c>
      <c r="Y49" s="244">
        <f>AB45</f>
        <v>0</v>
      </c>
      <c r="Z49" s="244">
        <f>AC47</f>
        <v>2</v>
      </c>
      <c r="AA49" s="244">
        <f>AB47</f>
        <v>2</v>
      </c>
      <c r="AB49" s="463"/>
      <c r="AC49" s="464"/>
      <c r="AD49" s="467">
        <f>COUNTIF(V50:AC50,"○")*3+COUNTIF(V50:AC50,"△")</f>
        <v>5</v>
      </c>
      <c r="AE49" s="467">
        <f>V49-W49+X49-Y49+Z49-AA49</f>
        <v>3</v>
      </c>
      <c r="AF49" s="467">
        <v>2</v>
      </c>
    </row>
    <row r="50" spans="1:33" ht="20.100000000000001" customHeight="1" x14ac:dyDescent="0.2">
      <c r="B50" s="480"/>
      <c r="C50" s="481"/>
      <c r="D50" s="481"/>
      <c r="E50" s="482"/>
      <c r="F50" s="475" t="str">
        <f>IF(F49&gt;G49,"○",IF(F49&lt;G49,"×",IF(F49=G49,"△")))</f>
        <v>×</v>
      </c>
      <c r="G50" s="476"/>
      <c r="H50" s="475" t="str">
        <f>IF(H49&gt;I49,"○",IF(H49&lt;I49,"×",IF(H49=I49,"△")))</f>
        <v>×</v>
      </c>
      <c r="I50" s="476"/>
      <c r="J50" s="475" t="str">
        <f>IF(J49&gt;K49,"○",IF(J49&lt;K49,"×",IF(J49=K49,"△")))</f>
        <v>×</v>
      </c>
      <c r="K50" s="476"/>
      <c r="L50" s="465"/>
      <c r="M50" s="466"/>
      <c r="N50" s="468"/>
      <c r="O50" s="498"/>
      <c r="P50" s="468"/>
      <c r="Q50" s="225"/>
      <c r="R50" s="472"/>
      <c r="S50" s="473"/>
      <c r="T50" s="473"/>
      <c r="U50" s="474"/>
      <c r="V50" s="475" t="str">
        <f>IF(V49&gt;W49,"○",IF(V49&lt;W49,"×",IF(V49=W49,"△")))</f>
        <v>○</v>
      </c>
      <c r="W50" s="476"/>
      <c r="X50" s="475" t="str">
        <f>IF(X49&gt;Y49,"○",IF(X49&lt;Y49,"×",IF(X49=Y49,"△")))</f>
        <v>△</v>
      </c>
      <c r="Y50" s="476"/>
      <c r="Z50" s="475" t="str">
        <f>IF(Z49&gt;AA49,"○",IF(Z49&lt;AA49,"×",IF(Z49=AA49,"△")))</f>
        <v>△</v>
      </c>
      <c r="AA50" s="476"/>
      <c r="AB50" s="465"/>
      <c r="AC50" s="466"/>
      <c r="AD50" s="468"/>
      <c r="AE50" s="468"/>
      <c r="AF50" s="468"/>
    </row>
    <row r="51" spans="1:33" ht="19.5" customHeight="1" x14ac:dyDescent="0.2"/>
    <row r="52" spans="1:33" ht="21.75" customHeight="1" x14ac:dyDescent="0.2">
      <c r="A52" s="12" t="str">
        <f>A1</f>
        <v>■第1日　1月13日</v>
      </c>
      <c r="B52" s="110"/>
      <c r="C52" s="110"/>
      <c r="D52" s="110"/>
      <c r="E52" s="110"/>
      <c r="F52" s="110"/>
      <c r="G52" s="110"/>
      <c r="H52" s="110"/>
      <c r="I52" s="526" t="str">
        <f>I1</f>
        <v>予選リーグ</v>
      </c>
      <c r="J52" s="526"/>
      <c r="K52" s="526"/>
      <c r="L52" s="526"/>
      <c r="M52" s="526"/>
      <c r="N52" s="104"/>
      <c r="O52" s="104"/>
      <c r="P52" s="104"/>
      <c r="Q52" s="104"/>
      <c r="R52" s="104"/>
      <c r="T52" s="525" t="s">
        <v>222</v>
      </c>
      <c r="U52" s="525"/>
      <c r="V52" s="525"/>
      <c r="W52" s="525"/>
      <c r="X52" s="526" t="str">
        <f>'U11組合せ (抽選結果)'!A26</f>
        <v>サンエコ自然の森サッカー場ＡＢ</v>
      </c>
      <c r="Y52" s="526"/>
      <c r="Z52" s="526"/>
      <c r="AA52" s="526"/>
      <c r="AB52" s="526"/>
      <c r="AC52" s="526"/>
      <c r="AD52" s="526"/>
      <c r="AE52" s="526"/>
      <c r="AF52" s="526"/>
      <c r="AG52" s="526"/>
    </row>
    <row r="53" spans="1:33" ht="15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R53" s="228"/>
      <c r="S53" s="228"/>
      <c r="T53" s="228"/>
      <c r="U53" s="228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3" ht="19.5" customHeight="1" x14ac:dyDescent="0.2">
      <c r="A54" s="12"/>
      <c r="B54" s="12"/>
      <c r="C54" s="12"/>
      <c r="D54" s="12"/>
      <c r="E54" s="12"/>
      <c r="F54" s="12"/>
      <c r="G54" s="12"/>
      <c r="I54" s="525" t="s">
        <v>48</v>
      </c>
      <c r="J54" s="525"/>
      <c r="M54" s="228"/>
      <c r="R54" s="228"/>
      <c r="S54" s="228"/>
      <c r="T54" s="228"/>
      <c r="U54" s="228"/>
      <c r="V54" s="14"/>
      <c r="X54" s="525" t="s">
        <v>249</v>
      </c>
      <c r="Y54" s="525"/>
      <c r="Z54" s="12"/>
    </row>
    <row r="55" spans="1:33" ht="20.100000000000001" customHeight="1" thickBot="1" x14ac:dyDescent="0.25">
      <c r="A55" s="1"/>
      <c r="B55" s="1"/>
      <c r="C55" s="1"/>
      <c r="D55" s="1"/>
      <c r="E55" s="1"/>
      <c r="F55" s="1"/>
      <c r="G55" s="1"/>
      <c r="H55" s="1"/>
      <c r="I55" s="246"/>
      <c r="J55" s="24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96"/>
      <c r="Y55" s="2"/>
      <c r="Z55" s="1"/>
      <c r="AA55" s="1"/>
      <c r="AB55" s="1"/>
      <c r="AC55" s="1"/>
      <c r="AD55" s="1"/>
    </row>
    <row r="56" spans="1:33" ht="20.100000000000001" customHeight="1" thickTop="1" x14ac:dyDescent="0.2">
      <c r="A56" s="1"/>
      <c r="B56" s="1"/>
      <c r="C56" s="1"/>
      <c r="D56" s="44"/>
      <c r="E56" s="15"/>
      <c r="F56" s="15"/>
      <c r="G56" s="117"/>
      <c r="H56" s="112"/>
      <c r="I56" s="111"/>
      <c r="J56" s="292"/>
      <c r="K56" s="293"/>
      <c r="L56" s="294"/>
      <c r="M56" s="292"/>
      <c r="N56" s="292"/>
      <c r="O56" s="295"/>
      <c r="P56" s="1"/>
      <c r="Q56" s="1"/>
      <c r="R56" s="1"/>
      <c r="S56" s="44"/>
      <c r="T56" s="15"/>
      <c r="U56" s="15"/>
      <c r="V56" s="111"/>
      <c r="W56" s="301"/>
      <c r="X56" s="300"/>
      <c r="Y56" s="15"/>
      <c r="Z56" s="16"/>
      <c r="AA56" s="44"/>
      <c r="AB56" s="15"/>
      <c r="AC56" s="15"/>
      <c r="AD56" s="16"/>
    </row>
    <row r="57" spans="1:33" ht="20.100000000000001" customHeight="1" x14ac:dyDescent="0.2">
      <c r="A57" s="1"/>
      <c r="B57" s="1"/>
      <c r="C57" s="512">
        <v>1</v>
      </c>
      <c r="D57" s="512"/>
      <c r="E57" s="225"/>
      <c r="F57" s="1"/>
      <c r="G57" s="512">
        <v>2</v>
      </c>
      <c r="H57" s="512"/>
      <c r="I57" s="225"/>
      <c r="J57" s="1"/>
      <c r="K57" s="512">
        <v>3</v>
      </c>
      <c r="L57" s="512"/>
      <c r="M57" s="225"/>
      <c r="N57" s="1"/>
      <c r="O57" s="512">
        <v>4</v>
      </c>
      <c r="P57" s="512"/>
      <c r="Q57" s="1"/>
      <c r="R57" s="512">
        <v>5</v>
      </c>
      <c r="S57" s="512"/>
      <c r="T57" s="225"/>
      <c r="U57" s="1"/>
      <c r="V57" s="512">
        <v>6</v>
      </c>
      <c r="W57" s="512"/>
      <c r="X57" s="225"/>
      <c r="Y57" s="1"/>
      <c r="Z57" s="512">
        <v>7</v>
      </c>
      <c r="AA57" s="512"/>
      <c r="AB57" s="225"/>
      <c r="AC57" s="1"/>
      <c r="AD57" s="512">
        <v>8</v>
      </c>
      <c r="AE57" s="512"/>
    </row>
    <row r="58" spans="1:33" ht="20.100000000000001" customHeight="1" x14ac:dyDescent="0.2">
      <c r="A58" s="1"/>
      <c r="B58" s="1"/>
      <c r="C58" s="521" t="str">
        <f>'U11組合せ (抽選結果)'!C26</f>
        <v>ＹＵＺＵＨＡ　ＦＣ　ジュニア</v>
      </c>
      <c r="D58" s="521"/>
      <c r="E58" s="227"/>
      <c r="F58" s="222"/>
      <c r="G58" s="521" t="str">
        <f>'U11組合せ (抽選結果)'!C28</f>
        <v>昭和戸祭・細谷ＳＣ</v>
      </c>
      <c r="H58" s="521"/>
      <c r="I58" s="227"/>
      <c r="J58" s="118"/>
      <c r="K58" s="521" t="str">
        <f>'U11組合せ (抽選結果)'!C30</f>
        <v>ＦＣ毛野</v>
      </c>
      <c r="L58" s="521"/>
      <c r="M58" s="227"/>
      <c r="N58" s="118"/>
      <c r="O58" s="522" t="str">
        <f>'U11組合せ (抽選結果)'!C32</f>
        <v>ＦＣ真岡２１ファンタジー</v>
      </c>
      <c r="P58" s="522"/>
      <c r="Q58" s="118"/>
      <c r="R58" s="521" t="str">
        <f>'U11組合せ (抽選結果)'!C34</f>
        <v>ＫＳＣ鹿沼</v>
      </c>
      <c r="S58" s="521"/>
      <c r="T58" s="227"/>
      <c r="U58" s="118"/>
      <c r="V58" s="523" t="str">
        <f>'U11組合せ (抽選結果)'!C36</f>
        <v>野原グランディオスＦＣ</v>
      </c>
      <c r="W58" s="523"/>
      <c r="X58" s="227"/>
      <c r="Y58" s="118"/>
      <c r="Z58" s="524" t="str">
        <f>'U11組合せ (抽選結果)'!C38</f>
        <v>栃木ウーヴァＦＣ・Ｕ－１２</v>
      </c>
      <c r="AA58" s="524"/>
      <c r="AB58" s="227"/>
      <c r="AC58" s="118"/>
      <c r="AD58" s="521" t="str">
        <f>'U11組合せ (抽選結果)'!C40</f>
        <v>みはらサッカークラブジュニア</v>
      </c>
      <c r="AE58" s="521"/>
    </row>
    <row r="59" spans="1:33" ht="20.100000000000001" customHeight="1" x14ac:dyDescent="0.2">
      <c r="A59" s="1"/>
      <c r="B59" s="1"/>
      <c r="C59" s="521"/>
      <c r="D59" s="521"/>
      <c r="E59" s="227"/>
      <c r="F59" s="222"/>
      <c r="G59" s="521"/>
      <c r="H59" s="521"/>
      <c r="I59" s="227"/>
      <c r="J59" s="118"/>
      <c r="K59" s="521"/>
      <c r="L59" s="521"/>
      <c r="M59" s="227"/>
      <c r="N59" s="118"/>
      <c r="O59" s="522"/>
      <c r="P59" s="522"/>
      <c r="Q59" s="118"/>
      <c r="R59" s="521"/>
      <c r="S59" s="521"/>
      <c r="T59" s="227"/>
      <c r="U59" s="118"/>
      <c r="V59" s="523"/>
      <c r="W59" s="523"/>
      <c r="X59" s="227"/>
      <c r="Y59" s="118"/>
      <c r="Z59" s="524"/>
      <c r="AA59" s="524"/>
      <c r="AB59" s="227"/>
      <c r="AC59" s="118"/>
      <c r="AD59" s="521"/>
      <c r="AE59" s="521"/>
    </row>
    <row r="60" spans="1:33" ht="20.100000000000001" customHeight="1" x14ac:dyDescent="0.2">
      <c r="A60" s="1"/>
      <c r="B60" s="1"/>
      <c r="C60" s="521"/>
      <c r="D60" s="521"/>
      <c r="E60" s="227"/>
      <c r="F60" s="222"/>
      <c r="G60" s="521"/>
      <c r="H60" s="521"/>
      <c r="I60" s="227"/>
      <c r="J60" s="118"/>
      <c r="K60" s="521"/>
      <c r="L60" s="521"/>
      <c r="M60" s="227"/>
      <c r="N60" s="118"/>
      <c r="O60" s="522"/>
      <c r="P60" s="522"/>
      <c r="Q60" s="118"/>
      <c r="R60" s="521"/>
      <c r="S60" s="521"/>
      <c r="T60" s="227"/>
      <c r="U60" s="118"/>
      <c r="V60" s="523"/>
      <c r="W60" s="523"/>
      <c r="X60" s="227"/>
      <c r="Y60" s="118"/>
      <c r="Z60" s="524"/>
      <c r="AA60" s="524"/>
      <c r="AB60" s="227"/>
      <c r="AC60" s="118"/>
      <c r="AD60" s="521"/>
      <c r="AE60" s="521"/>
    </row>
    <row r="61" spans="1:33" ht="19.5" customHeight="1" x14ac:dyDescent="0.2">
      <c r="A61" s="1"/>
      <c r="B61" s="1"/>
      <c r="C61" s="521"/>
      <c r="D61" s="521"/>
      <c r="E61" s="227"/>
      <c r="F61" s="222"/>
      <c r="G61" s="521"/>
      <c r="H61" s="521"/>
      <c r="I61" s="227"/>
      <c r="J61" s="118"/>
      <c r="K61" s="521"/>
      <c r="L61" s="521"/>
      <c r="M61" s="227"/>
      <c r="N61" s="118"/>
      <c r="O61" s="522"/>
      <c r="P61" s="522"/>
      <c r="Q61" s="118"/>
      <c r="R61" s="521"/>
      <c r="S61" s="521"/>
      <c r="T61" s="227"/>
      <c r="U61" s="118"/>
      <c r="V61" s="523"/>
      <c r="W61" s="523"/>
      <c r="X61" s="227"/>
      <c r="Y61" s="118"/>
      <c r="Z61" s="524"/>
      <c r="AA61" s="524"/>
      <c r="AB61" s="227"/>
      <c r="AC61" s="118"/>
      <c r="AD61" s="521"/>
      <c r="AE61" s="521"/>
    </row>
    <row r="62" spans="1:33" ht="20.100000000000001" customHeight="1" x14ac:dyDescent="0.2">
      <c r="A62" s="1"/>
      <c r="B62" s="1"/>
      <c r="C62" s="521"/>
      <c r="D62" s="521"/>
      <c r="E62" s="227"/>
      <c r="F62" s="222"/>
      <c r="G62" s="521"/>
      <c r="H62" s="521"/>
      <c r="I62" s="227"/>
      <c r="J62" s="118"/>
      <c r="K62" s="521"/>
      <c r="L62" s="521"/>
      <c r="M62" s="227"/>
      <c r="N62" s="118"/>
      <c r="O62" s="522"/>
      <c r="P62" s="522"/>
      <c r="Q62" s="118"/>
      <c r="R62" s="521"/>
      <c r="S62" s="521"/>
      <c r="T62" s="227"/>
      <c r="U62" s="118"/>
      <c r="V62" s="523"/>
      <c r="W62" s="523"/>
      <c r="X62" s="227"/>
      <c r="Y62" s="118"/>
      <c r="Z62" s="524"/>
      <c r="AA62" s="524"/>
      <c r="AB62" s="227"/>
      <c r="AC62" s="118"/>
      <c r="AD62" s="521"/>
      <c r="AE62" s="521"/>
    </row>
    <row r="63" spans="1:33" ht="20.100000000000001" customHeight="1" x14ac:dyDescent="0.2">
      <c r="A63" s="1"/>
      <c r="B63" s="1"/>
      <c r="C63" s="521"/>
      <c r="D63" s="521"/>
      <c r="E63" s="227"/>
      <c r="F63" s="222"/>
      <c r="G63" s="521"/>
      <c r="H63" s="521"/>
      <c r="I63" s="227"/>
      <c r="J63" s="118"/>
      <c r="K63" s="521"/>
      <c r="L63" s="521"/>
      <c r="M63" s="227"/>
      <c r="N63" s="118"/>
      <c r="O63" s="522"/>
      <c r="P63" s="522"/>
      <c r="Q63" s="118"/>
      <c r="R63" s="521"/>
      <c r="S63" s="521"/>
      <c r="T63" s="227"/>
      <c r="U63" s="118"/>
      <c r="V63" s="523"/>
      <c r="W63" s="523"/>
      <c r="X63" s="227"/>
      <c r="Y63" s="118"/>
      <c r="Z63" s="524"/>
      <c r="AA63" s="524"/>
      <c r="AB63" s="227"/>
      <c r="AC63" s="118"/>
      <c r="AD63" s="521"/>
      <c r="AE63" s="521"/>
    </row>
    <row r="64" spans="1:33" ht="20.100000000000001" customHeight="1" x14ac:dyDescent="0.2">
      <c r="A64" s="1"/>
      <c r="B64" s="1"/>
      <c r="C64" s="521"/>
      <c r="D64" s="521"/>
      <c r="E64" s="227"/>
      <c r="F64" s="222"/>
      <c r="G64" s="521"/>
      <c r="H64" s="521"/>
      <c r="I64" s="227"/>
      <c r="J64" s="118"/>
      <c r="K64" s="521"/>
      <c r="L64" s="521"/>
      <c r="M64" s="227"/>
      <c r="N64" s="118"/>
      <c r="O64" s="522"/>
      <c r="P64" s="522"/>
      <c r="Q64" s="118"/>
      <c r="R64" s="521"/>
      <c r="S64" s="521"/>
      <c r="T64" s="227"/>
      <c r="U64" s="118"/>
      <c r="V64" s="523"/>
      <c r="W64" s="523"/>
      <c r="X64" s="227"/>
      <c r="Y64" s="118"/>
      <c r="Z64" s="524"/>
      <c r="AA64" s="524"/>
      <c r="AB64" s="227"/>
      <c r="AC64" s="118"/>
      <c r="AD64" s="521"/>
      <c r="AE64" s="521"/>
    </row>
    <row r="65" spans="1:33" ht="19.5" customHeight="1" x14ac:dyDescent="0.2">
      <c r="A65" s="1"/>
      <c r="B65" s="1"/>
      <c r="C65" s="521"/>
      <c r="D65" s="521"/>
      <c r="E65" s="227"/>
      <c r="F65" s="222"/>
      <c r="G65" s="521"/>
      <c r="H65" s="521"/>
      <c r="I65" s="227"/>
      <c r="J65" s="118"/>
      <c r="K65" s="521"/>
      <c r="L65" s="521"/>
      <c r="M65" s="227"/>
      <c r="N65" s="118"/>
      <c r="O65" s="522"/>
      <c r="P65" s="522"/>
      <c r="Q65" s="118"/>
      <c r="R65" s="521"/>
      <c r="S65" s="521"/>
      <c r="T65" s="227"/>
      <c r="U65" s="118"/>
      <c r="V65" s="523"/>
      <c r="W65" s="523"/>
      <c r="X65" s="227"/>
      <c r="Y65" s="118"/>
      <c r="Z65" s="524"/>
      <c r="AA65" s="524"/>
      <c r="AB65" s="227"/>
      <c r="AC65" s="118"/>
      <c r="AD65" s="521"/>
      <c r="AE65" s="521"/>
    </row>
    <row r="66" spans="1:33" ht="19.2" x14ac:dyDescent="0.2">
      <c r="B66" s="57" t="s">
        <v>196</v>
      </c>
      <c r="D66" s="57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B66" s="230" t="s">
        <v>220</v>
      </c>
      <c r="AC66" s="221" t="s">
        <v>207</v>
      </c>
      <c r="AD66" s="221" t="s">
        <v>208</v>
      </c>
      <c r="AE66" s="221" t="s">
        <v>208</v>
      </c>
      <c r="AF66" s="221" t="s">
        <v>209</v>
      </c>
      <c r="AG66" s="239" t="s">
        <v>221</v>
      </c>
    </row>
    <row r="67" spans="1:33" ht="13.5" customHeight="1" x14ac:dyDescent="0.2">
      <c r="B67" s="512" t="s">
        <v>210</v>
      </c>
      <c r="C67" s="512" t="s">
        <v>1</v>
      </c>
      <c r="D67" s="513">
        <v>0.375</v>
      </c>
      <c r="E67" s="513"/>
      <c r="F67" s="513"/>
      <c r="G67" s="519" t="str">
        <f>C58</f>
        <v>ＹＵＺＵＨＡ　ＦＣ　ジュニア</v>
      </c>
      <c r="H67" s="519"/>
      <c r="I67" s="519"/>
      <c r="J67" s="519"/>
      <c r="K67" s="519"/>
      <c r="L67" s="519"/>
      <c r="M67" s="519"/>
      <c r="N67" s="509">
        <f>P67+P68</f>
        <v>1</v>
      </c>
      <c r="O67" s="510" t="s">
        <v>197</v>
      </c>
      <c r="P67" s="243">
        <v>0</v>
      </c>
      <c r="Q67" s="233" t="s">
        <v>47</v>
      </c>
      <c r="R67" s="243">
        <v>4</v>
      </c>
      <c r="S67" s="510" t="s">
        <v>199</v>
      </c>
      <c r="T67" s="509">
        <f>R67+R68</f>
        <v>6</v>
      </c>
      <c r="U67" s="514" t="str">
        <f>G58</f>
        <v>昭和戸祭・細谷ＳＣ</v>
      </c>
      <c r="V67" s="514"/>
      <c r="W67" s="514"/>
      <c r="X67" s="514"/>
      <c r="Y67" s="514"/>
      <c r="Z67" s="514"/>
      <c r="AA67" s="514"/>
      <c r="AB67" s="516"/>
      <c r="AC67" s="427" t="s">
        <v>211</v>
      </c>
      <c r="AD67" s="427" t="s">
        <v>212</v>
      </c>
      <c r="AE67" s="427" t="s">
        <v>213</v>
      </c>
      <c r="AF67" s="427">
        <v>8</v>
      </c>
      <c r="AG67" s="511"/>
    </row>
    <row r="68" spans="1:33" ht="14.1" customHeight="1" x14ac:dyDescent="0.2">
      <c r="B68" s="512"/>
      <c r="C68" s="512"/>
      <c r="D68" s="513"/>
      <c r="E68" s="513"/>
      <c r="F68" s="513"/>
      <c r="G68" s="519"/>
      <c r="H68" s="519"/>
      <c r="I68" s="519"/>
      <c r="J68" s="519"/>
      <c r="K68" s="519"/>
      <c r="L68" s="519"/>
      <c r="M68" s="519"/>
      <c r="N68" s="509"/>
      <c r="O68" s="510"/>
      <c r="P68" s="243">
        <v>1</v>
      </c>
      <c r="Q68" s="233" t="s">
        <v>47</v>
      </c>
      <c r="R68" s="243">
        <v>2</v>
      </c>
      <c r="S68" s="510"/>
      <c r="T68" s="509"/>
      <c r="U68" s="514"/>
      <c r="V68" s="514"/>
      <c r="W68" s="514"/>
      <c r="X68" s="514"/>
      <c r="Y68" s="514"/>
      <c r="Z68" s="514"/>
      <c r="AA68" s="514"/>
      <c r="AB68" s="516"/>
      <c r="AC68" s="427"/>
      <c r="AD68" s="427"/>
      <c r="AE68" s="427"/>
      <c r="AF68" s="427"/>
      <c r="AG68" s="511"/>
    </row>
    <row r="69" spans="1:33" ht="14.1" customHeight="1" x14ac:dyDescent="0.2">
      <c r="B69" s="512" t="s">
        <v>206</v>
      </c>
      <c r="C69" s="512" t="s">
        <v>1</v>
      </c>
      <c r="D69" s="513">
        <v>0.375</v>
      </c>
      <c r="E69" s="513"/>
      <c r="F69" s="513"/>
      <c r="G69" s="519" t="str">
        <f>K58</f>
        <v>ＦＣ毛野</v>
      </c>
      <c r="H69" s="519"/>
      <c r="I69" s="519"/>
      <c r="J69" s="519"/>
      <c r="K69" s="519"/>
      <c r="L69" s="519"/>
      <c r="M69" s="519"/>
      <c r="N69" s="509">
        <f>P69+P70</f>
        <v>0</v>
      </c>
      <c r="O69" s="510" t="s">
        <v>197</v>
      </c>
      <c r="P69" s="243">
        <v>0</v>
      </c>
      <c r="Q69" s="233" t="s">
        <v>47</v>
      </c>
      <c r="R69" s="243">
        <v>0</v>
      </c>
      <c r="S69" s="510" t="s">
        <v>199</v>
      </c>
      <c r="T69" s="509">
        <f>R69+R70</f>
        <v>1</v>
      </c>
      <c r="U69" s="520" t="str">
        <f>O58</f>
        <v>ＦＣ真岡２１ファンタジー</v>
      </c>
      <c r="V69" s="520"/>
      <c r="W69" s="520"/>
      <c r="X69" s="520"/>
      <c r="Y69" s="520"/>
      <c r="Z69" s="520"/>
      <c r="AA69" s="520"/>
      <c r="AB69" s="516"/>
      <c r="AC69" s="427" t="s">
        <v>214</v>
      </c>
      <c r="AD69" s="427" t="s">
        <v>213</v>
      </c>
      <c r="AE69" s="427" t="s">
        <v>212</v>
      </c>
      <c r="AF69" s="427">
        <v>5</v>
      </c>
      <c r="AG69" s="511"/>
    </row>
    <row r="70" spans="1:33" ht="14.1" customHeight="1" x14ac:dyDescent="0.2">
      <c r="B70" s="512"/>
      <c r="C70" s="512"/>
      <c r="D70" s="513"/>
      <c r="E70" s="513"/>
      <c r="F70" s="513"/>
      <c r="G70" s="519"/>
      <c r="H70" s="519"/>
      <c r="I70" s="519"/>
      <c r="J70" s="519"/>
      <c r="K70" s="519"/>
      <c r="L70" s="519"/>
      <c r="M70" s="519"/>
      <c r="N70" s="509"/>
      <c r="O70" s="510"/>
      <c r="P70" s="243">
        <v>0</v>
      </c>
      <c r="Q70" s="233" t="s">
        <v>47</v>
      </c>
      <c r="R70" s="243">
        <v>1</v>
      </c>
      <c r="S70" s="510"/>
      <c r="T70" s="509"/>
      <c r="U70" s="520"/>
      <c r="V70" s="520"/>
      <c r="W70" s="520"/>
      <c r="X70" s="520"/>
      <c r="Y70" s="520"/>
      <c r="Z70" s="520"/>
      <c r="AA70" s="520"/>
      <c r="AB70" s="516"/>
      <c r="AC70" s="427"/>
      <c r="AD70" s="427"/>
      <c r="AE70" s="427"/>
      <c r="AF70" s="427"/>
      <c r="AG70" s="511"/>
    </row>
    <row r="71" spans="1:33" ht="14.1" customHeight="1" x14ac:dyDescent="0.2">
      <c r="B71" s="512" t="s">
        <v>210</v>
      </c>
      <c r="C71" s="512" t="s">
        <v>2</v>
      </c>
      <c r="D71" s="513">
        <v>0.40277777777777773</v>
      </c>
      <c r="E71" s="513"/>
      <c r="F71" s="513"/>
      <c r="G71" s="519" t="str">
        <f>R58</f>
        <v>ＫＳＣ鹿沼</v>
      </c>
      <c r="H71" s="519"/>
      <c r="I71" s="519"/>
      <c r="J71" s="519"/>
      <c r="K71" s="519"/>
      <c r="L71" s="519"/>
      <c r="M71" s="519"/>
      <c r="N71" s="509">
        <f>P71+P72</f>
        <v>0</v>
      </c>
      <c r="O71" s="510" t="s">
        <v>197</v>
      </c>
      <c r="P71" s="243">
        <v>0</v>
      </c>
      <c r="Q71" s="233" t="s">
        <v>47</v>
      </c>
      <c r="R71" s="243">
        <v>1</v>
      </c>
      <c r="S71" s="510" t="s">
        <v>199</v>
      </c>
      <c r="T71" s="509">
        <f>R71+R72</f>
        <v>4</v>
      </c>
      <c r="U71" s="514" t="str">
        <f>V58</f>
        <v>野原グランディオスＦＣ</v>
      </c>
      <c r="V71" s="514"/>
      <c r="W71" s="514"/>
      <c r="X71" s="514"/>
      <c r="Y71" s="514"/>
      <c r="Z71" s="514"/>
      <c r="AA71" s="514"/>
      <c r="AB71" s="516"/>
      <c r="AC71" s="427" t="s">
        <v>215</v>
      </c>
      <c r="AD71" s="427" t="s">
        <v>216</v>
      </c>
      <c r="AE71" s="427" t="s">
        <v>217</v>
      </c>
      <c r="AF71" s="427">
        <v>4</v>
      </c>
      <c r="AG71" s="511"/>
    </row>
    <row r="72" spans="1:33" ht="14.1" customHeight="1" x14ac:dyDescent="0.2">
      <c r="B72" s="512"/>
      <c r="C72" s="512"/>
      <c r="D72" s="513"/>
      <c r="E72" s="513"/>
      <c r="F72" s="513"/>
      <c r="G72" s="519"/>
      <c r="H72" s="519"/>
      <c r="I72" s="519"/>
      <c r="J72" s="519"/>
      <c r="K72" s="519"/>
      <c r="L72" s="519"/>
      <c r="M72" s="519"/>
      <c r="N72" s="509"/>
      <c r="O72" s="510"/>
      <c r="P72" s="243">
        <v>0</v>
      </c>
      <c r="Q72" s="233" t="s">
        <v>47</v>
      </c>
      <c r="R72" s="243">
        <v>3</v>
      </c>
      <c r="S72" s="510"/>
      <c r="T72" s="509"/>
      <c r="U72" s="514"/>
      <c r="V72" s="514"/>
      <c r="W72" s="514"/>
      <c r="X72" s="514"/>
      <c r="Y72" s="514"/>
      <c r="Z72" s="514"/>
      <c r="AA72" s="514"/>
      <c r="AB72" s="516"/>
      <c r="AC72" s="427"/>
      <c r="AD72" s="427"/>
      <c r="AE72" s="427"/>
      <c r="AF72" s="427"/>
      <c r="AG72" s="511"/>
    </row>
    <row r="73" spans="1:33" ht="14.1" customHeight="1" x14ac:dyDescent="0.2">
      <c r="B73" s="512" t="s">
        <v>206</v>
      </c>
      <c r="C73" s="512" t="s">
        <v>2</v>
      </c>
      <c r="D73" s="513">
        <v>0.40277777777777773</v>
      </c>
      <c r="E73" s="513"/>
      <c r="F73" s="513"/>
      <c r="G73" s="515" t="str">
        <f>Z58</f>
        <v>栃木ウーヴァＦＣ・Ｕ－１２</v>
      </c>
      <c r="H73" s="515"/>
      <c r="I73" s="515"/>
      <c r="J73" s="515"/>
      <c r="K73" s="515"/>
      <c r="L73" s="515"/>
      <c r="M73" s="515"/>
      <c r="N73" s="509">
        <f>P73+P74</f>
        <v>1</v>
      </c>
      <c r="O73" s="510" t="s">
        <v>197</v>
      </c>
      <c r="P73" s="243">
        <v>0</v>
      </c>
      <c r="Q73" s="233" t="s">
        <v>47</v>
      </c>
      <c r="R73" s="243">
        <v>1</v>
      </c>
      <c r="S73" s="510" t="s">
        <v>199</v>
      </c>
      <c r="T73" s="509">
        <f>R73+R74</f>
        <v>1</v>
      </c>
      <c r="U73" s="515" t="str">
        <f>AD58</f>
        <v>みはらサッカークラブジュニア</v>
      </c>
      <c r="V73" s="515"/>
      <c r="W73" s="515"/>
      <c r="X73" s="515"/>
      <c r="Y73" s="515"/>
      <c r="Z73" s="515"/>
      <c r="AA73" s="515"/>
      <c r="AB73" s="516"/>
      <c r="AC73" s="427" t="s">
        <v>218</v>
      </c>
      <c r="AD73" s="427" t="s">
        <v>217</v>
      </c>
      <c r="AE73" s="427" t="s">
        <v>216</v>
      </c>
      <c r="AF73" s="427">
        <v>1</v>
      </c>
      <c r="AG73" s="511"/>
    </row>
    <row r="74" spans="1:33" ht="14.1" customHeight="1" x14ac:dyDescent="0.2">
      <c r="B74" s="512"/>
      <c r="C74" s="512"/>
      <c r="D74" s="513"/>
      <c r="E74" s="513"/>
      <c r="F74" s="513"/>
      <c r="G74" s="515"/>
      <c r="H74" s="515"/>
      <c r="I74" s="515"/>
      <c r="J74" s="515"/>
      <c r="K74" s="515"/>
      <c r="L74" s="515"/>
      <c r="M74" s="515"/>
      <c r="N74" s="509"/>
      <c r="O74" s="510"/>
      <c r="P74" s="243">
        <v>1</v>
      </c>
      <c r="Q74" s="233" t="s">
        <v>47</v>
      </c>
      <c r="R74" s="243">
        <v>0</v>
      </c>
      <c r="S74" s="510"/>
      <c r="T74" s="509"/>
      <c r="U74" s="515"/>
      <c r="V74" s="515"/>
      <c r="W74" s="515"/>
      <c r="X74" s="515"/>
      <c r="Y74" s="515"/>
      <c r="Z74" s="515"/>
      <c r="AA74" s="515"/>
      <c r="AB74" s="516"/>
      <c r="AC74" s="427"/>
      <c r="AD74" s="427"/>
      <c r="AE74" s="427"/>
      <c r="AF74" s="427"/>
      <c r="AG74" s="511"/>
    </row>
    <row r="75" spans="1:33" ht="14.1" customHeight="1" x14ac:dyDescent="0.2">
      <c r="B75" s="512" t="s">
        <v>210</v>
      </c>
      <c r="C75" s="512" t="s">
        <v>3</v>
      </c>
      <c r="D75" s="513">
        <v>0.43055555555555558</v>
      </c>
      <c r="E75" s="513"/>
      <c r="F75" s="513"/>
      <c r="G75" s="518" t="str">
        <f>C58</f>
        <v>ＹＵＺＵＨＡ　ＦＣ　ジュニア</v>
      </c>
      <c r="H75" s="518"/>
      <c r="I75" s="518"/>
      <c r="J75" s="518"/>
      <c r="K75" s="518"/>
      <c r="L75" s="518"/>
      <c r="M75" s="518"/>
      <c r="N75" s="509">
        <f>P75+P76</f>
        <v>1</v>
      </c>
      <c r="O75" s="510" t="s">
        <v>197</v>
      </c>
      <c r="P75" s="243">
        <v>0</v>
      </c>
      <c r="Q75" s="233" t="s">
        <v>47</v>
      </c>
      <c r="R75" s="243">
        <v>0</v>
      </c>
      <c r="S75" s="510" t="s">
        <v>199</v>
      </c>
      <c r="T75" s="509">
        <f>R75+R76</f>
        <v>1</v>
      </c>
      <c r="U75" s="518" t="str">
        <f>K58</f>
        <v>ＦＣ毛野</v>
      </c>
      <c r="V75" s="518"/>
      <c r="W75" s="518"/>
      <c r="X75" s="518"/>
      <c r="Y75" s="518"/>
      <c r="Z75" s="518"/>
      <c r="AA75" s="518"/>
      <c r="AB75" s="516"/>
      <c r="AC75" s="427" t="s">
        <v>212</v>
      </c>
      <c r="AD75" s="427" t="s">
        <v>211</v>
      </c>
      <c r="AE75" s="427" t="s">
        <v>214</v>
      </c>
      <c r="AF75" s="427">
        <v>7</v>
      </c>
      <c r="AG75" s="511"/>
    </row>
    <row r="76" spans="1:33" ht="14.1" customHeight="1" x14ac:dyDescent="0.2">
      <c r="B76" s="512"/>
      <c r="C76" s="512"/>
      <c r="D76" s="513"/>
      <c r="E76" s="513"/>
      <c r="F76" s="513"/>
      <c r="G76" s="518"/>
      <c r="H76" s="518"/>
      <c r="I76" s="518"/>
      <c r="J76" s="518"/>
      <c r="K76" s="518"/>
      <c r="L76" s="518"/>
      <c r="M76" s="518"/>
      <c r="N76" s="509"/>
      <c r="O76" s="510"/>
      <c r="P76" s="243">
        <v>1</v>
      </c>
      <c r="Q76" s="233" t="s">
        <v>47</v>
      </c>
      <c r="R76" s="243">
        <v>1</v>
      </c>
      <c r="S76" s="510"/>
      <c r="T76" s="509"/>
      <c r="U76" s="518"/>
      <c r="V76" s="518"/>
      <c r="W76" s="518"/>
      <c r="X76" s="518"/>
      <c r="Y76" s="518"/>
      <c r="Z76" s="518"/>
      <c r="AA76" s="518"/>
      <c r="AB76" s="516"/>
      <c r="AC76" s="427"/>
      <c r="AD76" s="427"/>
      <c r="AE76" s="427"/>
      <c r="AF76" s="427"/>
      <c r="AG76" s="511"/>
    </row>
    <row r="77" spans="1:33" ht="14.1" customHeight="1" x14ac:dyDescent="0.2">
      <c r="B77" s="512" t="s">
        <v>206</v>
      </c>
      <c r="C77" s="512" t="s">
        <v>3</v>
      </c>
      <c r="D77" s="513">
        <v>0.43055555555555558</v>
      </c>
      <c r="E77" s="513"/>
      <c r="F77" s="513"/>
      <c r="G77" s="519" t="str">
        <f>G58</f>
        <v>昭和戸祭・細谷ＳＣ</v>
      </c>
      <c r="H77" s="519"/>
      <c r="I77" s="519"/>
      <c r="J77" s="519"/>
      <c r="K77" s="519"/>
      <c r="L77" s="519"/>
      <c r="M77" s="519"/>
      <c r="N77" s="509">
        <f>P77+P78</f>
        <v>2</v>
      </c>
      <c r="O77" s="510" t="s">
        <v>197</v>
      </c>
      <c r="P77" s="243">
        <v>2</v>
      </c>
      <c r="Q77" s="233" t="s">
        <v>47</v>
      </c>
      <c r="R77" s="243">
        <v>1</v>
      </c>
      <c r="S77" s="510" t="s">
        <v>199</v>
      </c>
      <c r="T77" s="509">
        <f>R77+R78</f>
        <v>3</v>
      </c>
      <c r="U77" s="520" t="str">
        <f>O58</f>
        <v>ＦＣ真岡２１ファンタジー</v>
      </c>
      <c r="V77" s="520"/>
      <c r="W77" s="520"/>
      <c r="X77" s="520"/>
      <c r="Y77" s="520"/>
      <c r="Z77" s="520"/>
      <c r="AA77" s="520"/>
      <c r="AB77" s="516"/>
      <c r="AC77" s="427" t="s">
        <v>213</v>
      </c>
      <c r="AD77" s="427" t="s">
        <v>214</v>
      </c>
      <c r="AE77" s="427" t="s">
        <v>211</v>
      </c>
      <c r="AF77" s="427">
        <v>6</v>
      </c>
      <c r="AG77" s="511"/>
    </row>
    <row r="78" spans="1:33" ht="14.1" customHeight="1" x14ac:dyDescent="0.2">
      <c r="B78" s="512"/>
      <c r="C78" s="512"/>
      <c r="D78" s="513"/>
      <c r="E78" s="513"/>
      <c r="F78" s="513"/>
      <c r="G78" s="519"/>
      <c r="H78" s="519"/>
      <c r="I78" s="519"/>
      <c r="J78" s="519"/>
      <c r="K78" s="519"/>
      <c r="L78" s="519"/>
      <c r="M78" s="519"/>
      <c r="N78" s="509"/>
      <c r="O78" s="510"/>
      <c r="P78" s="243">
        <v>0</v>
      </c>
      <c r="Q78" s="233" t="s">
        <v>47</v>
      </c>
      <c r="R78" s="243">
        <v>2</v>
      </c>
      <c r="S78" s="510"/>
      <c r="T78" s="509"/>
      <c r="U78" s="520"/>
      <c r="V78" s="520"/>
      <c r="W78" s="520"/>
      <c r="X78" s="520"/>
      <c r="Y78" s="520"/>
      <c r="Z78" s="520"/>
      <c r="AA78" s="520"/>
      <c r="AB78" s="516"/>
      <c r="AC78" s="427"/>
      <c r="AD78" s="427"/>
      <c r="AE78" s="427"/>
      <c r="AF78" s="427"/>
      <c r="AG78" s="511"/>
    </row>
    <row r="79" spans="1:33" ht="14.1" customHeight="1" x14ac:dyDescent="0.2">
      <c r="B79" s="512" t="s">
        <v>210</v>
      </c>
      <c r="C79" s="512" t="s">
        <v>4</v>
      </c>
      <c r="D79" s="513">
        <v>0.45833333333333331</v>
      </c>
      <c r="E79" s="513"/>
      <c r="F79" s="513"/>
      <c r="G79" s="514" t="str">
        <f>R58</f>
        <v>ＫＳＣ鹿沼</v>
      </c>
      <c r="H79" s="514"/>
      <c r="I79" s="514"/>
      <c r="J79" s="514"/>
      <c r="K79" s="514"/>
      <c r="L79" s="514"/>
      <c r="M79" s="514"/>
      <c r="N79" s="509">
        <f>P79+P80</f>
        <v>2</v>
      </c>
      <c r="O79" s="510" t="s">
        <v>197</v>
      </c>
      <c r="P79" s="243">
        <v>1</v>
      </c>
      <c r="Q79" s="233" t="s">
        <v>47</v>
      </c>
      <c r="R79" s="243">
        <v>0</v>
      </c>
      <c r="S79" s="510" t="s">
        <v>199</v>
      </c>
      <c r="T79" s="509">
        <f>R79+R80</f>
        <v>0</v>
      </c>
      <c r="U79" s="517" t="str">
        <f>Z58</f>
        <v>栃木ウーヴァＦＣ・Ｕ－１２</v>
      </c>
      <c r="V79" s="517"/>
      <c r="W79" s="517"/>
      <c r="X79" s="517"/>
      <c r="Y79" s="517"/>
      <c r="Z79" s="517"/>
      <c r="AA79" s="517"/>
      <c r="AB79" s="516"/>
      <c r="AC79" s="427" t="s">
        <v>216</v>
      </c>
      <c r="AD79" s="427" t="s">
        <v>215</v>
      </c>
      <c r="AE79" s="427" t="s">
        <v>218</v>
      </c>
      <c r="AF79" s="427">
        <v>3</v>
      </c>
      <c r="AG79" s="511"/>
    </row>
    <row r="80" spans="1:33" ht="14.1" customHeight="1" x14ac:dyDescent="0.2">
      <c r="B80" s="512"/>
      <c r="C80" s="512"/>
      <c r="D80" s="513"/>
      <c r="E80" s="513"/>
      <c r="F80" s="513"/>
      <c r="G80" s="514"/>
      <c r="H80" s="514"/>
      <c r="I80" s="514"/>
      <c r="J80" s="514"/>
      <c r="K80" s="514"/>
      <c r="L80" s="514"/>
      <c r="M80" s="514"/>
      <c r="N80" s="509"/>
      <c r="O80" s="510"/>
      <c r="P80" s="243">
        <v>1</v>
      </c>
      <c r="Q80" s="233" t="s">
        <v>47</v>
      </c>
      <c r="R80" s="243">
        <v>0</v>
      </c>
      <c r="S80" s="510"/>
      <c r="T80" s="509"/>
      <c r="U80" s="517"/>
      <c r="V80" s="517"/>
      <c r="W80" s="517"/>
      <c r="X80" s="517"/>
      <c r="Y80" s="517"/>
      <c r="Z80" s="517"/>
      <c r="AA80" s="517"/>
      <c r="AB80" s="516"/>
      <c r="AC80" s="427"/>
      <c r="AD80" s="427"/>
      <c r="AE80" s="427"/>
      <c r="AF80" s="427"/>
      <c r="AG80" s="511"/>
    </row>
    <row r="81" spans="2:33" ht="14.1" customHeight="1" x14ac:dyDescent="0.2">
      <c r="B81" s="512" t="s">
        <v>206</v>
      </c>
      <c r="C81" s="512" t="s">
        <v>4</v>
      </c>
      <c r="D81" s="513">
        <v>0.45833333333333331</v>
      </c>
      <c r="E81" s="513"/>
      <c r="F81" s="513"/>
      <c r="G81" s="514" t="str">
        <f>V58</f>
        <v>野原グランディオスＦＣ</v>
      </c>
      <c r="H81" s="514"/>
      <c r="I81" s="514"/>
      <c r="J81" s="514"/>
      <c r="K81" s="514"/>
      <c r="L81" s="514"/>
      <c r="M81" s="514"/>
      <c r="N81" s="509">
        <f>P81+P82</f>
        <v>2</v>
      </c>
      <c r="O81" s="510" t="s">
        <v>197</v>
      </c>
      <c r="P81" s="243">
        <v>0</v>
      </c>
      <c r="Q81" s="233" t="s">
        <v>47</v>
      </c>
      <c r="R81" s="243">
        <v>0</v>
      </c>
      <c r="S81" s="510" t="s">
        <v>199</v>
      </c>
      <c r="T81" s="509">
        <f>R81+R82</f>
        <v>0</v>
      </c>
      <c r="U81" s="517" t="str">
        <f>AD58</f>
        <v>みはらサッカークラブジュニア</v>
      </c>
      <c r="V81" s="517"/>
      <c r="W81" s="517"/>
      <c r="X81" s="517"/>
      <c r="Y81" s="517"/>
      <c r="Z81" s="517"/>
      <c r="AA81" s="517"/>
      <c r="AB81" s="516"/>
      <c r="AC81" s="427" t="s">
        <v>217</v>
      </c>
      <c r="AD81" s="427" t="s">
        <v>218</v>
      </c>
      <c r="AE81" s="427" t="s">
        <v>215</v>
      </c>
      <c r="AF81" s="427">
        <v>2</v>
      </c>
      <c r="AG81" s="511"/>
    </row>
    <row r="82" spans="2:33" ht="14.1" customHeight="1" x14ac:dyDescent="0.2">
      <c r="B82" s="512"/>
      <c r="C82" s="512"/>
      <c r="D82" s="513"/>
      <c r="E82" s="513"/>
      <c r="F82" s="513"/>
      <c r="G82" s="514"/>
      <c r="H82" s="514"/>
      <c r="I82" s="514"/>
      <c r="J82" s="514"/>
      <c r="K82" s="514"/>
      <c r="L82" s="514"/>
      <c r="M82" s="514"/>
      <c r="N82" s="509"/>
      <c r="O82" s="510"/>
      <c r="P82" s="243">
        <v>2</v>
      </c>
      <c r="Q82" s="233" t="s">
        <v>47</v>
      </c>
      <c r="R82" s="243">
        <v>0</v>
      </c>
      <c r="S82" s="510"/>
      <c r="T82" s="509"/>
      <c r="U82" s="517"/>
      <c r="V82" s="517"/>
      <c r="W82" s="517"/>
      <c r="X82" s="517"/>
      <c r="Y82" s="517"/>
      <c r="Z82" s="517"/>
      <c r="AA82" s="517"/>
      <c r="AB82" s="516"/>
      <c r="AC82" s="427"/>
      <c r="AD82" s="427"/>
      <c r="AE82" s="427"/>
      <c r="AF82" s="427"/>
      <c r="AG82" s="511"/>
    </row>
    <row r="83" spans="2:33" ht="14.1" customHeight="1" x14ac:dyDescent="0.2">
      <c r="B83" s="512" t="s">
        <v>210</v>
      </c>
      <c r="C83" s="512" t="s">
        <v>5</v>
      </c>
      <c r="D83" s="513">
        <v>0.4861111111111111</v>
      </c>
      <c r="E83" s="513"/>
      <c r="F83" s="513"/>
      <c r="G83" s="519" t="str">
        <f>C58</f>
        <v>ＹＵＺＵＨＡ　ＦＣ　ジュニア</v>
      </c>
      <c r="H83" s="519"/>
      <c r="I83" s="519"/>
      <c r="J83" s="519"/>
      <c r="K83" s="519"/>
      <c r="L83" s="519"/>
      <c r="M83" s="519"/>
      <c r="N83" s="509">
        <f>P83+P84</f>
        <v>1</v>
      </c>
      <c r="O83" s="510" t="s">
        <v>197</v>
      </c>
      <c r="P83" s="243">
        <v>0</v>
      </c>
      <c r="Q83" s="233" t="s">
        <v>47</v>
      </c>
      <c r="R83" s="243">
        <v>2</v>
      </c>
      <c r="S83" s="510" t="s">
        <v>199</v>
      </c>
      <c r="T83" s="509">
        <f>R83+R84</f>
        <v>6</v>
      </c>
      <c r="U83" s="520" t="str">
        <f>O58</f>
        <v>ＦＣ真岡２１ファンタジー</v>
      </c>
      <c r="V83" s="520"/>
      <c r="W83" s="520"/>
      <c r="X83" s="520"/>
      <c r="Y83" s="520"/>
      <c r="Z83" s="520"/>
      <c r="AA83" s="520"/>
      <c r="AB83" s="516"/>
      <c r="AC83" s="427" t="s">
        <v>211</v>
      </c>
      <c r="AD83" s="427" t="s">
        <v>212</v>
      </c>
      <c r="AE83" s="427" t="s">
        <v>213</v>
      </c>
      <c r="AF83" s="427">
        <v>8</v>
      </c>
      <c r="AG83" s="511"/>
    </row>
    <row r="84" spans="2:33" ht="14.1" customHeight="1" x14ac:dyDescent="0.2">
      <c r="B84" s="512"/>
      <c r="C84" s="512"/>
      <c r="D84" s="513"/>
      <c r="E84" s="513"/>
      <c r="F84" s="513"/>
      <c r="G84" s="519"/>
      <c r="H84" s="519"/>
      <c r="I84" s="519"/>
      <c r="J84" s="519"/>
      <c r="K84" s="519"/>
      <c r="L84" s="519"/>
      <c r="M84" s="519"/>
      <c r="N84" s="509"/>
      <c r="O84" s="510"/>
      <c r="P84" s="243">
        <v>1</v>
      </c>
      <c r="Q84" s="233" t="s">
        <v>47</v>
      </c>
      <c r="R84" s="243">
        <v>4</v>
      </c>
      <c r="S84" s="510"/>
      <c r="T84" s="509"/>
      <c r="U84" s="520"/>
      <c r="V84" s="520"/>
      <c r="W84" s="520"/>
      <c r="X84" s="520"/>
      <c r="Y84" s="520"/>
      <c r="Z84" s="520"/>
      <c r="AA84" s="520"/>
      <c r="AB84" s="516"/>
      <c r="AC84" s="427"/>
      <c r="AD84" s="427"/>
      <c r="AE84" s="427"/>
      <c r="AF84" s="427"/>
      <c r="AG84" s="511"/>
    </row>
    <row r="85" spans="2:33" ht="14.1" customHeight="1" x14ac:dyDescent="0.2">
      <c r="B85" s="512" t="s">
        <v>206</v>
      </c>
      <c r="C85" s="512" t="s">
        <v>5</v>
      </c>
      <c r="D85" s="513">
        <v>0.4861111111111111</v>
      </c>
      <c r="E85" s="513"/>
      <c r="F85" s="513"/>
      <c r="G85" s="514" t="str">
        <f>G58</f>
        <v>昭和戸祭・細谷ＳＣ</v>
      </c>
      <c r="H85" s="514"/>
      <c r="I85" s="514"/>
      <c r="J85" s="514"/>
      <c r="K85" s="514"/>
      <c r="L85" s="514"/>
      <c r="M85" s="514"/>
      <c r="N85" s="509">
        <f>P85+P86</f>
        <v>5</v>
      </c>
      <c r="O85" s="510" t="s">
        <v>197</v>
      </c>
      <c r="P85" s="243">
        <v>4</v>
      </c>
      <c r="Q85" s="233" t="s">
        <v>47</v>
      </c>
      <c r="R85" s="243">
        <v>1</v>
      </c>
      <c r="S85" s="510" t="s">
        <v>199</v>
      </c>
      <c r="T85" s="509">
        <f>R85+R86</f>
        <v>1</v>
      </c>
      <c r="U85" s="519" t="str">
        <f>K58</f>
        <v>ＦＣ毛野</v>
      </c>
      <c r="V85" s="519"/>
      <c r="W85" s="519"/>
      <c r="X85" s="519"/>
      <c r="Y85" s="519"/>
      <c r="Z85" s="519"/>
      <c r="AA85" s="519"/>
      <c r="AB85" s="516"/>
      <c r="AC85" s="427" t="s">
        <v>214</v>
      </c>
      <c r="AD85" s="427" t="s">
        <v>213</v>
      </c>
      <c r="AE85" s="427" t="s">
        <v>212</v>
      </c>
      <c r="AF85" s="427">
        <v>5</v>
      </c>
      <c r="AG85" s="511"/>
    </row>
    <row r="86" spans="2:33" ht="14.1" customHeight="1" x14ac:dyDescent="0.2">
      <c r="B86" s="512"/>
      <c r="C86" s="512"/>
      <c r="D86" s="513"/>
      <c r="E86" s="513"/>
      <c r="F86" s="513"/>
      <c r="G86" s="514"/>
      <c r="H86" s="514"/>
      <c r="I86" s="514"/>
      <c r="J86" s="514"/>
      <c r="K86" s="514"/>
      <c r="L86" s="514"/>
      <c r="M86" s="514"/>
      <c r="N86" s="509"/>
      <c r="O86" s="510"/>
      <c r="P86" s="243">
        <v>1</v>
      </c>
      <c r="Q86" s="233" t="s">
        <v>47</v>
      </c>
      <c r="R86" s="243">
        <v>0</v>
      </c>
      <c r="S86" s="510"/>
      <c r="T86" s="509"/>
      <c r="U86" s="519"/>
      <c r="V86" s="519"/>
      <c r="W86" s="519"/>
      <c r="X86" s="519"/>
      <c r="Y86" s="519"/>
      <c r="Z86" s="519"/>
      <c r="AA86" s="519"/>
      <c r="AB86" s="516"/>
      <c r="AC86" s="427"/>
      <c r="AD86" s="427"/>
      <c r="AE86" s="427"/>
      <c r="AF86" s="427"/>
      <c r="AG86" s="511"/>
    </row>
    <row r="87" spans="2:33" ht="14.1" customHeight="1" x14ac:dyDescent="0.2">
      <c r="B87" s="512" t="s">
        <v>210</v>
      </c>
      <c r="C87" s="512" t="s">
        <v>0</v>
      </c>
      <c r="D87" s="513">
        <v>0.51388888888888895</v>
      </c>
      <c r="E87" s="513"/>
      <c r="F87" s="513"/>
      <c r="G87" s="518" t="str">
        <f>R58</f>
        <v>ＫＳＣ鹿沼</v>
      </c>
      <c r="H87" s="518"/>
      <c r="I87" s="518"/>
      <c r="J87" s="518"/>
      <c r="K87" s="518"/>
      <c r="L87" s="518"/>
      <c r="M87" s="518"/>
      <c r="N87" s="509">
        <f>P87+P88</f>
        <v>0</v>
      </c>
      <c r="O87" s="510" t="s">
        <v>197</v>
      </c>
      <c r="P87" s="243">
        <v>0</v>
      </c>
      <c r="Q87" s="233" t="s">
        <v>47</v>
      </c>
      <c r="R87" s="243">
        <v>0</v>
      </c>
      <c r="S87" s="510" t="s">
        <v>199</v>
      </c>
      <c r="T87" s="509">
        <f>R87+R88</f>
        <v>0</v>
      </c>
      <c r="U87" s="515" t="str">
        <f>AD58</f>
        <v>みはらサッカークラブジュニア</v>
      </c>
      <c r="V87" s="515"/>
      <c r="W87" s="515"/>
      <c r="X87" s="515"/>
      <c r="Y87" s="515"/>
      <c r="Z87" s="515"/>
      <c r="AA87" s="515"/>
      <c r="AB87" s="516"/>
      <c r="AC87" s="427" t="s">
        <v>215</v>
      </c>
      <c r="AD87" s="427" t="s">
        <v>216</v>
      </c>
      <c r="AE87" s="427" t="s">
        <v>217</v>
      </c>
      <c r="AF87" s="427">
        <v>4</v>
      </c>
      <c r="AG87" s="511"/>
    </row>
    <row r="88" spans="2:33" ht="14.1" customHeight="1" x14ac:dyDescent="0.2">
      <c r="B88" s="512"/>
      <c r="C88" s="512"/>
      <c r="D88" s="513"/>
      <c r="E88" s="513"/>
      <c r="F88" s="513"/>
      <c r="G88" s="518"/>
      <c r="H88" s="518"/>
      <c r="I88" s="518"/>
      <c r="J88" s="518"/>
      <c r="K88" s="518"/>
      <c r="L88" s="518"/>
      <c r="M88" s="518"/>
      <c r="N88" s="509"/>
      <c r="O88" s="510"/>
      <c r="P88" s="243">
        <v>0</v>
      </c>
      <c r="Q88" s="233" t="s">
        <v>47</v>
      </c>
      <c r="R88" s="243">
        <v>0</v>
      </c>
      <c r="S88" s="510"/>
      <c r="T88" s="509"/>
      <c r="U88" s="515"/>
      <c r="V88" s="515"/>
      <c r="W88" s="515"/>
      <c r="X88" s="515"/>
      <c r="Y88" s="515"/>
      <c r="Z88" s="515"/>
      <c r="AA88" s="515"/>
      <c r="AB88" s="516"/>
      <c r="AC88" s="427"/>
      <c r="AD88" s="427"/>
      <c r="AE88" s="427"/>
      <c r="AF88" s="427"/>
      <c r="AG88" s="511"/>
    </row>
    <row r="89" spans="2:33" ht="14.1" customHeight="1" x14ac:dyDescent="0.2">
      <c r="B89" s="512" t="s">
        <v>206</v>
      </c>
      <c r="C89" s="512" t="s">
        <v>0</v>
      </c>
      <c r="D89" s="513">
        <v>0.51388888888888895</v>
      </c>
      <c r="E89" s="513"/>
      <c r="F89" s="513"/>
      <c r="G89" s="514" t="str">
        <f>V58</f>
        <v>野原グランディオスＦＣ</v>
      </c>
      <c r="H89" s="514"/>
      <c r="I89" s="514"/>
      <c r="J89" s="514"/>
      <c r="K89" s="514"/>
      <c r="L89" s="514"/>
      <c r="M89" s="514"/>
      <c r="N89" s="509">
        <f>P89+P90</f>
        <v>4</v>
      </c>
      <c r="O89" s="510" t="s">
        <v>197</v>
      </c>
      <c r="P89" s="243">
        <v>4</v>
      </c>
      <c r="Q89" s="233" t="s">
        <v>47</v>
      </c>
      <c r="R89" s="243">
        <v>0</v>
      </c>
      <c r="S89" s="510" t="s">
        <v>199</v>
      </c>
      <c r="T89" s="509">
        <f>R89+R90</f>
        <v>1</v>
      </c>
      <c r="U89" s="517" t="str">
        <f>Z58</f>
        <v>栃木ウーヴァＦＣ・Ｕ－１２</v>
      </c>
      <c r="V89" s="517"/>
      <c r="W89" s="517"/>
      <c r="X89" s="517"/>
      <c r="Y89" s="517"/>
      <c r="Z89" s="517"/>
      <c r="AA89" s="517"/>
      <c r="AB89" s="516"/>
      <c r="AC89" s="427" t="s">
        <v>218</v>
      </c>
      <c r="AD89" s="427" t="s">
        <v>217</v>
      </c>
      <c r="AE89" s="427" t="s">
        <v>216</v>
      </c>
      <c r="AF89" s="427">
        <v>1</v>
      </c>
      <c r="AG89" s="511"/>
    </row>
    <row r="90" spans="2:33" ht="14.1" customHeight="1" x14ac:dyDescent="0.2">
      <c r="B90" s="512"/>
      <c r="C90" s="512"/>
      <c r="D90" s="513"/>
      <c r="E90" s="513"/>
      <c r="F90" s="513"/>
      <c r="G90" s="514"/>
      <c r="H90" s="514"/>
      <c r="I90" s="514"/>
      <c r="J90" s="514"/>
      <c r="K90" s="514"/>
      <c r="L90" s="514"/>
      <c r="M90" s="514"/>
      <c r="N90" s="509"/>
      <c r="O90" s="510"/>
      <c r="P90" s="243">
        <v>0</v>
      </c>
      <c r="Q90" s="233" t="s">
        <v>47</v>
      </c>
      <c r="R90" s="243">
        <v>1</v>
      </c>
      <c r="S90" s="510"/>
      <c r="T90" s="509"/>
      <c r="U90" s="517"/>
      <c r="V90" s="517"/>
      <c r="W90" s="517"/>
      <c r="X90" s="517"/>
      <c r="Y90" s="517"/>
      <c r="Z90" s="517"/>
      <c r="AA90" s="517"/>
      <c r="AB90" s="516"/>
      <c r="AC90" s="427"/>
      <c r="AD90" s="427"/>
      <c r="AE90" s="427"/>
      <c r="AF90" s="427"/>
      <c r="AG90" s="511"/>
    </row>
    <row r="91" spans="2:33" ht="8.1" customHeight="1" x14ac:dyDescent="0.2"/>
    <row r="92" spans="2:33" ht="19.5" customHeight="1" x14ac:dyDescent="0.2">
      <c r="B92" s="499" t="str">
        <f>I54 &amp;"リーグ"</f>
        <v>Bリーグ</v>
      </c>
      <c r="C92" s="500"/>
      <c r="D92" s="500"/>
      <c r="E92" s="501"/>
      <c r="F92" s="505" t="str">
        <f>B94</f>
        <v>ＹＵＺＵＨＡ　ＦＣ　ジュニア</v>
      </c>
      <c r="G92" s="506"/>
      <c r="H92" s="485" t="str">
        <f>B96</f>
        <v>昭和戸祭・細谷ＳＣ</v>
      </c>
      <c r="I92" s="486"/>
      <c r="J92" s="477" t="str">
        <f>B98</f>
        <v>ＦＣ毛野</v>
      </c>
      <c r="K92" s="479"/>
      <c r="L92" s="489" t="str">
        <f>B100</f>
        <v>ＦＣ真岡２１ファンタジー</v>
      </c>
      <c r="M92" s="490"/>
      <c r="N92" s="483" t="s">
        <v>203</v>
      </c>
      <c r="O92" s="483" t="s">
        <v>204</v>
      </c>
      <c r="P92" s="483" t="s">
        <v>205</v>
      </c>
      <c r="Q92" s="119"/>
      <c r="R92" s="499" t="str">
        <f>X54 &amp;"リーグ"</f>
        <v>BBリーグ</v>
      </c>
      <c r="S92" s="500"/>
      <c r="T92" s="500"/>
      <c r="U92" s="501"/>
      <c r="V92" s="485" t="str">
        <f>R58</f>
        <v>ＫＳＣ鹿沼</v>
      </c>
      <c r="W92" s="486"/>
      <c r="X92" s="489" t="str">
        <f>V58</f>
        <v>野原グランディオスＦＣ</v>
      </c>
      <c r="Y92" s="490"/>
      <c r="Z92" s="493" t="str">
        <f>Z58</f>
        <v>栃木ウーヴァＦＣ・Ｕ－１２</v>
      </c>
      <c r="AA92" s="494"/>
      <c r="AB92" s="489" t="str">
        <f>AD58</f>
        <v>みはらサッカークラブジュニア</v>
      </c>
      <c r="AC92" s="490"/>
      <c r="AD92" s="483" t="s">
        <v>203</v>
      </c>
      <c r="AE92" s="483" t="s">
        <v>204</v>
      </c>
      <c r="AF92" s="483" t="s">
        <v>205</v>
      </c>
    </row>
    <row r="93" spans="2:33" ht="20.100000000000001" customHeight="1" x14ac:dyDescent="0.2">
      <c r="B93" s="502"/>
      <c r="C93" s="503"/>
      <c r="D93" s="503"/>
      <c r="E93" s="504"/>
      <c r="F93" s="507"/>
      <c r="G93" s="508"/>
      <c r="H93" s="487"/>
      <c r="I93" s="488"/>
      <c r="J93" s="480"/>
      <c r="K93" s="482"/>
      <c r="L93" s="491"/>
      <c r="M93" s="492"/>
      <c r="N93" s="484"/>
      <c r="O93" s="484"/>
      <c r="P93" s="484"/>
      <c r="Q93" s="119"/>
      <c r="R93" s="502"/>
      <c r="S93" s="503"/>
      <c r="T93" s="503"/>
      <c r="U93" s="504"/>
      <c r="V93" s="487"/>
      <c r="W93" s="488"/>
      <c r="X93" s="491"/>
      <c r="Y93" s="492"/>
      <c r="Z93" s="495"/>
      <c r="AA93" s="496"/>
      <c r="AB93" s="491"/>
      <c r="AC93" s="492"/>
      <c r="AD93" s="484"/>
      <c r="AE93" s="484"/>
      <c r="AF93" s="484"/>
    </row>
    <row r="94" spans="2:33" ht="20.100000000000001" customHeight="1" x14ac:dyDescent="0.2">
      <c r="B94" s="469" t="str">
        <f>C58</f>
        <v>ＹＵＺＵＨＡ　ＦＣ　ジュニア</v>
      </c>
      <c r="C94" s="470"/>
      <c r="D94" s="470"/>
      <c r="E94" s="471"/>
      <c r="F94" s="463"/>
      <c r="G94" s="464"/>
      <c r="H94" s="244">
        <f>N67</f>
        <v>1</v>
      </c>
      <c r="I94" s="244">
        <f>T67</f>
        <v>6</v>
      </c>
      <c r="J94" s="244">
        <f>N75</f>
        <v>1</v>
      </c>
      <c r="K94" s="244">
        <f>T75</f>
        <v>1</v>
      </c>
      <c r="L94" s="244">
        <f>N83</f>
        <v>1</v>
      </c>
      <c r="M94" s="244">
        <f>T83</f>
        <v>6</v>
      </c>
      <c r="N94" s="467">
        <f>COUNTIF(F95:M95,"○")*3+COUNTIF(F95:M95,"△")</f>
        <v>1</v>
      </c>
      <c r="O94" s="497">
        <f>H94-I94+J94-K94+L94-M94</f>
        <v>-10</v>
      </c>
      <c r="P94" s="467">
        <v>4</v>
      </c>
      <c r="Q94" s="225"/>
      <c r="R94" s="469" t="str">
        <f>R58</f>
        <v>ＫＳＣ鹿沼</v>
      </c>
      <c r="S94" s="470"/>
      <c r="T94" s="470"/>
      <c r="U94" s="471"/>
      <c r="V94" s="463"/>
      <c r="W94" s="464"/>
      <c r="X94" s="244">
        <f>N71</f>
        <v>0</v>
      </c>
      <c r="Y94" s="244">
        <f>T71</f>
        <v>4</v>
      </c>
      <c r="Z94" s="244">
        <f>N79</f>
        <v>2</v>
      </c>
      <c r="AA94" s="244">
        <f>T79</f>
        <v>0</v>
      </c>
      <c r="AB94" s="244">
        <f>N87</f>
        <v>0</v>
      </c>
      <c r="AC94" s="244">
        <f>T87</f>
        <v>0</v>
      </c>
      <c r="AD94" s="467">
        <f>COUNTIF(V95:AC95,"○")*3+COUNTIF(V95:AC95,"△")</f>
        <v>4</v>
      </c>
      <c r="AE94" s="467">
        <f>X94-Y94+Z94-AA94+AB94-AC94</f>
        <v>-2</v>
      </c>
      <c r="AF94" s="467">
        <v>2</v>
      </c>
    </row>
    <row r="95" spans="2:33" ht="20.100000000000001" customHeight="1" x14ac:dyDescent="0.2">
      <c r="B95" s="472"/>
      <c r="C95" s="473"/>
      <c r="D95" s="473"/>
      <c r="E95" s="474"/>
      <c r="F95" s="465"/>
      <c r="G95" s="466"/>
      <c r="H95" s="475" t="str">
        <f>IF(H94&gt;I94,"○",IF(H94&lt;I94,"×",IF(H94=I94,"△")))</f>
        <v>×</v>
      </c>
      <c r="I95" s="476"/>
      <c r="J95" s="475" t="str">
        <f>IF(J94&gt;K94,"○",IF(J94&lt;K94,"×",IF(J94=K94,"△")))</f>
        <v>△</v>
      </c>
      <c r="K95" s="476"/>
      <c r="L95" s="475" t="str">
        <f>IF(L94&gt;M94,"○",IF(L94&lt;M94,"×",IF(L94=M94,"△")))</f>
        <v>×</v>
      </c>
      <c r="M95" s="476"/>
      <c r="N95" s="468"/>
      <c r="O95" s="498"/>
      <c r="P95" s="468"/>
      <c r="Q95" s="225"/>
      <c r="R95" s="472"/>
      <c r="S95" s="473"/>
      <c r="T95" s="473"/>
      <c r="U95" s="474"/>
      <c r="V95" s="465"/>
      <c r="W95" s="466"/>
      <c r="X95" s="475" t="str">
        <f>IF(X94&gt;Y94,"○",IF(X94&lt;Y94,"×",IF(X94=Y94,"△")))</f>
        <v>×</v>
      </c>
      <c r="Y95" s="476"/>
      <c r="Z95" s="475" t="str">
        <f>IF(Z94&gt;AA94,"○",IF(Z94&lt;AA94,"×",IF(Z94=AA94,"△")))</f>
        <v>○</v>
      </c>
      <c r="AA95" s="476"/>
      <c r="AB95" s="475" t="str">
        <f>IF(AB94&gt;AC94,"○",IF(AB94&lt;AC94,"×",IF(AB94=AC94,"△")))</f>
        <v>△</v>
      </c>
      <c r="AC95" s="476"/>
      <c r="AD95" s="468"/>
      <c r="AE95" s="468"/>
      <c r="AF95" s="468"/>
    </row>
    <row r="96" spans="2:33" ht="20.100000000000001" customHeight="1" x14ac:dyDescent="0.2">
      <c r="B96" s="469" t="str">
        <f>G58</f>
        <v>昭和戸祭・細谷ＳＣ</v>
      </c>
      <c r="C96" s="470"/>
      <c r="D96" s="470"/>
      <c r="E96" s="471"/>
      <c r="F96" s="244">
        <f>I94</f>
        <v>6</v>
      </c>
      <c r="G96" s="244">
        <f>H94</f>
        <v>1</v>
      </c>
      <c r="H96" s="463"/>
      <c r="I96" s="464"/>
      <c r="J96" s="244">
        <f>N85</f>
        <v>5</v>
      </c>
      <c r="K96" s="244">
        <f>T85</f>
        <v>1</v>
      </c>
      <c r="L96" s="244">
        <f>N77</f>
        <v>2</v>
      </c>
      <c r="M96" s="244">
        <f>T77</f>
        <v>3</v>
      </c>
      <c r="N96" s="467">
        <f>COUNTIF(F97:M97,"○")*3+COUNTIF(F97:M97,"△")</f>
        <v>6</v>
      </c>
      <c r="O96" s="467">
        <f>F96-G96+J96-K96+L96-M96</f>
        <v>8</v>
      </c>
      <c r="P96" s="467">
        <v>2</v>
      </c>
      <c r="Q96" s="225"/>
      <c r="R96" s="457" t="str">
        <f>V58</f>
        <v>野原グランディオスＦＣ</v>
      </c>
      <c r="S96" s="458"/>
      <c r="T96" s="458"/>
      <c r="U96" s="459"/>
      <c r="V96" s="244">
        <f>Y94</f>
        <v>4</v>
      </c>
      <c r="W96" s="244">
        <f>X94</f>
        <v>0</v>
      </c>
      <c r="X96" s="463"/>
      <c r="Y96" s="464"/>
      <c r="Z96" s="244">
        <f>N89</f>
        <v>4</v>
      </c>
      <c r="AA96" s="244">
        <f>T89</f>
        <v>1</v>
      </c>
      <c r="AB96" s="244">
        <f>N81</f>
        <v>2</v>
      </c>
      <c r="AC96" s="244">
        <f>T81</f>
        <v>0</v>
      </c>
      <c r="AD96" s="467">
        <f>COUNTIF(V97:AC97,"○")*3+COUNTIF(V97:AC97,"△")</f>
        <v>9</v>
      </c>
      <c r="AE96" s="467">
        <f>V96-W96+Z96-AA96+AB96-AC96</f>
        <v>9</v>
      </c>
      <c r="AF96" s="467">
        <v>1</v>
      </c>
    </row>
    <row r="97" spans="2:32" ht="20.100000000000001" customHeight="1" x14ac:dyDescent="0.2">
      <c r="B97" s="472"/>
      <c r="C97" s="473"/>
      <c r="D97" s="473"/>
      <c r="E97" s="474"/>
      <c r="F97" s="475" t="str">
        <f>IF(F96&gt;G96,"○",IF(F96&lt;G96,"×",IF(F96=G96,"△")))</f>
        <v>○</v>
      </c>
      <c r="G97" s="476"/>
      <c r="H97" s="465"/>
      <c r="I97" s="466"/>
      <c r="J97" s="475" t="str">
        <f>IF(J96&gt;K96,"○",IF(J96&lt;K96,"×",IF(J96=K96,"△")))</f>
        <v>○</v>
      </c>
      <c r="K97" s="476"/>
      <c r="L97" s="475" t="str">
        <f>IF(L96&gt;M96,"○",IF(L96&lt;M96,"×",IF(L96=M96,"△")))</f>
        <v>×</v>
      </c>
      <c r="M97" s="476"/>
      <c r="N97" s="468"/>
      <c r="O97" s="468"/>
      <c r="P97" s="468"/>
      <c r="Q97" s="225"/>
      <c r="R97" s="460"/>
      <c r="S97" s="461"/>
      <c r="T97" s="461"/>
      <c r="U97" s="462"/>
      <c r="V97" s="475" t="str">
        <f>IF(V96&gt;W96,"○",IF(V96&lt;W96,"×",IF(V96=W96,"△")))</f>
        <v>○</v>
      </c>
      <c r="W97" s="476"/>
      <c r="X97" s="465"/>
      <c r="Y97" s="466"/>
      <c r="Z97" s="475" t="str">
        <f>IF(Z96&gt;AA96,"○",IF(Z96&lt;AA96,"×",IF(Z96=AA96,"△")))</f>
        <v>○</v>
      </c>
      <c r="AA97" s="476"/>
      <c r="AB97" s="475" t="str">
        <f>IF(AB96&gt;AC96,"○",IF(AB96&lt;AC96,"×",IF(AB96=AC96,"△")))</f>
        <v>○</v>
      </c>
      <c r="AC97" s="476"/>
      <c r="AD97" s="468"/>
      <c r="AE97" s="468"/>
      <c r="AF97" s="468"/>
    </row>
    <row r="98" spans="2:32" ht="20.100000000000001" customHeight="1" x14ac:dyDescent="0.2">
      <c r="B98" s="469" t="str">
        <f>K58</f>
        <v>ＦＣ毛野</v>
      </c>
      <c r="C98" s="470"/>
      <c r="D98" s="470"/>
      <c r="E98" s="471"/>
      <c r="F98" s="244">
        <f>K94</f>
        <v>1</v>
      </c>
      <c r="G98" s="244">
        <f>J94</f>
        <v>1</v>
      </c>
      <c r="H98" s="244">
        <f>K96</f>
        <v>1</v>
      </c>
      <c r="I98" s="244">
        <f>J96</f>
        <v>5</v>
      </c>
      <c r="J98" s="463"/>
      <c r="K98" s="464"/>
      <c r="L98" s="244">
        <f>N69</f>
        <v>0</v>
      </c>
      <c r="M98" s="244">
        <f>T69</f>
        <v>1</v>
      </c>
      <c r="N98" s="467">
        <f>COUNTIF(F99:M99,"○")*3+COUNTIF(F99:M99,"△")</f>
        <v>1</v>
      </c>
      <c r="O98" s="467">
        <f>F98-G98+H98-I98+L98-M98</f>
        <v>-5</v>
      </c>
      <c r="P98" s="467">
        <v>3</v>
      </c>
      <c r="Q98" s="225"/>
      <c r="R98" s="477" t="str">
        <f>Z58</f>
        <v>栃木ウーヴァＦＣ・Ｕ－１２</v>
      </c>
      <c r="S98" s="478"/>
      <c r="T98" s="478"/>
      <c r="U98" s="479"/>
      <c r="V98" s="244">
        <f>AA94</f>
        <v>0</v>
      </c>
      <c r="W98" s="244">
        <f>Z94</f>
        <v>2</v>
      </c>
      <c r="X98" s="244">
        <f>AA96</f>
        <v>1</v>
      </c>
      <c r="Y98" s="244">
        <f>Z96</f>
        <v>4</v>
      </c>
      <c r="Z98" s="463"/>
      <c r="AA98" s="464"/>
      <c r="AB98" s="244">
        <f>N73</f>
        <v>1</v>
      </c>
      <c r="AC98" s="244">
        <f>T73</f>
        <v>1</v>
      </c>
      <c r="AD98" s="467">
        <f>COUNTIF(V99:AC99,"○")*3+COUNTIF(V99:AC99,"△")</f>
        <v>1</v>
      </c>
      <c r="AE98" s="467">
        <f>V98-W98+X98-Y98+AB98-AC98</f>
        <v>-5</v>
      </c>
      <c r="AF98" s="467">
        <v>4</v>
      </c>
    </row>
    <row r="99" spans="2:32" ht="20.100000000000001" customHeight="1" x14ac:dyDescent="0.2">
      <c r="B99" s="472"/>
      <c r="C99" s="473"/>
      <c r="D99" s="473"/>
      <c r="E99" s="474"/>
      <c r="F99" s="475" t="str">
        <f>IF(F98&gt;G98,"○",IF(F98&lt;G98,"×",IF(F98=G98,"△")))</f>
        <v>△</v>
      </c>
      <c r="G99" s="476"/>
      <c r="H99" s="475" t="str">
        <f>IF(H98&gt;I98,"○",IF(H98&lt;I98,"×",IF(H98=I98,"△")))</f>
        <v>×</v>
      </c>
      <c r="I99" s="476"/>
      <c r="J99" s="465"/>
      <c r="K99" s="466"/>
      <c r="L99" s="475" t="str">
        <f>IF(L98&gt;M98,"○",IF(L98&lt;M98,"×",IF(L98=M98,"△")))</f>
        <v>×</v>
      </c>
      <c r="M99" s="476"/>
      <c r="N99" s="468"/>
      <c r="O99" s="468"/>
      <c r="P99" s="468"/>
      <c r="Q99" s="225"/>
      <c r="R99" s="480"/>
      <c r="S99" s="481"/>
      <c r="T99" s="481"/>
      <c r="U99" s="482"/>
      <c r="V99" s="475" t="str">
        <f>IF(V98&gt;W98,"○",IF(V98&lt;W98,"×",IF(V98=W98,"△")))</f>
        <v>×</v>
      </c>
      <c r="W99" s="476"/>
      <c r="X99" s="475" t="str">
        <f>IF(X98&gt;Y98,"○",IF(X98&lt;Y98,"×",IF(X98=Y98,"△")))</f>
        <v>×</v>
      </c>
      <c r="Y99" s="476"/>
      <c r="Z99" s="465"/>
      <c r="AA99" s="466"/>
      <c r="AB99" s="475" t="str">
        <f>IF(AB98&gt;AC98,"○",IF(AB98&lt;AC98,"×",IF(AB98=AC98,"△")))</f>
        <v>△</v>
      </c>
      <c r="AC99" s="476"/>
      <c r="AD99" s="468"/>
      <c r="AE99" s="468"/>
      <c r="AF99" s="468"/>
    </row>
    <row r="100" spans="2:32" ht="20.100000000000001" customHeight="1" x14ac:dyDescent="0.2">
      <c r="B100" s="457" t="str">
        <f>O58</f>
        <v>ＦＣ真岡２１ファンタジー</v>
      </c>
      <c r="C100" s="458"/>
      <c r="D100" s="458"/>
      <c r="E100" s="459"/>
      <c r="F100" s="244">
        <f>M94</f>
        <v>6</v>
      </c>
      <c r="G100" s="244">
        <f>L94</f>
        <v>1</v>
      </c>
      <c r="H100" s="244">
        <f>M96</f>
        <v>3</v>
      </c>
      <c r="I100" s="244">
        <f>L96</f>
        <v>2</v>
      </c>
      <c r="J100" s="244">
        <f>M98</f>
        <v>1</v>
      </c>
      <c r="K100" s="244">
        <f>L98</f>
        <v>0</v>
      </c>
      <c r="L100" s="463"/>
      <c r="M100" s="464"/>
      <c r="N100" s="467">
        <f>COUNTIF(F101:M101,"○")*3+COUNTIF(F101:M101,"△")</f>
        <v>9</v>
      </c>
      <c r="O100" s="467">
        <f>F100-G100+H100-I100+J100-K100</f>
        <v>7</v>
      </c>
      <c r="P100" s="467">
        <v>1</v>
      </c>
      <c r="Q100" s="225"/>
      <c r="R100" s="469" t="str">
        <f>AD58</f>
        <v>みはらサッカークラブジュニア</v>
      </c>
      <c r="S100" s="470"/>
      <c r="T100" s="470"/>
      <c r="U100" s="471"/>
      <c r="V100" s="244">
        <f>AC94</f>
        <v>0</v>
      </c>
      <c r="W100" s="244">
        <f>AB94</f>
        <v>0</v>
      </c>
      <c r="X100" s="244">
        <f>AC96</f>
        <v>0</v>
      </c>
      <c r="Y100" s="244">
        <f>AB96</f>
        <v>2</v>
      </c>
      <c r="Z100" s="244">
        <f>AC98</f>
        <v>1</v>
      </c>
      <c r="AA100" s="244">
        <f>AB98</f>
        <v>1</v>
      </c>
      <c r="AB100" s="463"/>
      <c r="AC100" s="464"/>
      <c r="AD100" s="467">
        <f>COUNTIF(V101:AC101,"○")*3+COUNTIF(V101:AC101,"△")</f>
        <v>2</v>
      </c>
      <c r="AE100" s="467">
        <f>V100-W100+X100-Y100+Z100-AA100</f>
        <v>-2</v>
      </c>
      <c r="AF100" s="467">
        <v>3</v>
      </c>
    </row>
    <row r="101" spans="2:32" ht="20.100000000000001" customHeight="1" x14ac:dyDescent="0.2">
      <c r="B101" s="460"/>
      <c r="C101" s="461"/>
      <c r="D101" s="461"/>
      <c r="E101" s="462"/>
      <c r="F101" s="475" t="str">
        <f>IF(F100&gt;G100,"○",IF(F100&lt;G100,"×",IF(F100=G100,"△")))</f>
        <v>○</v>
      </c>
      <c r="G101" s="476"/>
      <c r="H101" s="475" t="str">
        <f>IF(H100&gt;I100,"○",IF(H100&lt;I100,"×",IF(H100=I100,"△")))</f>
        <v>○</v>
      </c>
      <c r="I101" s="476"/>
      <c r="J101" s="475" t="str">
        <f>IF(J100&gt;K100,"○",IF(J100&lt;K100,"×",IF(J100=K100,"△")))</f>
        <v>○</v>
      </c>
      <c r="K101" s="476"/>
      <c r="L101" s="465"/>
      <c r="M101" s="466"/>
      <c r="N101" s="468"/>
      <c r="O101" s="468"/>
      <c r="P101" s="468"/>
      <c r="Q101" s="225"/>
      <c r="R101" s="472"/>
      <c r="S101" s="473"/>
      <c r="T101" s="473"/>
      <c r="U101" s="474"/>
      <c r="V101" s="475" t="str">
        <f>IF(V100&gt;W100,"○",IF(V100&lt;W100,"×",IF(V100=W100,"△")))</f>
        <v>△</v>
      </c>
      <c r="W101" s="476"/>
      <c r="X101" s="475" t="str">
        <f>IF(X100&gt;Y100,"○",IF(X100&lt;Y100,"×",IF(X100=Y100,"△")))</f>
        <v>×</v>
      </c>
      <c r="Y101" s="476"/>
      <c r="Z101" s="475" t="str">
        <f>IF(Z100&gt;AA100,"○",IF(Z100&lt;AA100,"×",IF(Z100=AA100,"△")))</f>
        <v>△</v>
      </c>
      <c r="AA101" s="476"/>
      <c r="AB101" s="465"/>
      <c r="AC101" s="466"/>
      <c r="AD101" s="468"/>
      <c r="AE101" s="468"/>
      <c r="AF101" s="468"/>
    </row>
    <row r="102" spans="2:32" ht="20.100000000000001" customHeight="1" x14ac:dyDescent="0.2"/>
  </sheetData>
  <mergeCells count="562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D30:F31"/>
    <mergeCell ref="G30:M31"/>
    <mergeCell ref="N30:N31"/>
    <mergeCell ref="O30:O31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O34:O35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AD38:AD39"/>
    <mergeCell ref="AE38:AE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F38:AF39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D57:AE57"/>
    <mergeCell ref="C58:D65"/>
    <mergeCell ref="G58:H65"/>
    <mergeCell ref="K58:L65"/>
    <mergeCell ref="O58:P65"/>
    <mergeCell ref="R58:S65"/>
    <mergeCell ref="V58:W65"/>
    <mergeCell ref="Z58:AA65"/>
    <mergeCell ref="AB67:AB68"/>
    <mergeCell ref="AC67:AC68"/>
    <mergeCell ref="AD67:AD68"/>
    <mergeCell ref="AE67:AE68"/>
    <mergeCell ref="AF67:AF68"/>
    <mergeCell ref="AG67:AG68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B71:B72"/>
    <mergeCell ref="C71:C72"/>
    <mergeCell ref="D71:F72"/>
    <mergeCell ref="G71:M72"/>
    <mergeCell ref="N71:N72"/>
    <mergeCell ref="O71:O72"/>
    <mergeCell ref="S71:S72"/>
    <mergeCell ref="S69:S70"/>
    <mergeCell ref="T69:T70"/>
    <mergeCell ref="B69:B70"/>
    <mergeCell ref="C69:C70"/>
    <mergeCell ref="D69:F70"/>
    <mergeCell ref="G69:M70"/>
    <mergeCell ref="N69:N70"/>
    <mergeCell ref="O69:O70"/>
    <mergeCell ref="G73:M74"/>
    <mergeCell ref="N73:N74"/>
    <mergeCell ref="O73:O74"/>
    <mergeCell ref="S73:S74"/>
    <mergeCell ref="T73:T74"/>
    <mergeCell ref="T71:T72"/>
    <mergeCell ref="AE69:AE70"/>
    <mergeCell ref="AF69:AF70"/>
    <mergeCell ref="AG69:AG70"/>
    <mergeCell ref="U69:AA70"/>
    <mergeCell ref="AB69:AB70"/>
    <mergeCell ref="AC69:AC70"/>
    <mergeCell ref="AD69:AD70"/>
    <mergeCell ref="AF71:AF72"/>
    <mergeCell ref="AG71:AG72"/>
    <mergeCell ref="U71:AA72"/>
    <mergeCell ref="AB71:AB72"/>
    <mergeCell ref="AC71:AC72"/>
    <mergeCell ref="AD71:AD72"/>
    <mergeCell ref="AE71:AE72"/>
    <mergeCell ref="AG73:AG74"/>
    <mergeCell ref="U73:AA74"/>
    <mergeCell ref="AB73:AB74"/>
    <mergeCell ref="AC73:AC74"/>
    <mergeCell ref="AB75:AB76"/>
    <mergeCell ref="AC75:AC76"/>
    <mergeCell ref="AD75:AD76"/>
    <mergeCell ref="AE75:AE76"/>
    <mergeCell ref="O77:O78"/>
    <mergeCell ref="AF79:AF80"/>
    <mergeCell ref="AG79:AG80"/>
    <mergeCell ref="AF75:AF76"/>
    <mergeCell ref="AG75:AG76"/>
    <mergeCell ref="AG77:AG78"/>
    <mergeCell ref="AE79:AE80"/>
    <mergeCell ref="B75:B76"/>
    <mergeCell ref="C75:C76"/>
    <mergeCell ref="D75:F76"/>
    <mergeCell ref="G75:M76"/>
    <mergeCell ref="N75:N76"/>
    <mergeCell ref="O75:O76"/>
    <mergeCell ref="S75:S76"/>
    <mergeCell ref="T75:T76"/>
    <mergeCell ref="U75:AA76"/>
    <mergeCell ref="AD73:AD74"/>
    <mergeCell ref="AE73:AE74"/>
    <mergeCell ref="AF73:AF74"/>
    <mergeCell ref="B73:B74"/>
    <mergeCell ref="C73:C74"/>
    <mergeCell ref="D73:F74"/>
    <mergeCell ref="S81:S82"/>
    <mergeCell ref="T81:T82"/>
    <mergeCell ref="T79:T80"/>
    <mergeCell ref="AE77:AE78"/>
    <mergeCell ref="AF77:AF78"/>
    <mergeCell ref="B79:B80"/>
    <mergeCell ref="C79:C80"/>
    <mergeCell ref="D79:F80"/>
    <mergeCell ref="G79:M80"/>
    <mergeCell ref="N79:N80"/>
    <mergeCell ref="O79:O80"/>
    <mergeCell ref="S79:S80"/>
    <mergeCell ref="S77:S78"/>
    <mergeCell ref="T77:T78"/>
    <mergeCell ref="U77:AA78"/>
    <mergeCell ref="AB77:AB78"/>
    <mergeCell ref="AC77:AC78"/>
    <mergeCell ref="AD77:AD78"/>
    <mergeCell ref="B77:B78"/>
    <mergeCell ref="C77:C78"/>
    <mergeCell ref="D77:F78"/>
    <mergeCell ref="G77:M78"/>
    <mergeCell ref="N77:N78"/>
    <mergeCell ref="U79:AA80"/>
    <mergeCell ref="AB79:AB80"/>
    <mergeCell ref="AC79:AC80"/>
    <mergeCell ref="AD79:AD80"/>
    <mergeCell ref="AB83:AB84"/>
    <mergeCell ref="AC83:AC84"/>
    <mergeCell ref="AD83:AD84"/>
    <mergeCell ref="AE83:AE84"/>
    <mergeCell ref="AF83:AF84"/>
    <mergeCell ref="AG83:AG84"/>
    <mergeCell ref="AG81:AG82"/>
    <mergeCell ref="B83:B84"/>
    <mergeCell ref="C83:C84"/>
    <mergeCell ref="D83:F84"/>
    <mergeCell ref="G83:M84"/>
    <mergeCell ref="N83:N84"/>
    <mergeCell ref="O83:O84"/>
    <mergeCell ref="S83:S84"/>
    <mergeCell ref="T83:T84"/>
    <mergeCell ref="U83:AA84"/>
    <mergeCell ref="U81:AA82"/>
    <mergeCell ref="AB81:AB82"/>
    <mergeCell ref="AC81:AC82"/>
    <mergeCell ref="AD81:AD82"/>
    <mergeCell ref="AE81:AE82"/>
    <mergeCell ref="AF81:AF82"/>
    <mergeCell ref="B81:B82"/>
    <mergeCell ref="C81:C82"/>
    <mergeCell ref="D81:F82"/>
    <mergeCell ref="G81:M82"/>
    <mergeCell ref="N81:N82"/>
    <mergeCell ref="O81:O82"/>
    <mergeCell ref="AE85:AE86"/>
    <mergeCell ref="AF85:AF86"/>
    <mergeCell ref="AG85:AG86"/>
    <mergeCell ref="B87:B88"/>
    <mergeCell ref="C87:C88"/>
    <mergeCell ref="D87:F88"/>
    <mergeCell ref="G87:M88"/>
    <mergeCell ref="N87:N88"/>
    <mergeCell ref="O87:O88"/>
    <mergeCell ref="S87:S88"/>
    <mergeCell ref="S85:S86"/>
    <mergeCell ref="T85:T86"/>
    <mergeCell ref="U85:AA86"/>
    <mergeCell ref="AB85:AB86"/>
    <mergeCell ref="AC85:AC86"/>
    <mergeCell ref="AD85:AD86"/>
    <mergeCell ref="B85:B86"/>
    <mergeCell ref="C85:C86"/>
    <mergeCell ref="D85:F86"/>
    <mergeCell ref="G85:M86"/>
    <mergeCell ref="N85:N86"/>
    <mergeCell ref="O85:O86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T89:T90"/>
    <mergeCell ref="T87:T88"/>
    <mergeCell ref="U87:AA88"/>
    <mergeCell ref="AB87:AB88"/>
    <mergeCell ref="AC87:AC88"/>
    <mergeCell ref="AD87:AD88"/>
    <mergeCell ref="AE87:AE88"/>
    <mergeCell ref="AG89:AG90"/>
    <mergeCell ref="U89:AA90"/>
    <mergeCell ref="AB89:AB90"/>
    <mergeCell ref="AC89:AC90"/>
    <mergeCell ref="AD89:AD90"/>
    <mergeCell ref="AE89:AE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F89:AF90"/>
    <mergeCell ref="AF92:AF93"/>
    <mergeCell ref="V92:W93"/>
    <mergeCell ref="X92:Y93"/>
    <mergeCell ref="Z92:AA93"/>
    <mergeCell ref="AB92:AC93"/>
    <mergeCell ref="AD92:AD93"/>
    <mergeCell ref="AE92:AE93"/>
    <mergeCell ref="B96:E97"/>
    <mergeCell ref="H96:I97"/>
    <mergeCell ref="N96:N97"/>
    <mergeCell ref="O96:O97"/>
    <mergeCell ref="P96:P97"/>
    <mergeCell ref="R96:U97"/>
    <mergeCell ref="F97:G97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AF94:AF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Z98:AA99"/>
    <mergeCell ref="AD98:AD99"/>
    <mergeCell ref="B100:E101"/>
    <mergeCell ref="L100:M101"/>
    <mergeCell ref="N100:N101"/>
    <mergeCell ref="O100:O101"/>
    <mergeCell ref="P100:P101"/>
    <mergeCell ref="R100:U101"/>
    <mergeCell ref="AE98:AE99"/>
    <mergeCell ref="AB100:AC101"/>
    <mergeCell ref="AD100:AD101"/>
    <mergeCell ref="AE100:AE101"/>
    <mergeCell ref="B98:E99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style="248" customWidth="1"/>
    <col min="2" max="36" width="5.6640625" style="248" customWidth="1"/>
    <col min="37" max="256" width="8.88671875" style="248"/>
    <col min="257" max="257" width="5.44140625" style="248" customWidth="1"/>
    <col min="258" max="292" width="5.6640625" style="248" customWidth="1"/>
    <col min="293" max="512" width="8.88671875" style="248"/>
    <col min="513" max="513" width="5.44140625" style="248" customWidth="1"/>
    <col min="514" max="548" width="5.6640625" style="248" customWidth="1"/>
    <col min="549" max="768" width="8.88671875" style="248"/>
    <col min="769" max="769" width="5.44140625" style="248" customWidth="1"/>
    <col min="770" max="804" width="5.6640625" style="248" customWidth="1"/>
    <col min="805" max="1024" width="8.88671875" style="248"/>
    <col min="1025" max="1025" width="5.44140625" style="248" customWidth="1"/>
    <col min="1026" max="1060" width="5.6640625" style="248" customWidth="1"/>
    <col min="1061" max="1280" width="8.88671875" style="248"/>
    <col min="1281" max="1281" width="5.44140625" style="248" customWidth="1"/>
    <col min="1282" max="1316" width="5.6640625" style="248" customWidth="1"/>
    <col min="1317" max="1536" width="8.88671875" style="248"/>
    <col min="1537" max="1537" width="5.44140625" style="248" customWidth="1"/>
    <col min="1538" max="1572" width="5.6640625" style="248" customWidth="1"/>
    <col min="1573" max="1792" width="8.88671875" style="248"/>
    <col min="1793" max="1793" width="5.44140625" style="248" customWidth="1"/>
    <col min="1794" max="1828" width="5.6640625" style="248" customWidth="1"/>
    <col min="1829" max="2048" width="8.88671875" style="248"/>
    <col min="2049" max="2049" width="5.44140625" style="248" customWidth="1"/>
    <col min="2050" max="2084" width="5.6640625" style="248" customWidth="1"/>
    <col min="2085" max="2304" width="8.88671875" style="248"/>
    <col min="2305" max="2305" width="5.44140625" style="248" customWidth="1"/>
    <col min="2306" max="2340" width="5.6640625" style="248" customWidth="1"/>
    <col min="2341" max="2560" width="8.88671875" style="248"/>
    <col min="2561" max="2561" width="5.44140625" style="248" customWidth="1"/>
    <col min="2562" max="2596" width="5.6640625" style="248" customWidth="1"/>
    <col min="2597" max="2816" width="8.88671875" style="248"/>
    <col min="2817" max="2817" width="5.44140625" style="248" customWidth="1"/>
    <col min="2818" max="2852" width="5.6640625" style="248" customWidth="1"/>
    <col min="2853" max="3072" width="8.88671875" style="248"/>
    <col min="3073" max="3073" width="5.44140625" style="248" customWidth="1"/>
    <col min="3074" max="3108" width="5.6640625" style="248" customWidth="1"/>
    <col min="3109" max="3328" width="8.88671875" style="248"/>
    <col min="3329" max="3329" width="5.44140625" style="248" customWidth="1"/>
    <col min="3330" max="3364" width="5.6640625" style="248" customWidth="1"/>
    <col min="3365" max="3584" width="8.88671875" style="248"/>
    <col min="3585" max="3585" width="5.44140625" style="248" customWidth="1"/>
    <col min="3586" max="3620" width="5.6640625" style="248" customWidth="1"/>
    <col min="3621" max="3840" width="8.88671875" style="248"/>
    <col min="3841" max="3841" width="5.44140625" style="248" customWidth="1"/>
    <col min="3842" max="3876" width="5.6640625" style="248" customWidth="1"/>
    <col min="3877" max="4096" width="8.88671875" style="248"/>
    <col min="4097" max="4097" width="5.44140625" style="248" customWidth="1"/>
    <col min="4098" max="4132" width="5.6640625" style="248" customWidth="1"/>
    <col min="4133" max="4352" width="8.88671875" style="248"/>
    <col min="4353" max="4353" width="5.44140625" style="248" customWidth="1"/>
    <col min="4354" max="4388" width="5.6640625" style="248" customWidth="1"/>
    <col min="4389" max="4608" width="8.88671875" style="248"/>
    <col min="4609" max="4609" width="5.44140625" style="248" customWidth="1"/>
    <col min="4610" max="4644" width="5.6640625" style="248" customWidth="1"/>
    <col min="4645" max="4864" width="8.88671875" style="248"/>
    <col min="4865" max="4865" width="5.44140625" style="248" customWidth="1"/>
    <col min="4866" max="4900" width="5.6640625" style="248" customWidth="1"/>
    <col min="4901" max="5120" width="8.88671875" style="248"/>
    <col min="5121" max="5121" width="5.44140625" style="248" customWidth="1"/>
    <col min="5122" max="5156" width="5.6640625" style="248" customWidth="1"/>
    <col min="5157" max="5376" width="8.88671875" style="248"/>
    <col min="5377" max="5377" width="5.44140625" style="248" customWidth="1"/>
    <col min="5378" max="5412" width="5.6640625" style="248" customWidth="1"/>
    <col min="5413" max="5632" width="8.88671875" style="248"/>
    <col min="5633" max="5633" width="5.44140625" style="248" customWidth="1"/>
    <col min="5634" max="5668" width="5.6640625" style="248" customWidth="1"/>
    <col min="5669" max="5888" width="8.88671875" style="248"/>
    <col min="5889" max="5889" width="5.44140625" style="248" customWidth="1"/>
    <col min="5890" max="5924" width="5.6640625" style="248" customWidth="1"/>
    <col min="5925" max="6144" width="8.88671875" style="248"/>
    <col min="6145" max="6145" width="5.44140625" style="248" customWidth="1"/>
    <col min="6146" max="6180" width="5.6640625" style="248" customWidth="1"/>
    <col min="6181" max="6400" width="8.88671875" style="248"/>
    <col min="6401" max="6401" width="5.44140625" style="248" customWidth="1"/>
    <col min="6402" max="6436" width="5.6640625" style="248" customWidth="1"/>
    <col min="6437" max="6656" width="8.88671875" style="248"/>
    <col min="6657" max="6657" width="5.44140625" style="248" customWidth="1"/>
    <col min="6658" max="6692" width="5.6640625" style="248" customWidth="1"/>
    <col min="6693" max="6912" width="8.88671875" style="248"/>
    <col min="6913" max="6913" width="5.44140625" style="248" customWidth="1"/>
    <col min="6914" max="6948" width="5.6640625" style="248" customWidth="1"/>
    <col min="6949" max="7168" width="8.88671875" style="248"/>
    <col min="7169" max="7169" width="5.44140625" style="248" customWidth="1"/>
    <col min="7170" max="7204" width="5.6640625" style="248" customWidth="1"/>
    <col min="7205" max="7424" width="8.88671875" style="248"/>
    <col min="7425" max="7425" width="5.44140625" style="248" customWidth="1"/>
    <col min="7426" max="7460" width="5.6640625" style="248" customWidth="1"/>
    <col min="7461" max="7680" width="8.88671875" style="248"/>
    <col min="7681" max="7681" width="5.44140625" style="248" customWidth="1"/>
    <col min="7682" max="7716" width="5.6640625" style="248" customWidth="1"/>
    <col min="7717" max="7936" width="8.88671875" style="248"/>
    <col min="7937" max="7937" width="5.44140625" style="248" customWidth="1"/>
    <col min="7938" max="7972" width="5.6640625" style="248" customWidth="1"/>
    <col min="7973" max="8192" width="8.88671875" style="248"/>
    <col min="8193" max="8193" width="5.44140625" style="248" customWidth="1"/>
    <col min="8194" max="8228" width="5.6640625" style="248" customWidth="1"/>
    <col min="8229" max="8448" width="8.88671875" style="248"/>
    <col min="8449" max="8449" width="5.44140625" style="248" customWidth="1"/>
    <col min="8450" max="8484" width="5.6640625" style="248" customWidth="1"/>
    <col min="8485" max="8704" width="8.88671875" style="248"/>
    <col min="8705" max="8705" width="5.44140625" style="248" customWidth="1"/>
    <col min="8706" max="8740" width="5.6640625" style="248" customWidth="1"/>
    <col min="8741" max="8960" width="8.88671875" style="248"/>
    <col min="8961" max="8961" width="5.44140625" style="248" customWidth="1"/>
    <col min="8962" max="8996" width="5.6640625" style="248" customWidth="1"/>
    <col min="8997" max="9216" width="8.88671875" style="248"/>
    <col min="9217" max="9217" width="5.44140625" style="248" customWidth="1"/>
    <col min="9218" max="9252" width="5.6640625" style="248" customWidth="1"/>
    <col min="9253" max="9472" width="8.88671875" style="248"/>
    <col min="9473" max="9473" width="5.44140625" style="248" customWidth="1"/>
    <col min="9474" max="9508" width="5.6640625" style="248" customWidth="1"/>
    <col min="9509" max="9728" width="8.88671875" style="248"/>
    <col min="9729" max="9729" width="5.44140625" style="248" customWidth="1"/>
    <col min="9730" max="9764" width="5.6640625" style="248" customWidth="1"/>
    <col min="9765" max="9984" width="8.88671875" style="248"/>
    <col min="9985" max="9985" width="5.44140625" style="248" customWidth="1"/>
    <col min="9986" max="10020" width="5.6640625" style="248" customWidth="1"/>
    <col min="10021" max="10240" width="8.88671875" style="248"/>
    <col min="10241" max="10241" width="5.44140625" style="248" customWidth="1"/>
    <col min="10242" max="10276" width="5.6640625" style="248" customWidth="1"/>
    <col min="10277" max="10496" width="8.88671875" style="248"/>
    <col min="10497" max="10497" width="5.44140625" style="248" customWidth="1"/>
    <col min="10498" max="10532" width="5.6640625" style="248" customWidth="1"/>
    <col min="10533" max="10752" width="8.88671875" style="248"/>
    <col min="10753" max="10753" width="5.44140625" style="248" customWidth="1"/>
    <col min="10754" max="10788" width="5.6640625" style="248" customWidth="1"/>
    <col min="10789" max="11008" width="8.88671875" style="248"/>
    <col min="11009" max="11009" width="5.44140625" style="248" customWidth="1"/>
    <col min="11010" max="11044" width="5.6640625" style="248" customWidth="1"/>
    <col min="11045" max="11264" width="8.88671875" style="248"/>
    <col min="11265" max="11265" width="5.44140625" style="248" customWidth="1"/>
    <col min="11266" max="11300" width="5.6640625" style="248" customWidth="1"/>
    <col min="11301" max="11520" width="8.88671875" style="248"/>
    <col min="11521" max="11521" width="5.44140625" style="248" customWidth="1"/>
    <col min="11522" max="11556" width="5.6640625" style="248" customWidth="1"/>
    <col min="11557" max="11776" width="8.88671875" style="248"/>
    <col min="11777" max="11777" width="5.44140625" style="248" customWidth="1"/>
    <col min="11778" max="11812" width="5.6640625" style="248" customWidth="1"/>
    <col min="11813" max="12032" width="8.88671875" style="248"/>
    <col min="12033" max="12033" width="5.44140625" style="248" customWidth="1"/>
    <col min="12034" max="12068" width="5.6640625" style="248" customWidth="1"/>
    <col min="12069" max="12288" width="8.88671875" style="248"/>
    <col min="12289" max="12289" width="5.44140625" style="248" customWidth="1"/>
    <col min="12290" max="12324" width="5.6640625" style="248" customWidth="1"/>
    <col min="12325" max="12544" width="8.88671875" style="248"/>
    <col min="12545" max="12545" width="5.44140625" style="248" customWidth="1"/>
    <col min="12546" max="12580" width="5.6640625" style="248" customWidth="1"/>
    <col min="12581" max="12800" width="8.88671875" style="248"/>
    <col min="12801" max="12801" width="5.44140625" style="248" customWidth="1"/>
    <col min="12802" max="12836" width="5.6640625" style="248" customWidth="1"/>
    <col min="12837" max="13056" width="8.88671875" style="248"/>
    <col min="13057" max="13057" width="5.44140625" style="248" customWidth="1"/>
    <col min="13058" max="13092" width="5.6640625" style="248" customWidth="1"/>
    <col min="13093" max="13312" width="8.88671875" style="248"/>
    <col min="13313" max="13313" width="5.44140625" style="248" customWidth="1"/>
    <col min="13314" max="13348" width="5.6640625" style="248" customWidth="1"/>
    <col min="13349" max="13568" width="8.88671875" style="248"/>
    <col min="13569" max="13569" width="5.44140625" style="248" customWidth="1"/>
    <col min="13570" max="13604" width="5.6640625" style="248" customWidth="1"/>
    <col min="13605" max="13824" width="8.88671875" style="248"/>
    <col min="13825" max="13825" width="5.44140625" style="248" customWidth="1"/>
    <col min="13826" max="13860" width="5.6640625" style="248" customWidth="1"/>
    <col min="13861" max="14080" width="8.88671875" style="248"/>
    <col min="14081" max="14081" width="5.44140625" style="248" customWidth="1"/>
    <col min="14082" max="14116" width="5.6640625" style="248" customWidth="1"/>
    <col min="14117" max="14336" width="8.88671875" style="248"/>
    <col min="14337" max="14337" width="5.44140625" style="248" customWidth="1"/>
    <col min="14338" max="14372" width="5.6640625" style="248" customWidth="1"/>
    <col min="14373" max="14592" width="8.88671875" style="248"/>
    <col min="14593" max="14593" width="5.44140625" style="248" customWidth="1"/>
    <col min="14594" max="14628" width="5.6640625" style="248" customWidth="1"/>
    <col min="14629" max="14848" width="8.88671875" style="248"/>
    <col min="14849" max="14849" width="5.44140625" style="248" customWidth="1"/>
    <col min="14850" max="14884" width="5.6640625" style="248" customWidth="1"/>
    <col min="14885" max="15104" width="8.88671875" style="248"/>
    <col min="15105" max="15105" width="5.44140625" style="248" customWidth="1"/>
    <col min="15106" max="15140" width="5.6640625" style="248" customWidth="1"/>
    <col min="15141" max="15360" width="8.88671875" style="248"/>
    <col min="15361" max="15361" width="5.44140625" style="248" customWidth="1"/>
    <col min="15362" max="15396" width="5.6640625" style="248" customWidth="1"/>
    <col min="15397" max="15616" width="8.88671875" style="248"/>
    <col min="15617" max="15617" width="5.44140625" style="248" customWidth="1"/>
    <col min="15618" max="15652" width="5.6640625" style="248" customWidth="1"/>
    <col min="15653" max="15872" width="8.88671875" style="248"/>
    <col min="15873" max="15873" width="5.44140625" style="248" customWidth="1"/>
    <col min="15874" max="15908" width="5.6640625" style="248" customWidth="1"/>
    <col min="15909" max="16128" width="8.88671875" style="248"/>
    <col min="16129" max="16129" width="5.44140625" style="248" customWidth="1"/>
    <col min="16130" max="16164" width="5.6640625" style="248" customWidth="1"/>
    <col min="16165" max="16384" width="8.88671875" style="248"/>
  </cols>
  <sheetData>
    <row r="1" spans="1:33" ht="22.05" customHeight="1" x14ac:dyDescent="0.2">
      <c r="A1" s="14" t="str">
        <f>'U11組合せ (抽選結果)'!J3</f>
        <v>■第1日　1月13日</v>
      </c>
      <c r="B1" s="169"/>
      <c r="C1" s="169"/>
      <c r="D1" s="169"/>
      <c r="E1" s="169"/>
      <c r="F1" s="169"/>
      <c r="G1" s="169"/>
      <c r="H1" s="169"/>
      <c r="I1" s="526" t="str">
        <f>'U11組合せ (抽選結果)'!S3</f>
        <v>予選リーグ</v>
      </c>
      <c r="J1" s="526"/>
      <c r="K1" s="526"/>
      <c r="L1" s="526"/>
      <c r="M1" s="526"/>
      <c r="N1" s="606"/>
      <c r="O1" s="606"/>
      <c r="P1" s="606"/>
      <c r="Q1" s="606"/>
      <c r="R1" s="606"/>
      <c r="T1" s="525" t="s">
        <v>305</v>
      </c>
      <c r="U1" s="525"/>
      <c r="V1" s="525"/>
      <c r="W1" s="525"/>
      <c r="X1" s="526" t="str">
        <f>'U11組合せ (抽選結果)'!A43</f>
        <v>真岡鬼怒自然公園サッカー場（クレー）BB</v>
      </c>
      <c r="Y1" s="526"/>
      <c r="Z1" s="526"/>
      <c r="AA1" s="526"/>
      <c r="AB1" s="526"/>
      <c r="AC1" s="526"/>
      <c r="AD1" s="526"/>
      <c r="AE1" s="526"/>
      <c r="AF1" s="526"/>
      <c r="AG1" s="526"/>
    </row>
    <row r="2" spans="1:33" ht="20.100000000000001" customHeight="1" x14ac:dyDescent="0.2">
      <c r="A2" s="169"/>
      <c r="B2" s="169"/>
      <c r="C2" s="169"/>
      <c r="D2" s="169"/>
      <c r="E2" s="169"/>
      <c r="F2" s="169"/>
      <c r="G2" s="169"/>
      <c r="H2" s="178"/>
      <c r="I2" s="234"/>
      <c r="J2" s="234"/>
      <c r="K2" s="234"/>
      <c r="L2" s="234"/>
      <c r="N2" s="234"/>
      <c r="O2" s="234"/>
      <c r="P2" s="234"/>
      <c r="Q2" s="234"/>
      <c r="R2" s="234"/>
      <c r="T2" s="228"/>
      <c r="U2" s="228"/>
      <c r="V2" s="228"/>
      <c r="W2" s="228"/>
      <c r="X2" s="229"/>
      <c r="Y2" s="229"/>
      <c r="AA2" s="177"/>
      <c r="AB2" s="176"/>
      <c r="AC2" s="176"/>
      <c r="AD2" s="176"/>
      <c r="AE2" s="176"/>
      <c r="AF2" s="176"/>
      <c r="AG2" s="176"/>
    </row>
    <row r="3" spans="1:33" ht="20.100000000000001" customHeight="1" x14ac:dyDescent="0.2">
      <c r="F3" s="235"/>
      <c r="J3" s="607" t="s">
        <v>250</v>
      </c>
      <c r="K3" s="607"/>
      <c r="W3" s="607" t="s">
        <v>303</v>
      </c>
      <c r="X3" s="607"/>
      <c r="Z3" s="177"/>
      <c r="AA3" s="177"/>
      <c r="AB3" s="176"/>
      <c r="AC3" s="176"/>
      <c r="AD3" s="176"/>
      <c r="AE3" s="176"/>
      <c r="AF3" s="176"/>
      <c r="AG3" s="176"/>
    </row>
    <row r="4" spans="1:33" ht="20.100000000000001" customHeight="1" thickBot="1" x14ac:dyDescent="0.25">
      <c r="G4" s="249"/>
      <c r="H4" s="249"/>
      <c r="I4" s="249"/>
      <c r="J4" s="250"/>
      <c r="K4" s="249"/>
      <c r="L4" s="249"/>
      <c r="M4" s="249"/>
      <c r="N4" s="249"/>
      <c r="T4" s="249"/>
      <c r="U4" s="249"/>
      <c r="V4" s="249"/>
      <c r="W4" s="250"/>
      <c r="X4" s="283"/>
      <c r="Y4" s="283"/>
      <c r="Z4" s="177"/>
      <c r="AA4" s="177"/>
      <c r="AB4" s="176"/>
      <c r="AC4" s="176"/>
      <c r="AD4" s="176"/>
      <c r="AE4" s="176"/>
      <c r="AF4" s="176"/>
      <c r="AG4" s="176"/>
    </row>
    <row r="5" spans="1:33" ht="20.100000000000001" customHeight="1" thickTop="1" x14ac:dyDescent="0.2">
      <c r="F5" s="251"/>
      <c r="H5" s="252"/>
      <c r="J5" s="252"/>
      <c r="K5" s="289"/>
      <c r="L5" s="252"/>
      <c r="M5" s="252"/>
      <c r="N5" s="253"/>
      <c r="S5" s="251"/>
      <c r="V5" s="252"/>
      <c r="W5" s="253"/>
      <c r="X5" s="290"/>
      <c r="Y5" s="286"/>
      <c r="Z5" s="286"/>
      <c r="AA5" s="291"/>
      <c r="AB5" s="283"/>
    </row>
    <row r="6" spans="1:33" ht="20.100000000000001" customHeight="1" x14ac:dyDescent="0.2">
      <c r="B6" s="608"/>
      <c r="C6" s="608"/>
      <c r="D6" s="172"/>
      <c r="E6" s="172"/>
      <c r="F6" s="509">
        <v>1</v>
      </c>
      <c r="G6" s="509"/>
      <c r="H6" s="22"/>
      <c r="I6" s="22"/>
      <c r="J6" s="509">
        <v>2</v>
      </c>
      <c r="K6" s="509"/>
      <c r="L6" s="22"/>
      <c r="M6" s="22"/>
      <c r="N6" s="509">
        <v>3</v>
      </c>
      <c r="O6" s="509"/>
      <c r="P6" s="255"/>
      <c r="Q6" s="22"/>
      <c r="R6" s="22"/>
      <c r="S6" s="509">
        <v>4</v>
      </c>
      <c r="T6" s="509"/>
      <c r="U6" s="22"/>
      <c r="V6" s="22"/>
      <c r="W6" s="509">
        <v>5</v>
      </c>
      <c r="X6" s="509"/>
      <c r="Y6" s="22"/>
      <c r="Z6" s="22"/>
      <c r="AA6" s="509">
        <v>6</v>
      </c>
      <c r="AB6" s="509"/>
      <c r="AC6" s="172"/>
      <c r="AD6" s="172"/>
      <c r="AE6" s="604"/>
      <c r="AF6" s="605"/>
    </row>
    <row r="7" spans="1:33" ht="20.100000000000001" customHeight="1" x14ac:dyDescent="0.2">
      <c r="B7" s="602"/>
      <c r="C7" s="602"/>
      <c r="D7" s="175"/>
      <c r="E7" s="175"/>
      <c r="F7" s="597" t="str">
        <f>'U11組合せ (抽選結果)'!C44</f>
        <v>クレアＦＣアルドーレ</v>
      </c>
      <c r="G7" s="597"/>
      <c r="H7" s="175"/>
      <c r="I7" s="175"/>
      <c r="J7" s="600" t="str">
        <f>'U11組合せ (抽選結果)'!C46</f>
        <v>大田原城山サッカークラブ</v>
      </c>
      <c r="K7" s="600"/>
      <c r="L7" s="175"/>
      <c r="M7" s="175"/>
      <c r="N7" s="597" t="str">
        <f>'U11組合せ (抽選結果)'!C48</f>
        <v>ＦＣブロケード</v>
      </c>
      <c r="O7" s="597"/>
      <c r="P7" s="256"/>
      <c r="Q7" s="175"/>
      <c r="R7" s="175"/>
      <c r="S7" s="597" t="str">
        <f>'U11組合せ (抽選結果)'!C52</f>
        <v>野木ＳＳＳ</v>
      </c>
      <c r="T7" s="597"/>
      <c r="U7" s="175"/>
      <c r="V7" s="175"/>
      <c r="W7" s="597" t="str">
        <f>'U11組合せ (抽選結果)'!C54</f>
        <v>ＦＣ中村Ｕ－１１</v>
      </c>
      <c r="X7" s="597"/>
      <c r="Y7" s="175"/>
      <c r="Z7" s="175"/>
      <c r="AA7" s="600" t="str">
        <f>'U11組合せ (抽選結果)'!C56</f>
        <v>東那須野ＦＣフェニックス</v>
      </c>
      <c r="AB7" s="600"/>
      <c r="AC7" s="175"/>
      <c r="AD7" s="175"/>
      <c r="AE7" s="598"/>
      <c r="AF7" s="599"/>
    </row>
    <row r="8" spans="1:33" ht="20.100000000000001" customHeight="1" x14ac:dyDescent="0.2">
      <c r="B8" s="602"/>
      <c r="C8" s="602"/>
      <c r="D8" s="175"/>
      <c r="E8" s="175"/>
      <c r="F8" s="597"/>
      <c r="G8" s="597"/>
      <c r="H8" s="175"/>
      <c r="I8" s="175"/>
      <c r="J8" s="600"/>
      <c r="K8" s="600"/>
      <c r="L8" s="175"/>
      <c r="M8" s="175"/>
      <c r="N8" s="597"/>
      <c r="O8" s="597"/>
      <c r="P8" s="256"/>
      <c r="Q8" s="175"/>
      <c r="R8" s="175"/>
      <c r="S8" s="597"/>
      <c r="T8" s="597"/>
      <c r="U8" s="175"/>
      <c r="V8" s="175"/>
      <c r="W8" s="597"/>
      <c r="X8" s="597"/>
      <c r="Y8" s="175"/>
      <c r="Z8" s="175"/>
      <c r="AA8" s="600"/>
      <c r="AB8" s="600"/>
      <c r="AC8" s="175"/>
      <c r="AD8" s="175"/>
      <c r="AE8" s="598"/>
      <c r="AF8" s="599"/>
    </row>
    <row r="9" spans="1:33" ht="20.100000000000001" customHeight="1" x14ac:dyDescent="0.2">
      <c r="B9" s="602"/>
      <c r="C9" s="602"/>
      <c r="D9" s="175"/>
      <c r="E9" s="175"/>
      <c r="F9" s="597"/>
      <c r="G9" s="597"/>
      <c r="H9" s="175"/>
      <c r="I9" s="175"/>
      <c r="J9" s="600"/>
      <c r="K9" s="600"/>
      <c r="L9" s="175"/>
      <c r="M9" s="175"/>
      <c r="N9" s="597"/>
      <c r="O9" s="597"/>
      <c r="P9" s="256"/>
      <c r="Q9" s="175"/>
      <c r="R9" s="175"/>
      <c r="S9" s="597"/>
      <c r="T9" s="597"/>
      <c r="U9" s="175"/>
      <c r="V9" s="175"/>
      <c r="W9" s="597"/>
      <c r="X9" s="597"/>
      <c r="Y9" s="175"/>
      <c r="Z9" s="175"/>
      <c r="AA9" s="600"/>
      <c r="AB9" s="600"/>
      <c r="AC9" s="175"/>
      <c r="AD9" s="175"/>
      <c r="AE9" s="598"/>
      <c r="AF9" s="599"/>
    </row>
    <row r="10" spans="1:33" ht="20.100000000000001" customHeight="1" x14ac:dyDescent="0.2">
      <c r="B10" s="602"/>
      <c r="C10" s="602"/>
      <c r="D10" s="175"/>
      <c r="E10" s="175"/>
      <c r="F10" s="597"/>
      <c r="G10" s="597"/>
      <c r="H10" s="175"/>
      <c r="I10" s="175"/>
      <c r="J10" s="600"/>
      <c r="K10" s="600"/>
      <c r="L10" s="175"/>
      <c r="M10" s="175"/>
      <c r="N10" s="597"/>
      <c r="O10" s="597"/>
      <c r="P10" s="256"/>
      <c r="Q10" s="175"/>
      <c r="R10" s="175"/>
      <c r="S10" s="597"/>
      <c r="T10" s="597"/>
      <c r="U10" s="175"/>
      <c r="V10" s="175"/>
      <c r="W10" s="597"/>
      <c r="X10" s="597"/>
      <c r="Y10" s="175"/>
      <c r="Z10" s="175"/>
      <c r="AA10" s="600"/>
      <c r="AB10" s="600"/>
      <c r="AC10" s="175"/>
      <c r="AD10" s="175"/>
      <c r="AE10" s="598"/>
      <c r="AF10" s="599"/>
    </row>
    <row r="11" spans="1:33" ht="20.100000000000001" customHeight="1" x14ac:dyDescent="0.2">
      <c r="B11" s="602"/>
      <c r="C11" s="602"/>
      <c r="D11" s="175"/>
      <c r="E11" s="175"/>
      <c r="F11" s="597"/>
      <c r="G11" s="597"/>
      <c r="H11" s="175"/>
      <c r="I11" s="175"/>
      <c r="J11" s="600"/>
      <c r="K11" s="600"/>
      <c r="L11" s="175"/>
      <c r="M11" s="175"/>
      <c r="N11" s="597"/>
      <c r="O11" s="597"/>
      <c r="P11" s="256"/>
      <c r="Q11" s="175"/>
      <c r="R11" s="175"/>
      <c r="S11" s="597"/>
      <c r="T11" s="597"/>
      <c r="U11" s="175"/>
      <c r="V11" s="175"/>
      <c r="W11" s="597"/>
      <c r="X11" s="597"/>
      <c r="Y11" s="175"/>
      <c r="Z11" s="175"/>
      <c r="AA11" s="600"/>
      <c r="AB11" s="600"/>
      <c r="AC11" s="175"/>
      <c r="AD11" s="175"/>
      <c r="AE11" s="598"/>
      <c r="AF11" s="599"/>
    </row>
    <row r="12" spans="1:33" ht="20.100000000000001" customHeight="1" x14ac:dyDescent="0.2">
      <c r="B12" s="602"/>
      <c r="C12" s="602"/>
      <c r="D12" s="175"/>
      <c r="E12" s="175"/>
      <c r="F12" s="597"/>
      <c r="G12" s="597"/>
      <c r="H12" s="175"/>
      <c r="I12" s="175"/>
      <c r="J12" s="600"/>
      <c r="K12" s="600"/>
      <c r="L12" s="175"/>
      <c r="M12" s="175"/>
      <c r="N12" s="597"/>
      <c r="O12" s="597"/>
      <c r="P12" s="256"/>
      <c r="Q12" s="175"/>
      <c r="R12" s="175"/>
      <c r="S12" s="597"/>
      <c r="T12" s="597"/>
      <c r="U12" s="175"/>
      <c r="V12" s="175"/>
      <c r="W12" s="597"/>
      <c r="X12" s="597"/>
      <c r="Y12" s="175"/>
      <c r="Z12" s="175"/>
      <c r="AA12" s="600"/>
      <c r="AB12" s="600"/>
      <c r="AC12" s="175"/>
      <c r="AD12" s="175"/>
      <c r="AE12" s="598"/>
      <c r="AF12" s="599"/>
    </row>
    <row r="13" spans="1:33" ht="20.100000000000001" customHeight="1" x14ac:dyDescent="0.2">
      <c r="B13" s="602"/>
      <c r="C13" s="602"/>
      <c r="D13" s="256"/>
      <c r="E13" s="256"/>
      <c r="F13" s="597"/>
      <c r="G13" s="597"/>
      <c r="H13" s="256"/>
      <c r="I13" s="256"/>
      <c r="J13" s="600"/>
      <c r="K13" s="600"/>
      <c r="L13" s="256"/>
      <c r="M13" s="256"/>
      <c r="N13" s="597"/>
      <c r="O13" s="597"/>
      <c r="P13" s="256"/>
      <c r="Q13" s="256"/>
      <c r="R13" s="256"/>
      <c r="S13" s="597"/>
      <c r="T13" s="597"/>
      <c r="U13" s="256"/>
      <c r="V13" s="256"/>
      <c r="W13" s="597"/>
      <c r="X13" s="597"/>
      <c r="Y13" s="256"/>
      <c r="Z13" s="256"/>
      <c r="AA13" s="600"/>
      <c r="AB13" s="600"/>
      <c r="AC13" s="256"/>
      <c r="AD13" s="256"/>
      <c r="AE13" s="598"/>
      <c r="AF13" s="599"/>
    </row>
    <row r="14" spans="1:33" ht="20.100000000000001" customHeight="1" x14ac:dyDescent="0.2">
      <c r="B14" s="602"/>
      <c r="C14" s="602"/>
      <c r="D14" s="256"/>
      <c r="E14" s="256"/>
      <c r="F14" s="597"/>
      <c r="G14" s="597"/>
      <c r="H14" s="256"/>
      <c r="I14" s="256"/>
      <c r="J14" s="600"/>
      <c r="K14" s="600"/>
      <c r="L14" s="256"/>
      <c r="M14" s="256"/>
      <c r="N14" s="597"/>
      <c r="O14" s="597"/>
      <c r="P14" s="256"/>
      <c r="Q14" s="256"/>
      <c r="R14" s="256"/>
      <c r="S14" s="597"/>
      <c r="T14" s="597"/>
      <c r="U14" s="256"/>
      <c r="V14" s="256"/>
      <c r="W14" s="597"/>
      <c r="X14" s="597"/>
      <c r="Y14" s="256"/>
      <c r="Z14" s="256"/>
      <c r="AA14" s="600"/>
      <c r="AB14" s="600"/>
      <c r="AC14" s="256"/>
      <c r="AD14" s="256"/>
      <c r="AE14" s="598"/>
      <c r="AF14" s="599"/>
    </row>
    <row r="15" spans="1:33" ht="20.100000000000001" customHeight="1" x14ac:dyDescent="0.2">
      <c r="C15" s="236"/>
      <c r="D15" s="236"/>
      <c r="G15" s="236"/>
      <c r="H15" s="236"/>
      <c r="K15" s="236"/>
      <c r="L15" s="236"/>
      <c r="O15" s="236"/>
      <c r="P15" s="236"/>
      <c r="T15" s="236"/>
      <c r="U15" s="236"/>
      <c r="X15" s="236"/>
      <c r="Y15" s="236"/>
      <c r="AB15" s="230" t="s">
        <v>220</v>
      </c>
      <c r="AC15" s="221" t="s">
        <v>207</v>
      </c>
      <c r="AD15" s="221" t="s">
        <v>208</v>
      </c>
      <c r="AE15" s="221" t="s">
        <v>208</v>
      </c>
      <c r="AF15" s="221" t="s">
        <v>209</v>
      </c>
      <c r="AG15" s="239" t="s">
        <v>221</v>
      </c>
    </row>
    <row r="16" spans="1:33" ht="20.100000000000001" customHeight="1" x14ac:dyDescent="0.2">
      <c r="A16" s="172"/>
      <c r="B16" s="512" t="s">
        <v>1</v>
      </c>
      <c r="C16" s="595">
        <v>0.375</v>
      </c>
      <c r="D16" s="595"/>
      <c r="E16" s="595"/>
      <c r="G16" s="609" t="str">
        <f>F7</f>
        <v>クレアＦＣアルドーレ</v>
      </c>
      <c r="H16" s="609"/>
      <c r="I16" s="609"/>
      <c r="J16" s="609"/>
      <c r="K16" s="609"/>
      <c r="L16" s="609"/>
      <c r="M16" s="609"/>
      <c r="N16" s="592">
        <f>P16+P17</f>
        <v>0</v>
      </c>
      <c r="O16" s="596" t="s">
        <v>197</v>
      </c>
      <c r="P16" s="231">
        <v>0</v>
      </c>
      <c r="Q16" s="245" t="s">
        <v>308</v>
      </c>
      <c r="R16" s="231">
        <v>0</v>
      </c>
      <c r="S16" s="596" t="s">
        <v>199</v>
      </c>
      <c r="T16" s="592">
        <f>R16+R17</f>
        <v>0</v>
      </c>
      <c r="U16" s="609" t="str">
        <f>J7</f>
        <v>大田原城山サッカークラブ</v>
      </c>
      <c r="V16" s="609"/>
      <c r="W16" s="609"/>
      <c r="X16" s="609"/>
      <c r="Y16" s="609"/>
      <c r="Z16" s="609"/>
      <c r="AA16" s="609"/>
      <c r="AB16" s="591"/>
      <c r="AC16" s="590" t="s">
        <v>212</v>
      </c>
      <c r="AD16" s="590" t="s">
        <v>218</v>
      </c>
      <c r="AE16" s="590" t="s">
        <v>211</v>
      </c>
      <c r="AF16" s="590">
        <v>6</v>
      </c>
      <c r="AG16" s="511"/>
    </row>
    <row r="17" spans="1:33" ht="20.100000000000001" customHeight="1" x14ac:dyDescent="0.2">
      <c r="A17" s="172"/>
      <c r="B17" s="512"/>
      <c r="C17" s="595"/>
      <c r="D17" s="595"/>
      <c r="E17" s="595"/>
      <c r="G17" s="609"/>
      <c r="H17" s="609"/>
      <c r="I17" s="609"/>
      <c r="J17" s="609"/>
      <c r="K17" s="609"/>
      <c r="L17" s="609"/>
      <c r="M17" s="609"/>
      <c r="N17" s="592"/>
      <c r="O17" s="596"/>
      <c r="P17" s="231">
        <v>0</v>
      </c>
      <c r="Q17" s="245" t="s">
        <v>308</v>
      </c>
      <c r="R17" s="231">
        <v>0</v>
      </c>
      <c r="S17" s="596"/>
      <c r="T17" s="592"/>
      <c r="U17" s="609"/>
      <c r="V17" s="609"/>
      <c r="W17" s="609"/>
      <c r="X17" s="609"/>
      <c r="Y17" s="609"/>
      <c r="Z17" s="609"/>
      <c r="AA17" s="609"/>
      <c r="AB17" s="591"/>
      <c r="AC17" s="590"/>
      <c r="AD17" s="590"/>
      <c r="AE17" s="590"/>
      <c r="AF17" s="590"/>
      <c r="AG17" s="511"/>
    </row>
    <row r="18" spans="1:33" ht="20.100000000000001" customHeight="1" x14ac:dyDescent="0.2">
      <c r="C18" s="131"/>
      <c r="D18" s="131"/>
      <c r="E18" s="82"/>
      <c r="G18" s="231"/>
      <c r="H18" s="231"/>
      <c r="I18" s="257"/>
      <c r="J18" s="257"/>
      <c r="K18" s="231"/>
      <c r="L18" s="231"/>
      <c r="M18" s="257"/>
      <c r="N18" s="257"/>
      <c r="O18" s="231"/>
      <c r="P18" s="231"/>
      <c r="Q18" s="257"/>
      <c r="R18" s="257"/>
      <c r="S18" s="257"/>
      <c r="T18" s="231"/>
      <c r="U18" s="231"/>
      <c r="V18" s="257"/>
      <c r="W18" s="257"/>
      <c r="X18" s="231"/>
      <c r="Y18" s="231"/>
      <c r="Z18" s="257"/>
      <c r="AA18" s="257"/>
      <c r="AB18" s="223"/>
      <c r="AC18" s="67"/>
      <c r="AD18" s="67"/>
      <c r="AE18" s="174"/>
      <c r="AF18" s="174"/>
      <c r="AG18" s="224"/>
    </row>
    <row r="19" spans="1:33" ht="20.100000000000001" customHeight="1" x14ac:dyDescent="0.2">
      <c r="A19" s="172"/>
      <c r="B19" s="512" t="s">
        <v>2</v>
      </c>
      <c r="C19" s="595">
        <v>0.40277777777777773</v>
      </c>
      <c r="D19" s="595"/>
      <c r="E19" s="595"/>
      <c r="G19" s="594" t="str">
        <f>S7</f>
        <v>野木ＳＳＳ</v>
      </c>
      <c r="H19" s="594"/>
      <c r="I19" s="594"/>
      <c r="J19" s="594"/>
      <c r="K19" s="594"/>
      <c r="L19" s="594"/>
      <c r="M19" s="594"/>
      <c r="N19" s="592">
        <f>P19+P20</f>
        <v>4</v>
      </c>
      <c r="O19" s="596" t="s">
        <v>197</v>
      </c>
      <c r="P19" s="231">
        <v>0</v>
      </c>
      <c r="Q19" s="245" t="s">
        <v>308</v>
      </c>
      <c r="R19" s="231">
        <v>0</v>
      </c>
      <c r="S19" s="596" t="s">
        <v>199</v>
      </c>
      <c r="T19" s="592">
        <f>R19+R20</f>
        <v>1</v>
      </c>
      <c r="U19" s="593" t="str">
        <f>W7</f>
        <v>ＦＣ中村Ｕ－１１</v>
      </c>
      <c r="V19" s="593"/>
      <c r="W19" s="593"/>
      <c r="X19" s="593"/>
      <c r="Y19" s="593"/>
      <c r="Z19" s="593"/>
      <c r="AA19" s="593"/>
      <c r="AB19" s="591"/>
      <c r="AC19" s="590" t="s">
        <v>217</v>
      </c>
      <c r="AD19" s="590" t="s">
        <v>215</v>
      </c>
      <c r="AE19" s="590" t="s">
        <v>216</v>
      </c>
      <c r="AF19" s="590">
        <v>3</v>
      </c>
      <c r="AG19" s="511"/>
    </row>
    <row r="20" spans="1:33" ht="20.100000000000001" customHeight="1" x14ac:dyDescent="0.2">
      <c r="A20" s="172"/>
      <c r="B20" s="512"/>
      <c r="C20" s="595"/>
      <c r="D20" s="595"/>
      <c r="E20" s="595"/>
      <c r="G20" s="594"/>
      <c r="H20" s="594"/>
      <c r="I20" s="594"/>
      <c r="J20" s="594"/>
      <c r="K20" s="594"/>
      <c r="L20" s="594"/>
      <c r="M20" s="594"/>
      <c r="N20" s="592"/>
      <c r="O20" s="596"/>
      <c r="P20" s="231">
        <v>4</v>
      </c>
      <c r="Q20" s="245" t="s">
        <v>308</v>
      </c>
      <c r="R20" s="231">
        <v>1</v>
      </c>
      <c r="S20" s="596"/>
      <c r="T20" s="592"/>
      <c r="U20" s="593"/>
      <c r="V20" s="593"/>
      <c r="W20" s="593"/>
      <c r="X20" s="593"/>
      <c r="Y20" s="593"/>
      <c r="Z20" s="593"/>
      <c r="AA20" s="593"/>
      <c r="AB20" s="591"/>
      <c r="AC20" s="590"/>
      <c r="AD20" s="590"/>
      <c r="AE20" s="590"/>
      <c r="AF20" s="590"/>
      <c r="AG20" s="511"/>
    </row>
    <row r="21" spans="1:33" ht="20.100000000000001" customHeight="1" x14ac:dyDescent="0.2">
      <c r="A21" s="172"/>
      <c r="C21" s="131"/>
      <c r="D21" s="131"/>
      <c r="E21" s="82"/>
      <c r="G21" s="231"/>
      <c r="H21" s="231"/>
      <c r="I21" s="257"/>
      <c r="J21" s="257"/>
      <c r="K21" s="231"/>
      <c r="L21" s="231"/>
      <c r="M21" s="257"/>
      <c r="N21" s="257"/>
      <c r="O21" s="231"/>
      <c r="P21" s="231"/>
      <c r="Q21" s="257"/>
      <c r="R21" s="257"/>
      <c r="S21" s="257"/>
      <c r="T21" s="231"/>
      <c r="U21" s="231"/>
      <c r="V21" s="257"/>
      <c r="W21" s="257"/>
      <c r="X21" s="231"/>
      <c r="Y21" s="231"/>
      <c r="Z21" s="257"/>
      <c r="AA21" s="257"/>
      <c r="AB21" s="223"/>
      <c r="AC21" s="67"/>
      <c r="AD21" s="67"/>
      <c r="AE21" s="174"/>
      <c r="AF21" s="174"/>
      <c r="AG21" s="224"/>
    </row>
    <row r="22" spans="1:33" ht="20.100000000000001" customHeight="1" x14ac:dyDescent="0.2">
      <c r="A22" s="172"/>
      <c r="B22" s="512" t="s">
        <v>3</v>
      </c>
      <c r="C22" s="595">
        <v>0.43055555555555558</v>
      </c>
      <c r="D22" s="595"/>
      <c r="E22" s="595"/>
      <c r="G22" s="594" t="str">
        <f>F7</f>
        <v>クレアＦＣアルドーレ</v>
      </c>
      <c r="H22" s="594"/>
      <c r="I22" s="594"/>
      <c r="J22" s="594"/>
      <c r="K22" s="594"/>
      <c r="L22" s="594"/>
      <c r="M22" s="594"/>
      <c r="N22" s="592">
        <f>P22+P23</f>
        <v>2</v>
      </c>
      <c r="O22" s="596" t="s">
        <v>197</v>
      </c>
      <c r="P22" s="231">
        <v>1</v>
      </c>
      <c r="Q22" s="245" t="s">
        <v>308</v>
      </c>
      <c r="R22" s="231">
        <v>1</v>
      </c>
      <c r="S22" s="596" t="s">
        <v>199</v>
      </c>
      <c r="T22" s="592">
        <f>R22+R23</f>
        <v>1</v>
      </c>
      <c r="U22" s="593" t="str">
        <f>N7</f>
        <v>ＦＣブロケード</v>
      </c>
      <c r="V22" s="593"/>
      <c r="W22" s="593"/>
      <c r="X22" s="593"/>
      <c r="Y22" s="593"/>
      <c r="Z22" s="593"/>
      <c r="AA22" s="593"/>
      <c r="AB22" s="591"/>
      <c r="AC22" s="590" t="s">
        <v>211</v>
      </c>
      <c r="AD22" s="590" t="s">
        <v>212</v>
      </c>
      <c r="AE22" s="590" t="s">
        <v>218</v>
      </c>
      <c r="AF22" s="590">
        <v>5</v>
      </c>
      <c r="AG22" s="511"/>
    </row>
    <row r="23" spans="1:33" ht="20.100000000000001" customHeight="1" x14ac:dyDescent="0.2">
      <c r="A23" s="172"/>
      <c r="B23" s="512"/>
      <c r="C23" s="595"/>
      <c r="D23" s="595"/>
      <c r="E23" s="595"/>
      <c r="G23" s="594"/>
      <c r="H23" s="594"/>
      <c r="I23" s="594"/>
      <c r="J23" s="594"/>
      <c r="K23" s="594"/>
      <c r="L23" s="594"/>
      <c r="M23" s="594"/>
      <c r="N23" s="592"/>
      <c r="O23" s="596"/>
      <c r="P23" s="231">
        <v>1</v>
      </c>
      <c r="Q23" s="245" t="s">
        <v>308</v>
      </c>
      <c r="R23" s="231">
        <v>0</v>
      </c>
      <c r="S23" s="596"/>
      <c r="T23" s="592"/>
      <c r="U23" s="593"/>
      <c r="V23" s="593"/>
      <c r="W23" s="593"/>
      <c r="X23" s="593"/>
      <c r="Y23" s="593"/>
      <c r="Z23" s="593"/>
      <c r="AA23" s="593"/>
      <c r="AB23" s="591"/>
      <c r="AC23" s="590"/>
      <c r="AD23" s="590"/>
      <c r="AE23" s="590"/>
      <c r="AF23" s="590"/>
      <c r="AG23" s="511"/>
    </row>
    <row r="24" spans="1:33" ht="20.100000000000001" customHeight="1" x14ac:dyDescent="0.2">
      <c r="A24" s="172"/>
      <c r="B24" s="225"/>
      <c r="C24" s="235"/>
      <c r="D24" s="235"/>
      <c r="E24" s="235"/>
      <c r="G24" s="231"/>
      <c r="H24" s="231"/>
      <c r="I24" s="231"/>
      <c r="J24" s="231"/>
      <c r="K24" s="231"/>
      <c r="L24" s="231"/>
      <c r="M24" s="231"/>
      <c r="N24" s="170"/>
      <c r="O24" s="232"/>
      <c r="P24" s="231"/>
      <c r="Q24" s="257"/>
      <c r="R24" s="257"/>
      <c r="S24" s="232"/>
      <c r="T24" s="170"/>
      <c r="U24" s="231"/>
      <c r="V24" s="231"/>
      <c r="W24" s="231"/>
      <c r="X24" s="231"/>
      <c r="Y24" s="231"/>
      <c r="Z24" s="231"/>
      <c r="AA24" s="231"/>
      <c r="AB24" s="223"/>
      <c r="AC24" s="67"/>
      <c r="AD24" s="67"/>
      <c r="AE24" s="174"/>
      <c r="AF24" s="174"/>
      <c r="AG24" s="224"/>
    </row>
    <row r="25" spans="1:33" ht="20.100000000000001" customHeight="1" x14ac:dyDescent="0.2">
      <c r="A25" s="172"/>
      <c r="B25" s="512" t="s">
        <v>4</v>
      </c>
      <c r="C25" s="595">
        <v>0.45833333333333331</v>
      </c>
      <c r="D25" s="595"/>
      <c r="E25" s="595"/>
      <c r="G25" s="593" t="str">
        <f>S7</f>
        <v>野木ＳＳＳ</v>
      </c>
      <c r="H25" s="593"/>
      <c r="I25" s="593"/>
      <c r="J25" s="593"/>
      <c r="K25" s="593"/>
      <c r="L25" s="593"/>
      <c r="M25" s="593"/>
      <c r="N25" s="592">
        <f>P25+P26</f>
        <v>0</v>
      </c>
      <c r="O25" s="596" t="s">
        <v>197</v>
      </c>
      <c r="P25" s="231">
        <v>0</v>
      </c>
      <c r="Q25" s="245" t="s">
        <v>308</v>
      </c>
      <c r="R25" s="231">
        <v>1</v>
      </c>
      <c r="S25" s="596" t="s">
        <v>199</v>
      </c>
      <c r="T25" s="592">
        <f>R25+R26</f>
        <v>1</v>
      </c>
      <c r="U25" s="594" t="str">
        <f>AA7</f>
        <v>東那須野ＦＣフェニックス</v>
      </c>
      <c r="V25" s="594"/>
      <c r="W25" s="594"/>
      <c r="X25" s="594"/>
      <c r="Y25" s="594"/>
      <c r="Z25" s="594"/>
      <c r="AA25" s="594"/>
      <c r="AB25" s="591"/>
      <c r="AC25" s="590" t="s">
        <v>216</v>
      </c>
      <c r="AD25" s="590" t="s">
        <v>217</v>
      </c>
      <c r="AE25" s="590" t="s">
        <v>215</v>
      </c>
      <c r="AF25" s="590">
        <v>2</v>
      </c>
      <c r="AG25" s="511"/>
    </row>
    <row r="26" spans="1:33" ht="20.100000000000001" customHeight="1" x14ac:dyDescent="0.2">
      <c r="A26" s="172"/>
      <c r="B26" s="512"/>
      <c r="C26" s="595"/>
      <c r="D26" s="595"/>
      <c r="E26" s="595"/>
      <c r="G26" s="593"/>
      <c r="H26" s="593"/>
      <c r="I26" s="593"/>
      <c r="J26" s="593"/>
      <c r="K26" s="593"/>
      <c r="L26" s="593"/>
      <c r="M26" s="593"/>
      <c r="N26" s="592"/>
      <c r="O26" s="596"/>
      <c r="P26" s="231">
        <v>0</v>
      </c>
      <c r="Q26" s="245" t="s">
        <v>308</v>
      </c>
      <c r="R26" s="231">
        <v>0</v>
      </c>
      <c r="S26" s="596"/>
      <c r="T26" s="592"/>
      <c r="U26" s="594"/>
      <c r="V26" s="594"/>
      <c r="W26" s="594"/>
      <c r="X26" s="594"/>
      <c r="Y26" s="594"/>
      <c r="Z26" s="594"/>
      <c r="AA26" s="594"/>
      <c r="AB26" s="591"/>
      <c r="AC26" s="590"/>
      <c r="AD26" s="590"/>
      <c r="AE26" s="590"/>
      <c r="AF26" s="590"/>
      <c r="AG26" s="511"/>
    </row>
    <row r="27" spans="1:33" ht="20.100000000000001" customHeight="1" x14ac:dyDescent="0.2">
      <c r="A27" s="172"/>
      <c r="C27" s="131"/>
      <c r="D27" s="131"/>
      <c r="E27" s="82"/>
      <c r="G27" s="231"/>
      <c r="H27" s="231"/>
      <c r="I27" s="257"/>
      <c r="J27" s="257"/>
      <c r="K27" s="231"/>
      <c r="L27" s="231"/>
      <c r="M27" s="257"/>
      <c r="N27" s="257"/>
      <c r="O27" s="231"/>
      <c r="P27" s="231"/>
      <c r="Q27" s="257"/>
      <c r="R27" s="257"/>
      <c r="S27" s="257"/>
      <c r="T27" s="231"/>
      <c r="U27" s="231"/>
      <c r="V27" s="257"/>
      <c r="W27" s="257"/>
      <c r="X27" s="231"/>
      <c r="Y27" s="231"/>
      <c r="Z27" s="257"/>
      <c r="AA27" s="257"/>
      <c r="AB27" s="223"/>
      <c r="AC27" s="67"/>
      <c r="AD27" s="67"/>
      <c r="AE27" s="174"/>
      <c r="AF27" s="174"/>
      <c r="AG27" s="224"/>
    </row>
    <row r="28" spans="1:33" ht="20.100000000000001" customHeight="1" x14ac:dyDescent="0.2">
      <c r="A28" s="172"/>
      <c r="B28" s="512" t="s">
        <v>5</v>
      </c>
      <c r="C28" s="595">
        <v>0.4861111111111111</v>
      </c>
      <c r="D28" s="595"/>
      <c r="E28" s="595"/>
      <c r="G28" s="594" t="str">
        <f>J7</f>
        <v>大田原城山サッカークラブ</v>
      </c>
      <c r="H28" s="594"/>
      <c r="I28" s="594"/>
      <c r="J28" s="594"/>
      <c r="K28" s="594"/>
      <c r="L28" s="594"/>
      <c r="M28" s="594"/>
      <c r="N28" s="592">
        <f>P28+P29</f>
        <v>4</v>
      </c>
      <c r="O28" s="596" t="s">
        <v>197</v>
      </c>
      <c r="P28" s="231">
        <v>4</v>
      </c>
      <c r="Q28" s="245" t="s">
        <v>308</v>
      </c>
      <c r="R28" s="231">
        <v>0</v>
      </c>
      <c r="S28" s="596" t="s">
        <v>199</v>
      </c>
      <c r="T28" s="592">
        <f>R28+R29</f>
        <v>0</v>
      </c>
      <c r="U28" s="593" t="str">
        <f>N7</f>
        <v>ＦＣブロケード</v>
      </c>
      <c r="V28" s="593"/>
      <c r="W28" s="593"/>
      <c r="X28" s="593"/>
      <c r="Y28" s="593"/>
      <c r="Z28" s="593"/>
      <c r="AA28" s="593"/>
      <c r="AB28" s="591"/>
      <c r="AC28" s="590" t="s">
        <v>218</v>
      </c>
      <c r="AD28" s="590" t="s">
        <v>211</v>
      </c>
      <c r="AE28" s="590" t="s">
        <v>212</v>
      </c>
      <c r="AF28" s="590">
        <v>4</v>
      </c>
      <c r="AG28" s="511"/>
    </row>
    <row r="29" spans="1:33" ht="20.100000000000001" customHeight="1" x14ac:dyDescent="0.2">
      <c r="A29" s="172"/>
      <c r="B29" s="512"/>
      <c r="C29" s="595"/>
      <c r="D29" s="595"/>
      <c r="E29" s="595"/>
      <c r="G29" s="594"/>
      <c r="H29" s="594"/>
      <c r="I29" s="594"/>
      <c r="J29" s="594"/>
      <c r="K29" s="594"/>
      <c r="L29" s="594"/>
      <c r="M29" s="594"/>
      <c r="N29" s="592"/>
      <c r="O29" s="596"/>
      <c r="P29" s="231">
        <v>0</v>
      </c>
      <c r="Q29" s="245" t="s">
        <v>308</v>
      </c>
      <c r="R29" s="231">
        <v>0</v>
      </c>
      <c r="S29" s="596"/>
      <c r="T29" s="592"/>
      <c r="U29" s="593"/>
      <c r="V29" s="593"/>
      <c r="W29" s="593"/>
      <c r="X29" s="593"/>
      <c r="Y29" s="593"/>
      <c r="Z29" s="593"/>
      <c r="AA29" s="593"/>
      <c r="AB29" s="591"/>
      <c r="AC29" s="590"/>
      <c r="AD29" s="590"/>
      <c r="AE29" s="590"/>
      <c r="AF29" s="590"/>
      <c r="AG29" s="511"/>
    </row>
    <row r="30" spans="1:33" ht="20.100000000000001" customHeight="1" x14ac:dyDescent="0.2">
      <c r="A30" s="172"/>
      <c r="C30" s="131"/>
      <c r="D30" s="131"/>
      <c r="E30" s="82"/>
      <c r="G30" s="231"/>
      <c r="H30" s="231"/>
      <c r="I30" s="257"/>
      <c r="J30" s="257"/>
      <c r="K30" s="231"/>
      <c r="L30" s="231"/>
      <c r="M30" s="257"/>
      <c r="N30" s="257"/>
      <c r="O30" s="231"/>
      <c r="P30" s="231"/>
      <c r="Q30" s="257"/>
      <c r="R30" s="257"/>
      <c r="S30" s="257"/>
      <c r="T30" s="231"/>
      <c r="U30" s="231"/>
      <c r="V30" s="257"/>
      <c r="W30" s="257"/>
      <c r="X30" s="231"/>
      <c r="Y30" s="231"/>
      <c r="Z30" s="257"/>
      <c r="AA30" s="257"/>
      <c r="AB30" s="223"/>
      <c r="AC30" s="236"/>
      <c r="AD30" s="67"/>
      <c r="AE30" s="67"/>
      <c r="AF30" s="174"/>
      <c r="AG30" s="173"/>
    </row>
    <row r="31" spans="1:33" ht="20.100000000000001" customHeight="1" x14ac:dyDescent="0.2">
      <c r="A31" s="172"/>
      <c r="B31" s="512" t="s">
        <v>0</v>
      </c>
      <c r="C31" s="595">
        <v>0.51388888888888895</v>
      </c>
      <c r="D31" s="595"/>
      <c r="E31" s="595"/>
      <c r="G31" s="593" t="str">
        <f>W7</f>
        <v>ＦＣ中村Ｕ－１１</v>
      </c>
      <c r="H31" s="593"/>
      <c r="I31" s="593"/>
      <c r="J31" s="593"/>
      <c r="K31" s="593"/>
      <c r="L31" s="593"/>
      <c r="M31" s="593"/>
      <c r="N31" s="592">
        <f>P31+P32</f>
        <v>0</v>
      </c>
      <c r="O31" s="596" t="s">
        <v>197</v>
      </c>
      <c r="P31" s="231">
        <v>0</v>
      </c>
      <c r="Q31" s="245" t="s">
        <v>308</v>
      </c>
      <c r="R31" s="231">
        <v>2</v>
      </c>
      <c r="S31" s="596" t="s">
        <v>199</v>
      </c>
      <c r="T31" s="592">
        <f>R31+R32</f>
        <v>4</v>
      </c>
      <c r="U31" s="594" t="str">
        <f>AA7</f>
        <v>東那須野ＦＣフェニックス</v>
      </c>
      <c r="V31" s="594"/>
      <c r="W31" s="594"/>
      <c r="X31" s="594"/>
      <c r="Y31" s="594"/>
      <c r="Z31" s="594"/>
      <c r="AA31" s="594"/>
      <c r="AB31" s="591"/>
      <c r="AC31" s="590" t="s">
        <v>215</v>
      </c>
      <c r="AD31" s="590" t="s">
        <v>216</v>
      </c>
      <c r="AE31" s="590" t="s">
        <v>217</v>
      </c>
      <c r="AF31" s="590">
        <v>1</v>
      </c>
      <c r="AG31" s="511"/>
    </row>
    <row r="32" spans="1:33" ht="20.100000000000001" customHeight="1" x14ac:dyDescent="0.2">
      <c r="A32" s="172"/>
      <c r="B32" s="512"/>
      <c r="C32" s="595"/>
      <c r="D32" s="595"/>
      <c r="E32" s="595"/>
      <c r="G32" s="593"/>
      <c r="H32" s="593"/>
      <c r="I32" s="593"/>
      <c r="J32" s="593"/>
      <c r="K32" s="593"/>
      <c r="L32" s="593"/>
      <c r="M32" s="593"/>
      <c r="N32" s="592"/>
      <c r="O32" s="596"/>
      <c r="P32" s="231">
        <v>0</v>
      </c>
      <c r="Q32" s="245" t="s">
        <v>308</v>
      </c>
      <c r="R32" s="231">
        <v>2</v>
      </c>
      <c r="S32" s="596"/>
      <c r="T32" s="592"/>
      <c r="U32" s="594"/>
      <c r="V32" s="594"/>
      <c r="W32" s="594"/>
      <c r="X32" s="594"/>
      <c r="Y32" s="594"/>
      <c r="Z32" s="594"/>
      <c r="AA32" s="594"/>
      <c r="AB32" s="591"/>
      <c r="AC32" s="590"/>
      <c r="AD32" s="590"/>
      <c r="AE32" s="590"/>
      <c r="AF32" s="590"/>
      <c r="AG32" s="511"/>
    </row>
    <row r="33" spans="1:33" ht="20.100000000000001" customHeight="1" x14ac:dyDescent="0.2">
      <c r="B33" s="225"/>
      <c r="C33" s="171"/>
      <c r="D33" s="171"/>
      <c r="E33" s="171"/>
      <c r="G33" s="231"/>
      <c r="H33" s="231"/>
      <c r="I33" s="231"/>
      <c r="J33" s="231"/>
      <c r="K33" s="231"/>
      <c r="L33" s="231"/>
      <c r="M33" s="231"/>
      <c r="N33" s="170"/>
      <c r="O33" s="232"/>
      <c r="P33" s="231"/>
      <c r="Q33" s="245"/>
      <c r="R33" s="257"/>
      <c r="S33" s="232"/>
      <c r="T33" s="170"/>
      <c r="U33" s="231"/>
      <c r="V33" s="231"/>
      <c r="W33" s="231"/>
      <c r="X33" s="231"/>
      <c r="Y33" s="231"/>
      <c r="Z33" s="231"/>
      <c r="AA33" s="231"/>
      <c r="AB33" s="236"/>
      <c r="AC33" s="236"/>
      <c r="AF33" s="236"/>
      <c r="AG33" s="236"/>
    </row>
    <row r="34" spans="1:33" ht="20.100000000000001" customHeight="1" x14ac:dyDescent="0.2">
      <c r="C34" s="566" t="str">
        <f>J3 &amp;"リーグ"</f>
        <v>Cリーグ</v>
      </c>
      <c r="D34" s="567"/>
      <c r="E34" s="567"/>
      <c r="F34" s="568"/>
      <c r="G34" s="485" t="str">
        <f>C36</f>
        <v>クレアＦＣアルドーレ</v>
      </c>
      <c r="H34" s="486"/>
      <c r="I34" s="533" t="str">
        <f>C38</f>
        <v>大田原城山サッカークラブ</v>
      </c>
      <c r="J34" s="534"/>
      <c r="K34" s="469" t="str">
        <f>C40</f>
        <v>ＦＣブロケード</v>
      </c>
      <c r="L34" s="471"/>
      <c r="M34" s="588" t="s">
        <v>203</v>
      </c>
      <c r="N34" s="588" t="s">
        <v>204</v>
      </c>
      <c r="O34" s="588" t="s">
        <v>307</v>
      </c>
      <c r="P34" s="588" t="s">
        <v>205</v>
      </c>
      <c r="R34" s="499" t="str">
        <f>W3 &amp;"リーグ"</f>
        <v>CCリーグ</v>
      </c>
      <c r="S34" s="500"/>
      <c r="T34" s="500"/>
      <c r="U34" s="501"/>
      <c r="V34" s="469" t="str">
        <f>R36</f>
        <v>野木ＳＳＳ</v>
      </c>
      <c r="W34" s="471"/>
      <c r="X34" s="469" t="str">
        <f>R38</f>
        <v>ＦＣ中村Ｕ－１１</v>
      </c>
      <c r="Y34" s="471"/>
      <c r="Z34" s="537" t="str">
        <f>R40</f>
        <v>東那須野ＦＣフェニックス</v>
      </c>
      <c r="AA34" s="538"/>
      <c r="AB34" s="588" t="s">
        <v>203</v>
      </c>
      <c r="AC34" s="588" t="s">
        <v>204</v>
      </c>
      <c r="AD34" s="588" t="s">
        <v>307</v>
      </c>
      <c r="AE34" s="588" t="s">
        <v>205</v>
      </c>
    </row>
    <row r="35" spans="1:33" ht="20.100000000000001" customHeight="1" x14ac:dyDescent="0.2">
      <c r="C35" s="569"/>
      <c r="D35" s="570"/>
      <c r="E35" s="570"/>
      <c r="F35" s="571"/>
      <c r="G35" s="487"/>
      <c r="H35" s="488"/>
      <c r="I35" s="535"/>
      <c r="J35" s="536"/>
      <c r="K35" s="472"/>
      <c r="L35" s="474"/>
      <c r="M35" s="589"/>
      <c r="N35" s="589"/>
      <c r="O35" s="589"/>
      <c r="P35" s="589"/>
      <c r="R35" s="502"/>
      <c r="S35" s="503"/>
      <c r="T35" s="503"/>
      <c r="U35" s="504"/>
      <c r="V35" s="472"/>
      <c r="W35" s="474"/>
      <c r="X35" s="472"/>
      <c r="Y35" s="474"/>
      <c r="Z35" s="539"/>
      <c r="AA35" s="540"/>
      <c r="AB35" s="589"/>
      <c r="AC35" s="589"/>
      <c r="AD35" s="589"/>
      <c r="AE35" s="589"/>
    </row>
    <row r="36" spans="1:33" ht="20.100000000000001" customHeight="1" x14ac:dyDescent="0.2">
      <c r="C36" s="566" t="str">
        <f>F7</f>
        <v>クレアＦＣアルドーレ</v>
      </c>
      <c r="D36" s="567"/>
      <c r="E36" s="567"/>
      <c r="F36" s="568"/>
      <c r="G36" s="572"/>
      <c r="H36" s="573"/>
      <c r="I36" s="259">
        <f>N16</f>
        <v>0</v>
      </c>
      <c r="J36" s="259">
        <f>T16</f>
        <v>0</v>
      </c>
      <c r="K36" s="259">
        <f>N22</f>
        <v>2</v>
      </c>
      <c r="L36" s="259">
        <f>T22</f>
        <v>1</v>
      </c>
      <c r="M36" s="576">
        <f>COUNTIF(G37:L37,"○")*3+COUNTIF(G37:L37,"△")</f>
        <v>4</v>
      </c>
      <c r="N36" s="562">
        <f>O36-J36-L36</f>
        <v>1</v>
      </c>
      <c r="O36" s="562">
        <f>I36+K36</f>
        <v>2</v>
      </c>
      <c r="P36" s="562">
        <v>2</v>
      </c>
      <c r="R36" s="566" t="str">
        <f>S7</f>
        <v>野木ＳＳＳ</v>
      </c>
      <c r="S36" s="567"/>
      <c r="T36" s="567"/>
      <c r="U36" s="568"/>
      <c r="V36" s="572"/>
      <c r="W36" s="573"/>
      <c r="X36" s="259">
        <f>N19</f>
        <v>4</v>
      </c>
      <c r="Y36" s="259">
        <f>T19</f>
        <v>1</v>
      </c>
      <c r="Z36" s="259">
        <f>N25</f>
        <v>0</v>
      </c>
      <c r="AA36" s="259">
        <f>T25</f>
        <v>1</v>
      </c>
      <c r="AB36" s="576">
        <f>COUNTIF(V37:AA37,"○")*3+COUNTIF(V37:AA37,"△")</f>
        <v>3</v>
      </c>
      <c r="AC36" s="562">
        <f>AD36-Y36-AA36</f>
        <v>2</v>
      </c>
      <c r="AD36" s="562">
        <f>X36+Z36</f>
        <v>4</v>
      </c>
      <c r="AE36" s="562">
        <v>2</v>
      </c>
    </row>
    <row r="37" spans="1:33" ht="20.100000000000001" customHeight="1" x14ac:dyDescent="0.2">
      <c r="C37" s="569"/>
      <c r="D37" s="570"/>
      <c r="E37" s="570"/>
      <c r="F37" s="571"/>
      <c r="G37" s="574"/>
      <c r="H37" s="575"/>
      <c r="I37" s="564" t="str">
        <f>IF(I36&gt;J36,"○",IF(I36&lt;J36,"×",IF(I36=J36,"△")))</f>
        <v>△</v>
      </c>
      <c r="J37" s="565"/>
      <c r="K37" s="564" t="str">
        <f>IF(K36&gt;L36,"○",IF(K36&lt;L36,"×",IF(K36=L36,"△")))</f>
        <v>○</v>
      </c>
      <c r="L37" s="565"/>
      <c r="M37" s="577"/>
      <c r="N37" s="563"/>
      <c r="O37" s="563"/>
      <c r="P37" s="563"/>
      <c r="R37" s="569"/>
      <c r="S37" s="570"/>
      <c r="T37" s="570"/>
      <c r="U37" s="571"/>
      <c r="V37" s="574"/>
      <c r="W37" s="575"/>
      <c r="X37" s="564" t="str">
        <f>IF(X36&gt;Y36,"○",IF(X36&lt;Y36,"×",IF(X36=Y36,"△")))</f>
        <v>○</v>
      </c>
      <c r="Y37" s="565"/>
      <c r="Z37" s="564" t="str">
        <f>IF(Z36&gt;AA36,"○",IF(Z36&lt;AA36,"×",IF(Z36=AA36,"△")))</f>
        <v>×</v>
      </c>
      <c r="AA37" s="565"/>
      <c r="AB37" s="577"/>
      <c r="AC37" s="563"/>
      <c r="AD37" s="563"/>
      <c r="AE37" s="563"/>
    </row>
    <row r="38" spans="1:33" ht="20.100000000000001" customHeight="1" x14ac:dyDescent="0.2">
      <c r="C38" s="578" t="str">
        <f>J7</f>
        <v>大田原城山サッカークラブ</v>
      </c>
      <c r="D38" s="579"/>
      <c r="E38" s="579"/>
      <c r="F38" s="580"/>
      <c r="G38" s="259">
        <f>J36</f>
        <v>0</v>
      </c>
      <c r="H38" s="259">
        <f>I36</f>
        <v>0</v>
      </c>
      <c r="I38" s="572"/>
      <c r="J38" s="573"/>
      <c r="K38" s="259">
        <f>N28</f>
        <v>4</v>
      </c>
      <c r="L38" s="259">
        <f>T28</f>
        <v>0</v>
      </c>
      <c r="M38" s="576">
        <f>COUNTIF(G39:L39,"○")*3+COUNTIF(G39:L39,"△")</f>
        <v>4</v>
      </c>
      <c r="N38" s="562">
        <f>O38-H38-L38</f>
        <v>4</v>
      </c>
      <c r="O38" s="562">
        <f>G38+K38</f>
        <v>4</v>
      </c>
      <c r="P38" s="562">
        <v>1</v>
      </c>
      <c r="R38" s="566" t="str">
        <f>W7</f>
        <v>ＦＣ中村Ｕ－１１</v>
      </c>
      <c r="S38" s="567"/>
      <c r="T38" s="567"/>
      <c r="U38" s="568"/>
      <c r="V38" s="259">
        <f>Y36</f>
        <v>1</v>
      </c>
      <c r="W38" s="259">
        <f>X36</f>
        <v>4</v>
      </c>
      <c r="X38" s="572"/>
      <c r="Y38" s="573"/>
      <c r="Z38" s="259">
        <f>N31</f>
        <v>0</v>
      </c>
      <c r="AA38" s="259">
        <f>T31</f>
        <v>4</v>
      </c>
      <c r="AB38" s="576">
        <f>COUNTIF(V39:AA39,"○")*3+COUNTIF(V39:AA39,"△")</f>
        <v>0</v>
      </c>
      <c r="AC38" s="562">
        <f>AD38-W38-AA38</f>
        <v>-7</v>
      </c>
      <c r="AD38" s="562">
        <f>V38+Z38</f>
        <v>1</v>
      </c>
      <c r="AE38" s="562">
        <v>3</v>
      </c>
    </row>
    <row r="39" spans="1:33" ht="20.100000000000001" customHeight="1" x14ac:dyDescent="0.2">
      <c r="C39" s="581"/>
      <c r="D39" s="582"/>
      <c r="E39" s="582"/>
      <c r="F39" s="583"/>
      <c r="G39" s="564" t="str">
        <f>IF(G38&gt;H38,"○",IF(G38&lt;H38,"×",IF(G38=H38,"△")))</f>
        <v>△</v>
      </c>
      <c r="H39" s="565"/>
      <c r="I39" s="574"/>
      <c r="J39" s="575"/>
      <c r="K39" s="564" t="str">
        <f>IF(K38&gt;L38,"○",IF(K38&lt;L38,"×",IF(K38=L38,"△")))</f>
        <v>○</v>
      </c>
      <c r="L39" s="565"/>
      <c r="M39" s="577"/>
      <c r="N39" s="563"/>
      <c r="O39" s="563"/>
      <c r="P39" s="563"/>
      <c r="R39" s="569"/>
      <c r="S39" s="570"/>
      <c r="T39" s="570"/>
      <c r="U39" s="571"/>
      <c r="V39" s="564" t="str">
        <f>IF(V38&gt;W38,"○",IF(V38&lt;W38,"×",IF(V38=W38,"△")))</f>
        <v>×</v>
      </c>
      <c r="W39" s="565"/>
      <c r="X39" s="574"/>
      <c r="Y39" s="575"/>
      <c r="Z39" s="564" t="str">
        <f>IF(Z38&gt;AA38,"○",IF(Z38&lt;AA38,"×",IF(Z38=AA38,"△")))</f>
        <v>×</v>
      </c>
      <c r="AA39" s="565"/>
      <c r="AB39" s="577"/>
      <c r="AC39" s="563"/>
      <c r="AD39" s="563"/>
      <c r="AE39" s="563"/>
    </row>
    <row r="40" spans="1:33" ht="20.100000000000001" customHeight="1" x14ac:dyDescent="0.2">
      <c r="C40" s="566" t="str">
        <f>N7</f>
        <v>ＦＣブロケード</v>
      </c>
      <c r="D40" s="567"/>
      <c r="E40" s="567"/>
      <c r="F40" s="568"/>
      <c r="G40" s="259">
        <f>L36</f>
        <v>1</v>
      </c>
      <c r="H40" s="259">
        <f>K36</f>
        <v>2</v>
      </c>
      <c r="I40" s="259">
        <f>L38</f>
        <v>0</v>
      </c>
      <c r="J40" s="259">
        <f>K38</f>
        <v>4</v>
      </c>
      <c r="K40" s="572"/>
      <c r="L40" s="573"/>
      <c r="M40" s="576">
        <f>COUNTIF(G41:L41,"○")*3+COUNTIF(G41:L41,"△")</f>
        <v>0</v>
      </c>
      <c r="N40" s="562">
        <f>O40-H40-J40</f>
        <v>-5</v>
      </c>
      <c r="O40" s="562">
        <f>G40+I40</f>
        <v>1</v>
      </c>
      <c r="P40" s="562">
        <v>3</v>
      </c>
      <c r="R40" s="578" t="str">
        <f>AA7</f>
        <v>東那須野ＦＣフェニックス</v>
      </c>
      <c r="S40" s="579"/>
      <c r="T40" s="579"/>
      <c r="U40" s="580"/>
      <c r="V40" s="259">
        <f>AA36</f>
        <v>1</v>
      </c>
      <c r="W40" s="259">
        <f>Z36</f>
        <v>0</v>
      </c>
      <c r="X40" s="259">
        <f>AA38</f>
        <v>4</v>
      </c>
      <c r="Y40" s="259">
        <f>Z38</f>
        <v>0</v>
      </c>
      <c r="Z40" s="572"/>
      <c r="AA40" s="573"/>
      <c r="AB40" s="576">
        <f>COUNTIF(V41:AA41,"○")*3+COUNTIF(V41:AA41,"△")</f>
        <v>6</v>
      </c>
      <c r="AC40" s="562">
        <f>AD40-W40-Y40</f>
        <v>5</v>
      </c>
      <c r="AD40" s="562">
        <f>V40+X40</f>
        <v>5</v>
      </c>
      <c r="AE40" s="562">
        <v>1</v>
      </c>
    </row>
    <row r="41" spans="1:33" ht="20.100000000000001" customHeight="1" x14ac:dyDescent="0.2">
      <c r="C41" s="569"/>
      <c r="D41" s="570"/>
      <c r="E41" s="570"/>
      <c r="F41" s="571"/>
      <c r="G41" s="564" t="str">
        <f>IF(G40&gt;H40,"○",IF(G40&lt;H40,"×",IF(G40=H40,"△")))</f>
        <v>×</v>
      </c>
      <c r="H41" s="565"/>
      <c r="I41" s="564" t="str">
        <f>IF(I40&gt;J40,"○",IF(I40&lt;J40,"×",IF(I40=J40,"△")))</f>
        <v>×</v>
      </c>
      <c r="J41" s="565"/>
      <c r="K41" s="574"/>
      <c r="L41" s="575"/>
      <c r="M41" s="577"/>
      <c r="N41" s="563"/>
      <c r="O41" s="563"/>
      <c r="P41" s="563"/>
      <c r="R41" s="581"/>
      <c r="S41" s="582"/>
      <c r="T41" s="582"/>
      <c r="U41" s="583"/>
      <c r="V41" s="564" t="str">
        <f>IF(V40&gt;W40,"○",IF(V40&lt;W40,"×",IF(V40=W40,"△")))</f>
        <v>○</v>
      </c>
      <c r="W41" s="565"/>
      <c r="X41" s="564" t="str">
        <f>IF(X40&gt;Y40,"○",IF(X40&lt;Y40,"×",IF(X40=Y40,"△")))</f>
        <v>○</v>
      </c>
      <c r="Y41" s="565"/>
      <c r="Z41" s="574"/>
      <c r="AA41" s="575"/>
      <c r="AB41" s="577"/>
      <c r="AC41" s="563"/>
      <c r="AD41" s="563"/>
      <c r="AE41" s="563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0"/>
      <c r="C44" s="110"/>
      <c r="D44" s="110"/>
      <c r="E44" s="110"/>
      <c r="F44" s="110"/>
      <c r="G44" s="110"/>
      <c r="H44" s="110"/>
      <c r="I44" s="526" t="str">
        <f>I1</f>
        <v>予選リーグ</v>
      </c>
      <c r="J44" s="526"/>
      <c r="K44" s="526"/>
      <c r="L44" s="526"/>
      <c r="M44" s="526"/>
      <c r="N44" s="606"/>
      <c r="O44" s="606"/>
      <c r="P44" s="606"/>
      <c r="Q44" s="606"/>
      <c r="R44" s="606"/>
      <c r="T44" s="525" t="s">
        <v>304</v>
      </c>
      <c r="U44" s="525"/>
      <c r="V44" s="525"/>
      <c r="W44" s="525"/>
      <c r="X44" s="526" t="str">
        <f>'U11組合せ (抽選結果)'!A60</f>
        <v>大桶運動公園A</v>
      </c>
      <c r="Y44" s="526"/>
      <c r="Z44" s="526"/>
      <c r="AA44" s="526"/>
      <c r="AB44" s="526"/>
      <c r="AC44" s="526"/>
      <c r="AD44" s="526"/>
      <c r="AE44" s="526"/>
      <c r="AF44" s="526"/>
      <c r="AG44" s="526"/>
    </row>
    <row r="45" spans="1:33" ht="20.100000000000001" customHeight="1" x14ac:dyDescent="0.2">
      <c r="A45" s="169"/>
      <c r="B45" s="169"/>
      <c r="C45" s="169"/>
      <c r="D45" s="169"/>
      <c r="E45" s="169"/>
      <c r="F45" s="169"/>
      <c r="G45" s="169"/>
      <c r="H45" s="178"/>
      <c r="I45" s="234"/>
      <c r="J45" s="234"/>
      <c r="K45" s="234"/>
      <c r="L45" s="234"/>
      <c r="N45" s="234"/>
      <c r="O45" s="234"/>
      <c r="P45" s="234"/>
      <c r="Q45" s="234"/>
      <c r="R45" s="234"/>
      <c r="T45" s="228"/>
      <c r="U45" s="228"/>
      <c r="V45" s="228"/>
      <c r="W45" s="228"/>
      <c r="X45" s="229"/>
      <c r="Y45" s="229"/>
      <c r="AA45" s="177"/>
      <c r="AB45" s="176"/>
      <c r="AC45" s="176"/>
      <c r="AD45" s="176"/>
      <c r="AE45" s="176"/>
      <c r="AF45" s="176"/>
      <c r="AG45" s="176"/>
    </row>
    <row r="46" spans="1:33" ht="20.100000000000001" customHeight="1" x14ac:dyDescent="0.2">
      <c r="F46" s="235"/>
      <c r="J46" s="607" t="s">
        <v>302</v>
      </c>
      <c r="K46" s="607"/>
      <c r="W46" s="607" t="s">
        <v>306</v>
      </c>
      <c r="X46" s="607"/>
      <c r="Z46" s="177"/>
      <c r="AA46" s="177"/>
      <c r="AB46" s="176"/>
      <c r="AC46" s="176"/>
      <c r="AD46" s="176"/>
      <c r="AE46" s="176"/>
      <c r="AF46" s="176"/>
      <c r="AG46" s="176"/>
    </row>
    <row r="47" spans="1:33" ht="20.100000000000001" customHeight="1" thickBot="1" x14ac:dyDescent="0.25">
      <c r="G47" s="283"/>
      <c r="H47" s="283"/>
      <c r="I47" s="283"/>
      <c r="J47" s="284"/>
      <c r="K47" s="249"/>
      <c r="L47" s="249"/>
      <c r="M47" s="249"/>
      <c r="N47" s="249"/>
      <c r="T47" s="249"/>
      <c r="U47" s="249"/>
      <c r="V47" s="249"/>
      <c r="W47" s="250"/>
      <c r="X47" s="249"/>
      <c r="Y47" s="249"/>
      <c r="Z47" s="177"/>
      <c r="AA47" s="177"/>
      <c r="AB47" s="176"/>
      <c r="AC47" s="176"/>
      <c r="AD47" s="176"/>
      <c r="AE47" s="176"/>
      <c r="AF47" s="176"/>
      <c r="AG47" s="176"/>
    </row>
    <row r="48" spans="1:33" ht="20.100000000000001" customHeight="1" thickTop="1" x14ac:dyDescent="0.2">
      <c r="F48" s="283"/>
      <c r="G48" s="285"/>
      <c r="H48" s="286"/>
      <c r="I48" s="286"/>
      <c r="J48" s="287"/>
      <c r="K48" s="252"/>
      <c r="N48" s="251"/>
      <c r="S48" s="251"/>
      <c r="T48" s="285"/>
      <c r="U48" s="286"/>
      <c r="V48" s="286"/>
      <c r="W48" s="287"/>
      <c r="Y48" s="252"/>
      <c r="Z48" s="252"/>
      <c r="AA48" s="253"/>
      <c r="AB48" s="254"/>
    </row>
    <row r="49" spans="1:33" ht="20.100000000000001" customHeight="1" x14ac:dyDescent="0.2">
      <c r="B49" s="608"/>
      <c r="C49" s="608"/>
      <c r="D49" s="172"/>
      <c r="E49" s="172"/>
      <c r="F49" s="509">
        <v>1</v>
      </c>
      <c r="G49" s="509"/>
      <c r="H49" s="22"/>
      <c r="I49" s="22"/>
      <c r="J49" s="509">
        <v>2</v>
      </c>
      <c r="K49" s="509"/>
      <c r="L49" s="22"/>
      <c r="M49" s="22"/>
      <c r="N49" s="509">
        <v>3</v>
      </c>
      <c r="O49" s="509"/>
      <c r="P49" s="255"/>
      <c r="Q49" s="22"/>
      <c r="R49" s="22"/>
      <c r="S49" s="509">
        <v>4</v>
      </c>
      <c r="T49" s="509"/>
      <c r="U49" s="22"/>
      <c r="V49" s="22"/>
      <c r="W49" s="509">
        <v>5</v>
      </c>
      <c r="X49" s="509"/>
      <c r="Y49" s="22"/>
      <c r="Z49" s="22"/>
      <c r="AA49" s="509">
        <v>6</v>
      </c>
      <c r="AB49" s="509"/>
      <c r="AC49" s="172"/>
      <c r="AD49" s="172"/>
      <c r="AE49" s="604"/>
      <c r="AF49" s="605"/>
    </row>
    <row r="50" spans="1:33" ht="20.100000000000001" customHeight="1" x14ac:dyDescent="0.2">
      <c r="B50" s="602"/>
      <c r="C50" s="602"/>
      <c r="D50" s="175"/>
      <c r="E50" s="175"/>
      <c r="F50" s="600" t="str">
        <f>'U11組合せ (抽選結果)'!C61</f>
        <v>おおぞらＳＣ</v>
      </c>
      <c r="G50" s="600"/>
      <c r="H50" s="175"/>
      <c r="I50" s="175"/>
      <c r="J50" s="603" t="str">
        <f>'U11組合せ (抽選結果)'!C63</f>
        <v>今市ＦＣプログレスセカンド</v>
      </c>
      <c r="K50" s="603"/>
      <c r="L50" s="175"/>
      <c r="M50" s="175"/>
      <c r="N50" s="597" t="str">
        <f>'U11組合せ (抽選結果)'!C65</f>
        <v>西原ＦＣ</v>
      </c>
      <c r="O50" s="597"/>
      <c r="P50" s="256"/>
      <c r="Q50" s="175"/>
      <c r="R50" s="175"/>
      <c r="S50" s="600" t="str">
        <f>'U11組合せ (抽選結果)'!C69</f>
        <v>ＦＣスポルト宇都宮</v>
      </c>
      <c r="T50" s="600"/>
      <c r="U50" s="175"/>
      <c r="V50" s="175"/>
      <c r="W50" s="601" t="str">
        <f>'U11組合せ (抽選結果)'!C71</f>
        <v>ＦＣバジェルボ那須烏山</v>
      </c>
      <c r="X50" s="601"/>
      <c r="Y50" s="175"/>
      <c r="Z50" s="175"/>
      <c r="AA50" s="597" t="str">
        <f>'U11組合せ (抽選結果)'!C73</f>
        <v>栃木ジュニオール</v>
      </c>
      <c r="AB50" s="597"/>
      <c r="AC50" s="175"/>
      <c r="AD50" s="175"/>
      <c r="AE50" s="598"/>
      <c r="AF50" s="599"/>
    </row>
    <row r="51" spans="1:33" ht="20.100000000000001" customHeight="1" x14ac:dyDescent="0.2">
      <c r="B51" s="602"/>
      <c r="C51" s="602"/>
      <c r="D51" s="175"/>
      <c r="E51" s="175"/>
      <c r="F51" s="600"/>
      <c r="G51" s="600"/>
      <c r="H51" s="175"/>
      <c r="I51" s="175"/>
      <c r="J51" s="603"/>
      <c r="K51" s="603"/>
      <c r="L51" s="175"/>
      <c r="M51" s="175"/>
      <c r="N51" s="597"/>
      <c r="O51" s="597"/>
      <c r="P51" s="256"/>
      <c r="Q51" s="175"/>
      <c r="R51" s="175"/>
      <c r="S51" s="600"/>
      <c r="T51" s="600"/>
      <c r="U51" s="175"/>
      <c r="V51" s="175"/>
      <c r="W51" s="601"/>
      <c r="X51" s="601"/>
      <c r="Y51" s="175"/>
      <c r="Z51" s="175"/>
      <c r="AA51" s="597"/>
      <c r="AB51" s="597"/>
      <c r="AC51" s="175"/>
      <c r="AD51" s="175"/>
      <c r="AE51" s="598"/>
      <c r="AF51" s="599"/>
    </row>
    <row r="52" spans="1:33" ht="20.100000000000001" customHeight="1" x14ac:dyDescent="0.2">
      <c r="B52" s="602"/>
      <c r="C52" s="602"/>
      <c r="D52" s="175"/>
      <c r="E52" s="175"/>
      <c r="F52" s="600"/>
      <c r="G52" s="600"/>
      <c r="H52" s="175"/>
      <c r="I52" s="175"/>
      <c r="J52" s="603"/>
      <c r="K52" s="603"/>
      <c r="L52" s="175"/>
      <c r="M52" s="175"/>
      <c r="N52" s="597"/>
      <c r="O52" s="597"/>
      <c r="P52" s="256"/>
      <c r="Q52" s="175"/>
      <c r="R52" s="175"/>
      <c r="S52" s="600"/>
      <c r="T52" s="600"/>
      <c r="U52" s="175"/>
      <c r="V52" s="175"/>
      <c r="W52" s="601"/>
      <c r="X52" s="601"/>
      <c r="Y52" s="175"/>
      <c r="Z52" s="175"/>
      <c r="AA52" s="597"/>
      <c r="AB52" s="597"/>
      <c r="AC52" s="175"/>
      <c r="AD52" s="175"/>
      <c r="AE52" s="598"/>
      <c r="AF52" s="599"/>
    </row>
    <row r="53" spans="1:33" ht="20.100000000000001" customHeight="1" x14ac:dyDescent="0.2">
      <c r="B53" s="602"/>
      <c r="C53" s="602"/>
      <c r="D53" s="175"/>
      <c r="E53" s="175"/>
      <c r="F53" s="600"/>
      <c r="G53" s="600"/>
      <c r="H53" s="175"/>
      <c r="I53" s="175"/>
      <c r="J53" s="603"/>
      <c r="K53" s="603"/>
      <c r="L53" s="175"/>
      <c r="M53" s="175"/>
      <c r="N53" s="597"/>
      <c r="O53" s="597"/>
      <c r="P53" s="256"/>
      <c r="Q53" s="175"/>
      <c r="R53" s="175"/>
      <c r="S53" s="600"/>
      <c r="T53" s="600"/>
      <c r="U53" s="175"/>
      <c r="V53" s="175"/>
      <c r="W53" s="601"/>
      <c r="X53" s="601"/>
      <c r="Y53" s="175"/>
      <c r="Z53" s="175"/>
      <c r="AA53" s="597"/>
      <c r="AB53" s="597"/>
      <c r="AC53" s="175"/>
      <c r="AD53" s="175"/>
      <c r="AE53" s="598"/>
      <c r="AF53" s="599"/>
    </row>
    <row r="54" spans="1:33" ht="20.100000000000001" customHeight="1" x14ac:dyDescent="0.2">
      <c r="B54" s="602"/>
      <c r="C54" s="602"/>
      <c r="D54" s="175"/>
      <c r="E54" s="175"/>
      <c r="F54" s="600"/>
      <c r="G54" s="600"/>
      <c r="H54" s="175"/>
      <c r="I54" s="175"/>
      <c r="J54" s="603"/>
      <c r="K54" s="603"/>
      <c r="L54" s="175"/>
      <c r="M54" s="175"/>
      <c r="N54" s="597"/>
      <c r="O54" s="597"/>
      <c r="P54" s="256"/>
      <c r="Q54" s="175"/>
      <c r="R54" s="175"/>
      <c r="S54" s="600"/>
      <c r="T54" s="600"/>
      <c r="U54" s="175"/>
      <c r="V54" s="175"/>
      <c r="W54" s="601"/>
      <c r="X54" s="601"/>
      <c r="Y54" s="175"/>
      <c r="Z54" s="175"/>
      <c r="AA54" s="597"/>
      <c r="AB54" s="597"/>
      <c r="AC54" s="175"/>
      <c r="AD54" s="175"/>
      <c r="AE54" s="598"/>
      <c r="AF54" s="599"/>
    </row>
    <row r="55" spans="1:33" ht="20.100000000000001" customHeight="1" x14ac:dyDescent="0.2">
      <c r="B55" s="602"/>
      <c r="C55" s="602"/>
      <c r="D55" s="175"/>
      <c r="E55" s="175"/>
      <c r="F55" s="600"/>
      <c r="G55" s="600"/>
      <c r="H55" s="175"/>
      <c r="I55" s="175"/>
      <c r="J55" s="603"/>
      <c r="K55" s="603"/>
      <c r="L55" s="175"/>
      <c r="M55" s="175"/>
      <c r="N55" s="597"/>
      <c r="O55" s="597"/>
      <c r="P55" s="256"/>
      <c r="Q55" s="175"/>
      <c r="R55" s="175"/>
      <c r="S55" s="600"/>
      <c r="T55" s="600"/>
      <c r="U55" s="175"/>
      <c r="V55" s="175"/>
      <c r="W55" s="601"/>
      <c r="X55" s="601"/>
      <c r="Y55" s="175"/>
      <c r="Z55" s="175"/>
      <c r="AA55" s="597"/>
      <c r="AB55" s="597"/>
      <c r="AC55" s="175"/>
      <c r="AD55" s="175"/>
      <c r="AE55" s="598"/>
      <c r="AF55" s="599"/>
    </row>
    <row r="56" spans="1:33" ht="20.100000000000001" customHeight="1" x14ac:dyDescent="0.2">
      <c r="B56" s="602"/>
      <c r="C56" s="602"/>
      <c r="D56" s="256"/>
      <c r="E56" s="256"/>
      <c r="F56" s="600"/>
      <c r="G56" s="600"/>
      <c r="H56" s="256"/>
      <c r="I56" s="256"/>
      <c r="J56" s="603"/>
      <c r="K56" s="603"/>
      <c r="L56" s="256"/>
      <c r="M56" s="256"/>
      <c r="N56" s="597"/>
      <c r="O56" s="597"/>
      <c r="P56" s="256"/>
      <c r="Q56" s="256"/>
      <c r="R56" s="256"/>
      <c r="S56" s="600"/>
      <c r="T56" s="600"/>
      <c r="U56" s="256"/>
      <c r="V56" s="256"/>
      <c r="W56" s="601"/>
      <c r="X56" s="601"/>
      <c r="Y56" s="256"/>
      <c r="Z56" s="256"/>
      <c r="AA56" s="597"/>
      <c r="AB56" s="597"/>
      <c r="AC56" s="256"/>
      <c r="AD56" s="256"/>
      <c r="AE56" s="598"/>
      <c r="AF56" s="599"/>
    </row>
    <row r="57" spans="1:33" ht="20.100000000000001" customHeight="1" x14ac:dyDescent="0.2">
      <c r="B57" s="602"/>
      <c r="C57" s="602"/>
      <c r="D57" s="256"/>
      <c r="E57" s="256"/>
      <c r="F57" s="600"/>
      <c r="G57" s="600"/>
      <c r="H57" s="256"/>
      <c r="I57" s="256"/>
      <c r="J57" s="603"/>
      <c r="K57" s="603"/>
      <c r="L57" s="256"/>
      <c r="M57" s="256"/>
      <c r="N57" s="597"/>
      <c r="O57" s="597"/>
      <c r="P57" s="256"/>
      <c r="Q57" s="256"/>
      <c r="R57" s="256"/>
      <c r="S57" s="600"/>
      <c r="T57" s="600"/>
      <c r="U57" s="256"/>
      <c r="V57" s="256"/>
      <c r="W57" s="601"/>
      <c r="X57" s="601"/>
      <c r="Y57" s="256"/>
      <c r="Z57" s="256"/>
      <c r="AA57" s="597"/>
      <c r="AB57" s="597"/>
      <c r="AC57" s="256"/>
      <c r="AD57" s="256"/>
      <c r="AE57" s="598"/>
      <c r="AF57" s="599"/>
    </row>
    <row r="58" spans="1:33" ht="20.100000000000001" customHeight="1" x14ac:dyDescent="0.2">
      <c r="C58" s="236"/>
      <c r="D58" s="236"/>
      <c r="G58" s="236"/>
      <c r="H58" s="236"/>
      <c r="K58" s="236"/>
      <c r="L58" s="236"/>
      <c r="O58" s="236"/>
      <c r="P58" s="236"/>
      <c r="T58" s="236"/>
      <c r="U58" s="236"/>
      <c r="X58" s="236"/>
      <c r="Y58" s="236"/>
      <c r="AB58" s="230" t="s">
        <v>220</v>
      </c>
      <c r="AC58" s="221" t="s">
        <v>207</v>
      </c>
      <c r="AD58" s="221" t="s">
        <v>208</v>
      </c>
      <c r="AE58" s="221" t="s">
        <v>208</v>
      </c>
      <c r="AF58" s="221" t="s">
        <v>209</v>
      </c>
      <c r="AG58" s="239" t="s">
        <v>221</v>
      </c>
    </row>
    <row r="59" spans="1:33" ht="20.100000000000001" customHeight="1" x14ac:dyDescent="0.2">
      <c r="A59" s="172"/>
      <c r="B59" s="512" t="s">
        <v>1</v>
      </c>
      <c r="C59" s="595">
        <v>0.375</v>
      </c>
      <c r="D59" s="595"/>
      <c r="E59" s="595"/>
      <c r="G59" s="594" t="str">
        <f>F50</f>
        <v>おおぞらＳＣ</v>
      </c>
      <c r="H59" s="594"/>
      <c r="I59" s="594"/>
      <c r="J59" s="594"/>
      <c r="K59" s="594"/>
      <c r="L59" s="594"/>
      <c r="M59" s="594"/>
      <c r="N59" s="592">
        <f>P59+P60</f>
        <v>6</v>
      </c>
      <c r="O59" s="596" t="s">
        <v>197</v>
      </c>
      <c r="P59" s="231">
        <v>5</v>
      </c>
      <c r="Q59" s="245" t="s">
        <v>308</v>
      </c>
      <c r="R59" s="231">
        <v>0</v>
      </c>
      <c r="S59" s="596" t="s">
        <v>199</v>
      </c>
      <c r="T59" s="592">
        <f>R59+R60</f>
        <v>0</v>
      </c>
      <c r="U59" s="593" t="str">
        <f>J50</f>
        <v>今市ＦＣプログレスセカンド</v>
      </c>
      <c r="V59" s="593"/>
      <c r="W59" s="593"/>
      <c r="X59" s="593"/>
      <c r="Y59" s="593"/>
      <c r="Z59" s="593"/>
      <c r="AA59" s="593"/>
      <c r="AB59" s="591"/>
      <c r="AC59" s="590" t="s">
        <v>212</v>
      </c>
      <c r="AD59" s="590" t="s">
        <v>218</v>
      </c>
      <c r="AE59" s="590" t="s">
        <v>211</v>
      </c>
      <c r="AF59" s="590">
        <v>6</v>
      </c>
      <c r="AG59" s="511"/>
    </row>
    <row r="60" spans="1:33" ht="20.100000000000001" customHeight="1" x14ac:dyDescent="0.2">
      <c r="A60" s="172"/>
      <c r="B60" s="512"/>
      <c r="C60" s="595"/>
      <c r="D60" s="595"/>
      <c r="E60" s="595"/>
      <c r="G60" s="594"/>
      <c r="H60" s="594"/>
      <c r="I60" s="594"/>
      <c r="J60" s="594"/>
      <c r="K60" s="594"/>
      <c r="L60" s="594"/>
      <c r="M60" s="594"/>
      <c r="N60" s="592"/>
      <c r="O60" s="596"/>
      <c r="P60" s="231">
        <v>1</v>
      </c>
      <c r="Q60" s="245" t="s">
        <v>308</v>
      </c>
      <c r="R60" s="231">
        <v>0</v>
      </c>
      <c r="S60" s="596"/>
      <c r="T60" s="592"/>
      <c r="U60" s="593"/>
      <c r="V60" s="593"/>
      <c r="W60" s="593"/>
      <c r="X60" s="593"/>
      <c r="Y60" s="593"/>
      <c r="Z60" s="593"/>
      <c r="AA60" s="593"/>
      <c r="AB60" s="591"/>
      <c r="AC60" s="590"/>
      <c r="AD60" s="590"/>
      <c r="AE60" s="590"/>
      <c r="AF60" s="590"/>
      <c r="AG60" s="511"/>
    </row>
    <row r="61" spans="1:33" ht="20.100000000000001" customHeight="1" x14ac:dyDescent="0.2">
      <c r="C61" s="131"/>
      <c r="D61" s="131"/>
      <c r="E61" s="82"/>
      <c r="G61" s="231"/>
      <c r="H61" s="231"/>
      <c r="I61" s="257"/>
      <c r="J61" s="257"/>
      <c r="K61" s="231"/>
      <c r="L61" s="231"/>
      <c r="M61" s="257"/>
      <c r="N61" s="257"/>
      <c r="O61" s="231"/>
      <c r="P61" s="231"/>
      <c r="Q61" s="257"/>
      <c r="R61" s="257"/>
      <c r="S61" s="257"/>
      <c r="T61" s="231"/>
      <c r="U61" s="231"/>
      <c r="V61" s="257"/>
      <c r="W61" s="257"/>
      <c r="X61" s="231"/>
      <c r="Y61" s="231"/>
      <c r="Z61" s="257"/>
      <c r="AA61" s="257"/>
      <c r="AB61" s="223"/>
      <c r="AC61" s="67"/>
      <c r="AD61" s="67"/>
      <c r="AE61" s="174"/>
      <c r="AF61" s="174"/>
      <c r="AG61" s="224"/>
    </row>
    <row r="62" spans="1:33" ht="20.100000000000001" customHeight="1" x14ac:dyDescent="0.2">
      <c r="A62" s="172"/>
      <c r="B62" s="512" t="s">
        <v>2</v>
      </c>
      <c r="C62" s="595">
        <v>0.40277777777777773</v>
      </c>
      <c r="D62" s="595"/>
      <c r="E62" s="595"/>
      <c r="G62" s="594" t="str">
        <f>S50</f>
        <v>ＦＣスポルト宇都宮</v>
      </c>
      <c r="H62" s="594"/>
      <c r="I62" s="594"/>
      <c r="J62" s="594"/>
      <c r="K62" s="594"/>
      <c r="L62" s="594"/>
      <c r="M62" s="594"/>
      <c r="N62" s="592">
        <f>P62+P63</f>
        <v>3</v>
      </c>
      <c r="O62" s="596" t="s">
        <v>197</v>
      </c>
      <c r="P62" s="231">
        <v>1</v>
      </c>
      <c r="Q62" s="245" t="s">
        <v>308</v>
      </c>
      <c r="R62" s="231">
        <v>0</v>
      </c>
      <c r="S62" s="596" t="s">
        <v>199</v>
      </c>
      <c r="T62" s="592">
        <f>R62+R63</f>
        <v>0</v>
      </c>
      <c r="U62" s="593" t="str">
        <f>W50</f>
        <v>ＦＣバジェルボ那須烏山</v>
      </c>
      <c r="V62" s="593"/>
      <c r="W62" s="593"/>
      <c r="X62" s="593"/>
      <c r="Y62" s="593"/>
      <c r="Z62" s="593"/>
      <c r="AA62" s="593"/>
      <c r="AB62" s="591"/>
      <c r="AC62" s="590" t="s">
        <v>217</v>
      </c>
      <c r="AD62" s="590" t="s">
        <v>215</v>
      </c>
      <c r="AE62" s="590" t="s">
        <v>216</v>
      </c>
      <c r="AF62" s="590">
        <v>3</v>
      </c>
      <c r="AG62" s="511"/>
    </row>
    <row r="63" spans="1:33" ht="20.100000000000001" customHeight="1" x14ac:dyDescent="0.2">
      <c r="A63" s="172"/>
      <c r="B63" s="512"/>
      <c r="C63" s="595"/>
      <c r="D63" s="595"/>
      <c r="E63" s="595"/>
      <c r="G63" s="594"/>
      <c r="H63" s="594"/>
      <c r="I63" s="594"/>
      <c r="J63" s="594"/>
      <c r="K63" s="594"/>
      <c r="L63" s="594"/>
      <c r="M63" s="594"/>
      <c r="N63" s="592"/>
      <c r="O63" s="596"/>
      <c r="P63" s="231">
        <v>2</v>
      </c>
      <c r="Q63" s="245" t="s">
        <v>308</v>
      </c>
      <c r="R63" s="231">
        <v>0</v>
      </c>
      <c r="S63" s="596"/>
      <c r="T63" s="592"/>
      <c r="U63" s="593"/>
      <c r="V63" s="593"/>
      <c r="W63" s="593"/>
      <c r="X63" s="593"/>
      <c r="Y63" s="593"/>
      <c r="Z63" s="593"/>
      <c r="AA63" s="593"/>
      <c r="AB63" s="591"/>
      <c r="AC63" s="590"/>
      <c r="AD63" s="590"/>
      <c r="AE63" s="590"/>
      <c r="AF63" s="590"/>
      <c r="AG63" s="511"/>
    </row>
    <row r="64" spans="1:33" ht="20.100000000000001" customHeight="1" x14ac:dyDescent="0.2">
      <c r="A64" s="172"/>
      <c r="C64" s="131"/>
      <c r="D64" s="131"/>
      <c r="E64" s="82"/>
      <c r="G64" s="231"/>
      <c r="H64" s="231"/>
      <c r="I64" s="257"/>
      <c r="J64" s="257"/>
      <c r="K64" s="231"/>
      <c r="L64" s="231"/>
      <c r="M64" s="257"/>
      <c r="N64" s="257"/>
      <c r="O64" s="231"/>
      <c r="P64" s="231"/>
      <c r="Q64" s="257"/>
      <c r="R64" s="257"/>
      <c r="S64" s="257"/>
      <c r="T64" s="231"/>
      <c r="U64" s="231"/>
      <c r="V64" s="257"/>
      <c r="W64" s="257"/>
      <c r="X64" s="231"/>
      <c r="Y64" s="231"/>
      <c r="Z64" s="257"/>
      <c r="AA64" s="257"/>
      <c r="AB64" s="223"/>
      <c r="AC64" s="67"/>
      <c r="AD64" s="67"/>
      <c r="AE64" s="174"/>
      <c r="AF64" s="174"/>
      <c r="AG64" s="224"/>
    </row>
    <row r="65" spans="1:33" ht="20.100000000000001" customHeight="1" x14ac:dyDescent="0.2">
      <c r="A65" s="172"/>
      <c r="B65" s="512" t="s">
        <v>3</v>
      </c>
      <c r="C65" s="595">
        <v>0.43055555555555558</v>
      </c>
      <c r="D65" s="595"/>
      <c r="E65" s="595"/>
      <c r="G65" s="594" t="str">
        <f>F50</f>
        <v>おおぞらＳＣ</v>
      </c>
      <c r="H65" s="594"/>
      <c r="I65" s="594"/>
      <c r="J65" s="594"/>
      <c r="K65" s="594"/>
      <c r="L65" s="594"/>
      <c r="M65" s="594"/>
      <c r="N65" s="592">
        <f>P65+P66</f>
        <v>8</v>
      </c>
      <c r="O65" s="596" t="s">
        <v>197</v>
      </c>
      <c r="P65" s="231">
        <v>4</v>
      </c>
      <c r="Q65" s="245" t="s">
        <v>308</v>
      </c>
      <c r="R65" s="231">
        <v>0</v>
      </c>
      <c r="S65" s="596" t="s">
        <v>199</v>
      </c>
      <c r="T65" s="592">
        <f>R65+R66</f>
        <v>0</v>
      </c>
      <c r="U65" s="593" t="str">
        <f>N50</f>
        <v>西原ＦＣ</v>
      </c>
      <c r="V65" s="593"/>
      <c r="W65" s="593"/>
      <c r="X65" s="593"/>
      <c r="Y65" s="593"/>
      <c r="Z65" s="593"/>
      <c r="AA65" s="593"/>
      <c r="AB65" s="591"/>
      <c r="AC65" s="590" t="s">
        <v>211</v>
      </c>
      <c r="AD65" s="590" t="s">
        <v>212</v>
      </c>
      <c r="AE65" s="590" t="s">
        <v>218</v>
      </c>
      <c r="AF65" s="590">
        <v>5</v>
      </c>
      <c r="AG65" s="511"/>
    </row>
    <row r="66" spans="1:33" ht="20.100000000000001" customHeight="1" x14ac:dyDescent="0.2">
      <c r="A66" s="172"/>
      <c r="B66" s="512"/>
      <c r="C66" s="595"/>
      <c r="D66" s="595"/>
      <c r="E66" s="595"/>
      <c r="G66" s="594"/>
      <c r="H66" s="594"/>
      <c r="I66" s="594"/>
      <c r="J66" s="594"/>
      <c r="K66" s="594"/>
      <c r="L66" s="594"/>
      <c r="M66" s="594"/>
      <c r="N66" s="592"/>
      <c r="O66" s="596"/>
      <c r="P66" s="231">
        <v>4</v>
      </c>
      <c r="Q66" s="245" t="s">
        <v>308</v>
      </c>
      <c r="R66" s="231">
        <v>0</v>
      </c>
      <c r="S66" s="596"/>
      <c r="T66" s="592"/>
      <c r="U66" s="593"/>
      <c r="V66" s="593"/>
      <c r="W66" s="593"/>
      <c r="X66" s="593"/>
      <c r="Y66" s="593"/>
      <c r="Z66" s="593"/>
      <c r="AA66" s="593"/>
      <c r="AB66" s="591"/>
      <c r="AC66" s="590"/>
      <c r="AD66" s="590"/>
      <c r="AE66" s="590"/>
      <c r="AF66" s="590"/>
      <c r="AG66" s="511"/>
    </row>
    <row r="67" spans="1:33" ht="20.100000000000001" customHeight="1" x14ac:dyDescent="0.2">
      <c r="A67" s="172"/>
      <c r="B67" s="225"/>
      <c r="C67" s="235"/>
      <c r="D67" s="235"/>
      <c r="E67" s="235"/>
      <c r="G67" s="231"/>
      <c r="H67" s="231"/>
      <c r="I67" s="231"/>
      <c r="J67" s="231"/>
      <c r="K67" s="231"/>
      <c r="L67" s="231"/>
      <c r="M67" s="231"/>
      <c r="N67" s="170"/>
      <c r="O67" s="232"/>
      <c r="P67" s="231"/>
      <c r="Q67" s="257"/>
      <c r="R67" s="257"/>
      <c r="S67" s="232"/>
      <c r="T67" s="170"/>
      <c r="U67" s="231"/>
      <c r="V67" s="231"/>
      <c r="W67" s="231"/>
      <c r="X67" s="231"/>
      <c r="Y67" s="231"/>
      <c r="Z67" s="231"/>
      <c r="AA67" s="231"/>
      <c r="AB67" s="223"/>
      <c r="AC67" s="67"/>
      <c r="AD67" s="67"/>
      <c r="AE67" s="174"/>
      <c r="AF67" s="174"/>
      <c r="AG67" s="224"/>
    </row>
    <row r="68" spans="1:33" ht="20.100000000000001" customHeight="1" x14ac:dyDescent="0.2">
      <c r="A68" s="172"/>
      <c r="B68" s="512" t="s">
        <v>4</v>
      </c>
      <c r="C68" s="595">
        <v>0.45833333333333331</v>
      </c>
      <c r="D68" s="595"/>
      <c r="E68" s="595"/>
      <c r="G68" s="594" t="str">
        <f>S50</f>
        <v>ＦＣスポルト宇都宮</v>
      </c>
      <c r="H68" s="594"/>
      <c r="I68" s="594"/>
      <c r="J68" s="594"/>
      <c r="K68" s="594"/>
      <c r="L68" s="594"/>
      <c r="M68" s="594"/>
      <c r="N68" s="592">
        <f>P68+P69</f>
        <v>2</v>
      </c>
      <c r="O68" s="596" t="s">
        <v>197</v>
      </c>
      <c r="P68" s="231">
        <v>1</v>
      </c>
      <c r="Q68" s="245" t="s">
        <v>308</v>
      </c>
      <c r="R68" s="231">
        <v>0</v>
      </c>
      <c r="S68" s="596" t="s">
        <v>199</v>
      </c>
      <c r="T68" s="592">
        <f>R68+R69</f>
        <v>0</v>
      </c>
      <c r="U68" s="593" t="str">
        <f>AA50</f>
        <v>栃木ジュニオール</v>
      </c>
      <c r="V68" s="593"/>
      <c r="W68" s="593"/>
      <c r="X68" s="593"/>
      <c r="Y68" s="593"/>
      <c r="Z68" s="593"/>
      <c r="AA68" s="593"/>
      <c r="AB68" s="591"/>
      <c r="AC68" s="590" t="s">
        <v>216</v>
      </c>
      <c r="AD68" s="590" t="s">
        <v>217</v>
      </c>
      <c r="AE68" s="590" t="s">
        <v>215</v>
      </c>
      <c r="AF68" s="590">
        <v>2</v>
      </c>
      <c r="AG68" s="511"/>
    </row>
    <row r="69" spans="1:33" ht="20.100000000000001" customHeight="1" x14ac:dyDescent="0.2">
      <c r="A69" s="172"/>
      <c r="B69" s="512"/>
      <c r="C69" s="595"/>
      <c r="D69" s="595"/>
      <c r="E69" s="595"/>
      <c r="G69" s="594"/>
      <c r="H69" s="594"/>
      <c r="I69" s="594"/>
      <c r="J69" s="594"/>
      <c r="K69" s="594"/>
      <c r="L69" s="594"/>
      <c r="M69" s="594"/>
      <c r="N69" s="592"/>
      <c r="O69" s="596"/>
      <c r="P69" s="231">
        <v>1</v>
      </c>
      <c r="Q69" s="245" t="s">
        <v>308</v>
      </c>
      <c r="R69" s="231">
        <v>0</v>
      </c>
      <c r="S69" s="596"/>
      <c r="T69" s="592"/>
      <c r="U69" s="593"/>
      <c r="V69" s="593"/>
      <c r="W69" s="593"/>
      <c r="X69" s="593"/>
      <c r="Y69" s="593"/>
      <c r="Z69" s="593"/>
      <c r="AA69" s="593"/>
      <c r="AB69" s="591"/>
      <c r="AC69" s="590"/>
      <c r="AD69" s="590"/>
      <c r="AE69" s="590"/>
      <c r="AF69" s="590"/>
      <c r="AG69" s="511"/>
    </row>
    <row r="70" spans="1:33" ht="20.100000000000001" customHeight="1" x14ac:dyDescent="0.2">
      <c r="A70" s="172"/>
      <c r="C70" s="131"/>
      <c r="D70" s="131"/>
      <c r="E70" s="82"/>
      <c r="G70" s="231"/>
      <c r="H70" s="231"/>
      <c r="I70" s="257"/>
      <c r="J70" s="257"/>
      <c r="K70" s="231"/>
      <c r="L70" s="231"/>
      <c r="M70" s="257"/>
      <c r="N70" s="257"/>
      <c r="O70" s="231"/>
      <c r="P70" s="231"/>
      <c r="Q70" s="257"/>
      <c r="R70" s="257"/>
      <c r="S70" s="257"/>
      <c r="T70" s="231"/>
      <c r="U70" s="231"/>
      <c r="V70" s="257"/>
      <c r="W70" s="257"/>
      <c r="X70" s="231"/>
      <c r="Y70" s="231"/>
      <c r="Z70" s="257"/>
      <c r="AA70" s="257"/>
      <c r="AB70" s="223"/>
      <c r="AC70" s="67"/>
      <c r="AD70" s="67"/>
      <c r="AE70" s="174"/>
      <c r="AF70" s="174"/>
      <c r="AG70" s="224"/>
    </row>
    <row r="71" spans="1:33" ht="20.100000000000001" customHeight="1" x14ac:dyDescent="0.2">
      <c r="A71" s="172"/>
      <c r="B71" s="512" t="s">
        <v>5</v>
      </c>
      <c r="C71" s="595">
        <v>0.4861111111111111</v>
      </c>
      <c r="D71" s="595"/>
      <c r="E71" s="595"/>
      <c r="G71" s="593" t="str">
        <f>J50</f>
        <v>今市ＦＣプログレスセカンド</v>
      </c>
      <c r="H71" s="593"/>
      <c r="I71" s="593"/>
      <c r="J71" s="593"/>
      <c r="K71" s="593"/>
      <c r="L71" s="593"/>
      <c r="M71" s="593"/>
      <c r="N71" s="592">
        <f>P71+P72</f>
        <v>0</v>
      </c>
      <c r="O71" s="596" t="s">
        <v>197</v>
      </c>
      <c r="P71" s="231">
        <v>0</v>
      </c>
      <c r="Q71" s="245" t="s">
        <v>308</v>
      </c>
      <c r="R71" s="231">
        <v>0</v>
      </c>
      <c r="S71" s="596" t="s">
        <v>199</v>
      </c>
      <c r="T71" s="592">
        <f>R71+R72</f>
        <v>1</v>
      </c>
      <c r="U71" s="594" t="str">
        <f>N50</f>
        <v>西原ＦＣ</v>
      </c>
      <c r="V71" s="594"/>
      <c r="W71" s="594"/>
      <c r="X71" s="594"/>
      <c r="Y71" s="594"/>
      <c r="Z71" s="594"/>
      <c r="AA71" s="594"/>
      <c r="AB71" s="591"/>
      <c r="AC71" s="590" t="s">
        <v>218</v>
      </c>
      <c r="AD71" s="590" t="s">
        <v>211</v>
      </c>
      <c r="AE71" s="590" t="s">
        <v>212</v>
      </c>
      <c r="AF71" s="590">
        <v>4</v>
      </c>
      <c r="AG71" s="511"/>
    </row>
    <row r="72" spans="1:33" ht="20.100000000000001" customHeight="1" x14ac:dyDescent="0.2">
      <c r="A72" s="172"/>
      <c r="B72" s="512"/>
      <c r="C72" s="595"/>
      <c r="D72" s="595"/>
      <c r="E72" s="595"/>
      <c r="G72" s="593"/>
      <c r="H72" s="593"/>
      <c r="I72" s="593"/>
      <c r="J72" s="593"/>
      <c r="K72" s="593"/>
      <c r="L72" s="593"/>
      <c r="M72" s="593"/>
      <c r="N72" s="592"/>
      <c r="O72" s="596"/>
      <c r="P72" s="231">
        <v>0</v>
      </c>
      <c r="Q72" s="245" t="s">
        <v>308</v>
      </c>
      <c r="R72" s="231">
        <v>1</v>
      </c>
      <c r="S72" s="596"/>
      <c r="T72" s="592"/>
      <c r="U72" s="594"/>
      <c r="V72" s="594"/>
      <c r="W72" s="594"/>
      <c r="X72" s="594"/>
      <c r="Y72" s="594"/>
      <c r="Z72" s="594"/>
      <c r="AA72" s="594"/>
      <c r="AB72" s="591"/>
      <c r="AC72" s="590"/>
      <c r="AD72" s="590"/>
      <c r="AE72" s="590"/>
      <c r="AF72" s="590"/>
      <c r="AG72" s="511"/>
    </row>
    <row r="73" spans="1:33" ht="20.100000000000001" customHeight="1" x14ac:dyDescent="0.2">
      <c r="A73" s="172"/>
      <c r="C73" s="131"/>
      <c r="D73" s="131"/>
      <c r="E73" s="82"/>
      <c r="G73" s="231"/>
      <c r="H73" s="231"/>
      <c r="I73" s="257"/>
      <c r="J73" s="257"/>
      <c r="K73" s="231"/>
      <c r="L73" s="231"/>
      <c r="M73" s="257"/>
      <c r="N73" s="257"/>
      <c r="O73" s="231"/>
      <c r="P73" s="231"/>
      <c r="Q73" s="257"/>
      <c r="R73" s="257"/>
      <c r="S73" s="257"/>
      <c r="T73" s="231"/>
      <c r="U73" s="231"/>
      <c r="V73" s="257"/>
      <c r="W73" s="257"/>
      <c r="X73" s="231"/>
      <c r="Y73" s="231"/>
      <c r="Z73" s="257"/>
      <c r="AA73" s="257"/>
      <c r="AB73" s="223"/>
      <c r="AC73" s="236"/>
      <c r="AD73" s="67"/>
      <c r="AE73" s="67"/>
      <c r="AF73" s="174"/>
      <c r="AG73" s="173"/>
    </row>
    <row r="74" spans="1:33" ht="20.100000000000001" customHeight="1" x14ac:dyDescent="0.2">
      <c r="A74" s="172"/>
      <c r="B74" s="512" t="s">
        <v>0</v>
      </c>
      <c r="C74" s="595">
        <v>0.51388888888888895</v>
      </c>
      <c r="D74" s="595"/>
      <c r="E74" s="595"/>
      <c r="G74" s="594" t="str">
        <f>W50</f>
        <v>ＦＣバジェルボ那須烏山</v>
      </c>
      <c r="H74" s="594"/>
      <c r="I74" s="594"/>
      <c r="J74" s="594"/>
      <c r="K74" s="594"/>
      <c r="L74" s="594"/>
      <c r="M74" s="594"/>
      <c r="N74" s="592">
        <f>P74+P75</f>
        <v>1</v>
      </c>
      <c r="O74" s="596" t="s">
        <v>197</v>
      </c>
      <c r="P74" s="231">
        <v>0</v>
      </c>
      <c r="Q74" s="245" t="s">
        <v>308</v>
      </c>
      <c r="R74" s="231">
        <v>0</v>
      </c>
      <c r="S74" s="596" t="s">
        <v>199</v>
      </c>
      <c r="T74" s="592">
        <f>R74+R75</f>
        <v>0</v>
      </c>
      <c r="U74" s="593" t="str">
        <f>AA50</f>
        <v>栃木ジュニオール</v>
      </c>
      <c r="V74" s="593"/>
      <c r="W74" s="593"/>
      <c r="X74" s="593"/>
      <c r="Y74" s="593"/>
      <c r="Z74" s="593"/>
      <c r="AA74" s="593"/>
      <c r="AB74" s="591"/>
      <c r="AC74" s="590" t="s">
        <v>215</v>
      </c>
      <c r="AD74" s="590" t="s">
        <v>216</v>
      </c>
      <c r="AE74" s="590" t="s">
        <v>217</v>
      </c>
      <c r="AF74" s="590">
        <v>1</v>
      </c>
      <c r="AG74" s="511"/>
    </row>
    <row r="75" spans="1:33" ht="20.100000000000001" customHeight="1" x14ac:dyDescent="0.2">
      <c r="A75" s="172"/>
      <c r="B75" s="512"/>
      <c r="C75" s="595"/>
      <c r="D75" s="595"/>
      <c r="E75" s="595"/>
      <c r="G75" s="594"/>
      <c r="H75" s="594"/>
      <c r="I75" s="594"/>
      <c r="J75" s="594"/>
      <c r="K75" s="594"/>
      <c r="L75" s="594"/>
      <c r="M75" s="594"/>
      <c r="N75" s="592"/>
      <c r="O75" s="596"/>
      <c r="P75" s="231">
        <v>1</v>
      </c>
      <c r="Q75" s="245" t="s">
        <v>308</v>
      </c>
      <c r="R75" s="231">
        <v>0</v>
      </c>
      <c r="S75" s="596"/>
      <c r="T75" s="592"/>
      <c r="U75" s="593"/>
      <c r="V75" s="593"/>
      <c r="W75" s="593"/>
      <c r="X75" s="593"/>
      <c r="Y75" s="593"/>
      <c r="Z75" s="593"/>
      <c r="AA75" s="593"/>
      <c r="AB75" s="591"/>
      <c r="AC75" s="590"/>
      <c r="AD75" s="590"/>
      <c r="AE75" s="590"/>
      <c r="AF75" s="590"/>
      <c r="AG75" s="511"/>
    </row>
    <row r="76" spans="1:33" ht="20.100000000000001" customHeight="1" x14ac:dyDescent="0.2">
      <c r="B76" s="225"/>
      <c r="C76" s="171"/>
      <c r="D76" s="171"/>
      <c r="E76" s="171"/>
      <c r="G76" s="231"/>
      <c r="H76" s="231"/>
      <c r="I76" s="231"/>
      <c r="J76" s="231"/>
      <c r="K76" s="231"/>
      <c r="L76" s="231"/>
      <c r="M76" s="231"/>
      <c r="N76" s="170"/>
      <c r="O76" s="232"/>
      <c r="P76" s="231"/>
      <c r="Q76" s="245"/>
      <c r="R76" s="257"/>
      <c r="S76" s="232"/>
      <c r="T76" s="170"/>
      <c r="U76" s="231"/>
      <c r="V76" s="231"/>
      <c r="W76" s="231"/>
      <c r="X76" s="231"/>
      <c r="Y76" s="231"/>
      <c r="Z76" s="231"/>
      <c r="AA76" s="231"/>
      <c r="AB76" s="236"/>
      <c r="AC76" s="236"/>
      <c r="AF76" s="236"/>
      <c r="AG76" s="236"/>
    </row>
    <row r="77" spans="1:33" ht="20.100000000000001" customHeight="1" x14ac:dyDescent="0.2">
      <c r="C77" s="566" t="str">
        <f>J46 &amp;"リーグ"</f>
        <v>Dリーグ</v>
      </c>
      <c r="D77" s="567"/>
      <c r="E77" s="567"/>
      <c r="F77" s="568"/>
      <c r="G77" s="477" t="str">
        <f>C79</f>
        <v>おおぞらＳＣ</v>
      </c>
      <c r="H77" s="479"/>
      <c r="I77" s="584" t="str">
        <f>C81</f>
        <v>今市ＦＣプログレスセカンド</v>
      </c>
      <c r="J77" s="585"/>
      <c r="K77" s="469" t="str">
        <f>C83</f>
        <v>西原ＦＣ</v>
      </c>
      <c r="L77" s="471"/>
      <c r="M77" s="588" t="s">
        <v>203</v>
      </c>
      <c r="N77" s="588" t="s">
        <v>204</v>
      </c>
      <c r="O77" s="588" t="s">
        <v>307</v>
      </c>
      <c r="P77" s="588" t="s">
        <v>205</v>
      </c>
      <c r="R77" s="499" t="str">
        <f>W46 &amp;"リーグ"</f>
        <v>DDリーグ</v>
      </c>
      <c r="S77" s="500"/>
      <c r="T77" s="500"/>
      <c r="U77" s="501"/>
      <c r="V77" s="489" t="str">
        <f>R79</f>
        <v>ＦＣスポルト宇都宮</v>
      </c>
      <c r="W77" s="490"/>
      <c r="X77" s="533" t="str">
        <f>R81</f>
        <v>ＦＣバジェルボ那須烏山</v>
      </c>
      <c r="Y77" s="534"/>
      <c r="Z77" s="485" t="str">
        <f>R83</f>
        <v>栃木ジュニオール</v>
      </c>
      <c r="AA77" s="486"/>
      <c r="AB77" s="588" t="s">
        <v>203</v>
      </c>
      <c r="AC77" s="588" t="s">
        <v>204</v>
      </c>
      <c r="AD77" s="588" t="s">
        <v>307</v>
      </c>
      <c r="AE77" s="588" t="s">
        <v>205</v>
      </c>
    </row>
    <row r="78" spans="1:33" ht="20.100000000000001" customHeight="1" x14ac:dyDescent="0.2">
      <c r="C78" s="569"/>
      <c r="D78" s="570"/>
      <c r="E78" s="570"/>
      <c r="F78" s="571"/>
      <c r="G78" s="480"/>
      <c r="H78" s="482"/>
      <c r="I78" s="586"/>
      <c r="J78" s="587"/>
      <c r="K78" s="472"/>
      <c r="L78" s="474"/>
      <c r="M78" s="589"/>
      <c r="N78" s="589"/>
      <c r="O78" s="589"/>
      <c r="P78" s="589"/>
      <c r="R78" s="502"/>
      <c r="S78" s="503"/>
      <c r="T78" s="503"/>
      <c r="U78" s="504"/>
      <c r="V78" s="491"/>
      <c r="W78" s="492"/>
      <c r="X78" s="535"/>
      <c r="Y78" s="536"/>
      <c r="Z78" s="487"/>
      <c r="AA78" s="488"/>
      <c r="AB78" s="589"/>
      <c r="AC78" s="589"/>
      <c r="AD78" s="589"/>
      <c r="AE78" s="589"/>
    </row>
    <row r="79" spans="1:33" ht="20.100000000000001" customHeight="1" x14ac:dyDescent="0.2">
      <c r="C79" s="578" t="str">
        <f>F50</f>
        <v>おおぞらＳＣ</v>
      </c>
      <c r="D79" s="579"/>
      <c r="E79" s="579"/>
      <c r="F79" s="580"/>
      <c r="G79" s="572"/>
      <c r="H79" s="573"/>
      <c r="I79" s="259">
        <f>N59</f>
        <v>6</v>
      </c>
      <c r="J79" s="259">
        <f>T59</f>
        <v>0</v>
      </c>
      <c r="K79" s="259">
        <f>N65</f>
        <v>8</v>
      </c>
      <c r="L79" s="259">
        <f>T65</f>
        <v>0</v>
      </c>
      <c r="M79" s="576">
        <f>COUNTIF(G80:L80,"○")*3+COUNTIF(G80:L80,"△")</f>
        <v>6</v>
      </c>
      <c r="N79" s="562">
        <f>O79-J79-L79</f>
        <v>14</v>
      </c>
      <c r="O79" s="562">
        <f>I79+K79</f>
        <v>14</v>
      </c>
      <c r="P79" s="562">
        <v>1</v>
      </c>
      <c r="R79" s="578" t="str">
        <f>S50</f>
        <v>ＦＣスポルト宇都宮</v>
      </c>
      <c r="S79" s="579"/>
      <c r="T79" s="579"/>
      <c r="U79" s="580"/>
      <c r="V79" s="572"/>
      <c r="W79" s="573"/>
      <c r="X79" s="259">
        <f>N62</f>
        <v>3</v>
      </c>
      <c r="Y79" s="259">
        <f>T62</f>
        <v>0</v>
      </c>
      <c r="Z79" s="259">
        <f>N68</f>
        <v>2</v>
      </c>
      <c r="AA79" s="259">
        <f>T68</f>
        <v>0</v>
      </c>
      <c r="AB79" s="576">
        <f>COUNTIF(V80:AA80,"○")*3+COUNTIF(V80:AA80,"△")</f>
        <v>6</v>
      </c>
      <c r="AC79" s="562">
        <f>AD79-Y79-AA79</f>
        <v>5</v>
      </c>
      <c r="AD79" s="562">
        <f>X79+Z79</f>
        <v>5</v>
      </c>
      <c r="AE79" s="562">
        <v>1</v>
      </c>
    </row>
    <row r="80" spans="1:33" ht="20.100000000000001" customHeight="1" x14ac:dyDescent="0.2">
      <c r="C80" s="581"/>
      <c r="D80" s="582"/>
      <c r="E80" s="582"/>
      <c r="F80" s="583"/>
      <c r="G80" s="574"/>
      <c r="H80" s="575"/>
      <c r="I80" s="564" t="str">
        <f>IF(I79&gt;J79,"○",IF(I79&lt;J79,"×",IF(I79=J79,"△")))</f>
        <v>○</v>
      </c>
      <c r="J80" s="565"/>
      <c r="K80" s="564" t="str">
        <f>IF(K79&gt;L79,"○",IF(K79&lt;L79,"×",IF(K79=L79,"△")))</f>
        <v>○</v>
      </c>
      <c r="L80" s="565"/>
      <c r="M80" s="577"/>
      <c r="N80" s="563"/>
      <c r="O80" s="563"/>
      <c r="P80" s="563"/>
      <c r="R80" s="581"/>
      <c r="S80" s="582"/>
      <c r="T80" s="582"/>
      <c r="U80" s="583"/>
      <c r="V80" s="574"/>
      <c r="W80" s="575"/>
      <c r="X80" s="564" t="str">
        <f>IF(X79&gt;Y79,"○",IF(X79&lt;Y79,"×",IF(X79=Y79,"△")))</f>
        <v>○</v>
      </c>
      <c r="Y80" s="565"/>
      <c r="Z80" s="564" t="str">
        <f>IF(Z79&gt;AA79,"○",IF(Z79&lt;AA79,"×",IF(Z79=AA79,"△")))</f>
        <v>○</v>
      </c>
      <c r="AA80" s="565"/>
      <c r="AB80" s="577"/>
      <c r="AC80" s="563"/>
      <c r="AD80" s="563"/>
      <c r="AE80" s="563"/>
    </row>
    <row r="81" spans="3:31" ht="20.100000000000001" customHeight="1" x14ac:dyDescent="0.2">
      <c r="C81" s="566" t="str">
        <f>J50</f>
        <v>今市ＦＣプログレスセカンド</v>
      </c>
      <c r="D81" s="567"/>
      <c r="E81" s="567"/>
      <c r="F81" s="568"/>
      <c r="G81" s="259">
        <f>J79</f>
        <v>0</v>
      </c>
      <c r="H81" s="259">
        <f>I79</f>
        <v>6</v>
      </c>
      <c r="I81" s="572"/>
      <c r="J81" s="573"/>
      <c r="K81" s="259">
        <f>N71</f>
        <v>0</v>
      </c>
      <c r="L81" s="259">
        <f>T71</f>
        <v>1</v>
      </c>
      <c r="M81" s="576">
        <f>COUNTIF(G82:L82,"○")*3+COUNTIF(G82:L82,"△")</f>
        <v>0</v>
      </c>
      <c r="N81" s="562">
        <f>O81-H81-L81</f>
        <v>-7</v>
      </c>
      <c r="O81" s="562">
        <f>G81+K81</f>
        <v>0</v>
      </c>
      <c r="P81" s="562">
        <v>3</v>
      </c>
      <c r="R81" s="566" t="str">
        <f>W50</f>
        <v>ＦＣバジェルボ那須烏山</v>
      </c>
      <c r="S81" s="567"/>
      <c r="T81" s="567"/>
      <c r="U81" s="568"/>
      <c r="V81" s="259">
        <f>Y79</f>
        <v>0</v>
      </c>
      <c r="W81" s="259">
        <f>X79</f>
        <v>3</v>
      </c>
      <c r="X81" s="572"/>
      <c r="Y81" s="573"/>
      <c r="Z81" s="259">
        <f>N74</f>
        <v>1</v>
      </c>
      <c r="AA81" s="259">
        <f>T74</f>
        <v>0</v>
      </c>
      <c r="AB81" s="576">
        <f>COUNTIF(V82:AA82,"○")*3+COUNTIF(V82:AA82,"△")</f>
        <v>3</v>
      </c>
      <c r="AC81" s="562">
        <f>AD81-W81-AA81</f>
        <v>-2</v>
      </c>
      <c r="AD81" s="562">
        <f>V81+Z81</f>
        <v>1</v>
      </c>
      <c r="AE81" s="562">
        <v>2</v>
      </c>
    </row>
    <row r="82" spans="3:31" ht="20.100000000000001" customHeight="1" x14ac:dyDescent="0.2">
      <c r="C82" s="569"/>
      <c r="D82" s="570"/>
      <c r="E82" s="570"/>
      <c r="F82" s="571"/>
      <c r="G82" s="564" t="str">
        <f>IF(G81&gt;H81,"○",IF(G81&lt;H81,"×",IF(G81=H81,"△")))</f>
        <v>×</v>
      </c>
      <c r="H82" s="565"/>
      <c r="I82" s="574"/>
      <c r="J82" s="575"/>
      <c r="K82" s="564" t="str">
        <f>IF(K81&gt;L81,"○",IF(K81&lt;L81,"×",IF(K81=L81,"△")))</f>
        <v>×</v>
      </c>
      <c r="L82" s="565"/>
      <c r="M82" s="577"/>
      <c r="N82" s="563"/>
      <c r="O82" s="563"/>
      <c r="P82" s="563"/>
      <c r="R82" s="569"/>
      <c r="S82" s="570"/>
      <c r="T82" s="570"/>
      <c r="U82" s="571"/>
      <c r="V82" s="564" t="str">
        <f>IF(V81&gt;W81,"○",IF(V81&lt;W81,"×",IF(V81=W81,"△")))</f>
        <v>×</v>
      </c>
      <c r="W82" s="565"/>
      <c r="X82" s="574"/>
      <c r="Y82" s="575"/>
      <c r="Z82" s="564" t="str">
        <f>IF(Z81&gt;AA81,"○",IF(Z81&lt;AA81,"×",IF(Z81=AA81,"△")))</f>
        <v>○</v>
      </c>
      <c r="AA82" s="565"/>
      <c r="AB82" s="577"/>
      <c r="AC82" s="563"/>
      <c r="AD82" s="563"/>
      <c r="AE82" s="563"/>
    </row>
    <row r="83" spans="3:31" ht="20.100000000000001" customHeight="1" x14ac:dyDescent="0.2">
      <c r="C83" s="566" t="str">
        <f>N50</f>
        <v>西原ＦＣ</v>
      </c>
      <c r="D83" s="567"/>
      <c r="E83" s="567"/>
      <c r="F83" s="568"/>
      <c r="G83" s="259">
        <f>L79</f>
        <v>0</v>
      </c>
      <c r="H83" s="259">
        <f>K79</f>
        <v>8</v>
      </c>
      <c r="I83" s="259">
        <f>L81</f>
        <v>1</v>
      </c>
      <c r="J83" s="259">
        <f>K81</f>
        <v>0</v>
      </c>
      <c r="K83" s="572"/>
      <c r="L83" s="573"/>
      <c r="M83" s="576">
        <f>COUNTIF(G84:L84,"○")*3+COUNTIF(G84:L84,"△")</f>
        <v>3</v>
      </c>
      <c r="N83" s="562">
        <f>O83-H83-J83</f>
        <v>-7</v>
      </c>
      <c r="O83" s="562">
        <f>G83+I83</f>
        <v>1</v>
      </c>
      <c r="P83" s="562">
        <v>2</v>
      </c>
      <c r="R83" s="566" t="str">
        <f>AA50</f>
        <v>栃木ジュニオール</v>
      </c>
      <c r="S83" s="567"/>
      <c r="T83" s="567"/>
      <c r="U83" s="568"/>
      <c r="V83" s="259">
        <f>AA79</f>
        <v>0</v>
      </c>
      <c r="W83" s="259">
        <f>Z79</f>
        <v>2</v>
      </c>
      <c r="X83" s="259">
        <f>AA81</f>
        <v>0</v>
      </c>
      <c r="Y83" s="259">
        <f>Z81</f>
        <v>1</v>
      </c>
      <c r="Z83" s="572"/>
      <c r="AA83" s="573"/>
      <c r="AB83" s="576">
        <f>COUNTIF(V84:AA84,"○")*3+COUNTIF(V84:AA84,"△")</f>
        <v>0</v>
      </c>
      <c r="AC83" s="562">
        <f>AD83-W83-Y83</f>
        <v>-3</v>
      </c>
      <c r="AD83" s="562">
        <f>V83+X83</f>
        <v>0</v>
      </c>
      <c r="AE83" s="562">
        <v>3</v>
      </c>
    </row>
    <row r="84" spans="3:31" ht="20.100000000000001" customHeight="1" x14ac:dyDescent="0.2">
      <c r="C84" s="569"/>
      <c r="D84" s="570"/>
      <c r="E84" s="570"/>
      <c r="F84" s="571"/>
      <c r="G84" s="564" t="str">
        <f>IF(G83&gt;H83,"○",IF(G83&lt;H83,"×",IF(G83=H83,"△")))</f>
        <v>×</v>
      </c>
      <c r="H84" s="565"/>
      <c r="I84" s="564" t="str">
        <f>IF(I83&gt;J83,"○",IF(I83&lt;J83,"×",IF(I83=J83,"△")))</f>
        <v>○</v>
      </c>
      <c r="J84" s="565"/>
      <c r="K84" s="574"/>
      <c r="L84" s="575"/>
      <c r="M84" s="577"/>
      <c r="N84" s="563"/>
      <c r="O84" s="563"/>
      <c r="P84" s="563"/>
      <c r="R84" s="569"/>
      <c r="S84" s="570"/>
      <c r="T84" s="570"/>
      <c r="U84" s="571"/>
      <c r="V84" s="564" t="str">
        <f>IF(V83&gt;W83,"○",IF(V83&lt;W83,"×",IF(V83=W83,"△")))</f>
        <v>×</v>
      </c>
      <c r="W84" s="565"/>
      <c r="X84" s="564" t="str">
        <f>IF(X83&gt;Y83,"○",IF(X83&lt;Y83,"×",IF(X83=Y83,"△")))</f>
        <v>×</v>
      </c>
      <c r="Y84" s="565"/>
      <c r="Z84" s="574"/>
      <c r="AA84" s="575"/>
      <c r="AB84" s="577"/>
      <c r="AC84" s="563"/>
      <c r="AD84" s="563"/>
      <c r="AE84" s="563"/>
    </row>
    <row r="85" spans="3:31" ht="20.100000000000001" customHeight="1" x14ac:dyDescent="0.2"/>
  </sheetData>
  <mergeCells count="340">
    <mergeCell ref="AA6:AB6"/>
    <mergeCell ref="AE6:AF6"/>
    <mergeCell ref="AA7:AB14"/>
    <mergeCell ref="AE7:AF14"/>
    <mergeCell ref="AF16:AF17"/>
    <mergeCell ref="U16:AA17"/>
    <mergeCell ref="I1:M1"/>
    <mergeCell ref="N1:R1"/>
    <mergeCell ref="T1:W1"/>
    <mergeCell ref="X1:AG1"/>
    <mergeCell ref="J3:K3"/>
    <mergeCell ref="W3:X3"/>
    <mergeCell ref="AB16:AB17"/>
    <mergeCell ref="AC16:AC17"/>
    <mergeCell ref="AD16:AD17"/>
    <mergeCell ref="AE16:AE17"/>
    <mergeCell ref="B6:C6"/>
    <mergeCell ref="F6:G6"/>
    <mergeCell ref="J6:K6"/>
    <mergeCell ref="N6:O6"/>
    <mergeCell ref="S6:T6"/>
    <mergeCell ref="W6:X6"/>
    <mergeCell ref="B7:C14"/>
    <mergeCell ref="F7:G14"/>
    <mergeCell ref="J7:K14"/>
    <mergeCell ref="N7:O14"/>
    <mergeCell ref="S7:T14"/>
    <mergeCell ref="W7:X14"/>
    <mergeCell ref="B16:B17"/>
    <mergeCell ref="C16:E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AB19:AB20"/>
    <mergeCell ref="AC19:AC20"/>
    <mergeCell ref="AD19:AD20"/>
    <mergeCell ref="AE19:AE20"/>
    <mergeCell ref="AF19:AF20"/>
    <mergeCell ref="AG19:AG20"/>
    <mergeCell ref="G16:M17"/>
    <mergeCell ref="N16:N17"/>
    <mergeCell ref="O16:O17"/>
    <mergeCell ref="S16:S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AE22:AE23"/>
    <mergeCell ref="B22:B23"/>
    <mergeCell ref="C22:E23"/>
    <mergeCell ref="G22:M23"/>
    <mergeCell ref="N22:N23"/>
    <mergeCell ref="O22:O23"/>
    <mergeCell ref="S22:S23"/>
    <mergeCell ref="U25:AA26"/>
    <mergeCell ref="T22:T23"/>
    <mergeCell ref="U22:AA23"/>
    <mergeCell ref="AB22:AB23"/>
    <mergeCell ref="AC22:AC23"/>
    <mergeCell ref="AD22:AD23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E28:AE29"/>
    <mergeCell ref="G28:M29"/>
    <mergeCell ref="N28:N29"/>
    <mergeCell ref="O28:O29"/>
    <mergeCell ref="S28:S29"/>
    <mergeCell ref="AB25:AB26"/>
    <mergeCell ref="AC25:AC26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B28:B29"/>
    <mergeCell ref="C28:E29"/>
    <mergeCell ref="T28:T29"/>
    <mergeCell ref="U28:AA29"/>
    <mergeCell ref="AB28:AB29"/>
    <mergeCell ref="AC28:AC29"/>
    <mergeCell ref="AD28:AD29"/>
    <mergeCell ref="AC34:AC35"/>
    <mergeCell ref="AD34:AD35"/>
    <mergeCell ref="AE34:AE35"/>
    <mergeCell ref="O34:O35"/>
    <mergeCell ref="P34:P35"/>
    <mergeCell ref="R34:U35"/>
    <mergeCell ref="V34:W35"/>
    <mergeCell ref="U31:AA32"/>
    <mergeCell ref="X34:Y35"/>
    <mergeCell ref="Z34:AA35"/>
    <mergeCell ref="I37:J37"/>
    <mergeCell ref="K37:L37"/>
    <mergeCell ref="X37:Y37"/>
    <mergeCell ref="Z37:AA37"/>
    <mergeCell ref="R36:U37"/>
    <mergeCell ref="V36:W37"/>
    <mergeCell ref="AB36:AB37"/>
    <mergeCell ref="C34:F35"/>
    <mergeCell ref="G34:H35"/>
    <mergeCell ref="I34:J35"/>
    <mergeCell ref="K34:L35"/>
    <mergeCell ref="M34:M35"/>
    <mergeCell ref="N34:N35"/>
    <mergeCell ref="C36:F37"/>
    <mergeCell ref="G36:H37"/>
    <mergeCell ref="M36:M37"/>
    <mergeCell ref="N36:N37"/>
    <mergeCell ref="AB34:AB35"/>
    <mergeCell ref="AC38:AC39"/>
    <mergeCell ref="AD38:AD39"/>
    <mergeCell ref="AE38:AE39"/>
    <mergeCell ref="AB38:AB39"/>
    <mergeCell ref="R38:U39"/>
    <mergeCell ref="X38:Y39"/>
    <mergeCell ref="O36:O37"/>
    <mergeCell ref="P36:P37"/>
    <mergeCell ref="AC36:AC37"/>
    <mergeCell ref="AD36:AD37"/>
    <mergeCell ref="AE36:AE37"/>
    <mergeCell ref="V39:W39"/>
    <mergeCell ref="Z39:AA39"/>
    <mergeCell ref="W49:X49"/>
    <mergeCell ref="G41:H41"/>
    <mergeCell ref="M40:M41"/>
    <mergeCell ref="N40:N41"/>
    <mergeCell ref="O40:O41"/>
    <mergeCell ref="P40:P41"/>
    <mergeCell ref="C38:F39"/>
    <mergeCell ref="I38:J39"/>
    <mergeCell ref="M38:M39"/>
    <mergeCell ref="N38:N39"/>
    <mergeCell ref="O38:O39"/>
    <mergeCell ref="P38:P39"/>
    <mergeCell ref="G39:H39"/>
    <mergeCell ref="K39:L39"/>
    <mergeCell ref="AC40:AC41"/>
    <mergeCell ref="AD40:AD41"/>
    <mergeCell ref="AE40:AE41"/>
    <mergeCell ref="AA49:AB49"/>
    <mergeCell ref="AE49:AF49"/>
    <mergeCell ref="C40:F41"/>
    <mergeCell ref="K40:L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J46:K46"/>
    <mergeCell ref="W46:X46"/>
    <mergeCell ref="B49:C49"/>
    <mergeCell ref="F49:G49"/>
    <mergeCell ref="J49:K49"/>
    <mergeCell ref="N49:O49"/>
    <mergeCell ref="S49:T49"/>
    <mergeCell ref="B62:B63"/>
    <mergeCell ref="C62:E63"/>
    <mergeCell ref="G62:M63"/>
    <mergeCell ref="N62:N63"/>
    <mergeCell ref="O62:O63"/>
    <mergeCell ref="B50:C57"/>
    <mergeCell ref="F50:G57"/>
    <mergeCell ref="J50:K57"/>
    <mergeCell ref="N50:O57"/>
    <mergeCell ref="B59:B60"/>
    <mergeCell ref="C59:E60"/>
    <mergeCell ref="G59:M60"/>
    <mergeCell ref="N59:N60"/>
    <mergeCell ref="O59:O60"/>
    <mergeCell ref="S62:S63"/>
    <mergeCell ref="T62:T63"/>
    <mergeCell ref="U62:AA63"/>
    <mergeCell ref="T59:T60"/>
    <mergeCell ref="U59:AA60"/>
    <mergeCell ref="AB59:AB60"/>
    <mergeCell ref="AA50:AB57"/>
    <mergeCell ref="AE50:AF57"/>
    <mergeCell ref="AG62:AG63"/>
    <mergeCell ref="AF59:AF60"/>
    <mergeCell ref="AG59:AG60"/>
    <mergeCell ref="S50:T57"/>
    <mergeCell ref="W50:X57"/>
    <mergeCell ref="AC59:AC60"/>
    <mergeCell ref="AD59:AD60"/>
    <mergeCell ref="AE59:AE60"/>
    <mergeCell ref="S59:S60"/>
    <mergeCell ref="AG68:AG69"/>
    <mergeCell ref="AF65:AF66"/>
    <mergeCell ref="AG65:AG66"/>
    <mergeCell ref="AB65:AB66"/>
    <mergeCell ref="AC65:AC66"/>
    <mergeCell ref="AD65:AD66"/>
    <mergeCell ref="AE65:AE66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B62:AB63"/>
    <mergeCell ref="AC62:AC63"/>
    <mergeCell ref="T68:T69"/>
    <mergeCell ref="U68:AA69"/>
    <mergeCell ref="T65:T66"/>
    <mergeCell ref="U65:AA66"/>
    <mergeCell ref="B65:B66"/>
    <mergeCell ref="C65:E66"/>
    <mergeCell ref="B68:B69"/>
    <mergeCell ref="C68:E69"/>
    <mergeCell ref="G68:M69"/>
    <mergeCell ref="N68:N69"/>
    <mergeCell ref="O68:O69"/>
    <mergeCell ref="S68:S69"/>
    <mergeCell ref="G65:M66"/>
    <mergeCell ref="N65:N66"/>
    <mergeCell ref="O65:O66"/>
    <mergeCell ref="S65:S66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74:B75"/>
    <mergeCell ref="C74:E75"/>
    <mergeCell ref="G74:M75"/>
    <mergeCell ref="N74:N75"/>
    <mergeCell ref="O74:O75"/>
    <mergeCell ref="S74:S75"/>
    <mergeCell ref="AC79:AC80"/>
    <mergeCell ref="AD79:AD80"/>
    <mergeCell ref="AE79:AE80"/>
    <mergeCell ref="AB77:AB78"/>
    <mergeCell ref="AC77:AC78"/>
    <mergeCell ref="AD77:AD78"/>
    <mergeCell ref="AE77:AE78"/>
    <mergeCell ref="AG74:AG75"/>
    <mergeCell ref="AF71:AF72"/>
    <mergeCell ref="AG71:AG72"/>
    <mergeCell ref="AB71:AB72"/>
    <mergeCell ref="AC71:AC72"/>
    <mergeCell ref="AD71:AD72"/>
    <mergeCell ref="AE71:AE72"/>
    <mergeCell ref="AB74:AB75"/>
    <mergeCell ref="AC74:AC75"/>
    <mergeCell ref="AD74:AD75"/>
    <mergeCell ref="AE74:AE75"/>
    <mergeCell ref="AF74:AF75"/>
    <mergeCell ref="X77:Y78"/>
    <mergeCell ref="Z77:AA78"/>
    <mergeCell ref="C77:F78"/>
    <mergeCell ref="G77:H78"/>
    <mergeCell ref="I77:J78"/>
    <mergeCell ref="K77:L78"/>
    <mergeCell ref="M77:M78"/>
    <mergeCell ref="C79:F80"/>
    <mergeCell ref="G79:H80"/>
    <mergeCell ref="M79:M80"/>
    <mergeCell ref="N79:N80"/>
    <mergeCell ref="O79:O80"/>
    <mergeCell ref="P79:P80"/>
    <mergeCell ref="N77:N78"/>
    <mergeCell ref="O77:O78"/>
    <mergeCell ref="P77:P78"/>
    <mergeCell ref="R77:U78"/>
    <mergeCell ref="V77:W78"/>
    <mergeCell ref="C81:F82"/>
    <mergeCell ref="I81:J82"/>
    <mergeCell ref="M81:M82"/>
    <mergeCell ref="N81:N82"/>
    <mergeCell ref="O81:O82"/>
    <mergeCell ref="P81:P82"/>
    <mergeCell ref="Z83:AA84"/>
    <mergeCell ref="AB83:AB84"/>
    <mergeCell ref="I80:J80"/>
    <mergeCell ref="K80:L80"/>
    <mergeCell ref="X80:Y80"/>
    <mergeCell ref="Z80:AA80"/>
    <mergeCell ref="R79:U80"/>
    <mergeCell ref="V79:W80"/>
    <mergeCell ref="AB79:AB80"/>
    <mergeCell ref="AC81:AC82"/>
    <mergeCell ref="AD81:AD82"/>
    <mergeCell ref="AE81:AE82"/>
    <mergeCell ref="G84:H84"/>
    <mergeCell ref="I84:J84"/>
    <mergeCell ref="V84:W84"/>
    <mergeCell ref="X84:Y84"/>
    <mergeCell ref="R83:U84"/>
    <mergeCell ref="C83:F84"/>
    <mergeCell ref="K83:L84"/>
    <mergeCell ref="M83:M84"/>
    <mergeCell ref="N83:N84"/>
    <mergeCell ref="O83:O84"/>
    <mergeCell ref="P83:P84"/>
    <mergeCell ref="AC83:AC84"/>
    <mergeCell ref="AD83:AD84"/>
    <mergeCell ref="AE83:AE84"/>
    <mergeCell ref="G82:H82"/>
    <mergeCell ref="K82:L82"/>
    <mergeCell ref="V82:W82"/>
    <mergeCell ref="Z82:AA82"/>
    <mergeCell ref="R81:U82"/>
    <mergeCell ref="X81:Y82"/>
    <mergeCell ref="AB81:AB82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style="248" customWidth="1"/>
    <col min="36" max="257" width="9" style="248"/>
    <col min="258" max="285" width="5.6640625" style="248" customWidth="1"/>
    <col min="286" max="513" width="9" style="248"/>
    <col min="514" max="541" width="5.6640625" style="248" customWidth="1"/>
    <col min="542" max="769" width="9" style="248"/>
    <col min="770" max="797" width="5.6640625" style="248" customWidth="1"/>
    <col min="798" max="1025" width="9" style="248"/>
    <col min="1026" max="1053" width="5.6640625" style="248" customWidth="1"/>
    <col min="1054" max="1281" width="9" style="248"/>
    <col min="1282" max="1309" width="5.6640625" style="248" customWidth="1"/>
    <col min="1310" max="1537" width="9" style="248"/>
    <col min="1538" max="1565" width="5.6640625" style="248" customWidth="1"/>
    <col min="1566" max="1793" width="9" style="248"/>
    <col min="1794" max="1821" width="5.6640625" style="248" customWidth="1"/>
    <col min="1822" max="2049" width="9" style="248"/>
    <col min="2050" max="2077" width="5.6640625" style="248" customWidth="1"/>
    <col min="2078" max="2305" width="9" style="248"/>
    <col min="2306" max="2333" width="5.6640625" style="248" customWidth="1"/>
    <col min="2334" max="2561" width="9" style="248"/>
    <col min="2562" max="2589" width="5.6640625" style="248" customWidth="1"/>
    <col min="2590" max="2817" width="9" style="248"/>
    <col min="2818" max="2845" width="5.6640625" style="248" customWidth="1"/>
    <col min="2846" max="3073" width="9" style="248"/>
    <col min="3074" max="3101" width="5.6640625" style="248" customWidth="1"/>
    <col min="3102" max="3329" width="9" style="248"/>
    <col min="3330" max="3357" width="5.6640625" style="248" customWidth="1"/>
    <col min="3358" max="3585" width="9" style="248"/>
    <col min="3586" max="3613" width="5.6640625" style="248" customWidth="1"/>
    <col min="3614" max="3841" width="9" style="248"/>
    <col min="3842" max="3869" width="5.6640625" style="248" customWidth="1"/>
    <col min="3870" max="4097" width="9" style="248"/>
    <col min="4098" max="4125" width="5.6640625" style="248" customWidth="1"/>
    <col min="4126" max="4353" width="9" style="248"/>
    <col min="4354" max="4381" width="5.6640625" style="248" customWidth="1"/>
    <col min="4382" max="4609" width="9" style="248"/>
    <col min="4610" max="4637" width="5.6640625" style="248" customWidth="1"/>
    <col min="4638" max="4865" width="9" style="248"/>
    <col min="4866" max="4893" width="5.6640625" style="248" customWidth="1"/>
    <col min="4894" max="5121" width="9" style="248"/>
    <col min="5122" max="5149" width="5.6640625" style="248" customWidth="1"/>
    <col min="5150" max="5377" width="9" style="248"/>
    <col min="5378" max="5405" width="5.6640625" style="248" customWidth="1"/>
    <col min="5406" max="5633" width="9" style="248"/>
    <col min="5634" max="5661" width="5.6640625" style="248" customWidth="1"/>
    <col min="5662" max="5889" width="9" style="248"/>
    <col min="5890" max="5917" width="5.6640625" style="248" customWidth="1"/>
    <col min="5918" max="6145" width="9" style="248"/>
    <col min="6146" max="6173" width="5.6640625" style="248" customWidth="1"/>
    <col min="6174" max="6401" width="9" style="248"/>
    <col min="6402" max="6429" width="5.6640625" style="248" customWidth="1"/>
    <col min="6430" max="6657" width="9" style="248"/>
    <col min="6658" max="6685" width="5.6640625" style="248" customWidth="1"/>
    <col min="6686" max="6913" width="9" style="248"/>
    <col min="6914" max="6941" width="5.6640625" style="248" customWidth="1"/>
    <col min="6942" max="7169" width="9" style="248"/>
    <col min="7170" max="7197" width="5.6640625" style="248" customWidth="1"/>
    <col min="7198" max="7425" width="9" style="248"/>
    <col min="7426" max="7453" width="5.6640625" style="248" customWidth="1"/>
    <col min="7454" max="7681" width="9" style="248"/>
    <col min="7682" max="7709" width="5.6640625" style="248" customWidth="1"/>
    <col min="7710" max="7937" width="9" style="248"/>
    <col min="7938" max="7965" width="5.6640625" style="248" customWidth="1"/>
    <col min="7966" max="8193" width="9" style="248"/>
    <col min="8194" max="8221" width="5.6640625" style="248" customWidth="1"/>
    <col min="8222" max="8449" width="9" style="248"/>
    <col min="8450" max="8477" width="5.6640625" style="248" customWidth="1"/>
    <col min="8478" max="8705" width="9" style="248"/>
    <col min="8706" max="8733" width="5.6640625" style="248" customWidth="1"/>
    <col min="8734" max="8961" width="9" style="248"/>
    <col min="8962" max="8989" width="5.6640625" style="248" customWidth="1"/>
    <col min="8990" max="9217" width="9" style="248"/>
    <col min="9218" max="9245" width="5.6640625" style="248" customWidth="1"/>
    <col min="9246" max="9473" width="9" style="248"/>
    <col min="9474" max="9501" width="5.6640625" style="248" customWidth="1"/>
    <col min="9502" max="9729" width="9" style="248"/>
    <col min="9730" max="9757" width="5.6640625" style="248" customWidth="1"/>
    <col min="9758" max="9985" width="9" style="248"/>
    <col min="9986" max="10013" width="5.6640625" style="248" customWidth="1"/>
    <col min="10014" max="10241" width="9" style="248"/>
    <col min="10242" max="10269" width="5.6640625" style="248" customWidth="1"/>
    <col min="10270" max="10497" width="9" style="248"/>
    <col min="10498" max="10525" width="5.6640625" style="248" customWidth="1"/>
    <col min="10526" max="10753" width="9" style="248"/>
    <col min="10754" max="10781" width="5.6640625" style="248" customWidth="1"/>
    <col min="10782" max="11009" width="9" style="248"/>
    <col min="11010" max="11037" width="5.6640625" style="248" customWidth="1"/>
    <col min="11038" max="11265" width="9" style="248"/>
    <col min="11266" max="11293" width="5.6640625" style="248" customWidth="1"/>
    <col min="11294" max="11521" width="9" style="248"/>
    <col min="11522" max="11549" width="5.6640625" style="248" customWidth="1"/>
    <col min="11550" max="11777" width="9" style="248"/>
    <col min="11778" max="11805" width="5.6640625" style="248" customWidth="1"/>
    <col min="11806" max="12033" width="9" style="248"/>
    <col min="12034" max="12061" width="5.6640625" style="248" customWidth="1"/>
    <col min="12062" max="12289" width="9" style="248"/>
    <col min="12290" max="12317" width="5.6640625" style="248" customWidth="1"/>
    <col min="12318" max="12545" width="9" style="248"/>
    <col min="12546" max="12573" width="5.6640625" style="248" customWidth="1"/>
    <col min="12574" max="12801" width="9" style="248"/>
    <col min="12802" max="12829" width="5.6640625" style="248" customWidth="1"/>
    <col min="12830" max="13057" width="9" style="248"/>
    <col min="13058" max="13085" width="5.6640625" style="248" customWidth="1"/>
    <col min="13086" max="13313" width="9" style="248"/>
    <col min="13314" max="13341" width="5.6640625" style="248" customWidth="1"/>
    <col min="13342" max="13569" width="9" style="248"/>
    <col min="13570" max="13597" width="5.6640625" style="248" customWidth="1"/>
    <col min="13598" max="13825" width="9" style="248"/>
    <col min="13826" max="13853" width="5.6640625" style="248" customWidth="1"/>
    <col min="13854" max="14081" width="9" style="248"/>
    <col min="14082" max="14109" width="5.6640625" style="248" customWidth="1"/>
    <col min="14110" max="14337" width="9" style="248"/>
    <col min="14338" max="14365" width="5.6640625" style="248" customWidth="1"/>
    <col min="14366" max="14593" width="9" style="248"/>
    <col min="14594" max="14621" width="5.6640625" style="248" customWidth="1"/>
    <col min="14622" max="14849" width="9" style="248"/>
    <col min="14850" max="14877" width="5.6640625" style="248" customWidth="1"/>
    <col min="14878" max="15105" width="9" style="248"/>
    <col min="15106" max="15133" width="5.6640625" style="248" customWidth="1"/>
    <col min="15134" max="15361" width="9" style="248"/>
    <col min="15362" max="15389" width="5.6640625" style="248" customWidth="1"/>
    <col min="15390" max="15617" width="9" style="248"/>
    <col min="15618" max="15645" width="5.6640625" style="248" customWidth="1"/>
    <col min="15646" max="15873" width="9" style="248"/>
    <col min="15874" max="15901" width="5.6640625" style="248" customWidth="1"/>
    <col min="15902" max="16129" width="9" style="248"/>
    <col min="16130" max="16157" width="5.6640625" style="248" customWidth="1"/>
    <col min="16158" max="16384" width="9" style="248"/>
  </cols>
  <sheetData>
    <row r="1" spans="1:33" ht="21.75" customHeight="1" x14ac:dyDescent="0.2">
      <c r="A1" s="12" t="str">
        <f>'U11組合せ (抽選結果)'!J3</f>
        <v>■第1日　1月13日</v>
      </c>
      <c r="B1" s="110"/>
      <c r="C1" s="110"/>
      <c r="D1" s="110"/>
      <c r="E1" s="110"/>
      <c r="F1" s="110"/>
      <c r="G1" s="110"/>
      <c r="H1" s="110"/>
      <c r="I1" s="526" t="str">
        <f>'U11組合せ (抽選結果)'!S3</f>
        <v>予選リーグ</v>
      </c>
      <c r="J1" s="526"/>
      <c r="K1" s="526"/>
      <c r="L1" s="526"/>
      <c r="M1" s="526"/>
      <c r="N1" s="104"/>
      <c r="O1" s="104"/>
      <c r="P1" s="104"/>
      <c r="Q1" s="104"/>
      <c r="R1" s="104"/>
      <c r="T1" s="525" t="s">
        <v>314</v>
      </c>
      <c r="U1" s="525"/>
      <c r="V1" s="525"/>
      <c r="W1" s="525"/>
      <c r="X1" s="526" t="str">
        <f>'U11組合せ (抽選結果)'!A77</f>
        <v>ハートフル保険フィールド（佐野市運動公園第２多目的球技場）ＡＢ</v>
      </c>
      <c r="Y1" s="526"/>
      <c r="Z1" s="526"/>
      <c r="AA1" s="526"/>
      <c r="AB1" s="526"/>
      <c r="AC1" s="526"/>
      <c r="AD1" s="526"/>
      <c r="AE1" s="526"/>
      <c r="AF1" s="526"/>
      <c r="AG1" s="526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28"/>
      <c r="S2" s="228"/>
      <c r="T2" s="228"/>
      <c r="U2" s="228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525" t="s">
        <v>313</v>
      </c>
      <c r="J3" s="525"/>
      <c r="M3" s="228"/>
      <c r="R3" s="228"/>
      <c r="S3" s="228"/>
      <c r="T3" s="228"/>
      <c r="U3" s="228"/>
      <c r="V3" s="14"/>
      <c r="X3" s="525" t="s">
        <v>312</v>
      </c>
      <c r="Y3" s="525"/>
      <c r="Z3" s="12"/>
    </row>
    <row r="4" spans="1:33" ht="20.100000000000001" customHeight="1" thickBot="1" x14ac:dyDescent="0.25">
      <c r="A4" s="1"/>
      <c r="B4" s="1"/>
      <c r="C4" s="1"/>
      <c r="D4" s="1"/>
      <c r="E4" s="1"/>
      <c r="F4" s="1"/>
      <c r="G4" s="1"/>
      <c r="H4" s="1"/>
      <c r="I4" s="246"/>
      <c r="J4" s="2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46"/>
      <c r="Y4" s="2"/>
      <c r="Z4" s="1"/>
      <c r="AA4" s="1"/>
      <c r="AB4" s="1"/>
      <c r="AC4" s="1"/>
      <c r="AD4" s="1"/>
    </row>
    <row r="5" spans="1:33" ht="20.100000000000001" customHeight="1" thickTop="1" x14ac:dyDescent="0.2">
      <c r="A5" s="1"/>
      <c r="B5" s="1"/>
      <c r="C5" s="1"/>
      <c r="D5" s="44"/>
      <c r="E5" s="15"/>
      <c r="F5" s="15"/>
      <c r="G5" s="117"/>
      <c r="H5" s="112"/>
      <c r="I5" s="111"/>
      <c r="J5" s="292"/>
      <c r="K5" s="293"/>
      <c r="L5" s="294"/>
      <c r="M5" s="292"/>
      <c r="N5" s="292"/>
      <c r="O5" s="295"/>
      <c r="P5" s="1"/>
      <c r="Q5" s="1"/>
      <c r="R5" s="1"/>
      <c r="S5" s="44"/>
      <c r="T5" s="15"/>
      <c r="U5" s="15"/>
      <c r="V5" s="117"/>
      <c r="W5" s="112"/>
      <c r="X5" s="111"/>
      <c r="Y5" s="292"/>
      <c r="Z5" s="293"/>
      <c r="AA5" s="294"/>
      <c r="AB5" s="292"/>
      <c r="AC5" s="292"/>
      <c r="AD5" s="295"/>
    </row>
    <row r="6" spans="1:33" ht="20.100000000000001" customHeight="1" x14ac:dyDescent="0.2">
      <c r="A6" s="1"/>
      <c r="B6" s="1"/>
      <c r="C6" s="512">
        <v>1</v>
      </c>
      <c r="D6" s="512"/>
      <c r="E6" s="225"/>
      <c r="F6" s="1"/>
      <c r="G6" s="512">
        <v>2</v>
      </c>
      <c r="H6" s="512"/>
      <c r="I6" s="225"/>
      <c r="J6" s="1"/>
      <c r="K6" s="512">
        <v>3</v>
      </c>
      <c r="L6" s="512"/>
      <c r="M6" s="225"/>
      <c r="N6" s="1"/>
      <c r="O6" s="512">
        <v>4</v>
      </c>
      <c r="P6" s="512"/>
      <c r="Q6" s="1"/>
      <c r="R6" s="512">
        <v>5</v>
      </c>
      <c r="S6" s="512"/>
      <c r="T6" s="225"/>
      <c r="U6" s="1"/>
      <c r="V6" s="512">
        <v>6</v>
      </c>
      <c r="W6" s="512"/>
      <c r="X6" s="225"/>
      <c r="Y6" s="1"/>
      <c r="Z6" s="512">
        <v>7</v>
      </c>
      <c r="AA6" s="512"/>
      <c r="AB6" s="225"/>
      <c r="AC6" s="1"/>
      <c r="AD6" s="512">
        <v>8</v>
      </c>
      <c r="AE6" s="512"/>
    </row>
    <row r="7" spans="1:33" ht="20.100000000000001" customHeight="1" x14ac:dyDescent="0.2">
      <c r="A7" s="1"/>
      <c r="B7" s="1"/>
      <c r="C7" s="524" t="str">
        <f>'U11組合せ (抽選結果)'!C77</f>
        <v>フットボールクラブ氏家</v>
      </c>
      <c r="D7" s="524"/>
      <c r="E7" s="227"/>
      <c r="F7" s="222"/>
      <c r="G7" s="521" t="str">
        <f>'U11組合せ (抽選結果)'!C79</f>
        <v>上三川サッカークラブ</v>
      </c>
      <c r="H7" s="521"/>
      <c r="I7" s="227"/>
      <c r="J7" s="118"/>
      <c r="K7" s="524" t="str">
        <f>'U11組合せ (抽選結果)'!C81</f>
        <v>ＦＣ　Ａｖａｎｃｅ</v>
      </c>
      <c r="L7" s="524"/>
      <c r="M7" s="227"/>
      <c r="N7" s="118"/>
      <c r="O7" s="523" t="str">
        <f>'U11組合せ (抽選結果)'!C83</f>
        <v>ＪＦＣファイターズ</v>
      </c>
      <c r="P7" s="523"/>
      <c r="Q7" s="118"/>
      <c r="R7" s="558" t="str">
        <f>'U11組合せ (抽選結果)'!C85</f>
        <v>ＦＣ　ＳＨＵＪＡＫＵ</v>
      </c>
      <c r="S7" s="558"/>
      <c r="T7" s="227"/>
      <c r="U7" s="118"/>
      <c r="V7" s="521" t="str">
        <f>'U11組合せ (抽選結果)'!C87</f>
        <v>北押原ＦＣ</v>
      </c>
      <c r="W7" s="521"/>
      <c r="X7" s="227"/>
      <c r="Y7" s="118"/>
      <c r="Z7" s="521" t="str">
        <f>'U11組合せ (抽選結果)'!C89</f>
        <v>宝木キッカーズ</v>
      </c>
      <c r="AA7" s="521"/>
      <c r="AB7" s="227"/>
      <c r="AC7" s="118"/>
      <c r="AD7" s="523" t="str">
        <f>'U11組合せ (抽選結果)'!C91</f>
        <v>間東ＦＣミラクルズ</v>
      </c>
      <c r="AE7" s="523"/>
    </row>
    <row r="8" spans="1:33" ht="20.100000000000001" customHeight="1" x14ac:dyDescent="0.2">
      <c r="A8" s="1"/>
      <c r="B8" s="1"/>
      <c r="C8" s="524"/>
      <c r="D8" s="524"/>
      <c r="E8" s="227"/>
      <c r="F8" s="222"/>
      <c r="G8" s="521"/>
      <c r="H8" s="521"/>
      <c r="I8" s="227"/>
      <c r="J8" s="118"/>
      <c r="K8" s="524"/>
      <c r="L8" s="524"/>
      <c r="M8" s="227"/>
      <c r="N8" s="118"/>
      <c r="O8" s="523"/>
      <c r="P8" s="523"/>
      <c r="Q8" s="118"/>
      <c r="R8" s="558"/>
      <c r="S8" s="558"/>
      <c r="T8" s="227"/>
      <c r="U8" s="118"/>
      <c r="V8" s="521"/>
      <c r="W8" s="521"/>
      <c r="X8" s="227"/>
      <c r="Y8" s="118"/>
      <c r="Z8" s="521"/>
      <c r="AA8" s="521"/>
      <c r="AB8" s="227"/>
      <c r="AC8" s="118"/>
      <c r="AD8" s="523"/>
      <c r="AE8" s="523"/>
    </row>
    <row r="9" spans="1:33" ht="20.100000000000001" customHeight="1" x14ac:dyDescent="0.2">
      <c r="A9" s="1"/>
      <c r="B9" s="1"/>
      <c r="C9" s="524"/>
      <c r="D9" s="524"/>
      <c r="E9" s="227"/>
      <c r="F9" s="222"/>
      <c r="G9" s="521"/>
      <c r="H9" s="521"/>
      <c r="I9" s="227"/>
      <c r="J9" s="118"/>
      <c r="K9" s="524"/>
      <c r="L9" s="524"/>
      <c r="M9" s="227"/>
      <c r="N9" s="118"/>
      <c r="O9" s="523"/>
      <c r="P9" s="523"/>
      <c r="Q9" s="118"/>
      <c r="R9" s="558"/>
      <c r="S9" s="558"/>
      <c r="T9" s="227"/>
      <c r="U9" s="118"/>
      <c r="V9" s="521"/>
      <c r="W9" s="521"/>
      <c r="X9" s="227"/>
      <c r="Y9" s="118"/>
      <c r="Z9" s="521"/>
      <c r="AA9" s="521"/>
      <c r="AB9" s="227"/>
      <c r="AC9" s="118"/>
      <c r="AD9" s="523"/>
      <c r="AE9" s="523"/>
    </row>
    <row r="10" spans="1:33" ht="19.5" customHeight="1" x14ac:dyDescent="0.2">
      <c r="A10" s="1"/>
      <c r="B10" s="1"/>
      <c r="C10" s="524"/>
      <c r="D10" s="524"/>
      <c r="E10" s="227"/>
      <c r="F10" s="222"/>
      <c r="G10" s="521"/>
      <c r="H10" s="521"/>
      <c r="I10" s="227"/>
      <c r="J10" s="118"/>
      <c r="K10" s="524"/>
      <c r="L10" s="524"/>
      <c r="M10" s="227"/>
      <c r="N10" s="118"/>
      <c r="O10" s="523"/>
      <c r="P10" s="523"/>
      <c r="Q10" s="118"/>
      <c r="R10" s="558"/>
      <c r="S10" s="558"/>
      <c r="T10" s="227"/>
      <c r="U10" s="118"/>
      <c r="V10" s="521"/>
      <c r="W10" s="521"/>
      <c r="X10" s="227"/>
      <c r="Y10" s="118"/>
      <c r="Z10" s="521"/>
      <c r="AA10" s="521"/>
      <c r="AB10" s="227"/>
      <c r="AC10" s="118"/>
      <c r="AD10" s="523"/>
      <c r="AE10" s="523"/>
    </row>
    <row r="11" spans="1:33" ht="20.100000000000001" customHeight="1" x14ac:dyDescent="0.2">
      <c r="A11" s="1"/>
      <c r="B11" s="1"/>
      <c r="C11" s="524"/>
      <c r="D11" s="524"/>
      <c r="E11" s="227"/>
      <c r="F11" s="222"/>
      <c r="G11" s="521"/>
      <c r="H11" s="521"/>
      <c r="I11" s="227"/>
      <c r="J11" s="118"/>
      <c r="K11" s="524"/>
      <c r="L11" s="524"/>
      <c r="M11" s="227"/>
      <c r="N11" s="118"/>
      <c r="O11" s="523"/>
      <c r="P11" s="523"/>
      <c r="Q11" s="118"/>
      <c r="R11" s="558"/>
      <c r="S11" s="558"/>
      <c r="T11" s="227"/>
      <c r="U11" s="118"/>
      <c r="V11" s="521"/>
      <c r="W11" s="521"/>
      <c r="X11" s="227"/>
      <c r="Y11" s="118"/>
      <c r="Z11" s="521"/>
      <c r="AA11" s="521"/>
      <c r="AB11" s="227"/>
      <c r="AC11" s="118"/>
      <c r="AD11" s="523"/>
      <c r="AE11" s="523"/>
    </row>
    <row r="12" spans="1:33" ht="20.100000000000001" customHeight="1" x14ac:dyDescent="0.2">
      <c r="A12" s="1"/>
      <c r="B12" s="1"/>
      <c r="C12" s="524"/>
      <c r="D12" s="524"/>
      <c r="E12" s="227"/>
      <c r="F12" s="222"/>
      <c r="G12" s="521"/>
      <c r="H12" s="521"/>
      <c r="I12" s="227"/>
      <c r="J12" s="118"/>
      <c r="K12" s="524"/>
      <c r="L12" s="524"/>
      <c r="M12" s="227"/>
      <c r="N12" s="118"/>
      <c r="O12" s="523"/>
      <c r="P12" s="523"/>
      <c r="Q12" s="118"/>
      <c r="R12" s="558"/>
      <c r="S12" s="558"/>
      <c r="T12" s="227"/>
      <c r="U12" s="118"/>
      <c r="V12" s="521"/>
      <c r="W12" s="521"/>
      <c r="X12" s="227"/>
      <c r="Y12" s="118"/>
      <c r="Z12" s="521"/>
      <c r="AA12" s="521"/>
      <c r="AB12" s="227"/>
      <c r="AC12" s="118"/>
      <c r="AD12" s="523"/>
      <c r="AE12" s="523"/>
    </row>
    <row r="13" spans="1:33" ht="20.100000000000001" customHeight="1" x14ac:dyDescent="0.2">
      <c r="A13" s="1"/>
      <c r="B13" s="1"/>
      <c r="C13" s="524"/>
      <c r="D13" s="524"/>
      <c r="E13" s="227"/>
      <c r="F13" s="222"/>
      <c r="G13" s="521"/>
      <c r="H13" s="521"/>
      <c r="I13" s="227"/>
      <c r="J13" s="118"/>
      <c r="K13" s="524"/>
      <c r="L13" s="524"/>
      <c r="M13" s="227"/>
      <c r="N13" s="118"/>
      <c r="O13" s="523"/>
      <c r="P13" s="523"/>
      <c r="Q13" s="118"/>
      <c r="R13" s="558"/>
      <c r="S13" s="558"/>
      <c r="T13" s="227"/>
      <c r="U13" s="118"/>
      <c r="V13" s="521"/>
      <c r="W13" s="521"/>
      <c r="X13" s="227"/>
      <c r="Y13" s="118"/>
      <c r="Z13" s="521"/>
      <c r="AA13" s="521"/>
      <c r="AB13" s="227"/>
      <c r="AC13" s="118"/>
      <c r="AD13" s="523"/>
      <c r="AE13" s="523"/>
    </row>
    <row r="14" spans="1:33" ht="19.5" customHeight="1" x14ac:dyDescent="0.2">
      <c r="A14" s="1"/>
      <c r="B14" s="1"/>
      <c r="C14" s="524"/>
      <c r="D14" s="524"/>
      <c r="E14" s="227"/>
      <c r="F14" s="222"/>
      <c r="G14" s="521"/>
      <c r="H14" s="521"/>
      <c r="I14" s="227"/>
      <c r="J14" s="118"/>
      <c r="K14" s="524"/>
      <c r="L14" s="524"/>
      <c r="M14" s="227"/>
      <c r="N14" s="118"/>
      <c r="O14" s="523"/>
      <c r="P14" s="523"/>
      <c r="Q14" s="118"/>
      <c r="R14" s="558"/>
      <c r="S14" s="558"/>
      <c r="T14" s="227"/>
      <c r="U14" s="118"/>
      <c r="V14" s="521"/>
      <c r="W14" s="521"/>
      <c r="X14" s="227"/>
      <c r="Y14" s="118"/>
      <c r="Z14" s="521"/>
      <c r="AA14" s="521"/>
      <c r="AB14" s="227"/>
      <c r="AC14" s="118"/>
      <c r="AD14" s="523"/>
      <c r="AE14" s="523"/>
    </row>
    <row r="15" spans="1:33" ht="19.2" x14ac:dyDescent="0.2">
      <c r="B15" s="57" t="s">
        <v>196</v>
      </c>
      <c r="D15" s="5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0" t="s">
        <v>220</v>
      </c>
      <c r="AC15" s="221" t="s">
        <v>207</v>
      </c>
      <c r="AD15" s="221" t="s">
        <v>208</v>
      </c>
      <c r="AE15" s="221" t="s">
        <v>208</v>
      </c>
      <c r="AF15" s="221" t="s">
        <v>209</v>
      </c>
      <c r="AG15" s="239" t="s">
        <v>221</v>
      </c>
    </row>
    <row r="16" spans="1:33" ht="13.5" customHeight="1" x14ac:dyDescent="0.2">
      <c r="B16" s="512" t="s">
        <v>210</v>
      </c>
      <c r="C16" s="512" t="s">
        <v>1</v>
      </c>
      <c r="D16" s="513">
        <v>0.375</v>
      </c>
      <c r="E16" s="513"/>
      <c r="F16" s="513"/>
      <c r="G16" s="514" t="str">
        <f>C7</f>
        <v>フットボールクラブ氏家</v>
      </c>
      <c r="H16" s="514"/>
      <c r="I16" s="514"/>
      <c r="J16" s="514"/>
      <c r="K16" s="514"/>
      <c r="L16" s="514"/>
      <c r="M16" s="514"/>
      <c r="N16" s="509">
        <f>P16+P17</f>
        <v>2</v>
      </c>
      <c r="O16" s="510" t="s">
        <v>197</v>
      </c>
      <c r="P16" s="243">
        <v>1</v>
      </c>
      <c r="Q16" s="233" t="s">
        <v>47</v>
      </c>
      <c r="R16" s="243">
        <v>0</v>
      </c>
      <c r="S16" s="510" t="s">
        <v>199</v>
      </c>
      <c r="T16" s="509">
        <f>R16+R17</f>
        <v>0</v>
      </c>
      <c r="U16" s="519" t="str">
        <f>G7</f>
        <v>上三川サッカークラブ</v>
      </c>
      <c r="V16" s="519"/>
      <c r="W16" s="519"/>
      <c r="X16" s="519"/>
      <c r="Y16" s="519"/>
      <c r="Z16" s="519"/>
      <c r="AA16" s="519"/>
      <c r="AB16" s="516"/>
      <c r="AC16" s="427" t="s">
        <v>211</v>
      </c>
      <c r="AD16" s="427" t="s">
        <v>212</v>
      </c>
      <c r="AE16" s="427" t="s">
        <v>213</v>
      </c>
      <c r="AF16" s="427">
        <v>8</v>
      </c>
      <c r="AG16" s="511"/>
    </row>
    <row r="17" spans="2:33" ht="14.1" customHeight="1" x14ac:dyDescent="0.2">
      <c r="B17" s="512"/>
      <c r="C17" s="512"/>
      <c r="D17" s="513"/>
      <c r="E17" s="513"/>
      <c r="F17" s="513"/>
      <c r="G17" s="514"/>
      <c r="H17" s="514"/>
      <c r="I17" s="514"/>
      <c r="J17" s="514"/>
      <c r="K17" s="514"/>
      <c r="L17" s="514"/>
      <c r="M17" s="514"/>
      <c r="N17" s="509"/>
      <c r="O17" s="510"/>
      <c r="P17" s="243">
        <v>1</v>
      </c>
      <c r="Q17" s="233" t="s">
        <v>47</v>
      </c>
      <c r="R17" s="243">
        <v>0</v>
      </c>
      <c r="S17" s="510"/>
      <c r="T17" s="509"/>
      <c r="U17" s="519"/>
      <c r="V17" s="519"/>
      <c r="W17" s="519"/>
      <c r="X17" s="519"/>
      <c r="Y17" s="519"/>
      <c r="Z17" s="519"/>
      <c r="AA17" s="519"/>
      <c r="AB17" s="516"/>
      <c r="AC17" s="427"/>
      <c r="AD17" s="427"/>
      <c r="AE17" s="427"/>
      <c r="AF17" s="427"/>
      <c r="AG17" s="511"/>
    </row>
    <row r="18" spans="2:33" ht="14.1" customHeight="1" x14ac:dyDescent="0.2">
      <c r="B18" s="512" t="s">
        <v>206</v>
      </c>
      <c r="C18" s="512" t="s">
        <v>1</v>
      </c>
      <c r="D18" s="513">
        <v>0.375</v>
      </c>
      <c r="E18" s="513"/>
      <c r="F18" s="513"/>
      <c r="G18" s="518" t="str">
        <f>K7</f>
        <v>ＦＣ　Ａｖａｎｃｅ</v>
      </c>
      <c r="H18" s="518"/>
      <c r="I18" s="518"/>
      <c r="J18" s="518"/>
      <c r="K18" s="518"/>
      <c r="L18" s="518"/>
      <c r="M18" s="518"/>
      <c r="N18" s="509">
        <f>P18+P19</f>
        <v>1</v>
      </c>
      <c r="O18" s="510" t="s">
        <v>197</v>
      </c>
      <c r="P18" s="243">
        <v>0</v>
      </c>
      <c r="Q18" s="233" t="s">
        <v>47</v>
      </c>
      <c r="R18" s="243">
        <v>1</v>
      </c>
      <c r="S18" s="510" t="s">
        <v>199</v>
      </c>
      <c r="T18" s="509">
        <f>R18+R19</f>
        <v>1</v>
      </c>
      <c r="U18" s="515" t="str">
        <f>O7</f>
        <v>ＪＦＣファイターズ</v>
      </c>
      <c r="V18" s="515"/>
      <c r="W18" s="515"/>
      <c r="X18" s="515"/>
      <c r="Y18" s="515"/>
      <c r="Z18" s="515"/>
      <c r="AA18" s="515"/>
      <c r="AB18" s="516"/>
      <c r="AC18" s="427" t="s">
        <v>214</v>
      </c>
      <c r="AD18" s="427" t="s">
        <v>213</v>
      </c>
      <c r="AE18" s="427" t="s">
        <v>212</v>
      </c>
      <c r="AF18" s="427">
        <v>5</v>
      </c>
      <c r="AG18" s="511"/>
    </row>
    <row r="19" spans="2:33" ht="14.1" customHeight="1" x14ac:dyDescent="0.2">
      <c r="B19" s="512"/>
      <c r="C19" s="512"/>
      <c r="D19" s="513"/>
      <c r="E19" s="513"/>
      <c r="F19" s="513"/>
      <c r="G19" s="518"/>
      <c r="H19" s="518"/>
      <c r="I19" s="518"/>
      <c r="J19" s="518"/>
      <c r="K19" s="518"/>
      <c r="L19" s="518"/>
      <c r="M19" s="518"/>
      <c r="N19" s="509"/>
      <c r="O19" s="510"/>
      <c r="P19" s="243">
        <v>1</v>
      </c>
      <c r="Q19" s="233" t="s">
        <v>47</v>
      </c>
      <c r="R19" s="243">
        <v>0</v>
      </c>
      <c r="S19" s="510"/>
      <c r="T19" s="509"/>
      <c r="U19" s="515"/>
      <c r="V19" s="515"/>
      <c r="W19" s="515"/>
      <c r="X19" s="515"/>
      <c r="Y19" s="515"/>
      <c r="Z19" s="515"/>
      <c r="AA19" s="515"/>
      <c r="AB19" s="516"/>
      <c r="AC19" s="427"/>
      <c r="AD19" s="427"/>
      <c r="AE19" s="427"/>
      <c r="AF19" s="427"/>
      <c r="AG19" s="511"/>
    </row>
    <row r="20" spans="2:33" ht="14.1" customHeight="1" x14ac:dyDescent="0.2">
      <c r="B20" s="512" t="s">
        <v>210</v>
      </c>
      <c r="C20" s="512" t="s">
        <v>2</v>
      </c>
      <c r="D20" s="513">
        <v>0.40277777777777773</v>
      </c>
      <c r="E20" s="513"/>
      <c r="F20" s="513"/>
      <c r="G20" s="518" t="str">
        <f>R7</f>
        <v>ＦＣ　ＳＨＵＪＡＫＵ</v>
      </c>
      <c r="H20" s="518"/>
      <c r="I20" s="518"/>
      <c r="J20" s="518"/>
      <c r="K20" s="518"/>
      <c r="L20" s="518"/>
      <c r="M20" s="518"/>
      <c r="N20" s="509">
        <f>P20+P21</f>
        <v>1</v>
      </c>
      <c r="O20" s="510" t="s">
        <v>197</v>
      </c>
      <c r="P20" s="243">
        <v>1</v>
      </c>
      <c r="Q20" s="233" t="s">
        <v>47</v>
      </c>
      <c r="R20" s="243">
        <v>1</v>
      </c>
      <c r="S20" s="510" t="s">
        <v>199</v>
      </c>
      <c r="T20" s="509">
        <f>R20+R21</f>
        <v>1</v>
      </c>
      <c r="U20" s="518" t="str">
        <f>V7</f>
        <v>北押原ＦＣ</v>
      </c>
      <c r="V20" s="518"/>
      <c r="W20" s="518"/>
      <c r="X20" s="518"/>
      <c r="Y20" s="518"/>
      <c r="Z20" s="518"/>
      <c r="AA20" s="518"/>
      <c r="AB20" s="516"/>
      <c r="AC20" s="427" t="s">
        <v>215</v>
      </c>
      <c r="AD20" s="427" t="s">
        <v>216</v>
      </c>
      <c r="AE20" s="427" t="s">
        <v>217</v>
      </c>
      <c r="AF20" s="427">
        <v>4</v>
      </c>
      <c r="AG20" s="511"/>
    </row>
    <row r="21" spans="2:33" ht="14.1" customHeight="1" x14ac:dyDescent="0.2">
      <c r="B21" s="512"/>
      <c r="C21" s="512"/>
      <c r="D21" s="513"/>
      <c r="E21" s="513"/>
      <c r="F21" s="513"/>
      <c r="G21" s="518"/>
      <c r="H21" s="518"/>
      <c r="I21" s="518"/>
      <c r="J21" s="518"/>
      <c r="K21" s="518"/>
      <c r="L21" s="518"/>
      <c r="M21" s="518"/>
      <c r="N21" s="509"/>
      <c r="O21" s="510"/>
      <c r="P21" s="243">
        <v>0</v>
      </c>
      <c r="Q21" s="233" t="s">
        <v>47</v>
      </c>
      <c r="R21" s="243">
        <v>0</v>
      </c>
      <c r="S21" s="510"/>
      <c r="T21" s="509"/>
      <c r="U21" s="518"/>
      <c r="V21" s="518"/>
      <c r="W21" s="518"/>
      <c r="X21" s="518"/>
      <c r="Y21" s="518"/>
      <c r="Z21" s="518"/>
      <c r="AA21" s="518"/>
      <c r="AB21" s="516"/>
      <c r="AC21" s="427"/>
      <c r="AD21" s="427"/>
      <c r="AE21" s="427"/>
      <c r="AF21" s="427"/>
      <c r="AG21" s="511"/>
    </row>
    <row r="22" spans="2:33" ht="14.1" customHeight="1" x14ac:dyDescent="0.2">
      <c r="B22" s="512" t="s">
        <v>206</v>
      </c>
      <c r="C22" s="512" t="s">
        <v>2</v>
      </c>
      <c r="D22" s="513">
        <v>0.40277777777777773</v>
      </c>
      <c r="E22" s="513"/>
      <c r="F22" s="513"/>
      <c r="G22" s="517" t="str">
        <f>Z7</f>
        <v>宝木キッカーズ</v>
      </c>
      <c r="H22" s="517"/>
      <c r="I22" s="517"/>
      <c r="J22" s="517"/>
      <c r="K22" s="517"/>
      <c r="L22" s="517"/>
      <c r="M22" s="517"/>
      <c r="N22" s="509">
        <f>P22+P23</f>
        <v>0</v>
      </c>
      <c r="O22" s="510" t="s">
        <v>197</v>
      </c>
      <c r="P22" s="243">
        <v>0</v>
      </c>
      <c r="Q22" s="233" t="s">
        <v>47</v>
      </c>
      <c r="R22" s="243">
        <v>2</v>
      </c>
      <c r="S22" s="510" t="s">
        <v>199</v>
      </c>
      <c r="T22" s="509">
        <f>R22+R23</f>
        <v>4</v>
      </c>
      <c r="U22" s="514" t="str">
        <f>AD7</f>
        <v>間東ＦＣミラクルズ</v>
      </c>
      <c r="V22" s="514"/>
      <c r="W22" s="514"/>
      <c r="X22" s="514"/>
      <c r="Y22" s="514"/>
      <c r="Z22" s="514"/>
      <c r="AA22" s="514"/>
      <c r="AB22" s="516"/>
      <c r="AC22" s="427" t="s">
        <v>218</v>
      </c>
      <c r="AD22" s="427" t="s">
        <v>217</v>
      </c>
      <c r="AE22" s="427" t="s">
        <v>216</v>
      </c>
      <c r="AF22" s="427">
        <v>1</v>
      </c>
      <c r="AG22" s="511"/>
    </row>
    <row r="23" spans="2:33" ht="14.1" customHeight="1" x14ac:dyDescent="0.2">
      <c r="B23" s="512"/>
      <c r="C23" s="512"/>
      <c r="D23" s="513"/>
      <c r="E23" s="513"/>
      <c r="F23" s="513"/>
      <c r="G23" s="517"/>
      <c r="H23" s="517"/>
      <c r="I23" s="517"/>
      <c r="J23" s="517"/>
      <c r="K23" s="517"/>
      <c r="L23" s="517"/>
      <c r="M23" s="517"/>
      <c r="N23" s="509"/>
      <c r="O23" s="510"/>
      <c r="P23" s="243">
        <v>0</v>
      </c>
      <c r="Q23" s="233" t="s">
        <v>47</v>
      </c>
      <c r="R23" s="243">
        <v>2</v>
      </c>
      <c r="S23" s="510"/>
      <c r="T23" s="509"/>
      <c r="U23" s="514"/>
      <c r="V23" s="514"/>
      <c r="W23" s="514"/>
      <c r="X23" s="514"/>
      <c r="Y23" s="514"/>
      <c r="Z23" s="514"/>
      <c r="AA23" s="514"/>
      <c r="AB23" s="516"/>
      <c r="AC23" s="427"/>
      <c r="AD23" s="427"/>
      <c r="AE23" s="427"/>
      <c r="AF23" s="427"/>
      <c r="AG23" s="511"/>
    </row>
    <row r="24" spans="2:33" ht="14.1" customHeight="1" x14ac:dyDescent="0.2">
      <c r="B24" s="512" t="s">
        <v>210</v>
      </c>
      <c r="C24" s="512" t="s">
        <v>3</v>
      </c>
      <c r="D24" s="513">
        <v>0.43055555555555558</v>
      </c>
      <c r="E24" s="513"/>
      <c r="F24" s="513"/>
      <c r="G24" s="519" t="str">
        <f>C7</f>
        <v>フットボールクラブ氏家</v>
      </c>
      <c r="H24" s="519"/>
      <c r="I24" s="519"/>
      <c r="J24" s="519"/>
      <c r="K24" s="519"/>
      <c r="L24" s="519"/>
      <c r="M24" s="519"/>
      <c r="N24" s="509">
        <f>P24+P25</f>
        <v>0</v>
      </c>
      <c r="O24" s="510" t="s">
        <v>197</v>
      </c>
      <c r="P24" s="243">
        <v>0</v>
      </c>
      <c r="Q24" s="233" t="s">
        <v>47</v>
      </c>
      <c r="R24" s="243">
        <v>1</v>
      </c>
      <c r="S24" s="510" t="s">
        <v>199</v>
      </c>
      <c r="T24" s="509">
        <f>R24+R25</f>
        <v>3</v>
      </c>
      <c r="U24" s="514" t="str">
        <f>K7</f>
        <v>ＦＣ　Ａｖａｎｃｅ</v>
      </c>
      <c r="V24" s="514"/>
      <c r="W24" s="514"/>
      <c r="X24" s="514"/>
      <c r="Y24" s="514"/>
      <c r="Z24" s="514"/>
      <c r="AA24" s="514"/>
      <c r="AB24" s="516"/>
      <c r="AC24" s="427" t="s">
        <v>212</v>
      </c>
      <c r="AD24" s="427" t="s">
        <v>211</v>
      </c>
      <c r="AE24" s="427" t="s">
        <v>214</v>
      </c>
      <c r="AF24" s="427">
        <v>7</v>
      </c>
      <c r="AG24" s="511"/>
    </row>
    <row r="25" spans="2:33" ht="14.1" customHeight="1" x14ac:dyDescent="0.2">
      <c r="B25" s="512"/>
      <c r="C25" s="512"/>
      <c r="D25" s="513"/>
      <c r="E25" s="513"/>
      <c r="F25" s="513"/>
      <c r="G25" s="519"/>
      <c r="H25" s="519"/>
      <c r="I25" s="519"/>
      <c r="J25" s="519"/>
      <c r="K25" s="519"/>
      <c r="L25" s="519"/>
      <c r="M25" s="519"/>
      <c r="N25" s="509"/>
      <c r="O25" s="510"/>
      <c r="P25" s="243">
        <v>0</v>
      </c>
      <c r="Q25" s="233" t="s">
        <v>47</v>
      </c>
      <c r="R25" s="243">
        <v>2</v>
      </c>
      <c r="S25" s="510"/>
      <c r="T25" s="509"/>
      <c r="U25" s="514"/>
      <c r="V25" s="514"/>
      <c r="W25" s="514"/>
      <c r="X25" s="514"/>
      <c r="Y25" s="514"/>
      <c r="Z25" s="514"/>
      <c r="AA25" s="514"/>
      <c r="AB25" s="516"/>
      <c r="AC25" s="427"/>
      <c r="AD25" s="427"/>
      <c r="AE25" s="427"/>
      <c r="AF25" s="427"/>
      <c r="AG25" s="511"/>
    </row>
    <row r="26" spans="2:33" ht="14.1" customHeight="1" x14ac:dyDescent="0.2">
      <c r="B26" s="512" t="s">
        <v>206</v>
      </c>
      <c r="C26" s="512" t="s">
        <v>3</v>
      </c>
      <c r="D26" s="513">
        <v>0.43055555555555558</v>
      </c>
      <c r="E26" s="513"/>
      <c r="F26" s="513"/>
      <c r="G26" s="519" t="str">
        <f>G7</f>
        <v>上三川サッカークラブ</v>
      </c>
      <c r="H26" s="519"/>
      <c r="I26" s="519"/>
      <c r="J26" s="519"/>
      <c r="K26" s="519"/>
      <c r="L26" s="519"/>
      <c r="M26" s="519"/>
      <c r="N26" s="509">
        <f>P26+P27</f>
        <v>0</v>
      </c>
      <c r="O26" s="510" t="s">
        <v>197</v>
      </c>
      <c r="P26" s="243">
        <v>0</v>
      </c>
      <c r="Q26" s="233" t="s">
        <v>47</v>
      </c>
      <c r="R26" s="243">
        <v>5</v>
      </c>
      <c r="S26" s="510" t="s">
        <v>199</v>
      </c>
      <c r="T26" s="509">
        <f>R26+R27</f>
        <v>8</v>
      </c>
      <c r="U26" s="520" t="str">
        <f>O7</f>
        <v>ＪＦＣファイターズ</v>
      </c>
      <c r="V26" s="520"/>
      <c r="W26" s="520"/>
      <c r="X26" s="520"/>
      <c r="Y26" s="520"/>
      <c r="Z26" s="520"/>
      <c r="AA26" s="520"/>
      <c r="AB26" s="516"/>
      <c r="AC26" s="427" t="s">
        <v>213</v>
      </c>
      <c r="AD26" s="427" t="s">
        <v>214</v>
      </c>
      <c r="AE26" s="427" t="s">
        <v>211</v>
      </c>
      <c r="AF26" s="427">
        <v>6</v>
      </c>
      <c r="AG26" s="511"/>
    </row>
    <row r="27" spans="2:33" ht="14.1" customHeight="1" x14ac:dyDescent="0.2">
      <c r="B27" s="512"/>
      <c r="C27" s="512"/>
      <c r="D27" s="513"/>
      <c r="E27" s="513"/>
      <c r="F27" s="513"/>
      <c r="G27" s="519"/>
      <c r="H27" s="519"/>
      <c r="I27" s="519"/>
      <c r="J27" s="519"/>
      <c r="K27" s="519"/>
      <c r="L27" s="519"/>
      <c r="M27" s="519"/>
      <c r="N27" s="509"/>
      <c r="O27" s="510"/>
      <c r="P27" s="243">
        <v>0</v>
      </c>
      <c r="Q27" s="233" t="s">
        <v>47</v>
      </c>
      <c r="R27" s="243">
        <v>3</v>
      </c>
      <c r="S27" s="510"/>
      <c r="T27" s="509"/>
      <c r="U27" s="520"/>
      <c r="V27" s="520"/>
      <c r="W27" s="520"/>
      <c r="X27" s="520"/>
      <c r="Y27" s="520"/>
      <c r="Z27" s="520"/>
      <c r="AA27" s="520"/>
      <c r="AB27" s="516"/>
      <c r="AC27" s="427"/>
      <c r="AD27" s="427"/>
      <c r="AE27" s="427"/>
      <c r="AF27" s="427"/>
      <c r="AG27" s="511"/>
    </row>
    <row r="28" spans="2:33" ht="14.1" customHeight="1" x14ac:dyDescent="0.2">
      <c r="B28" s="512" t="s">
        <v>210</v>
      </c>
      <c r="C28" s="512" t="s">
        <v>4</v>
      </c>
      <c r="D28" s="513">
        <v>0.45833333333333331</v>
      </c>
      <c r="E28" s="513"/>
      <c r="F28" s="513"/>
      <c r="G28" s="514" t="str">
        <f>R7</f>
        <v>ＦＣ　ＳＨＵＪＡＫＵ</v>
      </c>
      <c r="H28" s="514"/>
      <c r="I28" s="514"/>
      <c r="J28" s="514"/>
      <c r="K28" s="514"/>
      <c r="L28" s="514"/>
      <c r="M28" s="514"/>
      <c r="N28" s="509">
        <f>P28+P29</f>
        <v>4</v>
      </c>
      <c r="O28" s="510" t="s">
        <v>197</v>
      </c>
      <c r="P28" s="243">
        <v>2</v>
      </c>
      <c r="Q28" s="233" t="s">
        <v>47</v>
      </c>
      <c r="R28" s="243">
        <v>0</v>
      </c>
      <c r="S28" s="510" t="s">
        <v>199</v>
      </c>
      <c r="T28" s="509">
        <f>R28+R29</f>
        <v>0</v>
      </c>
      <c r="U28" s="517" t="str">
        <f>Z7</f>
        <v>宝木キッカーズ</v>
      </c>
      <c r="V28" s="517"/>
      <c r="W28" s="517"/>
      <c r="X28" s="517"/>
      <c r="Y28" s="517"/>
      <c r="Z28" s="517"/>
      <c r="AA28" s="517"/>
      <c r="AB28" s="516"/>
      <c r="AC28" s="427" t="s">
        <v>216</v>
      </c>
      <c r="AD28" s="427" t="s">
        <v>215</v>
      </c>
      <c r="AE28" s="427" t="s">
        <v>218</v>
      </c>
      <c r="AF28" s="427">
        <v>3</v>
      </c>
      <c r="AG28" s="511"/>
    </row>
    <row r="29" spans="2:33" ht="14.1" customHeight="1" x14ac:dyDescent="0.2">
      <c r="B29" s="512"/>
      <c r="C29" s="512"/>
      <c r="D29" s="513"/>
      <c r="E29" s="513"/>
      <c r="F29" s="513"/>
      <c r="G29" s="514"/>
      <c r="H29" s="514"/>
      <c r="I29" s="514"/>
      <c r="J29" s="514"/>
      <c r="K29" s="514"/>
      <c r="L29" s="514"/>
      <c r="M29" s="514"/>
      <c r="N29" s="509"/>
      <c r="O29" s="510"/>
      <c r="P29" s="243">
        <v>2</v>
      </c>
      <c r="Q29" s="233" t="s">
        <v>47</v>
      </c>
      <c r="R29" s="243">
        <v>0</v>
      </c>
      <c r="S29" s="510"/>
      <c r="T29" s="509"/>
      <c r="U29" s="517"/>
      <c r="V29" s="517"/>
      <c r="W29" s="517"/>
      <c r="X29" s="517"/>
      <c r="Y29" s="517"/>
      <c r="Z29" s="517"/>
      <c r="AA29" s="517"/>
      <c r="AB29" s="516"/>
      <c r="AC29" s="427"/>
      <c r="AD29" s="427"/>
      <c r="AE29" s="427"/>
      <c r="AF29" s="427"/>
      <c r="AG29" s="511"/>
    </row>
    <row r="30" spans="2:33" ht="14.1" customHeight="1" x14ac:dyDescent="0.2">
      <c r="B30" s="512" t="s">
        <v>206</v>
      </c>
      <c r="C30" s="512" t="s">
        <v>4</v>
      </c>
      <c r="D30" s="513">
        <v>0.45833333333333331</v>
      </c>
      <c r="E30" s="513"/>
      <c r="F30" s="513"/>
      <c r="G30" s="519" t="str">
        <f>V7</f>
        <v>北押原ＦＣ</v>
      </c>
      <c r="H30" s="519"/>
      <c r="I30" s="519"/>
      <c r="J30" s="519"/>
      <c r="K30" s="519"/>
      <c r="L30" s="519"/>
      <c r="M30" s="519"/>
      <c r="N30" s="509">
        <f>P30+P31</f>
        <v>0</v>
      </c>
      <c r="O30" s="510" t="s">
        <v>197</v>
      </c>
      <c r="P30" s="243">
        <v>0</v>
      </c>
      <c r="Q30" s="233" t="s">
        <v>47</v>
      </c>
      <c r="R30" s="243">
        <v>4</v>
      </c>
      <c r="S30" s="510" t="s">
        <v>199</v>
      </c>
      <c r="T30" s="509">
        <f>R30+R31</f>
        <v>5</v>
      </c>
      <c r="U30" s="514" t="str">
        <f>AD7</f>
        <v>間東ＦＣミラクルズ</v>
      </c>
      <c r="V30" s="514"/>
      <c r="W30" s="514"/>
      <c r="X30" s="514"/>
      <c r="Y30" s="514"/>
      <c r="Z30" s="514"/>
      <c r="AA30" s="514"/>
      <c r="AB30" s="516"/>
      <c r="AC30" s="427" t="s">
        <v>217</v>
      </c>
      <c r="AD30" s="427" t="s">
        <v>218</v>
      </c>
      <c r="AE30" s="427" t="s">
        <v>215</v>
      </c>
      <c r="AF30" s="427">
        <v>2</v>
      </c>
      <c r="AG30" s="511"/>
    </row>
    <row r="31" spans="2:33" ht="14.1" customHeight="1" x14ac:dyDescent="0.2">
      <c r="B31" s="512"/>
      <c r="C31" s="512"/>
      <c r="D31" s="513"/>
      <c r="E31" s="513"/>
      <c r="F31" s="513"/>
      <c r="G31" s="519"/>
      <c r="H31" s="519"/>
      <c r="I31" s="519"/>
      <c r="J31" s="519"/>
      <c r="K31" s="519"/>
      <c r="L31" s="519"/>
      <c r="M31" s="519"/>
      <c r="N31" s="509"/>
      <c r="O31" s="510"/>
      <c r="P31" s="243">
        <v>0</v>
      </c>
      <c r="Q31" s="233" t="s">
        <v>47</v>
      </c>
      <c r="R31" s="243">
        <v>1</v>
      </c>
      <c r="S31" s="510"/>
      <c r="T31" s="509"/>
      <c r="U31" s="514"/>
      <c r="V31" s="514"/>
      <c r="W31" s="514"/>
      <c r="X31" s="514"/>
      <c r="Y31" s="514"/>
      <c r="Z31" s="514"/>
      <c r="AA31" s="514"/>
      <c r="AB31" s="516"/>
      <c r="AC31" s="427"/>
      <c r="AD31" s="427"/>
      <c r="AE31" s="427"/>
      <c r="AF31" s="427"/>
      <c r="AG31" s="511"/>
    </row>
    <row r="32" spans="2:33" ht="14.1" customHeight="1" x14ac:dyDescent="0.2">
      <c r="B32" s="512" t="s">
        <v>210</v>
      </c>
      <c r="C32" s="512" t="s">
        <v>5</v>
      </c>
      <c r="D32" s="513">
        <v>0.4861111111111111</v>
      </c>
      <c r="E32" s="513"/>
      <c r="F32" s="513"/>
      <c r="G32" s="519" t="str">
        <f>C7</f>
        <v>フットボールクラブ氏家</v>
      </c>
      <c r="H32" s="519"/>
      <c r="I32" s="519"/>
      <c r="J32" s="519"/>
      <c r="K32" s="519"/>
      <c r="L32" s="519"/>
      <c r="M32" s="519"/>
      <c r="N32" s="509">
        <f>P32+P33</f>
        <v>0</v>
      </c>
      <c r="O32" s="510" t="s">
        <v>197</v>
      </c>
      <c r="P32" s="243">
        <v>0</v>
      </c>
      <c r="Q32" s="233" t="s">
        <v>47</v>
      </c>
      <c r="R32" s="243">
        <v>1</v>
      </c>
      <c r="S32" s="510" t="s">
        <v>199</v>
      </c>
      <c r="T32" s="509">
        <f>R32+R33</f>
        <v>4</v>
      </c>
      <c r="U32" s="520" t="str">
        <f>O7</f>
        <v>ＪＦＣファイターズ</v>
      </c>
      <c r="V32" s="520"/>
      <c r="W32" s="520"/>
      <c r="X32" s="520"/>
      <c r="Y32" s="520"/>
      <c r="Z32" s="520"/>
      <c r="AA32" s="520"/>
      <c r="AB32" s="516"/>
      <c r="AC32" s="427" t="s">
        <v>211</v>
      </c>
      <c r="AD32" s="427" t="s">
        <v>212</v>
      </c>
      <c r="AE32" s="427" t="s">
        <v>213</v>
      </c>
      <c r="AF32" s="427">
        <v>8</v>
      </c>
      <c r="AG32" s="511"/>
    </row>
    <row r="33" spans="2:33" ht="14.1" customHeight="1" x14ac:dyDescent="0.2">
      <c r="B33" s="512"/>
      <c r="C33" s="512"/>
      <c r="D33" s="513"/>
      <c r="E33" s="513"/>
      <c r="F33" s="513"/>
      <c r="G33" s="519"/>
      <c r="H33" s="519"/>
      <c r="I33" s="519"/>
      <c r="J33" s="519"/>
      <c r="K33" s="519"/>
      <c r="L33" s="519"/>
      <c r="M33" s="519"/>
      <c r="N33" s="509"/>
      <c r="O33" s="510"/>
      <c r="P33" s="243">
        <v>0</v>
      </c>
      <c r="Q33" s="233" t="s">
        <v>47</v>
      </c>
      <c r="R33" s="243">
        <v>3</v>
      </c>
      <c r="S33" s="510"/>
      <c r="T33" s="509"/>
      <c r="U33" s="520"/>
      <c r="V33" s="520"/>
      <c r="W33" s="520"/>
      <c r="X33" s="520"/>
      <c r="Y33" s="520"/>
      <c r="Z33" s="520"/>
      <c r="AA33" s="520"/>
      <c r="AB33" s="516"/>
      <c r="AC33" s="427"/>
      <c r="AD33" s="427"/>
      <c r="AE33" s="427"/>
      <c r="AF33" s="427"/>
      <c r="AG33" s="511"/>
    </row>
    <row r="34" spans="2:33" ht="14.1" customHeight="1" x14ac:dyDescent="0.2">
      <c r="B34" s="512" t="s">
        <v>206</v>
      </c>
      <c r="C34" s="512" t="s">
        <v>5</v>
      </c>
      <c r="D34" s="513">
        <v>0.4861111111111111</v>
      </c>
      <c r="E34" s="513"/>
      <c r="F34" s="513"/>
      <c r="G34" s="519" t="str">
        <f>G7</f>
        <v>上三川サッカークラブ</v>
      </c>
      <c r="H34" s="519"/>
      <c r="I34" s="519"/>
      <c r="J34" s="519"/>
      <c r="K34" s="519"/>
      <c r="L34" s="519"/>
      <c r="M34" s="519"/>
      <c r="N34" s="509">
        <f>P34+P35</f>
        <v>0</v>
      </c>
      <c r="O34" s="510" t="s">
        <v>197</v>
      </c>
      <c r="P34" s="243">
        <v>0</v>
      </c>
      <c r="Q34" s="233" t="s">
        <v>47</v>
      </c>
      <c r="R34" s="243">
        <v>5</v>
      </c>
      <c r="S34" s="510" t="s">
        <v>199</v>
      </c>
      <c r="T34" s="509">
        <f>R34+R35</f>
        <v>8</v>
      </c>
      <c r="U34" s="514" t="str">
        <f>K7</f>
        <v>ＦＣ　Ａｖａｎｃｅ</v>
      </c>
      <c r="V34" s="514"/>
      <c r="W34" s="514"/>
      <c r="X34" s="514"/>
      <c r="Y34" s="514"/>
      <c r="Z34" s="514"/>
      <c r="AA34" s="514"/>
      <c r="AB34" s="516"/>
      <c r="AC34" s="427" t="s">
        <v>214</v>
      </c>
      <c r="AD34" s="427" t="s">
        <v>213</v>
      </c>
      <c r="AE34" s="427" t="s">
        <v>212</v>
      </c>
      <c r="AF34" s="427">
        <v>5</v>
      </c>
      <c r="AG34" s="511"/>
    </row>
    <row r="35" spans="2:33" ht="14.1" customHeight="1" x14ac:dyDescent="0.2">
      <c r="B35" s="512"/>
      <c r="C35" s="512"/>
      <c r="D35" s="513"/>
      <c r="E35" s="513"/>
      <c r="F35" s="513"/>
      <c r="G35" s="519"/>
      <c r="H35" s="519"/>
      <c r="I35" s="519"/>
      <c r="J35" s="519"/>
      <c r="K35" s="519"/>
      <c r="L35" s="519"/>
      <c r="M35" s="519"/>
      <c r="N35" s="509"/>
      <c r="O35" s="510"/>
      <c r="P35" s="243">
        <v>0</v>
      </c>
      <c r="Q35" s="233" t="s">
        <v>47</v>
      </c>
      <c r="R35" s="243">
        <v>3</v>
      </c>
      <c r="S35" s="510"/>
      <c r="T35" s="509"/>
      <c r="U35" s="514"/>
      <c r="V35" s="514"/>
      <c r="W35" s="514"/>
      <c r="X35" s="514"/>
      <c r="Y35" s="514"/>
      <c r="Z35" s="514"/>
      <c r="AA35" s="514"/>
      <c r="AB35" s="516"/>
      <c r="AC35" s="427"/>
      <c r="AD35" s="427"/>
      <c r="AE35" s="427"/>
      <c r="AF35" s="427"/>
      <c r="AG35" s="511"/>
    </row>
    <row r="36" spans="2:33" ht="14.1" customHeight="1" x14ac:dyDescent="0.2">
      <c r="B36" s="512" t="s">
        <v>210</v>
      </c>
      <c r="C36" s="512" t="s">
        <v>0</v>
      </c>
      <c r="D36" s="513">
        <v>0.51388888888888895</v>
      </c>
      <c r="E36" s="513"/>
      <c r="F36" s="513"/>
      <c r="G36" s="519" t="str">
        <f>R7</f>
        <v>ＦＣ　ＳＨＵＪＡＫＵ</v>
      </c>
      <c r="H36" s="519"/>
      <c r="I36" s="519"/>
      <c r="J36" s="519"/>
      <c r="K36" s="519"/>
      <c r="L36" s="519"/>
      <c r="M36" s="519"/>
      <c r="N36" s="509">
        <f>P36+P37</f>
        <v>0</v>
      </c>
      <c r="O36" s="510" t="s">
        <v>197</v>
      </c>
      <c r="P36" s="243">
        <v>0</v>
      </c>
      <c r="Q36" s="233" t="s">
        <v>47</v>
      </c>
      <c r="R36" s="243">
        <v>2</v>
      </c>
      <c r="S36" s="510" t="s">
        <v>199</v>
      </c>
      <c r="T36" s="509">
        <f>R36+R37</f>
        <v>2</v>
      </c>
      <c r="U36" s="514" t="str">
        <f>AD7</f>
        <v>間東ＦＣミラクルズ</v>
      </c>
      <c r="V36" s="514"/>
      <c r="W36" s="514"/>
      <c r="X36" s="514"/>
      <c r="Y36" s="514"/>
      <c r="Z36" s="514"/>
      <c r="AA36" s="514"/>
      <c r="AB36" s="516"/>
      <c r="AC36" s="427" t="s">
        <v>215</v>
      </c>
      <c r="AD36" s="427" t="s">
        <v>216</v>
      </c>
      <c r="AE36" s="427" t="s">
        <v>217</v>
      </c>
      <c r="AF36" s="427">
        <v>4</v>
      </c>
      <c r="AG36" s="511"/>
    </row>
    <row r="37" spans="2:33" ht="14.1" customHeight="1" x14ac:dyDescent="0.2">
      <c r="B37" s="512"/>
      <c r="C37" s="512"/>
      <c r="D37" s="513"/>
      <c r="E37" s="513"/>
      <c r="F37" s="513"/>
      <c r="G37" s="519"/>
      <c r="H37" s="519"/>
      <c r="I37" s="519"/>
      <c r="J37" s="519"/>
      <c r="K37" s="519"/>
      <c r="L37" s="519"/>
      <c r="M37" s="519"/>
      <c r="N37" s="509"/>
      <c r="O37" s="510"/>
      <c r="P37" s="243">
        <v>0</v>
      </c>
      <c r="Q37" s="233" t="s">
        <v>47</v>
      </c>
      <c r="R37" s="243">
        <v>0</v>
      </c>
      <c r="S37" s="510"/>
      <c r="T37" s="509"/>
      <c r="U37" s="514"/>
      <c r="V37" s="514"/>
      <c r="W37" s="514"/>
      <c r="X37" s="514"/>
      <c r="Y37" s="514"/>
      <c r="Z37" s="514"/>
      <c r="AA37" s="514"/>
      <c r="AB37" s="516"/>
      <c r="AC37" s="427"/>
      <c r="AD37" s="427"/>
      <c r="AE37" s="427"/>
      <c r="AF37" s="427"/>
      <c r="AG37" s="511"/>
    </row>
    <row r="38" spans="2:33" ht="14.1" customHeight="1" x14ac:dyDescent="0.2">
      <c r="B38" s="512" t="s">
        <v>206</v>
      </c>
      <c r="C38" s="512" t="s">
        <v>0</v>
      </c>
      <c r="D38" s="513">
        <v>0.51388888888888895</v>
      </c>
      <c r="E38" s="513"/>
      <c r="F38" s="513"/>
      <c r="G38" s="514" t="str">
        <f>V7</f>
        <v>北押原ＦＣ</v>
      </c>
      <c r="H38" s="514"/>
      <c r="I38" s="514"/>
      <c r="J38" s="514"/>
      <c r="K38" s="514"/>
      <c r="L38" s="514"/>
      <c r="M38" s="514"/>
      <c r="N38" s="509">
        <f>P38+P39</f>
        <v>4</v>
      </c>
      <c r="O38" s="510" t="s">
        <v>197</v>
      </c>
      <c r="P38" s="243">
        <v>3</v>
      </c>
      <c r="Q38" s="233" t="s">
        <v>47</v>
      </c>
      <c r="R38" s="243">
        <v>1</v>
      </c>
      <c r="S38" s="510" t="s">
        <v>199</v>
      </c>
      <c r="T38" s="509">
        <f>R38+R39</f>
        <v>1</v>
      </c>
      <c r="U38" s="517" t="str">
        <f>Z7</f>
        <v>宝木キッカーズ</v>
      </c>
      <c r="V38" s="517"/>
      <c r="W38" s="517"/>
      <c r="X38" s="517"/>
      <c r="Y38" s="517"/>
      <c r="Z38" s="517"/>
      <c r="AA38" s="517"/>
      <c r="AB38" s="516"/>
      <c r="AC38" s="427" t="s">
        <v>218</v>
      </c>
      <c r="AD38" s="427" t="s">
        <v>217</v>
      </c>
      <c r="AE38" s="427" t="s">
        <v>216</v>
      </c>
      <c r="AF38" s="427">
        <v>1</v>
      </c>
      <c r="AG38" s="511"/>
    </row>
    <row r="39" spans="2:33" ht="14.1" customHeight="1" x14ac:dyDescent="0.2">
      <c r="B39" s="512"/>
      <c r="C39" s="512"/>
      <c r="D39" s="513"/>
      <c r="E39" s="513"/>
      <c r="F39" s="513"/>
      <c r="G39" s="514"/>
      <c r="H39" s="514"/>
      <c r="I39" s="514"/>
      <c r="J39" s="514"/>
      <c r="K39" s="514"/>
      <c r="L39" s="514"/>
      <c r="M39" s="514"/>
      <c r="N39" s="509"/>
      <c r="O39" s="510"/>
      <c r="P39" s="243">
        <v>1</v>
      </c>
      <c r="Q39" s="233" t="s">
        <v>47</v>
      </c>
      <c r="R39" s="243">
        <v>0</v>
      </c>
      <c r="S39" s="510"/>
      <c r="T39" s="509"/>
      <c r="U39" s="517"/>
      <c r="V39" s="517"/>
      <c r="W39" s="517"/>
      <c r="X39" s="517"/>
      <c r="Y39" s="517"/>
      <c r="Z39" s="517"/>
      <c r="AA39" s="517"/>
      <c r="AB39" s="516"/>
      <c r="AC39" s="427"/>
      <c r="AD39" s="427"/>
      <c r="AE39" s="427"/>
      <c r="AF39" s="427"/>
      <c r="AG39" s="511"/>
    </row>
    <row r="40" spans="2:33" ht="8.1" customHeight="1" x14ac:dyDescent="0.2"/>
    <row r="41" spans="2:33" ht="19.5" customHeight="1" x14ac:dyDescent="0.2">
      <c r="B41" s="499" t="str">
        <f>I3 &amp;"リーグ"</f>
        <v>Eリーグ</v>
      </c>
      <c r="C41" s="500"/>
      <c r="D41" s="500"/>
      <c r="E41" s="501"/>
      <c r="F41" s="537" t="str">
        <f>B43</f>
        <v>フットボールクラブ氏家</v>
      </c>
      <c r="G41" s="538"/>
      <c r="H41" s="489" t="str">
        <f>B45</f>
        <v>上三川サッカークラブ</v>
      </c>
      <c r="I41" s="490"/>
      <c r="J41" s="477" t="str">
        <f>B47</f>
        <v>ＦＣ　Ａｖａｎｃｅ</v>
      </c>
      <c r="K41" s="479"/>
      <c r="L41" s="477" t="str">
        <f>B49</f>
        <v>ＪＦＣファイターズ</v>
      </c>
      <c r="M41" s="479"/>
      <c r="N41" s="483" t="s">
        <v>203</v>
      </c>
      <c r="O41" s="483" t="s">
        <v>204</v>
      </c>
      <c r="P41" s="483" t="s">
        <v>205</v>
      </c>
      <c r="Q41" s="119"/>
      <c r="R41" s="499" t="str">
        <f>X3 &amp;"リーグ"</f>
        <v>EEリーグ</v>
      </c>
      <c r="S41" s="500"/>
      <c r="T41" s="500"/>
      <c r="U41" s="501"/>
      <c r="V41" s="485" t="str">
        <f>R7</f>
        <v>ＦＣ　ＳＨＵＪＡＫＵ</v>
      </c>
      <c r="W41" s="486"/>
      <c r="X41" s="469" t="str">
        <f>V7</f>
        <v>北押原ＦＣ</v>
      </c>
      <c r="Y41" s="471"/>
      <c r="Z41" s="477" t="str">
        <f>Z7</f>
        <v>宝木キッカーズ</v>
      </c>
      <c r="AA41" s="479"/>
      <c r="AB41" s="485" t="str">
        <f>AD7</f>
        <v>間東ＦＣミラクルズ</v>
      </c>
      <c r="AC41" s="486"/>
      <c r="AD41" s="483" t="s">
        <v>203</v>
      </c>
      <c r="AE41" s="483" t="s">
        <v>204</v>
      </c>
      <c r="AF41" s="483" t="s">
        <v>205</v>
      </c>
    </row>
    <row r="42" spans="2:33" ht="20.100000000000001" customHeight="1" x14ac:dyDescent="0.2">
      <c r="B42" s="502"/>
      <c r="C42" s="503"/>
      <c r="D42" s="503"/>
      <c r="E42" s="504"/>
      <c r="F42" s="539"/>
      <c r="G42" s="540"/>
      <c r="H42" s="491"/>
      <c r="I42" s="492"/>
      <c r="J42" s="480"/>
      <c r="K42" s="482"/>
      <c r="L42" s="480"/>
      <c r="M42" s="482"/>
      <c r="N42" s="484"/>
      <c r="O42" s="484"/>
      <c r="P42" s="484"/>
      <c r="Q42" s="119"/>
      <c r="R42" s="502"/>
      <c r="S42" s="503"/>
      <c r="T42" s="503"/>
      <c r="U42" s="504"/>
      <c r="V42" s="487"/>
      <c r="W42" s="488"/>
      <c r="X42" s="472"/>
      <c r="Y42" s="474"/>
      <c r="Z42" s="480"/>
      <c r="AA42" s="482"/>
      <c r="AB42" s="487"/>
      <c r="AC42" s="488"/>
      <c r="AD42" s="484"/>
      <c r="AE42" s="484"/>
      <c r="AF42" s="484"/>
    </row>
    <row r="43" spans="2:33" ht="20.100000000000001" customHeight="1" x14ac:dyDescent="0.2">
      <c r="B43" s="477" t="str">
        <f>C7</f>
        <v>フットボールクラブ氏家</v>
      </c>
      <c r="C43" s="478"/>
      <c r="D43" s="478"/>
      <c r="E43" s="479"/>
      <c r="F43" s="463"/>
      <c r="G43" s="464"/>
      <c r="H43" s="244">
        <f>N16</f>
        <v>2</v>
      </c>
      <c r="I43" s="244">
        <f>T16</f>
        <v>0</v>
      </c>
      <c r="J43" s="244">
        <f>N24</f>
        <v>0</v>
      </c>
      <c r="K43" s="244">
        <f>T24</f>
        <v>3</v>
      </c>
      <c r="L43" s="244">
        <f>N32</f>
        <v>0</v>
      </c>
      <c r="M43" s="244">
        <f>T32</f>
        <v>4</v>
      </c>
      <c r="N43" s="467">
        <f>COUNTIF(F44:M44,"○")*3+COUNTIF(F44:M44,"△")</f>
        <v>3</v>
      </c>
      <c r="O43" s="467">
        <f>H43-I43+J43-K43+L43-M43</f>
        <v>-5</v>
      </c>
      <c r="P43" s="467">
        <v>3</v>
      </c>
      <c r="Q43" s="225"/>
      <c r="R43" s="477" t="str">
        <f>R7</f>
        <v>ＦＣ　ＳＨＵＪＡＫＵ</v>
      </c>
      <c r="S43" s="478"/>
      <c r="T43" s="478"/>
      <c r="U43" s="479"/>
      <c r="V43" s="463"/>
      <c r="W43" s="464"/>
      <c r="X43" s="244">
        <f>N20</f>
        <v>1</v>
      </c>
      <c r="Y43" s="244">
        <f>T20</f>
        <v>1</v>
      </c>
      <c r="Z43" s="244">
        <f>N28</f>
        <v>4</v>
      </c>
      <c r="AA43" s="244">
        <f>T28</f>
        <v>0</v>
      </c>
      <c r="AB43" s="244">
        <f>N36</f>
        <v>0</v>
      </c>
      <c r="AC43" s="244">
        <f>T36</f>
        <v>2</v>
      </c>
      <c r="AD43" s="467">
        <f>COUNTIF(V44:AC44,"○")*3+COUNTIF(V44:AC44,"△")</f>
        <v>4</v>
      </c>
      <c r="AE43" s="467">
        <f>X43-Y43+Z43-AA43+AB43-AC43</f>
        <v>2</v>
      </c>
      <c r="AF43" s="467">
        <v>3</v>
      </c>
    </row>
    <row r="44" spans="2:33" ht="20.100000000000001" customHeight="1" x14ac:dyDescent="0.2">
      <c r="B44" s="480"/>
      <c r="C44" s="481"/>
      <c r="D44" s="481"/>
      <c r="E44" s="482"/>
      <c r="F44" s="465"/>
      <c r="G44" s="466"/>
      <c r="H44" s="475" t="str">
        <f>IF(H43&gt;I43,"○",IF(H43&lt;I43,"×",IF(H43=I43,"△")))</f>
        <v>○</v>
      </c>
      <c r="I44" s="476"/>
      <c r="J44" s="475" t="str">
        <f>IF(J43&gt;K43,"○",IF(J43&lt;K43,"×",IF(J43=K43,"△")))</f>
        <v>×</v>
      </c>
      <c r="K44" s="476"/>
      <c r="L44" s="475" t="str">
        <f>IF(L43&gt;M43,"○",IF(L43&lt;M43,"×",IF(L43=M43,"△")))</f>
        <v>×</v>
      </c>
      <c r="M44" s="476"/>
      <c r="N44" s="468"/>
      <c r="O44" s="468"/>
      <c r="P44" s="468"/>
      <c r="Q44" s="225"/>
      <c r="R44" s="480"/>
      <c r="S44" s="481"/>
      <c r="T44" s="481"/>
      <c r="U44" s="482"/>
      <c r="V44" s="465"/>
      <c r="W44" s="466"/>
      <c r="X44" s="475" t="str">
        <f>IF(X43&gt;Y43,"○",IF(X43&lt;Y43,"×",IF(X43=Y43,"△")))</f>
        <v>△</v>
      </c>
      <c r="Y44" s="476"/>
      <c r="Z44" s="475" t="str">
        <f>IF(Z43&gt;AA43,"○",IF(Z43&lt;AA43,"×",IF(Z43=AA43,"△")))</f>
        <v>○</v>
      </c>
      <c r="AA44" s="476"/>
      <c r="AB44" s="475" t="str">
        <f>IF(AB43&gt;AC43,"○",IF(AB43&lt;AC43,"×",IF(AB43=AC43,"△")))</f>
        <v>×</v>
      </c>
      <c r="AC44" s="476"/>
      <c r="AD44" s="468"/>
      <c r="AE44" s="468"/>
      <c r="AF44" s="468"/>
    </row>
    <row r="45" spans="2:33" ht="20.100000000000001" customHeight="1" x14ac:dyDescent="0.2">
      <c r="B45" s="469" t="str">
        <f>G7</f>
        <v>上三川サッカークラブ</v>
      </c>
      <c r="C45" s="470"/>
      <c r="D45" s="470"/>
      <c r="E45" s="471"/>
      <c r="F45" s="244">
        <f>I43</f>
        <v>0</v>
      </c>
      <c r="G45" s="244">
        <f>H43</f>
        <v>2</v>
      </c>
      <c r="H45" s="463"/>
      <c r="I45" s="464"/>
      <c r="J45" s="244">
        <f>N34</f>
        <v>0</v>
      </c>
      <c r="K45" s="244">
        <f>T34</f>
        <v>8</v>
      </c>
      <c r="L45" s="244">
        <f>N26</f>
        <v>0</v>
      </c>
      <c r="M45" s="244">
        <f>T26</f>
        <v>8</v>
      </c>
      <c r="N45" s="467">
        <f>COUNTIF(F46:M46,"○")*3+COUNTIF(F46:M46,"△")</f>
        <v>0</v>
      </c>
      <c r="O45" s="497">
        <f>F45-G45+J45-K45+L45-M45</f>
        <v>-18</v>
      </c>
      <c r="P45" s="467">
        <v>4</v>
      </c>
      <c r="Q45" s="225"/>
      <c r="R45" s="469" t="str">
        <f>V7</f>
        <v>北押原ＦＣ</v>
      </c>
      <c r="S45" s="470"/>
      <c r="T45" s="470"/>
      <c r="U45" s="471"/>
      <c r="V45" s="244">
        <f>Y43</f>
        <v>1</v>
      </c>
      <c r="W45" s="244">
        <f>X43</f>
        <v>1</v>
      </c>
      <c r="X45" s="463"/>
      <c r="Y45" s="464"/>
      <c r="Z45" s="244">
        <f>N38</f>
        <v>4</v>
      </c>
      <c r="AA45" s="244">
        <f>T38</f>
        <v>1</v>
      </c>
      <c r="AB45" s="244">
        <f>N30</f>
        <v>0</v>
      </c>
      <c r="AC45" s="244">
        <f>T30</f>
        <v>5</v>
      </c>
      <c r="AD45" s="467">
        <f>COUNTIF(V46:AC46,"○")*3+COUNTIF(V46:AC46,"△")</f>
        <v>4</v>
      </c>
      <c r="AE45" s="467">
        <f>V45-W45+Z45-AA45+AB45-AC45</f>
        <v>-2</v>
      </c>
      <c r="AF45" s="467">
        <v>4</v>
      </c>
    </row>
    <row r="46" spans="2:33" ht="20.100000000000001" customHeight="1" x14ac:dyDescent="0.2">
      <c r="B46" s="472"/>
      <c r="C46" s="473"/>
      <c r="D46" s="473"/>
      <c r="E46" s="474"/>
      <c r="F46" s="475" t="str">
        <f>IF(F45&gt;G45,"○",IF(F45&lt;G45,"×",IF(F45=G45,"△")))</f>
        <v>×</v>
      </c>
      <c r="G46" s="476"/>
      <c r="H46" s="465"/>
      <c r="I46" s="466"/>
      <c r="J46" s="475" t="str">
        <f>IF(J45&gt;K45,"○",IF(J45&lt;K45,"×",IF(J45=K45,"△")))</f>
        <v>×</v>
      </c>
      <c r="K46" s="476"/>
      <c r="L46" s="475" t="str">
        <f>IF(L45&gt;M45,"○",IF(L45&lt;M45,"×",IF(L45=M45,"△")))</f>
        <v>×</v>
      </c>
      <c r="M46" s="476"/>
      <c r="N46" s="468"/>
      <c r="O46" s="498"/>
      <c r="P46" s="468"/>
      <c r="Q46" s="225"/>
      <c r="R46" s="472"/>
      <c r="S46" s="473"/>
      <c r="T46" s="473"/>
      <c r="U46" s="474"/>
      <c r="V46" s="475" t="str">
        <f>IF(V45&gt;W45,"○",IF(V45&lt;W45,"×",IF(V45=W45,"△")))</f>
        <v>△</v>
      </c>
      <c r="W46" s="476"/>
      <c r="X46" s="465"/>
      <c r="Y46" s="466"/>
      <c r="Z46" s="475" t="str">
        <f>IF(Z45&gt;AA45,"○",IF(Z45&lt;AA45,"×",IF(Z45=AA45,"△")))</f>
        <v>○</v>
      </c>
      <c r="AA46" s="476"/>
      <c r="AB46" s="475" t="str">
        <f>IF(AB45&gt;AC45,"○",IF(AB45&lt;AC45,"×",IF(AB45=AC45,"△")))</f>
        <v>×</v>
      </c>
      <c r="AC46" s="476"/>
      <c r="AD46" s="468"/>
      <c r="AE46" s="468"/>
      <c r="AF46" s="468"/>
    </row>
    <row r="47" spans="2:33" ht="20.100000000000001" customHeight="1" x14ac:dyDescent="0.2">
      <c r="B47" s="469" t="str">
        <f>K7</f>
        <v>ＦＣ　Ａｖａｎｃｅ</v>
      </c>
      <c r="C47" s="470"/>
      <c r="D47" s="470"/>
      <c r="E47" s="471"/>
      <c r="F47" s="244">
        <f>K43</f>
        <v>3</v>
      </c>
      <c r="G47" s="244">
        <f>J43</f>
        <v>0</v>
      </c>
      <c r="H47" s="244">
        <f>K45</f>
        <v>8</v>
      </c>
      <c r="I47" s="244">
        <f>J45</f>
        <v>0</v>
      </c>
      <c r="J47" s="463"/>
      <c r="K47" s="464"/>
      <c r="L47" s="244">
        <f>N18</f>
        <v>1</v>
      </c>
      <c r="M47" s="244">
        <f>T18</f>
        <v>1</v>
      </c>
      <c r="N47" s="467">
        <f>COUNTIF(F48:M48,"○")*3+COUNTIF(F48:M48,"△")</f>
        <v>7</v>
      </c>
      <c r="O47" s="467">
        <f>F47-G47+H47-I47+L47-M47</f>
        <v>11</v>
      </c>
      <c r="P47" s="467">
        <v>2</v>
      </c>
      <c r="Q47" s="225"/>
      <c r="R47" s="469" t="str">
        <f>Z7</f>
        <v>宝木キッカーズ</v>
      </c>
      <c r="S47" s="470"/>
      <c r="T47" s="470"/>
      <c r="U47" s="471"/>
      <c r="V47" s="244">
        <f>AA43</f>
        <v>0</v>
      </c>
      <c r="W47" s="244">
        <f>Z43</f>
        <v>4</v>
      </c>
      <c r="X47" s="244">
        <f>AA45</f>
        <v>1</v>
      </c>
      <c r="Y47" s="244">
        <f>Z45</f>
        <v>4</v>
      </c>
      <c r="Z47" s="463"/>
      <c r="AA47" s="464"/>
      <c r="AB47" s="244">
        <f>N22</f>
        <v>0</v>
      </c>
      <c r="AC47" s="244">
        <f>T22</f>
        <v>4</v>
      </c>
      <c r="AD47" s="467">
        <f>COUNTIF(V48:AC48,"○")*3+COUNTIF(V48:AC48,"△")</f>
        <v>0</v>
      </c>
      <c r="AE47" s="497">
        <f>V47-W47+X47-Y47+AB47-AC47</f>
        <v>-11</v>
      </c>
      <c r="AF47" s="467">
        <v>4</v>
      </c>
    </row>
    <row r="48" spans="2:33" ht="20.100000000000001" customHeight="1" x14ac:dyDescent="0.2">
      <c r="B48" s="472"/>
      <c r="C48" s="473"/>
      <c r="D48" s="473"/>
      <c r="E48" s="474"/>
      <c r="F48" s="475" t="str">
        <f>IF(F47&gt;G47,"○",IF(F47&lt;G47,"×",IF(F47=G47,"△")))</f>
        <v>○</v>
      </c>
      <c r="G48" s="476"/>
      <c r="H48" s="475" t="str">
        <f>IF(H47&gt;I47,"○",IF(H47&lt;I47,"×",IF(H47=I47,"△")))</f>
        <v>○</v>
      </c>
      <c r="I48" s="476"/>
      <c r="J48" s="465"/>
      <c r="K48" s="466"/>
      <c r="L48" s="475" t="str">
        <f>IF(L47&gt;M47,"○",IF(L47&lt;M47,"×",IF(L47=M47,"△")))</f>
        <v>△</v>
      </c>
      <c r="M48" s="476"/>
      <c r="N48" s="468"/>
      <c r="O48" s="468"/>
      <c r="P48" s="468"/>
      <c r="Q48" s="225"/>
      <c r="R48" s="472"/>
      <c r="S48" s="473"/>
      <c r="T48" s="473"/>
      <c r="U48" s="474"/>
      <c r="V48" s="475" t="str">
        <f>IF(V47&gt;W47,"○",IF(V47&lt;W47,"×",IF(V47=W47,"△")))</f>
        <v>×</v>
      </c>
      <c r="W48" s="476"/>
      <c r="X48" s="475" t="str">
        <f>IF(X47&gt;Y47,"○",IF(X47&lt;Y47,"×",IF(X47=Y47,"△")))</f>
        <v>×</v>
      </c>
      <c r="Y48" s="476"/>
      <c r="Z48" s="465"/>
      <c r="AA48" s="466"/>
      <c r="AB48" s="475" t="str">
        <f>IF(AB47&gt;AC47,"○",IF(AB47&lt;AC47,"×",IF(AB47=AC47,"△")))</f>
        <v>×</v>
      </c>
      <c r="AC48" s="476"/>
      <c r="AD48" s="468"/>
      <c r="AE48" s="498"/>
      <c r="AF48" s="468"/>
    </row>
    <row r="49" spans="1:33" ht="20.100000000000001" customHeight="1" x14ac:dyDescent="0.2">
      <c r="B49" s="610" t="str">
        <f>O7</f>
        <v>ＪＦＣファイターズ</v>
      </c>
      <c r="C49" s="611"/>
      <c r="D49" s="611"/>
      <c r="E49" s="612"/>
      <c r="F49" s="244">
        <f>M43</f>
        <v>4</v>
      </c>
      <c r="G49" s="244">
        <f>L43</f>
        <v>0</v>
      </c>
      <c r="H49" s="244">
        <f>M45</f>
        <v>8</v>
      </c>
      <c r="I49" s="244">
        <f>L45</f>
        <v>0</v>
      </c>
      <c r="J49" s="244">
        <f>M47</f>
        <v>1</v>
      </c>
      <c r="K49" s="244">
        <f>L47</f>
        <v>1</v>
      </c>
      <c r="L49" s="463"/>
      <c r="M49" s="464"/>
      <c r="N49" s="467">
        <f>COUNTIF(F50:M50,"○")*3+COUNTIF(F50:M50,"△")</f>
        <v>7</v>
      </c>
      <c r="O49" s="467">
        <f>F49-G49+H49-I49+J49-K49</f>
        <v>12</v>
      </c>
      <c r="P49" s="467">
        <v>1</v>
      </c>
      <c r="Q49" s="225"/>
      <c r="R49" s="610" t="str">
        <f>AD7</f>
        <v>間東ＦＣミラクルズ</v>
      </c>
      <c r="S49" s="611"/>
      <c r="T49" s="611"/>
      <c r="U49" s="612"/>
      <c r="V49" s="244">
        <f>AC43</f>
        <v>2</v>
      </c>
      <c r="W49" s="244">
        <f>AB43</f>
        <v>0</v>
      </c>
      <c r="X49" s="244">
        <f>AC45</f>
        <v>5</v>
      </c>
      <c r="Y49" s="244">
        <f>AB45</f>
        <v>0</v>
      </c>
      <c r="Z49" s="244">
        <f>AC47</f>
        <v>4</v>
      </c>
      <c r="AA49" s="244">
        <f>AB47</f>
        <v>0</v>
      </c>
      <c r="AB49" s="463"/>
      <c r="AC49" s="464"/>
      <c r="AD49" s="467">
        <f>COUNTIF(V50:AC50,"○")*3+COUNTIF(V50:AC50,"△")</f>
        <v>9</v>
      </c>
      <c r="AE49" s="467">
        <f>V49-W49+X49-Y49+Z49-AA49</f>
        <v>11</v>
      </c>
      <c r="AF49" s="467">
        <v>1</v>
      </c>
    </row>
    <row r="50" spans="1:33" ht="20.100000000000001" customHeight="1" x14ac:dyDescent="0.2">
      <c r="B50" s="613"/>
      <c r="C50" s="614"/>
      <c r="D50" s="614"/>
      <c r="E50" s="615"/>
      <c r="F50" s="475" t="str">
        <f>IF(F49&gt;G49,"○",IF(F49&lt;G49,"×",IF(F49=G49,"△")))</f>
        <v>○</v>
      </c>
      <c r="G50" s="476"/>
      <c r="H50" s="475" t="str">
        <f>IF(H49&gt;I49,"○",IF(H49&lt;I49,"×",IF(H49=I49,"△")))</f>
        <v>○</v>
      </c>
      <c r="I50" s="476"/>
      <c r="J50" s="475" t="str">
        <f>IF(J49&gt;K49,"○",IF(J49&lt;K49,"×",IF(J49=K49,"△")))</f>
        <v>△</v>
      </c>
      <c r="K50" s="476"/>
      <c r="L50" s="465"/>
      <c r="M50" s="466"/>
      <c r="N50" s="468"/>
      <c r="O50" s="468"/>
      <c r="P50" s="468"/>
      <c r="Q50" s="225"/>
      <c r="R50" s="613"/>
      <c r="S50" s="614"/>
      <c r="T50" s="614"/>
      <c r="U50" s="615"/>
      <c r="V50" s="475" t="str">
        <f>IF(V49&gt;W49,"○",IF(V49&lt;W49,"×",IF(V49=W49,"△")))</f>
        <v>○</v>
      </c>
      <c r="W50" s="476"/>
      <c r="X50" s="475" t="str">
        <f>IF(X49&gt;Y49,"○",IF(X49&lt;Y49,"×",IF(X49=Y49,"△")))</f>
        <v>○</v>
      </c>
      <c r="Y50" s="476"/>
      <c r="Z50" s="475" t="str">
        <f>IF(Z49&gt;AA49,"○",IF(Z49&lt;AA49,"×",IF(Z49=AA49,"△")))</f>
        <v>○</v>
      </c>
      <c r="AA50" s="476"/>
      <c r="AB50" s="465"/>
      <c r="AC50" s="466"/>
      <c r="AD50" s="468"/>
      <c r="AE50" s="468"/>
      <c r="AF50" s="468"/>
    </row>
    <row r="51" spans="1:33" ht="20.100000000000001" customHeight="1" x14ac:dyDescent="0.2"/>
    <row r="52" spans="1:33" ht="22.05" customHeight="1" x14ac:dyDescent="0.2">
      <c r="A52" s="12" t="str">
        <f>A1</f>
        <v>■第1日　1月13日</v>
      </c>
      <c r="B52" s="110"/>
      <c r="C52" s="110"/>
      <c r="D52" s="110"/>
      <c r="E52" s="110"/>
      <c r="F52" s="110"/>
      <c r="G52" s="110"/>
      <c r="H52" s="110"/>
      <c r="I52" s="526" t="str">
        <f>I1</f>
        <v>予選リーグ</v>
      </c>
      <c r="J52" s="526"/>
      <c r="K52" s="526"/>
      <c r="L52" s="526"/>
      <c r="M52" s="526"/>
      <c r="N52" s="606"/>
      <c r="O52" s="606"/>
      <c r="P52" s="606"/>
      <c r="Q52" s="606"/>
      <c r="R52" s="606"/>
      <c r="T52" s="525" t="s">
        <v>311</v>
      </c>
      <c r="U52" s="525"/>
      <c r="V52" s="525"/>
      <c r="W52" s="525"/>
      <c r="X52" s="526" t="str">
        <f>'U11組合せ (抽選結果)'!A94</f>
        <v>鬼怒グリーンパーク白沢Ｂ</v>
      </c>
      <c r="Y52" s="526"/>
      <c r="Z52" s="526"/>
      <c r="AA52" s="526"/>
      <c r="AB52" s="526"/>
      <c r="AC52" s="526"/>
      <c r="AD52" s="526"/>
      <c r="AE52" s="526"/>
      <c r="AF52" s="526"/>
      <c r="AG52" s="526"/>
    </row>
    <row r="53" spans="1:33" ht="20.100000000000001" customHeight="1" x14ac:dyDescent="0.2">
      <c r="A53" s="169"/>
      <c r="B53" s="169"/>
      <c r="C53" s="169"/>
      <c r="D53" s="169"/>
      <c r="E53" s="169"/>
      <c r="F53" s="169"/>
      <c r="G53" s="169"/>
      <c r="H53" s="178"/>
      <c r="I53" s="234"/>
      <c r="J53" s="234"/>
      <c r="K53" s="234"/>
      <c r="L53" s="234"/>
      <c r="N53" s="234"/>
      <c r="O53" s="234"/>
      <c r="P53" s="234"/>
      <c r="Q53" s="234"/>
      <c r="R53" s="234"/>
      <c r="T53" s="228"/>
      <c r="U53" s="228"/>
      <c r="V53" s="228"/>
      <c r="W53" s="228"/>
      <c r="X53" s="229"/>
      <c r="Y53" s="229"/>
      <c r="AA53" s="177"/>
      <c r="AB53" s="176"/>
      <c r="AC53" s="176"/>
      <c r="AD53" s="176"/>
      <c r="AE53" s="176"/>
      <c r="AF53" s="176"/>
      <c r="AG53" s="176"/>
    </row>
    <row r="54" spans="1:33" ht="20.100000000000001" customHeight="1" x14ac:dyDescent="0.2">
      <c r="F54" s="235"/>
      <c r="J54" s="607" t="s">
        <v>310</v>
      </c>
      <c r="K54" s="607"/>
      <c r="W54" s="607" t="s">
        <v>309</v>
      </c>
      <c r="X54" s="607"/>
      <c r="Z54" s="177"/>
      <c r="AA54" s="177"/>
      <c r="AB54" s="176"/>
      <c r="AC54" s="176"/>
      <c r="AD54" s="176"/>
      <c r="AE54" s="176"/>
      <c r="AF54" s="176"/>
      <c r="AG54" s="176"/>
    </row>
    <row r="55" spans="1:33" ht="20.100000000000001" customHeight="1" thickBot="1" x14ac:dyDescent="0.25">
      <c r="G55" s="249"/>
      <c r="H55" s="249"/>
      <c r="I55" s="249"/>
      <c r="J55" s="249"/>
      <c r="K55" s="288"/>
      <c r="L55" s="249"/>
      <c r="M55" s="249"/>
      <c r="N55" s="249"/>
      <c r="T55" s="283"/>
      <c r="U55" s="283"/>
      <c r="V55" s="283"/>
      <c r="W55" s="284"/>
      <c r="X55" s="249"/>
      <c r="Y55" s="249"/>
      <c r="Z55" s="177"/>
      <c r="AA55" s="177"/>
      <c r="AB55" s="176"/>
      <c r="AC55" s="176"/>
      <c r="AD55" s="176"/>
      <c r="AE55" s="176"/>
      <c r="AF55" s="176"/>
      <c r="AG55" s="176"/>
    </row>
    <row r="56" spans="1:33" ht="20.100000000000001" customHeight="1" thickTop="1" x14ac:dyDescent="0.2">
      <c r="F56" s="251"/>
      <c r="H56" s="252"/>
      <c r="J56" s="252"/>
      <c r="K56" s="289"/>
      <c r="N56" s="251"/>
      <c r="S56" s="283"/>
      <c r="T56" s="285"/>
      <c r="U56" s="286"/>
      <c r="V56" s="286"/>
      <c r="W56" s="287"/>
      <c r="Y56" s="252"/>
      <c r="Z56" s="252"/>
      <c r="AA56" s="253"/>
      <c r="AB56" s="254"/>
    </row>
    <row r="57" spans="1:33" ht="20.100000000000001" customHeight="1" x14ac:dyDescent="0.2">
      <c r="B57" s="608"/>
      <c r="C57" s="608"/>
      <c r="D57" s="172"/>
      <c r="E57" s="172"/>
      <c r="F57" s="509">
        <v>1</v>
      </c>
      <c r="G57" s="509"/>
      <c r="H57" s="22"/>
      <c r="I57" s="22"/>
      <c r="J57" s="509">
        <v>2</v>
      </c>
      <c r="K57" s="509"/>
      <c r="L57" s="22"/>
      <c r="M57" s="22"/>
      <c r="N57" s="509">
        <v>3</v>
      </c>
      <c r="O57" s="509"/>
      <c r="P57" s="255"/>
      <c r="Q57" s="22"/>
      <c r="R57" s="22"/>
      <c r="S57" s="509">
        <v>4</v>
      </c>
      <c r="T57" s="509"/>
      <c r="U57" s="22"/>
      <c r="V57" s="22"/>
      <c r="W57" s="509">
        <v>5</v>
      </c>
      <c r="X57" s="509"/>
      <c r="Y57" s="22"/>
      <c r="Z57" s="22"/>
      <c r="AA57" s="509">
        <v>6</v>
      </c>
      <c r="AB57" s="509"/>
      <c r="AC57" s="172"/>
      <c r="AD57" s="172"/>
      <c r="AE57" s="604"/>
      <c r="AF57" s="605"/>
    </row>
    <row r="58" spans="1:33" ht="20.100000000000001" customHeight="1" x14ac:dyDescent="0.2">
      <c r="B58" s="602"/>
      <c r="C58" s="602"/>
      <c r="D58" s="175"/>
      <c r="E58" s="175"/>
      <c r="F58" s="597" t="str">
        <f>'U11組合せ (抽選結果)'!C95</f>
        <v>紫塚ＦＣ</v>
      </c>
      <c r="G58" s="597"/>
      <c r="H58" s="175"/>
      <c r="I58" s="175"/>
      <c r="J58" s="600" t="str">
        <f>'U11組合せ (抽選結果)'!C97</f>
        <v>上松山クラブ</v>
      </c>
      <c r="K58" s="600"/>
      <c r="L58" s="175"/>
      <c r="M58" s="175"/>
      <c r="N58" s="597" t="str">
        <f>'U11組合せ (抽選結果)'!C99</f>
        <v>都賀クラブジュニア</v>
      </c>
      <c r="O58" s="597"/>
      <c r="P58" s="256"/>
      <c r="Q58" s="175"/>
      <c r="R58" s="175"/>
      <c r="S58" s="600" t="str">
        <f>'U11組合せ (抽選結果)'!C103</f>
        <v>亀山サッカークラブ</v>
      </c>
      <c r="T58" s="600"/>
      <c r="U58" s="175"/>
      <c r="V58" s="175"/>
      <c r="W58" s="597" t="str">
        <f>'U11組合せ (抽選結果)'!C105</f>
        <v>岡西ＦＣ</v>
      </c>
      <c r="X58" s="597"/>
      <c r="Y58" s="175"/>
      <c r="Z58" s="175"/>
      <c r="AA58" s="597" t="str">
        <f>'U11組合せ (抽選結果)'!C107</f>
        <v>佐野ＳＳＳ</v>
      </c>
      <c r="AB58" s="597"/>
      <c r="AC58" s="175"/>
      <c r="AD58" s="175"/>
      <c r="AE58" s="598"/>
      <c r="AF58" s="599"/>
    </row>
    <row r="59" spans="1:33" ht="20.100000000000001" customHeight="1" x14ac:dyDescent="0.2">
      <c r="B59" s="602"/>
      <c r="C59" s="602"/>
      <c r="D59" s="175"/>
      <c r="E59" s="175"/>
      <c r="F59" s="597"/>
      <c r="G59" s="597"/>
      <c r="H59" s="175"/>
      <c r="I59" s="175"/>
      <c r="J59" s="600"/>
      <c r="K59" s="600"/>
      <c r="L59" s="175"/>
      <c r="M59" s="175"/>
      <c r="N59" s="597"/>
      <c r="O59" s="597"/>
      <c r="P59" s="256"/>
      <c r="Q59" s="175"/>
      <c r="R59" s="175"/>
      <c r="S59" s="600"/>
      <c r="T59" s="600"/>
      <c r="U59" s="175"/>
      <c r="V59" s="175"/>
      <c r="W59" s="597"/>
      <c r="X59" s="597"/>
      <c r="Y59" s="175"/>
      <c r="Z59" s="175"/>
      <c r="AA59" s="597"/>
      <c r="AB59" s="597"/>
      <c r="AC59" s="175"/>
      <c r="AD59" s="175"/>
      <c r="AE59" s="598"/>
      <c r="AF59" s="599"/>
    </row>
    <row r="60" spans="1:33" ht="20.100000000000001" customHeight="1" x14ac:dyDescent="0.2">
      <c r="B60" s="602"/>
      <c r="C60" s="602"/>
      <c r="D60" s="175"/>
      <c r="E60" s="175"/>
      <c r="F60" s="597"/>
      <c r="G60" s="597"/>
      <c r="H60" s="175"/>
      <c r="I60" s="175"/>
      <c r="J60" s="600"/>
      <c r="K60" s="600"/>
      <c r="L60" s="175"/>
      <c r="M60" s="175"/>
      <c r="N60" s="597"/>
      <c r="O60" s="597"/>
      <c r="P60" s="256"/>
      <c r="Q60" s="175"/>
      <c r="R60" s="175"/>
      <c r="S60" s="600"/>
      <c r="T60" s="600"/>
      <c r="U60" s="175"/>
      <c r="V60" s="175"/>
      <c r="W60" s="597"/>
      <c r="X60" s="597"/>
      <c r="Y60" s="175"/>
      <c r="Z60" s="175"/>
      <c r="AA60" s="597"/>
      <c r="AB60" s="597"/>
      <c r="AC60" s="175"/>
      <c r="AD60" s="175"/>
      <c r="AE60" s="598"/>
      <c r="AF60" s="599"/>
    </row>
    <row r="61" spans="1:33" ht="20.100000000000001" customHeight="1" x14ac:dyDescent="0.2">
      <c r="B61" s="602"/>
      <c r="C61" s="602"/>
      <c r="D61" s="175"/>
      <c r="E61" s="175"/>
      <c r="F61" s="597"/>
      <c r="G61" s="597"/>
      <c r="H61" s="175"/>
      <c r="I61" s="175"/>
      <c r="J61" s="600"/>
      <c r="K61" s="600"/>
      <c r="L61" s="175"/>
      <c r="M61" s="175"/>
      <c r="N61" s="597"/>
      <c r="O61" s="597"/>
      <c r="P61" s="256"/>
      <c r="Q61" s="175"/>
      <c r="R61" s="175"/>
      <c r="S61" s="600"/>
      <c r="T61" s="600"/>
      <c r="U61" s="175"/>
      <c r="V61" s="175"/>
      <c r="W61" s="597"/>
      <c r="X61" s="597"/>
      <c r="Y61" s="175"/>
      <c r="Z61" s="175"/>
      <c r="AA61" s="597"/>
      <c r="AB61" s="597"/>
      <c r="AC61" s="175"/>
      <c r="AD61" s="175"/>
      <c r="AE61" s="598"/>
      <c r="AF61" s="599"/>
    </row>
    <row r="62" spans="1:33" ht="20.100000000000001" customHeight="1" x14ac:dyDescent="0.2">
      <c r="B62" s="602"/>
      <c r="C62" s="602"/>
      <c r="D62" s="175"/>
      <c r="E62" s="175"/>
      <c r="F62" s="597"/>
      <c r="G62" s="597"/>
      <c r="H62" s="175"/>
      <c r="I62" s="175"/>
      <c r="J62" s="600"/>
      <c r="K62" s="600"/>
      <c r="L62" s="175"/>
      <c r="M62" s="175"/>
      <c r="N62" s="597"/>
      <c r="O62" s="597"/>
      <c r="P62" s="256"/>
      <c r="Q62" s="175"/>
      <c r="R62" s="175"/>
      <c r="S62" s="600"/>
      <c r="T62" s="600"/>
      <c r="U62" s="175"/>
      <c r="V62" s="175"/>
      <c r="W62" s="597"/>
      <c r="X62" s="597"/>
      <c r="Y62" s="175"/>
      <c r="Z62" s="175"/>
      <c r="AA62" s="597"/>
      <c r="AB62" s="597"/>
      <c r="AC62" s="175"/>
      <c r="AD62" s="175"/>
      <c r="AE62" s="598"/>
      <c r="AF62" s="599"/>
    </row>
    <row r="63" spans="1:33" ht="20.100000000000001" customHeight="1" x14ac:dyDescent="0.2">
      <c r="B63" s="602"/>
      <c r="C63" s="602"/>
      <c r="D63" s="175"/>
      <c r="E63" s="175"/>
      <c r="F63" s="597"/>
      <c r="G63" s="597"/>
      <c r="H63" s="175"/>
      <c r="I63" s="175"/>
      <c r="J63" s="600"/>
      <c r="K63" s="600"/>
      <c r="L63" s="175"/>
      <c r="M63" s="175"/>
      <c r="N63" s="597"/>
      <c r="O63" s="597"/>
      <c r="P63" s="256"/>
      <c r="Q63" s="175"/>
      <c r="R63" s="175"/>
      <c r="S63" s="600"/>
      <c r="T63" s="600"/>
      <c r="U63" s="175"/>
      <c r="V63" s="175"/>
      <c r="W63" s="597"/>
      <c r="X63" s="597"/>
      <c r="Y63" s="175"/>
      <c r="Z63" s="175"/>
      <c r="AA63" s="597"/>
      <c r="AB63" s="597"/>
      <c r="AC63" s="175"/>
      <c r="AD63" s="175"/>
      <c r="AE63" s="598"/>
      <c r="AF63" s="599"/>
    </row>
    <row r="64" spans="1:33" ht="20.100000000000001" customHeight="1" x14ac:dyDescent="0.2">
      <c r="B64" s="602"/>
      <c r="C64" s="602"/>
      <c r="D64" s="256"/>
      <c r="E64" s="256"/>
      <c r="F64" s="597"/>
      <c r="G64" s="597"/>
      <c r="H64" s="256"/>
      <c r="I64" s="256"/>
      <c r="J64" s="600"/>
      <c r="K64" s="600"/>
      <c r="L64" s="256"/>
      <c r="M64" s="256"/>
      <c r="N64" s="597"/>
      <c r="O64" s="597"/>
      <c r="P64" s="256"/>
      <c r="Q64" s="256"/>
      <c r="R64" s="256"/>
      <c r="S64" s="600"/>
      <c r="T64" s="600"/>
      <c r="U64" s="256"/>
      <c r="V64" s="256"/>
      <c r="W64" s="597"/>
      <c r="X64" s="597"/>
      <c r="Y64" s="256"/>
      <c r="Z64" s="256"/>
      <c r="AA64" s="597"/>
      <c r="AB64" s="597"/>
      <c r="AC64" s="256"/>
      <c r="AD64" s="256"/>
      <c r="AE64" s="598"/>
      <c r="AF64" s="599"/>
    </row>
    <row r="65" spans="1:33" ht="20.100000000000001" customHeight="1" x14ac:dyDescent="0.2">
      <c r="B65" s="602"/>
      <c r="C65" s="602"/>
      <c r="D65" s="256"/>
      <c r="E65" s="256"/>
      <c r="F65" s="597"/>
      <c r="G65" s="597"/>
      <c r="H65" s="256"/>
      <c r="I65" s="256"/>
      <c r="J65" s="600"/>
      <c r="K65" s="600"/>
      <c r="L65" s="256"/>
      <c r="M65" s="256"/>
      <c r="N65" s="597"/>
      <c r="O65" s="597"/>
      <c r="P65" s="256"/>
      <c r="Q65" s="256"/>
      <c r="R65" s="256"/>
      <c r="S65" s="600"/>
      <c r="T65" s="600"/>
      <c r="U65" s="256"/>
      <c r="V65" s="256"/>
      <c r="W65" s="597"/>
      <c r="X65" s="597"/>
      <c r="Y65" s="256"/>
      <c r="Z65" s="256"/>
      <c r="AA65" s="597"/>
      <c r="AB65" s="597"/>
      <c r="AC65" s="256"/>
      <c r="AD65" s="256"/>
      <c r="AE65" s="598"/>
      <c r="AF65" s="599"/>
    </row>
    <row r="66" spans="1:33" ht="20.100000000000001" customHeight="1" x14ac:dyDescent="0.2">
      <c r="C66" s="236"/>
      <c r="D66" s="236"/>
      <c r="G66" s="236"/>
      <c r="H66" s="236"/>
      <c r="K66" s="236"/>
      <c r="L66" s="236"/>
      <c r="O66" s="236"/>
      <c r="P66" s="236"/>
      <c r="T66" s="236"/>
      <c r="U66" s="236"/>
      <c r="X66" s="236"/>
      <c r="Y66" s="236"/>
      <c r="AB66" s="230" t="s">
        <v>220</v>
      </c>
      <c r="AC66" s="221" t="s">
        <v>207</v>
      </c>
      <c r="AD66" s="221" t="s">
        <v>208</v>
      </c>
      <c r="AE66" s="221" t="s">
        <v>208</v>
      </c>
      <c r="AF66" s="221" t="s">
        <v>209</v>
      </c>
      <c r="AG66" s="239" t="s">
        <v>221</v>
      </c>
    </row>
    <row r="67" spans="1:33" ht="20.100000000000001" customHeight="1" x14ac:dyDescent="0.2">
      <c r="A67" s="172"/>
      <c r="B67" s="512" t="s">
        <v>1</v>
      </c>
      <c r="C67" s="595">
        <v>0.375</v>
      </c>
      <c r="D67" s="595"/>
      <c r="E67" s="595"/>
      <c r="G67" s="593" t="str">
        <f>F58</f>
        <v>紫塚ＦＣ</v>
      </c>
      <c r="H67" s="593"/>
      <c r="I67" s="593"/>
      <c r="J67" s="593"/>
      <c r="K67" s="593"/>
      <c r="L67" s="593"/>
      <c r="M67" s="593"/>
      <c r="N67" s="592">
        <f>P67+P68</f>
        <v>0</v>
      </c>
      <c r="O67" s="596" t="s">
        <v>197</v>
      </c>
      <c r="P67" s="231">
        <v>0</v>
      </c>
      <c r="Q67" s="245" t="s">
        <v>308</v>
      </c>
      <c r="R67" s="231">
        <v>1</v>
      </c>
      <c r="S67" s="596" t="s">
        <v>199</v>
      </c>
      <c r="T67" s="592">
        <f>R67+R68</f>
        <v>6</v>
      </c>
      <c r="U67" s="594" t="str">
        <f>J58</f>
        <v>上松山クラブ</v>
      </c>
      <c r="V67" s="594"/>
      <c r="W67" s="594"/>
      <c r="X67" s="594"/>
      <c r="Y67" s="594"/>
      <c r="Z67" s="594"/>
      <c r="AA67" s="594"/>
      <c r="AB67" s="591"/>
      <c r="AC67" s="590" t="s">
        <v>212</v>
      </c>
      <c r="AD67" s="590" t="s">
        <v>218</v>
      </c>
      <c r="AE67" s="590" t="s">
        <v>211</v>
      </c>
      <c r="AF67" s="590">
        <v>6</v>
      </c>
      <c r="AG67" s="511"/>
    </row>
    <row r="68" spans="1:33" ht="20.100000000000001" customHeight="1" x14ac:dyDescent="0.2">
      <c r="A68" s="172"/>
      <c r="B68" s="512"/>
      <c r="C68" s="595"/>
      <c r="D68" s="595"/>
      <c r="E68" s="595"/>
      <c r="G68" s="593"/>
      <c r="H68" s="593"/>
      <c r="I68" s="593"/>
      <c r="J68" s="593"/>
      <c r="K68" s="593"/>
      <c r="L68" s="593"/>
      <c r="M68" s="593"/>
      <c r="N68" s="592"/>
      <c r="O68" s="596"/>
      <c r="P68" s="231">
        <v>0</v>
      </c>
      <c r="Q68" s="245" t="s">
        <v>308</v>
      </c>
      <c r="R68" s="231">
        <v>5</v>
      </c>
      <c r="S68" s="596"/>
      <c r="T68" s="592"/>
      <c r="U68" s="594"/>
      <c r="V68" s="594"/>
      <c r="W68" s="594"/>
      <c r="X68" s="594"/>
      <c r="Y68" s="594"/>
      <c r="Z68" s="594"/>
      <c r="AA68" s="594"/>
      <c r="AB68" s="591"/>
      <c r="AC68" s="590"/>
      <c r="AD68" s="590"/>
      <c r="AE68" s="590"/>
      <c r="AF68" s="590"/>
      <c r="AG68" s="511"/>
    </row>
    <row r="69" spans="1:33" ht="20.100000000000001" customHeight="1" x14ac:dyDescent="0.2">
      <c r="C69" s="131"/>
      <c r="D69" s="131"/>
      <c r="E69" s="82"/>
      <c r="G69" s="231"/>
      <c r="H69" s="231"/>
      <c r="I69" s="257"/>
      <c r="J69" s="257"/>
      <c r="K69" s="231"/>
      <c r="L69" s="231"/>
      <c r="M69" s="257"/>
      <c r="N69" s="257"/>
      <c r="O69" s="231"/>
      <c r="P69" s="231"/>
      <c r="Q69" s="257"/>
      <c r="R69" s="257"/>
      <c r="S69" s="257"/>
      <c r="T69" s="231"/>
      <c r="U69" s="231"/>
      <c r="V69" s="257"/>
      <c r="W69" s="257"/>
      <c r="X69" s="231"/>
      <c r="Y69" s="231"/>
      <c r="Z69" s="257"/>
      <c r="AA69" s="257"/>
      <c r="AB69" s="223"/>
      <c r="AC69" s="67"/>
      <c r="AD69" s="67"/>
      <c r="AE69" s="174"/>
      <c r="AF69" s="174"/>
      <c r="AG69" s="224"/>
    </row>
    <row r="70" spans="1:33" ht="20.100000000000001" customHeight="1" x14ac:dyDescent="0.2">
      <c r="A70" s="172"/>
      <c r="B70" s="512" t="s">
        <v>2</v>
      </c>
      <c r="C70" s="595">
        <v>0.40277777777777773</v>
      </c>
      <c r="D70" s="595"/>
      <c r="E70" s="595"/>
      <c r="G70" s="594" t="str">
        <f>S58</f>
        <v>亀山サッカークラブ</v>
      </c>
      <c r="H70" s="594"/>
      <c r="I70" s="594"/>
      <c r="J70" s="594"/>
      <c r="K70" s="594"/>
      <c r="L70" s="594"/>
      <c r="M70" s="594"/>
      <c r="N70" s="592">
        <f>P70+P71</f>
        <v>2</v>
      </c>
      <c r="O70" s="596" t="s">
        <v>197</v>
      </c>
      <c r="P70" s="231">
        <v>0</v>
      </c>
      <c r="Q70" s="245" t="s">
        <v>308</v>
      </c>
      <c r="R70" s="231">
        <v>0</v>
      </c>
      <c r="S70" s="596" t="s">
        <v>199</v>
      </c>
      <c r="T70" s="592">
        <f>R70+R71</f>
        <v>1</v>
      </c>
      <c r="U70" s="593" t="str">
        <f>W58</f>
        <v>岡西ＦＣ</v>
      </c>
      <c r="V70" s="593"/>
      <c r="W70" s="593"/>
      <c r="X70" s="593"/>
      <c r="Y70" s="593"/>
      <c r="Z70" s="593"/>
      <c r="AA70" s="593"/>
      <c r="AB70" s="591"/>
      <c r="AC70" s="590" t="s">
        <v>217</v>
      </c>
      <c r="AD70" s="590" t="s">
        <v>215</v>
      </c>
      <c r="AE70" s="590" t="s">
        <v>216</v>
      </c>
      <c r="AF70" s="590">
        <v>3</v>
      </c>
      <c r="AG70" s="511"/>
    </row>
    <row r="71" spans="1:33" ht="20.100000000000001" customHeight="1" x14ac:dyDescent="0.2">
      <c r="A71" s="172"/>
      <c r="B71" s="512"/>
      <c r="C71" s="595"/>
      <c r="D71" s="595"/>
      <c r="E71" s="595"/>
      <c r="G71" s="594"/>
      <c r="H71" s="594"/>
      <c r="I71" s="594"/>
      <c r="J71" s="594"/>
      <c r="K71" s="594"/>
      <c r="L71" s="594"/>
      <c r="M71" s="594"/>
      <c r="N71" s="592"/>
      <c r="O71" s="596"/>
      <c r="P71" s="231">
        <v>2</v>
      </c>
      <c r="Q71" s="245" t="s">
        <v>308</v>
      </c>
      <c r="R71" s="231">
        <v>1</v>
      </c>
      <c r="S71" s="596"/>
      <c r="T71" s="592"/>
      <c r="U71" s="593"/>
      <c r="V71" s="593"/>
      <c r="W71" s="593"/>
      <c r="X71" s="593"/>
      <c r="Y71" s="593"/>
      <c r="Z71" s="593"/>
      <c r="AA71" s="593"/>
      <c r="AB71" s="591"/>
      <c r="AC71" s="590"/>
      <c r="AD71" s="590"/>
      <c r="AE71" s="590"/>
      <c r="AF71" s="590"/>
      <c r="AG71" s="511"/>
    </row>
    <row r="72" spans="1:33" ht="20.100000000000001" customHeight="1" x14ac:dyDescent="0.2">
      <c r="A72" s="172"/>
      <c r="C72" s="131"/>
      <c r="D72" s="131"/>
      <c r="E72" s="82"/>
      <c r="G72" s="231"/>
      <c r="H72" s="231"/>
      <c r="I72" s="257"/>
      <c r="J72" s="257"/>
      <c r="K72" s="231"/>
      <c r="L72" s="231"/>
      <c r="M72" s="257"/>
      <c r="N72" s="257"/>
      <c r="O72" s="231"/>
      <c r="P72" s="231"/>
      <c r="Q72" s="257"/>
      <c r="R72" s="257"/>
      <c r="S72" s="257"/>
      <c r="T72" s="231"/>
      <c r="U72" s="231"/>
      <c r="V72" s="257"/>
      <c r="W72" s="257"/>
      <c r="X72" s="231"/>
      <c r="Y72" s="231"/>
      <c r="Z72" s="257"/>
      <c r="AA72" s="257"/>
      <c r="AB72" s="223"/>
      <c r="AC72" s="67"/>
      <c r="AD72" s="67"/>
      <c r="AE72" s="174"/>
      <c r="AF72" s="174"/>
      <c r="AG72" s="224"/>
    </row>
    <row r="73" spans="1:33" ht="20.100000000000001" customHeight="1" x14ac:dyDescent="0.2">
      <c r="A73" s="172"/>
      <c r="B73" s="512" t="s">
        <v>3</v>
      </c>
      <c r="C73" s="595">
        <v>0.43055555555555558</v>
      </c>
      <c r="D73" s="595"/>
      <c r="E73" s="595"/>
      <c r="G73" s="593" t="str">
        <f>F58</f>
        <v>紫塚ＦＣ</v>
      </c>
      <c r="H73" s="593"/>
      <c r="I73" s="593"/>
      <c r="J73" s="593"/>
      <c r="K73" s="593"/>
      <c r="L73" s="593"/>
      <c r="M73" s="593"/>
      <c r="N73" s="592">
        <f>P73+P74</f>
        <v>0</v>
      </c>
      <c r="O73" s="596" t="s">
        <v>197</v>
      </c>
      <c r="P73" s="231">
        <v>0</v>
      </c>
      <c r="Q73" s="245" t="s">
        <v>308</v>
      </c>
      <c r="R73" s="231">
        <v>1</v>
      </c>
      <c r="S73" s="596" t="s">
        <v>199</v>
      </c>
      <c r="T73" s="592">
        <f>R73+R74</f>
        <v>5</v>
      </c>
      <c r="U73" s="594" t="str">
        <f>N58</f>
        <v>都賀クラブジュニア</v>
      </c>
      <c r="V73" s="594"/>
      <c r="W73" s="594"/>
      <c r="X73" s="594"/>
      <c r="Y73" s="594"/>
      <c r="Z73" s="594"/>
      <c r="AA73" s="594"/>
      <c r="AB73" s="591"/>
      <c r="AC73" s="590" t="s">
        <v>211</v>
      </c>
      <c r="AD73" s="590" t="s">
        <v>212</v>
      </c>
      <c r="AE73" s="590" t="s">
        <v>218</v>
      </c>
      <c r="AF73" s="590">
        <v>5</v>
      </c>
      <c r="AG73" s="511"/>
    </row>
    <row r="74" spans="1:33" ht="20.100000000000001" customHeight="1" x14ac:dyDescent="0.2">
      <c r="A74" s="172"/>
      <c r="B74" s="512"/>
      <c r="C74" s="595"/>
      <c r="D74" s="595"/>
      <c r="E74" s="595"/>
      <c r="G74" s="593"/>
      <c r="H74" s="593"/>
      <c r="I74" s="593"/>
      <c r="J74" s="593"/>
      <c r="K74" s="593"/>
      <c r="L74" s="593"/>
      <c r="M74" s="593"/>
      <c r="N74" s="592"/>
      <c r="O74" s="596"/>
      <c r="P74" s="231">
        <v>0</v>
      </c>
      <c r="Q74" s="245" t="s">
        <v>308</v>
      </c>
      <c r="R74" s="231">
        <v>4</v>
      </c>
      <c r="S74" s="596"/>
      <c r="T74" s="592"/>
      <c r="U74" s="594"/>
      <c r="V74" s="594"/>
      <c r="W74" s="594"/>
      <c r="X74" s="594"/>
      <c r="Y74" s="594"/>
      <c r="Z74" s="594"/>
      <c r="AA74" s="594"/>
      <c r="AB74" s="591"/>
      <c r="AC74" s="590"/>
      <c r="AD74" s="590"/>
      <c r="AE74" s="590"/>
      <c r="AF74" s="590"/>
      <c r="AG74" s="511"/>
    </row>
    <row r="75" spans="1:33" ht="20.100000000000001" customHeight="1" x14ac:dyDescent="0.2">
      <c r="A75" s="172"/>
      <c r="B75" s="225"/>
      <c r="C75" s="235"/>
      <c r="D75" s="235"/>
      <c r="E75" s="235"/>
      <c r="G75" s="231"/>
      <c r="H75" s="231"/>
      <c r="I75" s="231"/>
      <c r="J75" s="231"/>
      <c r="K75" s="231"/>
      <c r="L75" s="231"/>
      <c r="M75" s="231"/>
      <c r="N75" s="170"/>
      <c r="O75" s="232"/>
      <c r="P75" s="231"/>
      <c r="Q75" s="257"/>
      <c r="R75" s="257"/>
      <c r="S75" s="232"/>
      <c r="T75" s="170"/>
      <c r="U75" s="231"/>
      <c r="V75" s="231"/>
      <c r="W75" s="231"/>
      <c r="X75" s="231"/>
      <c r="Y75" s="231"/>
      <c r="Z75" s="231"/>
      <c r="AA75" s="231"/>
      <c r="AB75" s="223"/>
      <c r="AC75" s="67"/>
      <c r="AD75" s="67"/>
      <c r="AE75" s="174"/>
      <c r="AF75" s="174"/>
      <c r="AG75" s="224"/>
    </row>
    <row r="76" spans="1:33" ht="20.100000000000001" customHeight="1" x14ac:dyDescent="0.2">
      <c r="A76" s="172"/>
      <c r="B76" s="512" t="s">
        <v>4</v>
      </c>
      <c r="C76" s="595">
        <v>0.45833333333333331</v>
      </c>
      <c r="D76" s="595"/>
      <c r="E76" s="595"/>
      <c r="G76" s="594" t="str">
        <f>S58</f>
        <v>亀山サッカークラブ</v>
      </c>
      <c r="H76" s="594"/>
      <c r="I76" s="594"/>
      <c r="J76" s="594"/>
      <c r="K76" s="594"/>
      <c r="L76" s="594"/>
      <c r="M76" s="594"/>
      <c r="N76" s="592">
        <f>P76+P77</f>
        <v>1</v>
      </c>
      <c r="O76" s="596" t="s">
        <v>197</v>
      </c>
      <c r="P76" s="231">
        <v>1</v>
      </c>
      <c r="Q76" s="245" t="s">
        <v>308</v>
      </c>
      <c r="R76" s="231">
        <v>0</v>
      </c>
      <c r="S76" s="596" t="s">
        <v>199</v>
      </c>
      <c r="T76" s="592">
        <f>R76+R77</f>
        <v>0</v>
      </c>
      <c r="U76" s="593" t="str">
        <f>AA58</f>
        <v>佐野ＳＳＳ</v>
      </c>
      <c r="V76" s="593"/>
      <c r="W76" s="593"/>
      <c r="X76" s="593"/>
      <c r="Y76" s="593"/>
      <c r="Z76" s="593"/>
      <c r="AA76" s="593"/>
      <c r="AB76" s="591"/>
      <c r="AC76" s="590" t="s">
        <v>216</v>
      </c>
      <c r="AD76" s="590" t="s">
        <v>217</v>
      </c>
      <c r="AE76" s="590" t="s">
        <v>215</v>
      </c>
      <c r="AF76" s="590">
        <v>2</v>
      </c>
      <c r="AG76" s="511"/>
    </row>
    <row r="77" spans="1:33" ht="20.100000000000001" customHeight="1" x14ac:dyDescent="0.2">
      <c r="A77" s="172"/>
      <c r="B77" s="512"/>
      <c r="C77" s="595"/>
      <c r="D77" s="595"/>
      <c r="E77" s="595"/>
      <c r="G77" s="594"/>
      <c r="H77" s="594"/>
      <c r="I77" s="594"/>
      <c r="J77" s="594"/>
      <c r="K77" s="594"/>
      <c r="L77" s="594"/>
      <c r="M77" s="594"/>
      <c r="N77" s="592"/>
      <c r="O77" s="596"/>
      <c r="P77" s="231">
        <v>0</v>
      </c>
      <c r="Q77" s="245" t="s">
        <v>308</v>
      </c>
      <c r="R77" s="231">
        <v>0</v>
      </c>
      <c r="S77" s="596"/>
      <c r="T77" s="592"/>
      <c r="U77" s="593"/>
      <c r="V77" s="593"/>
      <c r="W77" s="593"/>
      <c r="X77" s="593"/>
      <c r="Y77" s="593"/>
      <c r="Z77" s="593"/>
      <c r="AA77" s="593"/>
      <c r="AB77" s="591"/>
      <c r="AC77" s="590"/>
      <c r="AD77" s="590"/>
      <c r="AE77" s="590"/>
      <c r="AF77" s="590"/>
      <c r="AG77" s="511"/>
    </row>
    <row r="78" spans="1:33" ht="20.100000000000001" customHeight="1" x14ac:dyDescent="0.2">
      <c r="A78" s="172"/>
      <c r="C78" s="131"/>
      <c r="D78" s="131"/>
      <c r="E78" s="82"/>
      <c r="G78" s="231"/>
      <c r="H78" s="231"/>
      <c r="I78" s="257"/>
      <c r="J78" s="257"/>
      <c r="K78" s="231"/>
      <c r="L78" s="231"/>
      <c r="M78" s="257"/>
      <c r="N78" s="257"/>
      <c r="O78" s="231"/>
      <c r="P78" s="231"/>
      <c r="Q78" s="257"/>
      <c r="R78" s="257"/>
      <c r="S78" s="257"/>
      <c r="T78" s="231"/>
      <c r="U78" s="231"/>
      <c r="V78" s="257"/>
      <c r="W78" s="257"/>
      <c r="X78" s="231"/>
      <c r="Y78" s="231"/>
      <c r="Z78" s="257"/>
      <c r="AA78" s="257"/>
      <c r="AB78" s="223"/>
      <c r="AC78" s="67"/>
      <c r="AD78" s="67"/>
      <c r="AE78" s="174"/>
      <c r="AF78" s="174"/>
      <c r="AG78" s="224"/>
    </row>
    <row r="79" spans="1:33" ht="20.100000000000001" customHeight="1" x14ac:dyDescent="0.2">
      <c r="A79" s="172"/>
      <c r="B79" s="512" t="s">
        <v>5</v>
      </c>
      <c r="C79" s="595">
        <v>0.4861111111111111</v>
      </c>
      <c r="D79" s="595"/>
      <c r="E79" s="595"/>
      <c r="G79" s="609" t="str">
        <f>J58</f>
        <v>上松山クラブ</v>
      </c>
      <c r="H79" s="609"/>
      <c r="I79" s="609"/>
      <c r="J79" s="609"/>
      <c r="K79" s="609"/>
      <c r="L79" s="609"/>
      <c r="M79" s="609"/>
      <c r="N79" s="592">
        <f>P79+P80</f>
        <v>1</v>
      </c>
      <c r="O79" s="596" t="s">
        <v>197</v>
      </c>
      <c r="P79" s="231">
        <v>1</v>
      </c>
      <c r="Q79" s="245" t="s">
        <v>308</v>
      </c>
      <c r="R79" s="231">
        <v>0</v>
      </c>
      <c r="S79" s="596" t="s">
        <v>199</v>
      </c>
      <c r="T79" s="592">
        <f>R79+R80</f>
        <v>1</v>
      </c>
      <c r="U79" s="609" t="str">
        <f>N58</f>
        <v>都賀クラブジュニア</v>
      </c>
      <c r="V79" s="609"/>
      <c r="W79" s="609"/>
      <c r="X79" s="609"/>
      <c r="Y79" s="609"/>
      <c r="Z79" s="609"/>
      <c r="AA79" s="609"/>
      <c r="AB79" s="591"/>
      <c r="AC79" s="590" t="s">
        <v>218</v>
      </c>
      <c r="AD79" s="590" t="s">
        <v>211</v>
      </c>
      <c r="AE79" s="590" t="s">
        <v>212</v>
      </c>
      <c r="AF79" s="590">
        <v>4</v>
      </c>
      <c r="AG79" s="511"/>
    </row>
    <row r="80" spans="1:33" ht="20.100000000000001" customHeight="1" x14ac:dyDescent="0.2">
      <c r="A80" s="172"/>
      <c r="B80" s="512"/>
      <c r="C80" s="595"/>
      <c r="D80" s="595"/>
      <c r="E80" s="595"/>
      <c r="G80" s="609"/>
      <c r="H80" s="609"/>
      <c r="I80" s="609"/>
      <c r="J80" s="609"/>
      <c r="K80" s="609"/>
      <c r="L80" s="609"/>
      <c r="M80" s="609"/>
      <c r="N80" s="592"/>
      <c r="O80" s="596"/>
      <c r="P80" s="231">
        <v>0</v>
      </c>
      <c r="Q80" s="245" t="s">
        <v>308</v>
      </c>
      <c r="R80" s="231">
        <v>1</v>
      </c>
      <c r="S80" s="596"/>
      <c r="T80" s="592"/>
      <c r="U80" s="609"/>
      <c r="V80" s="609"/>
      <c r="W80" s="609"/>
      <c r="X80" s="609"/>
      <c r="Y80" s="609"/>
      <c r="Z80" s="609"/>
      <c r="AA80" s="609"/>
      <c r="AB80" s="591"/>
      <c r="AC80" s="590"/>
      <c r="AD80" s="590"/>
      <c r="AE80" s="590"/>
      <c r="AF80" s="590"/>
      <c r="AG80" s="511"/>
    </row>
    <row r="81" spans="1:33" ht="20.100000000000001" customHeight="1" x14ac:dyDescent="0.2">
      <c r="A81" s="172"/>
      <c r="C81" s="131"/>
      <c r="D81" s="131"/>
      <c r="E81" s="82"/>
      <c r="G81" s="231"/>
      <c r="H81" s="231"/>
      <c r="I81" s="257"/>
      <c r="J81" s="257"/>
      <c r="K81" s="231"/>
      <c r="L81" s="231"/>
      <c r="M81" s="257"/>
      <c r="N81" s="257"/>
      <c r="O81" s="231"/>
      <c r="P81" s="231"/>
      <c r="Q81" s="257"/>
      <c r="R81" s="257"/>
      <c r="S81" s="257"/>
      <c r="T81" s="231"/>
      <c r="U81" s="231"/>
      <c r="V81" s="257"/>
      <c r="W81" s="257"/>
      <c r="X81" s="231"/>
      <c r="Y81" s="231"/>
      <c r="Z81" s="257"/>
      <c r="AA81" s="257"/>
      <c r="AB81" s="223"/>
      <c r="AC81" s="236"/>
      <c r="AD81" s="67"/>
      <c r="AE81" s="67"/>
      <c r="AF81" s="174"/>
      <c r="AG81" s="173"/>
    </row>
    <row r="82" spans="1:33" ht="20.100000000000001" customHeight="1" x14ac:dyDescent="0.2">
      <c r="A82" s="172"/>
      <c r="B82" s="512" t="s">
        <v>0</v>
      </c>
      <c r="C82" s="595">
        <v>0.51388888888888895</v>
      </c>
      <c r="D82" s="595"/>
      <c r="E82" s="595"/>
      <c r="G82" s="609" t="str">
        <f>W58</f>
        <v>岡西ＦＣ</v>
      </c>
      <c r="H82" s="609"/>
      <c r="I82" s="609"/>
      <c r="J82" s="609"/>
      <c r="K82" s="609"/>
      <c r="L82" s="609"/>
      <c r="M82" s="609"/>
      <c r="N82" s="592">
        <f>P82+P83</f>
        <v>0</v>
      </c>
      <c r="O82" s="596" t="s">
        <v>197</v>
      </c>
      <c r="P82" s="231">
        <v>0</v>
      </c>
      <c r="Q82" s="245" t="s">
        <v>308</v>
      </c>
      <c r="R82" s="231">
        <v>0</v>
      </c>
      <c r="S82" s="596" t="s">
        <v>199</v>
      </c>
      <c r="T82" s="592">
        <f>R82+R83</f>
        <v>0</v>
      </c>
      <c r="U82" s="609" t="str">
        <f>AA58</f>
        <v>佐野ＳＳＳ</v>
      </c>
      <c r="V82" s="609"/>
      <c r="W82" s="609"/>
      <c r="X82" s="609"/>
      <c r="Y82" s="609"/>
      <c r="Z82" s="609"/>
      <c r="AA82" s="609"/>
      <c r="AB82" s="591"/>
      <c r="AC82" s="590" t="s">
        <v>215</v>
      </c>
      <c r="AD82" s="590" t="s">
        <v>216</v>
      </c>
      <c r="AE82" s="590" t="s">
        <v>217</v>
      </c>
      <c r="AF82" s="590">
        <v>1</v>
      </c>
      <c r="AG82" s="511"/>
    </row>
    <row r="83" spans="1:33" ht="20.100000000000001" customHeight="1" x14ac:dyDescent="0.2">
      <c r="A83" s="172"/>
      <c r="B83" s="512"/>
      <c r="C83" s="595"/>
      <c r="D83" s="595"/>
      <c r="E83" s="595"/>
      <c r="G83" s="609"/>
      <c r="H83" s="609"/>
      <c r="I83" s="609"/>
      <c r="J83" s="609"/>
      <c r="K83" s="609"/>
      <c r="L83" s="609"/>
      <c r="M83" s="609"/>
      <c r="N83" s="592"/>
      <c r="O83" s="596"/>
      <c r="P83" s="231">
        <v>0</v>
      </c>
      <c r="Q83" s="245" t="s">
        <v>308</v>
      </c>
      <c r="R83" s="231">
        <v>0</v>
      </c>
      <c r="S83" s="596"/>
      <c r="T83" s="592"/>
      <c r="U83" s="609"/>
      <c r="V83" s="609"/>
      <c r="W83" s="609"/>
      <c r="X83" s="609"/>
      <c r="Y83" s="609"/>
      <c r="Z83" s="609"/>
      <c r="AA83" s="609"/>
      <c r="AB83" s="591"/>
      <c r="AC83" s="590"/>
      <c r="AD83" s="590"/>
      <c r="AE83" s="590"/>
      <c r="AF83" s="590"/>
      <c r="AG83" s="511"/>
    </row>
    <row r="84" spans="1:33" ht="20.100000000000001" customHeight="1" x14ac:dyDescent="0.2">
      <c r="B84" s="225"/>
      <c r="C84" s="171"/>
      <c r="D84" s="171"/>
      <c r="E84" s="171"/>
      <c r="G84" s="231"/>
      <c r="H84" s="231"/>
      <c r="I84" s="231"/>
      <c r="J84" s="231"/>
      <c r="K84" s="231"/>
      <c r="L84" s="231"/>
      <c r="M84" s="231"/>
      <c r="N84" s="170"/>
      <c r="O84" s="232"/>
      <c r="P84" s="231"/>
      <c r="Q84" s="245"/>
      <c r="R84" s="257"/>
      <c r="S84" s="232"/>
      <c r="T84" s="170"/>
      <c r="U84" s="231"/>
      <c r="V84" s="231"/>
      <c r="W84" s="231"/>
      <c r="X84" s="231"/>
      <c r="Y84" s="231"/>
      <c r="Z84" s="231"/>
      <c r="AA84" s="231"/>
      <c r="AB84" s="236"/>
      <c r="AC84" s="236"/>
      <c r="AF84" s="236"/>
      <c r="AG84" s="236"/>
    </row>
    <row r="85" spans="1:33" ht="20.100000000000001" customHeight="1" x14ac:dyDescent="0.2">
      <c r="C85" s="566" t="str">
        <f>J54 &amp;"リーグ"</f>
        <v>Fリーグ</v>
      </c>
      <c r="D85" s="567"/>
      <c r="E85" s="567"/>
      <c r="F85" s="568"/>
      <c r="G85" s="477" t="str">
        <f>C87</f>
        <v>紫塚ＦＣ</v>
      </c>
      <c r="H85" s="479"/>
      <c r="I85" s="469" t="str">
        <f>C89</f>
        <v>上松山クラブ</v>
      </c>
      <c r="J85" s="471"/>
      <c r="K85" s="489" t="str">
        <f>C91</f>
        <v>都賀クラブジュニア</v>
      </c>
      <c r="L85" s="490"/>
      <c r="M85" s="588" t="s">
        <v>203</v>
      </c>
      <c r="N85" s="588" t="s">
        <v>204</v>
      </c>
      <c r="O85" s="588" t="s">
        <v>307</v>
      </c>
      <c r="P85" s="588" t="s">
        <v>205</v>
      </c>
      <c r="R85" s="499" t="str">
        <f>W54 &amp;"リーグ"</f>
        <v>FFリーグ</v>
      </c>
      <c r="S85" s="500"/>
      <c r="T85" s="500"/>
      <c r="U85" s="501"/>
      <c r="V85" s="485" t="str">
        <f>R87</f>
        <v>亀山サッカークラブ</v>
      </c>
      <c r="W85" s="486"/>
      <c r="X85" s="477" t="str">
        <f>R89</f>
        <v>岡西ＦＣ</v>
      </c>
      <c r="Y85" s="479"/>
      <c r="Z85" s="485" t="str">
        <f>R91</f>
        <v>佐野ＳＳＳ</v>
      </c>
      <c r="AA85" s="486"/>
      <c r="AB85" s="588" t="s">
        <v>203</v>
      </c>
      <c r="AC85" s="588" t="s">
        <v>204</v>
      </c>
      <c r="AD85" s="588" t="s">
        <v>307</v>
      </c>
      <c r="AE85" s="588" t="s">
        <v>205</v>
      </c>
    </row>
    <row r="86" spans="1:33" ht="20.100000000000001" customHeight="1" x14ac:dyDescent="0.2">
      <c r="C86" s="569"/>
      <c r="D86" s="570"/>
      <c r="E86" s="570"/>
      <c r="F86" s="571"/>
      <c r="G86" s="480"/>
      <c r="H86" s="482"/>
      <c r="I86" s="472"/>
      <c r="J86" s="474"/>
      <c r="K86" s="491"/>
      <c r="L86" s="492"/>
      <c r="M86" s="589"/>
      <c r="N86" s="589"/>
      <c r="O86" s="589"/>
      <c r="P86" s="589"/>
      <c r="R86" s="502"/>
      <c r="S86" s="503"/>
      <c r="T86" s="503"/>
      <c r="U86" s="504"/>
      <c r="V86" s="487"/>
      <c r="W86" s="488"/>
      <c r="X86" s="480"/>
      <c r="Y86" s="482"/>
      <c r="Z86" s="487"/>
      <c r="AA86" s="488"/>
      <c r="AB86" s="589"/>
      <c r="AC86" s="589"/>
      <c r="AD86" s="589"/>
      <c r="AE86" s="589"/>
    </row>
    <row r="87" spans="1:33" ht="20.100000000000001" customHeight="1" x14ac:dyDescent="0.2">
      <c r="C87" s="566" t="str">
        <f>F58</f>
        <v>紫塚ＦＣ</v>
      </c>
      <c r="D87" s="567"/>
      <c r="E87" s="567"/>
      <c r="F87" s="568"/>
      <c r="G87" s="572"/>
      <c r="H87" s="573"/>
      <c r="I87" s="259">
        <f>N67</f>
        <v>0</v>
      </c>
      <c r="J87" s="259">
        <f>T67</f>
        <v>6</v>
      </c>
      <c r="K87" s="259">
        <f>N73</f>
        <v>0</v>
      </c>
      <c r="L87" s="259">
        <f>T73</f>
        <v>5</v>
      </c>
      <c r="M87" s="576">
        <f>COUNTIF(G88:L88,"○")*3+COUNTIF(G88:L88,"△")</f>
        <v>0</v>
      </c>
      <c r="N87" s="497">
        <f>O87-J87-L87</f>
        <v>-11</v>
      </c>
      <c r="O87" s="562">
        <f>I87+K87</f>
        <v>0</v>
      </c>
      <c r="P87" s="562">
        <v>3</v>
      </c>
      <c r="R87" s="578" t="str">
        <f>S58</f>
        <v>亀山サッカークラブ</v>
      </c>
      <c r="S87" s="579"/>
      <c r="T87" s="579"/>
      <c r="U87" s="580"/>
      <c r="V87" s="572"/>
      <c r="W87" s="573"/>
      <c r="X87" s="259">
        <f>N70</f>
        <v>2</v>
      </c>
      <c r="Y87" s="259">
        <f>T70</f>
        <v>1</v>
      </c>
      <c r="Z87" s="259">
        <f>N76</f>
        <v>1</v>
      </c>
      <c r="AA87" s="259">
        <f>T76</f>
        <v>0</v>
      </c>
      <c r="AB87" s="576">
        <f>COUNTIF(V88:AA88,"○")*3+COUNTIF(V88:AA88,"△")</f>
        <v>6</v>
      </c>
      <c r="AC87" s="562">
        <f>AD87-Y87-AA87</f>
        <v>2</v>
      </c>
      <c r="AD87" s="562">
        <f>X87+Z87</f>
        <v>3</v>
      </c>
      <c r="AE87" s="562">
        <v>1</v>
      </c>
    </row>
    <row r="88" spans="1:33" ht="20.100000000000001" customHeight="1" x14ac:dyDescent="0.2">
      <c r="C88" s="569"/>
      <c r="D88" s="570"/>
      <c r="E88" s="570"/>
      <c r="F88" s="571"/>
      <c r="G88" s="574"/>
      <c r="H88" s="575"/>
      <c r="I88" s="564" t="str">
        <f>IF(I87&gt;J87,"○",IF(I87&lt;J87,"×",IF(I87=J87,"△")))</f>
        <v>×</v>
      </c>
      <c r="J88" s="565"/>
      <c r="K88" s="564" t="str">
        <f>IF(K87&gt;L87,"○",IF(K87&lt;L87,"×",IF(K87=L87,"△")))</f>
        <v>×</v>
      </c>
      <c r="L88" s="565"/>
      <c r="M88" s="577"/>
      <c r="N88" s="498"/>
      <c r="O88" s="563"/>
      <c r="P88" s="563"/>
      <c r="R88" s="581"/>
      <c r="S88" s="582"/>
      <c r="T88" s="582"/>
      <c r="U88" s="583"/>
      <c r="V88" s="574"/>
      <c r="W88" s="575"/>
      <c r="X88" s="564" t="str">
        <f>IF(X87&gt;Y87,"○",IF(X87&lt;Y87,"×",IF(X87=Y87,"△")))</f>
        <v>○</v>
      </c>
      <c r="Y88" s="565"/>
      <c r="Z88" s="564" t="str">
        <f>IF(Z87&gt;AA87,"○",IF(Z87&lt;AA87,"×",IF(Z87=AA87,"△")))</f>
        <v>○</v>
      </c>
      <c r="AA88" s="565"/>
      <c r="AB88" s="577"/>
      <c r="AC88" s="563"/>
      <c r="AD88" s="563"/>
      <c r="AE88" s="563"/>
    </row>
    <row r="89" spans="1:33" ht="20.100000000000001" customHeight="1" x14ac:dyDescent="0.2">
      <c r="C89" s="578" t="str">
        <f>J58</f>
        <v>上松山クラブ</v>
      </c>
      <c r="D89" s="579"/>
      <c r="E89" s="579"/>
      <c r="F89" s="580"/>
      <c r="G89" s="259">
        <f>J87</f>
        <v>6</v>
      </c>
      <c r="H89" s="259">
        <f>I87</f>
        <v>0</v>
      </c>
      <c r="I89" s="572"/>
      <c r="J89" s="573"/>
      <c r="K89" s="259">
        <f>N79</f>
        <v>1</v>
      </c>
      <c r="L89" s="259">
        <f>T79</f>
        <v>1</v>
      </c>
      <c r="M89" s="576">
        <f>COUNTIF(G90:L90,"○")*3+COUNTIF(G90:L90,"△")</f>
        <v>4</v>
      </c>
      <c r="N89" s="562">
        <f>O89-H89-L89</f>
        <v>6</v>
      </c>
      <c r="O89" s="562">
        <f>G89+K89</f>
        <v>7</v>
      </c>
      <c r="P89" s="562">
        <v>1</v>
      </c>
      <c r="R89" s="566" t="str">
        <f>W58</f>
        <v>岡西ＦＣ</v>
      </c>
      <c r="S89" s="567"/>
      <c r="T89" s="567"/>
      <c r="U89" s="568"/>
      <c r="V89" s="259">
        <f>Y87</f>
        <v>1</v>
      </c>
      <c r="W89" s="259">
        <f>X87</f>
        <v>2</v>
      </c>
      <c r="X89" s="572"/>
      <c r="Y89" s="573"/>
      <c r="Z89" s="259">
        <f>N82</f>
        <v>0</v>
      </c>
      <c r="AA89" s="259">
        <f>T82</f>
        <v>0</v>
      </c>
      <c r="AB89" s="576">
        <f>COUNTIF(V90:AA90,"○")*3+COUNTIF(V90:AA90,"△")</f>
        <v>1</v>
      </c>
      <c r="AC89" s="562">
        <f>AD89-W89-AA89</f>
        <v>-1</v>
      </c>
      <c r="AD89" s="562">
        <f>V89+Z89</f>
        <v>1</v>
      </c>
      <c r="AE89" s="562">
        <v>2</v>
      </c>
    </row>
    <row r="90" spans="1:33" ht="20.100000000000001" customHeight="1" x14ac:dyDescent="0.2">
      <c r="C90" s="581"/>
      <c r="D90" s="582"/>
      <c r="E90" s="582"/>
      <c r="F90" s="583"/>
      <c r="G90" s="564" t="str">
        <f>IF(G89&gt;H89,"○",IF(G89&lt;H89,"×",IF(G89=H89,"△")))</f>
        <v>○</v>
      </c>
      <c r="H90" s="565"/>
      <c r="I90" s="574"/>
      <c r="J90" s="575"/>
      <c r="K90" s="564" t="str">
        <f>IF(K89&gt;L89,"○",IF(K89&lt;L89,"×",IF(K89=L89,"△")))</f>
        <v>△</v>
      </c>
      <c r="L90" s="565"/>
      <c r="M90" s="577"/>
      <c r="N90" s="563"/>
      <c r="O90" s="563"/>
      <c r="P90" s="563"/>
      <c r="R90" s="569"/>
      <c r="S90" s="570"/>
      <c r="T90" s="570"/>
      <c r="U90" s="571"/>
      <c r="V90" s="564" t="str">
        <f>IF(V89&gt;W89,"○",IF(V89&lt;W89,"×",IF(V89=W89,"△")))</f>
        <v>×</v>
      </c>
      <c r="W90" s="565"/>
      <c r="X90" s="574"/>
      <c r="Y90" s="575"/>
      <c r="Z90" s="564" t="str">
        <f>IF(Z89&gt;AA89,"○",IF(Z89&lt;AA89,"×",IF(Z89=AA89,"△")))</f>
        <v>△</v>
      </c>
      <c r="AA90" s="565"/>
      <c r="AB90" s="577"/>
      <c r="AC90" s="563"/>
      <c r="AD90" s="563"/>
      <c r="AE90" s="563"/>
    </row>
    <row r="91" spans="1:33" ht="20.100000000000001" customHeight="1" x14ac:dyDescent="0.2">
      <c r="C91" s="566" t="str">
        <f>N58</f>
        <v>都賀クラブジュニア</v>
      </c>
      <c r="D91" s="567"/>
      <c r="E91" s="567"/>
      <c r="F91" s="568"/>
      <c r="G91" s="259">
        <f>L87</f>
        <v>5</v>
      </c>
      <c r="H91" s="259">
        <f>K87</f>
        <v>0</v>
      </c>
      <c r="I91" s="259">
        <f>L89</f>
        <v>1</v>
      </c>
      <c r="J91" s="259">
        <f>K89</f>
        <v>1</v>
      </c>
      <c r="K91" s="572"/>
      <c r="L91" s="573"/>
      <c r="M91" s="576">
        <f>COUNTIF(G92:L92,"○")*3+COUNTIF(G92:L92,"△")</f>
        <v>4</v>
      </c>
      <c r="N91" s="562">
        <f>O91-H91-J91</f>
        <v>5</v>
      </c>
      <c r="O91" s="562">
        <f>G91+I91</f>
        <v>6</v>
      </c>
      <c r="P91" s="562">
        <v>2</v>
      </c>
      <c r="R91" s="566" t="str">
        <f>AA58</f>
        <v>佐野ＳＳＳ</v>
      </c>
      <c r="S91" s="567"/>
      <c r="T91" s="567"/>
      <c r="U91" s="568"/>
      <c r="V91" s="259">
        <f>AA87</f>
        <v>0</v>
      </c>
      <c r="W91" s="259">
        <f>Z87</f>
        <v>1</v>
      </c>
      <c r="X91" s="259">
        <f>AA89</f>
        <v>0</v>
      </c>
      <c r="Y91" s="259">
        <f>Z89</f>
        <v>0</v>
      </c>
      <c r="Z91" s="572"/>
      <c r="AA91" s="573"/>
      <c r="AB91" s="576">
        <f>COUNTIF(V92:AA92,"○")*3+COUNTIF(V92:AA92,"△")</f>
        <v>1</v>
      </c>
      <c r="AC91" s="562">
        <f>AD91-W91-Y91</f>
        <v>-1</v>
      </c>
      <c r="AD91" s="562">
        <f>V91+X91</f>
        <v>0</v>
      </c>
      <c r="AE91" s="562">
        <v>3</v>
      </c>
    </row>
    <row r="92" spans="1:33" ht="20.100000000000001" customHeight="1" x14ac:dyDescent="0.2">
      <c r="C92" s="569"/>
      <c r="D92" s="570"/>
      <c r="E92" s="570"/>
      <c r="F92" s="571"/>
      <c r="G92" s="564" t="str">
        <f>IF(G91&gt;H91,"○",IF(G91&lt;H91,"×",IF(G91=H91,"△")))</f>
        <v>○</v>
      </c>
      <c r="H92" s="565"/>
      <c r="I92" s="564" t="str">
        <f>IF(I91&gt;J91,"○",IF(I91&lt;J91,"×",IF(I91=J91,"△")))</f>
        <v>△</v>
      </c>
      <c r="J92" s="565"/>
      <c r="K92" s="574"/>
      <c r="L92" s="575"/>
      <c r="M92" s="577"/>
      <c r="N92" s="563"/>
      <c r="O92" s="563"/>
      <c r="P92" s="563"/>
      <c r="R92" s="569"/>
      <c r="S92" s="570"/>
      <c r="T92" s="570"/>
      <c r="U92" s="571"/>
      <c r="V92" s="564" t="str">
        <f>IF(V91&gt;W91,"○",IF(V91&lt;W91,"×",IF(V91=W91,"△")))</f>
        <v>×</v>
      </c>
      <c r="W92" s="565"/>
      <c r="X92" s="564" t="str">
        <f>IF(X91&gt;Y91,"○",IF(X91&lt;Y91,"×",IF(X91=Y91,"△")))</f>
        <v>△</v>
      </c>
      <c r="Y92" s="565"/>
      <c r="Z92" s="574"/>
      <c r="AA92" s="575"/>
      <c r="AB92" s="577"/>
      <c r="AC92" s="563"/>
      <c r="AD92" s="563"/>
      <c r="AE92" s="563"/>
    </row>
  </sheetData>
  <mergeCells count="451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D30:F31"/>
    <mergeCell ref="G30:M31"/>
    <mergeCell ref="N30:N31"/>
    <mergeCell ref="O30:O31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B34:B35"/>
    <mergeCell ref="C34:C35"/>
    <mergeCell ref="D34:F35"/>
    <mergeCell ref="G34:M35"/>
    <mergeCell ref="N34:N35"/>
    <mergeCell ref="O34:O35"/>
    <mergeCell ref="G38:M39"/>
    <mergeCell ref="N38:N39"/>
    <mergeCell ref="O38:O39"/>
    <mergeCell ref="S38:S39"/>
    <mergeCell ref="T38:T39"/>
    <mergeCell ref="T36:T37"/>
    <mergeCell ref="AE34:AE35"/>
    <mergeCell ref="AF34:AF35"/>
    <mergeCell ref="AG34:AG35"/>
    <mergeCell ref="U34:AA35"/>
    <mergeCell ref="AB34:AB35"/>
    <mergeCell ref="AC34:AC35"/>
    <mergeCell ref="AD34:AD35"/>
    <mergeCell ref="AF36:AF37"/>
    <mergeCell ref="AG36:AG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D38:AD39"/>
    <mergeCell ref="AE38:AE39"/>
    <mergeCell ref="AF38:AF39"/>
    <mergeCell ref="B38:B39"/>
    <mergeCell ref="C38:C39"/>
    <mergeCell ref="D38: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AF45:AF46"/>
    <mergeCell ref="F46:G46"/>
    <mergeCell ref="J46:K46"/>
    <mergeCell ref="L46:M46"/>
    <mergeCell ref="V46:W46"/>
    <mergeCell ref="Z46:AA46"/>
    <mergeCell ref="AB46:AC46"/>
    <mergeCell ref="X45:Y46"/>
    <mergeCell ref="AD45:AD46"/>
    <mergeCell ref="AE45:AE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B79:B80"/>
    <mergeCell ref="C79:E80"/>
    <mergeCell ref="G79:M80"/>
    <mergeCell ref="N79:N80"/>
    <mergeCell ref="O79:O80"/>
    <mergeCell ref="S79:S80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AB79:AB80"/>
    <mergeCell ref="AC79:AC80"/>
    <mergeCell ref="AD79:AD80"/>
    <mergeCell ref="AE79:AE80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Z91:AA92"/>
    <mergeCell ref="AB91:AB92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style="248" customWidth="1"/>
    <col min="2" max="36" width="5.6640625" style="248" customWidth="1"/>
    <col min="37" max="256" width="8.88671875" style="248"/>
    <col min="257" max="257" width="5.44140625" style="248" customWidth="1"/>
    <col min="258" max="292" width="5.6640625" style="248" customWidth="1"/>
    <col min="293" max="512" width="8.88671875" style="248"/>
    <col min="513" max="513" width="5.44140625" style="248" customWidth="1"/>
    <col min="514" max="548" width="5.6640625" style="248" customWidth="1"/>
    <col min="549" max="768" width="8.88671875" style="248"/>
    <col min="769" max="769" width="5.44140625" style="248" customWidth="1"/>
    <col min="770" max="804" width="5.6640625" style="248" customWidth="1"/>
    <col min="805" max="1024" width="8.88671875" style="248"/>
    <col min="1025" max="1025" width="5.44140625" style="248" customWidth="1"/>
    <col min="1026" max="1060" width="5.6640625" style="248" customWidth="1"/>
    <col min="1061" max="1280" width="8.88671875" style="248"/>
    <col min="1281" max="1281" width="5.44140625" style="248" customWidth="1"/>
    <col min="1282" max="1316" width="5.6640625" style="248" customWidth="1"/>
    <col min="1317" max="1536" width="8.88671875" style="248"/>
    <col min="1537" max="1537" width="5.44140625" style="248" customWidth="1"/>
    <col min="1538" max="1572" width="5.6640625" style="248" customWidth="1"/>
    <col min="1573" max="1792" width="8.88671875" style="248"/>
    <col min="1793" max="1793" width="5.44140625" style="248" customWidth="1"/>
    <col min="1794" max="1828" width="5.6640625" style="248" customWidth="1"/>
    <col min="1829" max="2048" width="8.88671875" style="248"/>
    <col min="2049" max="2049" width="5.44140625" style="248" customWidth="1"/>
    <col min="2050" max="2084" width="5.6640625" style="248" customWidth="1"/>
    <col min="2085" max="2304" width="8.88671875" style="248"/>
    <col min="2305" max="2305" width="5.44140625" style="248" customWidth="1"/>
    <col min="2306" max="2340" width="5.6640625" style="248" customWidth="1"/>
    <col min="2341" max="2560" width="8.88671875" style="248"/>
    <col min="2561" max="2561" width="5.44140625" style="248" customWidth="1"/>
    <col min="2562" max="2596" width="5.6640625" style="248" customWidth="1"/>
    <col min="2597" max="2816" width="8.88671875" style="248"/>
    <col min="2817" max="2817" width="5.44140625" style="248" customWidth="1"/>
    <col min="2818" max="2852" width="5.6640625" style="248" customWidth="1"/>
    <col min="2853" max="3072" width="8.88671875" style="248"/>
    <col min="3073" max="3073" width="5.44140625" style="248" customWidth="1"/>
    <col min="3074" max="3108" width="5.6640625" style="248" customWidth="1"/>
    <col min="3109" max="3328" width="8.88671875" style="248"/>
    <col min="3329" max="3329" width="5.44140625" style="248" customWidth="1"/>
    <col min="3330" max="3364" width="5.6640625" style="248" customWidth="1"/>
    <col min="3365" max="3584" width="8.88671875" style="248"/>
    <col min="3585" max="3585" width="5.44140625" style="248" customWidth="1"/>
    <col min="3586" max="3620" width="5.6640625" style="248" customWidth="1"/>
    <col min="3621" max="3840" width="8.88671875" style="248"/>
    <col min="3841" max="3841" width="5.44140625" style="248" customWidth="1"/>
    <col min="3842" max="3876" width="5.6640625" style="248" customWidth="1"/>
    <col min="3877" max="4096" width="8.88671875" style="248"/>
    <col min="4097" max="4097" width="5.44140625" style="248" customWidth="1"/>
    <col min="4098" max="4132" width="5.6640625" style="248" customWidth="1"/>
    <col min="4133" max="4352" width="8.88671875" style="248"/>
    <col min="4353" max="4353" width="5.44140625" style="248" customWidth="1"/>
    <col min="4354" max="4388" width="5.6640625" style="248" customWidth="1"/>
    <col min="4389" max="4608" width="8.88671875" style="248"/>
    <col min="4609" max="4609" width="5.44140625" style="248" customWidth="1"/>
    <col min="4610" max="4644" width="5.6640625" style="248" customWidth="1"/>
    <col min="4645" max="4864" width="8.88671875" style="248"/>
    <col min="4865" max="4865" width="5.44140625" style="248" customWidth="1"/>
    <col min="4866" max="4900" width="5.6640625" style="248" customWidth="1"/>
    <col min="4901" max="5120" width="8.88671875" style="248"/>
    <col min="5121" max="5121" width="5.44140625" style="248" customWidth="1"/>
    <col min="5122" max="5156" width="5.6640625" style="248" customWidth="1"/>
    <col min="5157" max="5376" width="8.88671875" style="248"/>
    <col min="5377" max="5377" width="5.44140625" style="248" customWidth="1"/>
    <col min="5378" max="5412" width="5.6640625" style="248" customWidth="1"/>
    <col min="5413" max="5632" width="8.88671875" style="248"/>
    <col min="5633" max="5633" width="5.44140625" style="248" customWidth="1"/>
    <col min="5634" max="5668" width="5.6640625" style="248" customWidth="1"/>
    <col min="5669" max="5888" width="8.88671875" style="248"/>
    <col min="5889" max="5889" width="5.44140625" style="248" customWidth="1"/>
    <col min="5890" max="5924" width="5.6640625" style="248" customWidth="1"/>
    <col min="5925" max="6144" width="8.88671875" style="248"/>
    <col min="6145" max="6145" width="5.44140625" style="248" customWidth="1"/>
    <col min="6146" max="6180" width="5.6640625" style="248" customWidth="1"/>
    <col min="6181" max="6400" width="8.88671875" style="248"/>
    <col min="6401" max="6401" width="5.44140625" style="248" customWidth="1"/>
    <col min="6402" max="6436" width="5.6640625" style="248" customWidth="1"/>
    <col min="6437" max="6656" width="8.88671875" style="248"/>
    <col min="6657" max="6657" width="5.44140625" style="248" customWidth="1"/>
    <col min="6658" max="6692" width="5.6640625" style="248" customWidth="1"/>
    <col min="6693" max="6912" width="8.88671875" style="248"/>
    <col min="6913" max="6913" width="5.44140625" style="248" customWidth="1"/>
    <col min="6914" max="6948" width="5.6640625" style="248" customWidth="1"/>
    <col min="6949" max="7168" width="8.88671875" style="248"/>
    <col min="7169" max="7169" width="5.44140625" style="248" customWidth="1"/>
    <col min="7170" max="7204" width="5.6640625" style="248" customWidth="1"/>
    <col min="7205" max="7424" width="8.88671875" style="248"/>
    <col min="7425" max="7425" width="5.44140625" style="248" customWidth="1"/>
    <col min="7426" max="7460" width="5.6640625" style="248" customWidth="1"/>
    <col min="7461" max="7680" width="8.88671875" style="248"/>
    <col min="7681" max="7681" width="5.44140625" style="248" customWidth="1"/>
    <col min="7682" max="7716" width="5.6640625" style="248" customWidth="1"/>
    <col min="7717" max="7936" width="8.88671875" style="248"/>
    <col min="7937" max="7937" width="5.44140625" style="248" customWidth="1"/>
    <col min="7938" max="7972" width="5.6640625" style="248" customWidth="1"/>
    <col min="7973" max="8192" width="8.88671875" style="248"/>
    <col min="8193" max="8193" width="5.44140625" style="248" customWidth="1"/>
    <col min="8194" max="8228" width="5.6640625" style="248" customWidth="1"/>
    <col min="8229" max="8448" width="8.88671875" style="248"/>
    <col min="8449" max="8449" width="5.44140625" style="248" customWidth="1"/>
    <col min="8450" max="8484" width="5.6640625" style="248" customWidth="1"/>
    <col min="8485" max="8704" width="8.88671875" style="248"/>
    <col min="8705" max="8705" width="5.44140625" style="248" customWidth="1"/>
    <col min="8706" max="8740" width="5.6640625" style="248" customWidth="1"/>
    <col min="8741" max="8960" width="8.88671875" style="248"/>
    <col min="8961" max="8961" width="5.44140625" style="248" customWidth="1"/>
    <col min="8962" max="8996" width="5.6640625" style="248" customWidth="1"/>
    <col min="8997" max="9216" width="8.88671875" style="248"/>
    <col min="9217" max="9217" width="5.44140625" style="248" customWidth="1"/>
    <col min="9218" max="9252" width="5.6640625" style="248" customWidth="1"/>
    <col min="9253" max="9472" width="8.88671875" style="248"/>
    <col min="9473" max="9473" width="5.44140625" style="248" customWidth="1"/>
    <col min="9474" max="9508" width="5.6640625" style="248" customWidth="1"/>
    <col min="9509" max="9728" width="8.88671875" style="248"/>
    <col min="9729" max="9729" width="5.44140625" style="248" customWidth="1"/>
    <col min="9730" max="9764" width="5.6640625" style="248" customWidth="1"/>
    <col min="9765" max="9984" width="8.88671875" style="248"/>
    <col min="9985" max="9985" width="5.44140625" style="248" customWidth="1"/>
    <col min="9986" max="10020" width="5.6640625" style="248" customWidth="1"/>
    <col min="10021" max="10240" width="8.88671875" style="248"/>
    <col min="10241" max="10241" width="5.44140625" style="248" customWidth="1"/>
    <col min="10242" max="10276" width="5.6640625" style="248" customWidth="1"/>
    <col min="10277" max="10496" width="8.88671875" style="248"/>
    <col min="10497" max="10497" width="5.44140625" style="248" customWidth="1"/>
    <col min="10498" max="10532" width="5.6640625" style="248" customWidth="1"/>
    <col min="10533" max="10752" width="8.88671875" style="248"/>
    <col min="10753" max="10753" width="5.44140625" style="248" customWidth="1"/>
    <col min="10754" max="10788" width="5.6640625" style="248" customWidth="1"/>
    <col min="10789" max="11008" width="8.88671875" style="248"/>
    <col min="11009" max="11009" width="5.44140625" style="248" customWidth="1"/>
    <col min="11010" max="11044" width="5.6640625" style="248" customWidth="1"/>
    <col min="11045" max="11264" width="8.88671875" style="248"/>
    <col min="11265" max="11265" width="5.44140625" style="248" customWidth="1"/>
    <col min="11266" max="11300" width="5.6640625" style="248" customWidth="1"/>
    <col min="11301" max="11520" width="8.88671875" style="248"/>
    <col min="11521" max="11521" width="5.44140625" style="248" customWidth="1"/>
    <col min="11522" max="11556" width="5.6640625" style="248" customWidth="1"/>
    <col min="11557" max="11776" width="8.88671875" style="248"/>
    <col min="11777" max="11777" width="5.44140625" style="248" customWidth="1"/>
    <col min="11778" max="11812" width="5.6640625" style="248" customWidth="1"/>
    <col min="11813" max="12032" width="8.88671875" style="248"/>
    <col min="12033" max="12033" width="5.44140625" style="248" customWidth="1"/>
    <col min="12034" max="12068" width="5.6640625" style="248" customWidth="1"/>
    <col min="12069" max="12288" width="8.88671875" style="248"/>
    <col min="12289" max="12289" width="5.44140625" style="248" customWidth="1"/>
    <col min="12290" max="12324" width="5.6640625" style="248" customWidth="1"/>
    <col min="12325" max="12544" width="8.88671875" style="248"/>
    <col min="12545" max="12545" width="5.44140625" style="248" customWidth="1"/>
    <col min="12546" max="12580" width="5.6640625" style="248" customWidth="1"/>
    <col min="12581" max="12800" width="8.88671875" style="248"/>
    <col min="12801" max="12801" width="5.44140625" style="248" customWidth="1"/>
    <col min="12802" max="12836" width="5.6640625" style="248" customWidth="1"/>
    <col min="12837" max="13056" width="8.88671875" style="248"/>
    <col min="13057" max="13057" width="5.44140625" style="248" customWidth="1"/>
    <col min="13058" max="13092" width="5.6640625" style="248" customWidth="1"/>
    <col min="13093" max="13312" width="8.88671875" style="248"/>
    <col min="13313" max="13313" width="5.44140625" style="248" customWidth="1"/>
    <col min="13314" max="13348" width="5.6640625" style="248" customWidth="1"/>
    <col min="13349" max="13568" width="8.88671875" style="248"/>
    <col min="13569" max="13569" width="5.44140625" style="248" customWidth="1"/>
    <col min="13570" max="13604" width="5.6640625" style="248" customWidth="1"/>
    <col min="13605" max="13824" width="8.88671875" style="248"/>
    <col min="13825" max="13825" width="5.44140625" style="248" customWidth="1"/>
    <col min="13826" max="13860" width="5.6640625" style="248" customWidth="1"/>
    <col min="13861" max="14080" width="8.88671875" style="248"/>
    <col min="14081" max="14081" width="5.44140625" style="248" customWidth="1"/>
    <col min="14082" max="14116" width="5.6640625" style="248" customWidth="1"/>
    <col min="14117" max="14336" width="8.88671875" style="248"/>
    <col min="14337" max="14337" width="5.44140625" style="248" customWidth="1"/>
    <col min="14338" max="14372" width="5.6640625" style="248" customWidth="1"/>
    <col min="14373" max="14592" width="8.88671875" style="248"/>
    <col min="14593" max="14593" width="5.44140625" style="248" customWidth="1"/>
    <col min="14594" max="14628" width="5.6640625" style="248" customWidth="1"/>
    <col min="14629" max="14848" width="8.88671875" style="248"/>
    <col min="14849" max="14849" width="5.44140625" style="248" customWidth="1"/>
    <col min="14850" max="14884" width="5.6640625" style="248" customWidth="1"/>
    <col min="14885" max="15104" width="8.88671875" style="248"/>
    <col min="15105" max="15105" width="5.44140625" style="248" customWidth="1"/>
    <col min="15106" max="15140" width="5.6640625" style="248" customWidth="1"/>
    <col min="15141" max="15360" width="8.88671875" style="248"/>
    <col min="15361" max="15361" width="5.44140625" style="248" customWidth="1"/>
    <col min="15362" max="15396" width="5.6640625" style="248" customWidth="1"/>
    <col min="15397" max="15616" width="8.88671875" style="248"/>
    <col min="15617" max="15617" width="5.44140625" style="248" customWidth="1"/>
    <col min="15618" max="15652" width="5.6640625" style="248" customWidth="1"/>
    <col min="15653" max="15872" width="8.88671875" style="248"/>
    <col min="15873" max="15873" width="5.44140625" style="248" customWidth="1"/>
    <col min="15874" max="15908" width="5.6640625" style="248" customWidth="1"/>
    <col min="15909" max="16128" width="8.88671875" style="248"/>
    <col min="16129" max="16129" width="5.44140625" style="248" customWidth="1"/>
    <col min="16130" max="16164" width="5.6640625" style="248" customWidth="1"/>
    <col min="16165" max="16384" width="8.88671875" style="248"/>
  </cols>
  <sheetData>
    <row r="1" spans="1:33" ht="22.05" customHeight="1" x14ac:dyDescent="0.2">
      <c r="A1" s="14" t="str">
        <f>'U11組合せ (抽選結果)'!J3</f>
        <v>■第1日　1月13日</v>
      </c>
      <c r="B1" s="169"/>
      <c r="C1" s="169"/>
      <c r="D1" s="169"/>
      <c r="E1" s="169"/>
      <c r="F1" s="169"/>
      <c r="G1" s="169"/>
      <c r="H1" s="169"/>
      <c r="I1" s="526" t="str">
        <f>'U11組合せ (抽選結果)'!S3</f>
        <v>予選リーグ</v>
      </c>
      <c r="J1" s="526"/>
      <c r="K1" s="526"/>
      <c r="L1" s="526"/>
      <c r="M1" s="526"/>
      <c r="N1" s="606"/>
      <c r="O1" s="606"/>
      <c r="P1" s="606"/>
      <c r="Q1" s="606"/>
      <c r="R1" s="606"/>
      <c r="T1" s="525" t="s">
        <v>315</v>
      </c>
      <c r="U1" s="525"/>
      <c r="V1" s="525"/>
      <c r="W1" s="525"/>
      <c r="X1" s="526" t="str">
        <f>'U11組合せ (抽選結果)'!A111</f>
        <v>真岡鬼怒自然公園サッカー場（クレー）ＢＡ</v>
      </c>
      <c r="Y1" s="526"/>
      <c r="Z1" s="526"/>
      <c r="AA1" s="526"/>
      <c r="AB1" s="526"/>
      <c r="AC1" s="526"/>
      <c r="AD1" s="526"/>
      <c r="AE1" s="526"/>
      <c r="AF1" s="526"/>
      <c r="AG1" s="526"/>
    </row>
    <row r="2" spans="1:33" ht="20.100000000000001" customHeight="1" x14ac:dyDescent="0.2">
      <c r="A2" s="169"/>
      <c r="B2" s="169"/>
      <c r="C2" s="169"/>
      <c r="D2" s="169"/>
      <c r="E2" s="169"/>
      <c r="F2" s="169"/>
      <c r="G2" s="169"/>
      <c r="H2" s="178"/>
      <c r="I2" s="234"/>
      <c r="J2" s="234"/>
      <c r="K2" s="234"/>
      <c r="L2" s="234"/>
      <c r="N2" s="234"/>
      <c r="O2" s="234"/>
      <c r="P2" s="234"/>
      <c r="Q2" s="234"/>
      <c r="R2" s="234"/>
      <c r="T2" s="228"/>
      <c r="U2" s="228"/>
      <c r="V2" s="228"/>
      <c r="W2" s="228"/>
      <c r="X2" s="229"/>
      <c r="Y2" s="229"/>
      <c r="AA2" s="177"/>
      <c r="AB2" s="176"/>
      <c r="AC2" s="176"/>
      <c r="AD2" s="176"/>
      <c r="AE2" s="176"/>
      <c r="AF2" s="176"/>
      <c r="AG2" s="176"/>
    </row>
    <row r="3" spans="1:33" ht="20.100000000000001" customHeight="1" x14ac:dyDescent="0.2">
      <c r="F3" s="235"/>
      <c r="J3" s="607" t="s">
        <v>317</v>
      </c>
      <c r="K3" s="607"/>
      <c r="W3" s="607" t="s">
        <v>318</v>
      </c>
      <c r="X3" s="607"/>
      <c r="Z3" s="177"/>
      <c r="AA3" s="177"/>
      <c r="AB3" s="176"/>
      <c r="AC3" s="176"/>
      <c r="AD3" s="176"/>
      <c r="AE3" s="176"/>
      <c r="AF3" s="176"/>
      <c r="AG3" s="176"/>
    </row>
    <row r="4" spans="1:33" ht="20.100000000000001" customHeight="1" thickBot="1" x14ac:dyDescent="0.25">
      <c r="G4" s="283"/>
      <c r="H4" s="283"/>
      <c r="I4" s="283"/>
      <c r="J4" s="284"/>
      <c r="K4" s="249"/>
      <c r="L4" s="249"/>
      <c r="M4" s="249"/>
      <c r="N4" s="249"/>
      <c r="T4" s="249"/>
      <c r="U4" s="249"/>
      <c r="V4" s="249"/>
      <c r="W4" s="250"/>
      <c r="X4" s="283"/>
      <c r="Y4" s="283"/>
      <c r="Z4" s="177"/>
      <c r="AA4" s="177"/>
      <c r="AB4" s="176"/>
      <c r="AC4" s="176"/>
      <c r="AD4" s="176"/>
      <c r="AE4" s="176"/>
      <c r="AF4" s="176"/>
      <c r="AG4" s="176"/>
    </row>
    <row r="5" spans="1:33" ht="20.100000000000001" customHeight="1" thickTop="1" x14ac:dyDescent="0.2">
      <c r="F5" s="283"/>
      <c r="G5" s="285"/>
      <c r="H5" s="286"/>
      <c r="I5" s="286"/>
      <c r="J5" s="287"/>
      <c r="K5" s="252"/>
      <c r="N5" s="251"/>
      <c r="S5" s="251"/>
      <c r="V5" s="252"/>
      <c r="W5" s="253"/>
      <c r="X5" s="290"/>
      <c r="Y5" s="286"/>
      <c r="Z5" s="286"/>
      <c r="AA5" s="291"/>
      <c r="AB5" s="283"/>
    </row>
    <row r="6" spans="1:33" ht="20.100000000000001" customHeight="1" x14ac:dyDescent="0.2">
      <c r="B6" s="608"/>
      <c r="C6" s="608"/>
      <c r="D6" s="172"/>
      <c r="E6" s="172"/>
      <c r="F6" s="509">
        <v>1</v>
      </c>
      <c r="G6" s="509"/>
      <c r="H6" s="22"/>
      <c r="I6" s="22"/>
      <c r="J6" s="509">
        <v>2</v>
      </c>
      <c r="K6" s="509"/>
      <c r="L6" s="22"/>
      <c r="M6" s="22"/>
      <c r="N6" s="509">
        <v>3</v>
      </c>
      <c r="O6" s="509"/>
      <c r="P6" s="255"/>
      <c r="Q6" s="22"/>
      <c r="R6" s="22"/>
      <c r="S6" s="509">
        <v>4</v>
      </c>
      <c r="T6" s="509"/>
      <c r="U6" s="22"/>
      <c r="V6" s="22"/>
      <c r="W6" s="509">
        <v>5</v>
      </c>
      <c r="X6" s="509"/>
      <c r="Y6" s="22"/>
      <c r="Z6" s="22"/>
      <c r="AA6" s="509">
        <v>6</v>
      </c>
      <c r="AB6" s="509"/>
      <c r="AC6" s="172"/>
      <c r="AD6" s="172"/>
      <c r="AE6" s="604"/>
      <c r="AF6" s="605"/>
    </row>
    <row r="7" spans="1:33" ht="20.100000000000001" customHeight="1" x14ac:dyDescent="0.2">
      <c r="B7" s="602"/>
      <c r="C7" s="602"/>
      <c r="D7" s="175"/>
      <c r="E7" s="175"/>
      <c r="F7" s="632" t="str">
        <f>'U11組合せ (抽選結果)'!C112</f>
        <v>富士見サッカースポーツ少年団ブルー</v>
      </c>
      <c r="G7" s="632"/>
      <c r="H7" s="175"/>
      <c r="I7" s="175"/>
      <c r="J7" s="597" t="str">
        <f>'U11組合せ (抽選結果)'!C114</f>
        <v>小山三小　ＦＣ</v>
      </c>
      <c r="K7" s="597"/>
      <c r="L7" s="175"/>
      <c r="M7" s="175"/>
      <c r="N7" s="597" t="str">
        <f>'U11組合せ (抽選結果)'!C116</f>
        <v>ＦＣ　ＷＩＬＬＥ</v>
      </c>
      <c r="O7" s="597"/>
      <c r="P7" s="256"/>
      <c r="Q7" s="175"/>
      <c r="R7" s="175"/>
      <c r="S7" s="597" t="str">
        <f>'U11組合せ (抽選結果)'!C120</f>
        <v>ＦＣあわのレジェンド</v>
      </c>
      <c r="T7" s="597"/>
      <c r="U7" s="175"/>
      <c r="V7" s="175"/>
      <c r="W7" s="597" t="str">
        <f>'U11組合せ (抽選結果)'!C122</f>
        <v>エスペランサＭＯＫＡ</v>
      </c>
      <c r="X7" s="597"/>
      <c r="Y7" s="175"/>
      <c r="Z7" s="175"/>
      <c r="AA7" s="600" t="str">
        <f>'U11組合せ (抽選結果)'!C124</f>
        <v>阿久津サッカークラブ</v>
      </c>
      <c r="AB7" s="600"/>
      <c r="AC7" s="175"/>
      <c r="AD7" s="175"/>
      <c r="AE7" s="598"/>
      <c r="AF7" s="599"/>
    </row>
    <row r="8" spans="1:33" ht="20.100000000000001" customHeight="1" x14ac:dyDescent="0.2">
      <c r="B8" s="602"/>
      <c r="C8" s="602"/>
      <c r="D8" s="175"/>
      <c r="E8" s="175"/>
      <c r="F8" s="632"/>
      <c r="G8" s="632"/>
      <c r="H8" s="175"/>
      <c r="I8" s="175"/>
      <c r="J8" s="597"/>
      <c r="K8" s="597"/>
      <c r="L8" s="175"/>
      <c r="M8" s="175"/>
      <c r="N8" s="597"/>
      <c r="O8" s="597"/>
      <c r="P8" s="256"/>
      <c r="Q8" s="175"/>
      <c r="R8" s="175"/>
      <c r="S8" s="597"/>
      <c r="T8" s="597"/>
      <c r="U8" s="175"/>
      <c r="V8" s="175"/>
      <c r="W8" s="597"/>
      <c r="X8" s="597"/>
      <c r="Y8" s="175"/>
      <c r="Z8" s="175"/>
      <c r="AA8" s="600"/>
      <c r="AB8" s="600"/>
      <c r="AC8" s="175"/>
      <c r="AD8" s="175"/>
      <c r="AE8" s="598"/>
      <c r="AF8" s="599"/>
    </row>
    <row r="9" spans="1:33" ht="20.100000000000001" customHeight="1" x14ac:dyDescent="0.2">
      <c r="B9" s="602"/>
      <c r="C9" s="602"/>
      <c r="D9" s="175"/>
      <c r="E9" s="175"/>
      <c r="F9" s="632"/>
      <c r="G9" s="632"/>
      <c r="H9" s="175"/>
      <c r="I9" s="175"/>
      <c r="J9" s="597"/>
      <c r="K9" s="597"/>
      <c r="L9" s="175"/>
      <c r="M9" s="175"/>
      <c r="N9" s="597"/>
      <c r="O9" s="597"/>
      <c r="P9" s="256"/>
      <c r="Q9" s="175"/>
      <c r="R9" s="175"/>
      <c r="S9" s="597"/>
      <c r="T9" s="597"/>
      <c r="U9" s="175"/>
      <c r="V9" s="175"/>
      <c r="W9" s="597"/>
      <c r="X9" s="597"/>
      <c r="Y9" s="175"/>
      <c r="Z9" s="175"/>
      <c r="AA9" s="600"/>
      <c r="AB9" s="600"/>
      <c r="AC9" s="175"/>
      <c r="AD9" s="175"/>
      <c r="AE9" s="598"/>
      <c r="AF9" s="599"/>
    </row>
    <row r="10" spans="1:33" ht="20.100000000000001" customHeight="1" x14ac:dyDescent="0.2">
      <c r="B10" s="602"/>
      <c r="C10" s="602"/>
      <c r="D10" s="175"/>
      <c r="E10" s="175"/>
      <c r="F10" s="632"/>
      <c r="G10" s="632"/>
      <c r="H10" s="175"/>
      <c r="I10" s="175"/>
      <c r="J10" s="597"/>
      <c r="K10" s="597"/>
      <c r="L10" s="175"/>
      <c r="M10" s="175"/>
      <c r="N10" s="597"/>
      <c r="O10" s="597"/>
      <c r="P10" s="256"/>
      <c r="Q10" s="175"/>
      <c r="R10" s="175"/>
      <c r="S10" s="597"/>
      <c r="T10" s="597"/>
      <c r="U10" s="175"/>
      <c r="V10" s="175"/>
      <c r="W10" s="597"/>
      <c r="X10" s="597"/>
      <c r="Y10" s="175"/>
      <c r="Z10" s="175"/>
      <c r="AA10" s="600"/>
      <c r="AB10" s="600"/>
      <c r="AC10" s="175"/>
      <c r="AD10" s="175"/>
      <c r="AE10" s="598"/>
      <c r="AF10" s="599"/>
    </row>
    <row r="11" spans="1:33" ht="20.100000000000001" customHeight="1" x14ac:dyDescent="0.2">
      <c r="B11" s="602"/>
      <c r="C11" s="602"/>
      <c r="D11" s="175"/>
      <c r="E11" s="175"/>
      <c r="F11" s="632"/>
      <c r="G11" s="632"/>
      <c r="H11" s="175"/>
      <c r="I11" s="175"/>
      <c r="J11" s="597"/>
      <c r="K11" s="597"/>
      <c r="L11" s="175"/>
      <c r="M11" s="175"/>
      <c r="N11" s="597"/>
      <c r="O11" s="597"/>
      <c r="P11" s="256"/>
      <c r="Q11" s="175"/>
      <c r="R11" s="175"/>
      <c r="S11" s="597"/>
      <c r="T11" s="597"/>
      <c r="U11" s="175"/>
      <c r="V11" s="175"/>
      <c r="W11" s="597"/>
      <c r="X11" s="597"/>
      <c r="Y11" s="175"/>
      <c r="Z11" s="175"/>
      <c r="AA11" s="600"/>
      <c r="AB11" s="600"/>
      <c r="AC11" s="175"/>
      <c r="AD11" s="175"/>
      <c r="AE11" s="598"/>
      <c r="AF11" s="599"/>
    </row>
    <row r="12" spans="1:33" ht="20.100000000000001" customHeight="1" x14ac:dyDescent="0.2">
      <c r="B12" s="602"/>
      <c r="C12" s="602"/>
      <c r="D12" s="175"/>
      <c r="E12" s="175"/>
      <c r="F12" s="632"/>
      <c r="G12" s="632"/>
      <c r="H12" s="175"/>
      <c r="I12" s="175"/>
      <c r="J12" s="597"/>
      <c r="K12" s="597"/>
      <c r="L12" s="175"/>
      <c r="M12" s="175"/>
      <c r="N12" s="597"/>
      <c r="O12" s="597"/>
      <c r="P12" s="256"/>
      <c r="Q12" s="175"/>
      <c r="R12" s="175"/>
      <c r="S12" s="597"/>
      <c r="T12" s="597"/>
      <c r="U12" s="175"/>
      <c r="V12" s="175"/>
      <c r="W12" s="597"/>
      <c r="X12" s="597"/>
      <c r="Y12" s="175"/>
      <c r="Z12" s="175"/>
      <c r="AA12" s="600"/>
      <c r="AB12" s="600"/>
      <c r="AC12" s="175"/>
      <c r="AD12" s="175"/>
      <c r="AE12" s="598"/>
      <c r="AF12" s="599"/>
    </row>
    <row r="13" spans="1:33" ht="20.100000000000001" customHeight="1" x14ac:dyDescent="0.2">
      <c r="B13" s="602"/>
      <c r="C13" s="602"/>
      <c r="D13" s="256"/>
      <c r="E13" s="256"/>
      <c r="F13" s="632"/>
      <c r="G13" s="632"/>
      <c r="H13" s="256"/>
      <c r="I13" s="256"/>
      <c r="J13" s="597"/>
      <c r="K13" s="597"/>
      <c r="L13" s="256"/>
      <c r="M13" s="256"/>
      <c r="N13" s="597"/>
      <c r="O13" s="597"/>
      <c r="P13" s="256"/>
      <c r="Q13" s="256"/>
      <c r="R13" s="256"/>
      <c r="S13" s="597"/>
      <c r="T13" s="597"/>
      <c r="U13" s="256"/>
      <c r="V13" s="256"/>
      <c r="W13" s="597"/>
      <c r="X13" s="597"/>
      <c r="Y13" s="256"/>
      <c r="Z13" s="256"/>
      <c r="AA13" s="600"/>
      <c r="AB13" s="600"/>
      <c r="AC13" s="256"/>
      <c r="AD13" s="256"/>
      <c r="AE13" s="598"/>
      <c r="AF13" s="599"/>
    </row>
    <row r="14" spans="1:33" ht="20.100000000000001" customHeight="1" x14ac:dyDescent="0.2">
      <c r="B14" s="602"/>
      <c r="C14" s="602"/>
      <c r="D14" s="256"/>
      <c r="E14" s="256"/>
      <c r="F14" s="632"/>
      <c r="G14" s="632"/>
      <c r="H14" s="256"/>
      <c r="I14" s="256"/>
      <c r="J14" s="597"/>
      <c r="K14" s="597"/>
      <c r="L14" s="256"/>
      <c r="M14" s="256"/>
      <c r="N14" s="597"/>
      <c r="O14" s="597"/>
      <c r="P14" s="256"/>
      <c r="Q14" s="256"/>
      <c r="R14" s="256"/>
      <c r="S14" s="597"/>
      <c r="T14" s="597"/>
      <c r="U14" s="256"/>
      <c r="V14" s="256"/>
      <c r="W14" s="597"/>
      <c r="X14" s="597"/>
      <c r="Y14" s="256"/>
      <c r="Z14" s="256"/>
      <c r="AA14" s="600"/>
      <c r="AB14" s="600"/>
      <c r="AC14" s="256"/>
      <c r="AD14" s="256"/>
      <c r="AE14" s="598"/>
      <c r="AF14" s="599"/>
    </row>
    <row r="15" spans="1:33" ht="20.100000000000001" customHeight="1" x14ac:dyDescent="0.2">
      <c r="C15" s="236"/>
      <c r="D15" s="236"/>
      <c r="G15" s="236"/>
      <c r="H15" s="236"/>
      <c r="K15" s="236"/>
      <c r="L15" s="236"/>
      <c r="O15" s="236"/>
      <c r="P15" s="236"/>
      <c r="T15" s="236"/>
      <c r="U15" s="236"/>
      <c r="X15" s="236"/>
      <c r="Y15" s="236"/>
      <c r="AB15" s="230" t="s">
        <v>220</v>
      </c>
      <c r="AC15" s="221" t="s">
        <v>207</v>
      </c>
      <c r="AD15" s="221" t="s">
        <v>208</v>
      </c>
      <c r="AE15" s="221" t="s">
        <v>208</v>
      </c>
      <c r="AF15" s="221" t="s">
        <v>209</v>
      </c>
      <c r="AG15" s="239" t="s">
        <v>221</v>
      </c>
    </row>
    <row r="16" spans="1:33" ht="20.100000000000001" customHeight="1" x14ac:dyDescent="0.2">
      <c r="A16" s="172"/>
      <c r="B16" s="512" t="s">
        <v>1</v>
      </c>
      <c r="C16" s="595">
        <v>0.375</v>
      </c>
      <c r="D16" s="595"/>
      <c r="E16" s="595"/>
      <c r="G16" s="594" t="str">
        <f>F7</f>
        <v>富士見サッカースポーツ少年団ブルー</v>
      </c>
      <c r="H16" s="594"/>
      <c r="I16" s="594"/>
      <c r="J16" s="594"/>
      <c r="K16" s="594"/>
      <c r="L16" s="594"/>
      <c r="M16" s="594"/>
      <c r="N16" s="592">
        <f>P16+P17</f>
        <v>1</v>
      </c>
      <c r="O16" s="596" t="s">
        <v>197</v>
      </c>
      <c r="P16" s="231">
        <v>0</v>
      </c>
      <c r="Q16" s="245" t="s">
        <v>308</v>
      </c>
      <c r="R16" s="231">
        <v>0</v>
      </c>
      <c r="S16" s="596" t="s">
        <v>199</v>
      </c>
      <c r="T16" s="592">
        <f>R16+R17</f>
        <v>0</v>
      </c>
      <c r="U16" s="593" t="str">
        <f>J7</f>
        <v>小山三小　ＦＣ</v>
      </c>
      <c r="V16" s="593"/>
      <c r="W16" s="593"/>
      <c r="X16" s="593"/>
      <c r="Y16" s="593"/>
      <c r="Z16" s="593"/>
      <c r="AA16" s="593"/>
      <c r="AB16" s="591"/>
      <c r="AC16" s="590" t="s">
        <v>212</v>
      </c>
      <c r="AD16" s="590" t="s">
        <v>218</v>
      </c>
      <c r="AE16" s="590" t="s">
        <v>211</v>
      </c>
      <c r="AF16" s="590">
        <v>6</v>
      </c>
      <c r="AG16" s="511"/>
    </row>
    <row r="17" spans="1:33" ht="20.100000000000001" customHeight="1" x14ac:dyDescent="0.2">
      <c r="A17" s="172"/>
      <c r="B17" s="512"/>
      <c r="C17" s="595"/>
      <c r="D17" s="595"/>
      <c r="E17" s="595"/>
      <c r="G17" s="594"/>
      <c r="H17" s="594"/>
      <c r="I17" s="594"/>
      <c r="J17" s="594"/>
      <c r="K17" s="594"/>
      <c r="L17" s="594"/>
      <c r="M17" s="594"/>
      <c r="N17" s="592"/>
      <c r="O17" s="596"/>
      <c r="P17" s="231">
        <v>1</v>
      </c>
      <c r="Q17" s="245" t="s">
        <v>308</v>
      </c>
      <c r="R17" s="231">
        <v>0</v>
      </c>
      <c r="S17" s="596"/>
      <c r="T17" s="592"/>
      <c r="U17" s="593"/>
      <c r="V17" s="593"/>
      <c r="W17" s="593"/>
      <c r="X17" s="593"/>
      <c r="Y17" s="593"/>
      <c r="Z17" s="593"/>
      <c r="AA17" s="593"/>
      <c r="AB17" s="591"/>
      <c r="AC17" s="590"/>
      <c r="AD17" s="590"/>
      <c r="AE17" s="590"/>
      <c r="AF17" s="590"/>
      <c r="AG17" s="511"/>
    </row>
    <row r="18" spans="1:33" ht="20.100000000000001" customHeight="1" x14ac:dyDescent="0.2">
      <c r="C18" s="131"/>
      <c r="D18" s="131"/>
      <c r="E18" s="82"/>
      <c r="G18" s="231"/>
      <c r="H18" s="231"/>
      <c r="I18" s="257"/>
      <c r="J18" s="257"/>
      <c r="K18" s="231"/>
      <c r="L18" s="231"/>
      <c r="M18" s="257"/>
      <c r="N18" s="257"/>
      <c r="O18" s="231"/>
      <c r="P18" s="231"/>
      <c r="Q18" s="257"/>
      <c r="R18" s="257"/>
      <c r="S18" s="257"/>
      <c r="T18" s="231"/>
      <c r="U18" s="231"/>
      <c r="V18" s="257"/>
      <c r="W18" s="257"/>
      <c r="X18" s="231"/>
      <c r="Y18" s="231"/>
      <c r="Z18" s="257"/>
      <c r="AA18" s="257"/>
      <c r="AB18" s="223"/>
      <c r="AC18" s="67"/>
      <c r="AD18" s="67"/>
      <c r="AE18" s="174"/>
      <c r="AF18" s="174"/>
      <c r="AG18" s="224"/>
    </row>
    <row r="19" spans="1:33" ht="20.100000000000001" customHeight="1" x14ac:dyDescent="0.2">
      <c r="A19" s="172"/>
      <c r="B19" s="512" t="s">
        <v>2</v>
      </c>
      <c r="C19" s="595">
        <v>0.40277777777777773</v>
      </c>
      <c r="D19" s="595"/>
      <c r="E19" s="595"/>
      <c r="G19" s="593" t="str">
        <f>S7</f>
        <v>ＦＣあわのレジェンド</v>
      </c>
      <c r="H19" s="593"/>
      <c r="I19" s="593"/>
      <c r="J19" s="593"/>
      <c r="K19" s="593"/>
      <c r="L19" s="593"/>
      <c r="M19" s="593"/>
      <c r="N19" s="592">
        <f>P19+P20</f>
        <v>0</v>
      </c>
      <c r="O19" s="596" t="s">
        <v>197</v>
      </c>
      <c r="P19" s="231">
        <v>0</v>
      </c>
      <c r="Q19" s="245" t="s">
        <v>308</v>
      </c>
      <c r="R19" s="231">
        <v>0</v>
      </c>
      <c r="S19" s="596" t="s">
        <v>199</v>
      </c>
      <c r="T19" s="592">
        <f>R19+R20</f>
        <v>1</v>
      </c>
      <c r="U19" s="594" t="str">
        <f>W7</f>
        <v>エスペランサＭＯＫＡ</v>
      </c>
      <c r="V19" s="594"/>
      <c r="W19" s="594"/>
      <c r="X19" s="594"/>
      <c r="Y19" s="594"/>
      <c r="Z19" s="594"/>
      <c r="AA19" s="594"/>
      <c r="AB19" s="591"/>
      <c r="AC19" s="590" t="s">
        <v>217</v>
      </c>
      <c r="AD19" s="590" t="s">
        <v>215</v>
      </c>
      <c r="AE19" s="590" t="s">
        <v>216</v>
      </c>
      <c r="AF19" s="590">
        <v>3</v>
      </c>
      <c r="AG19" s="511"/>
    </row>
    <row r="20" spans="1:33" ht="20.100000000000001" customHeight="1" x14ac:dyDescent="0.2">
      <c r="A20" s="172"/>
      <c r="B20" s="512"/>
      <c r="C20" s="595"/>
      <c r="D20" s="595"/>
      <c r="E20" s="595"/>
      <c r="G20" s="593"/>
      <c r="H20" s="593"/>
      <c r="I20" s="593"/>
      <c r="J20" s="593"/>
      <c r="K20" s="593"/>
      <c r="L20" s="593"/>
      <c r="M20" s="593"/>
      <c r="N20" s="592"/>
      <c r="O20" s="596"/>
      <c r="P20" s="231">
        <v>0</v>
      </c>
      <c r="Q20" s="245" t="s">
        <v>308</v>
      </c>
      <c r="R20" s="231">
        <v>1</v>
      </c>
      <c r="S20" s="596"/>
      <c r="T20" s="592"/>
      <c r="U20" s="594"/>
      <c r="V20" s="594"/>
      <c r="W20" s="594"/>
      <c r="X20" s="594"/>
      <c r="Y20" s="594"/>
      <c r="Z20" s="594"/>
      <c r="AA20" s="594"/>
      <c r="AB20" s="591"/>
      <c r="AC20" s="590"/>
      <c r="AD20" s="590"/>
      <c r="AE20" s="590"/>
      <c r="AF20" s="590"/>
      <c r="AG20" s="511"/>
    </row>
    <row r="21" spans="1:33" ht="20.100000000000001" customHeight="1" x14ac:dyDescent="0.2">
      <c r="A21" s="172"/>
      <c r="C21" s="131"/>
      <c r="D21" s="131"/>
      <c r="E21" s="82"/>
      <c r="G21" s="231"/>
      <c r="H21" s="231"/>
      <c r="I21" s="257"/>
      <c r="J21" s="257"/>
      <c r="K21" s="231"/>
      <c r="L21" s="231"/>
      <c r="M21" s="257"/>
      <c r="N21" s="257"/>
      <c r="O21" s="231"/>
      <c r="P21" s="231"/>
      <c r="Q21" s="257"/>
      <c r="R21" s="257"/>
      <c r="S21" s="257"/>
      <c r="T21" s="231"/>
      <c r="U21" s="231"/>
      <c r="V21" s="257"/>
      <c r="W21" s="257"/>
      <c r="X21" s="231"/>
      <c r="Y21" s="231"/>
      <c r="Z21" s="257"/>
      <c r="AA21" s="257"/>
      <c r="AB21" s="223"/>
      <c r="AC21" s="67"/>
      <c r="AD21" s="67"/>
      <c r="AE21" s="174"/>
      <c r="AF21" s="174"/>
      <c r="AG21" s="224"/>
    </row>
    <row r="22" spans="1:33" ht="20.100000000000001" customHeight="1" x14ac:dyDescent="0.2">
      <c r="A22" s="172"/>
      <c r="B22" s="512" t="s">
        <v>3</v>
      </c>
      <c r="C22" s="595">
        <v>0.43055555555555558</v>
      </c>
      <c r="D22" s="595"/>
      <c r="E22" s="595"/>
      <c r="G22" s="594" t="str">
        <f>F7</f>
        <v>富士見サッカースポーツ少年団ブルー</v>
      </c>
      <c r="H22" s="594"/>
      <c r="I22" s="594"/>
      <c r="J22" s="594"/>
      <c r="K22" s="594"/>
      <c r="L22" s="594"/>
      <c r="M22" s="594"/>
      <c r="N22" s="592">
        <f>P22+P23</f>
        <v>1</v>
      </c>
      <c r="O22" s="596" t="s">
        <v>197</v>
      </c>
      <c r="P22" s="231">
        <v>0</v>
      </c>
      <c r="Q22" s="245" t="s">
        <v>308</v>
      </c>
      <c r="R22" s="231">
        <v>0</v>
      </c>
      <c r="S22" s="596" t="s">
        <v>199</v>
      </c>
      <c r="T22" s="592">
        <f>R22+R23</f>
        <v>0</v>
      </c>
      <c r="U22" s="593" t="str">
        <f>N7</f>
        <v>ＦＣ　ＷＩＬＬＥ</v>
      </c>
      <c r="V22" s="593"/>
      <c r="W22" s="593"/>
      <c r="X22" s="593"/>
      <c r="Y22" s="593"/>
      <c r="Z22" s="593"/>
      <c r="AA22" s="593"/>
      <c r="AB22" s="591"/>
      <c r="AC22" s="590" t="s">
        <v>211</v>
      </c>
      <c r="AD22" s="590" t="s">
        <v>212</v>
      </c>
      <c r="AE22" s="590" t="s">
        <v>218</v>
      </c>
      <c r="AF22" s="590">
        <v>5</v>
      </c>
      <c r="AG22" s="511"/>
    </row>
    <row r="23" spans="1:33" ht="20.100000000000001" customHeight="1" x14ac:dyDescent="0.2">
      <c r="A23" s="172"/>
      <c r="B23" s="512"/>
      <c r="C23" s="595"/>
      <c r="D23" s="595"/>
      <c r="E23" s="595"/>
      <c r="G23" s="594"/>
      <c r="H23" s="594"/>
      <c r="I23" s="594"/>
      <c r="J23" s="594"/>
      <c r="K23" s="594"/>
      <c r="L23" s="594"/>
      <c r="M23" s="594"/>
      <c r="N23" s="592"/>
      <c r="O23" s="596"/>
      <c r="P23" s="231">
        <v>1</v>
      </c>
      <c r="Q23" s="245" t="s">
        <v>308</v>
      </c>
      <c r="R23" s="231">
        <v>0</v>
      </c>
      <c r="S23" s="596"/>
      <c r="T23" s="592"/>
      <c r="U23" s="593"/>
      <c r="V23" s="593"/>
      <c r="W23" s="593"/>
      <c r="X23" s="593"/>
      <c r="Y23" s="593"/>
      <c r="Z23" s="593"/>
      <c r="AA23" s="593"/>
      <c r="AB23" s="591"/>
      <c r="AC23" s="590"/>
      <c r="AD23" s="590"/>
      <c r="AE23" s="590"/>
      <c r="AF23" s="590"/>
      <c r="AG23" s="511"/>
    </row>
    <row r="24" spans="1:33" ht="20.100000000000001" customHeight="1" x14ac:dyDescent="0.2">
      <c r="A24" s="172"/>
      <c r="B24" s="225"/>
      <c r="C24" s="235"/>
      <c r="D24" s="235"/>
      <c r="E24" s="235"/>
      <c r="G24" s="231"/>
      <c r="H24" s="231"/>
      <c r="I24" s="231"/>
      <c r="J24" s="231"/>
      <c r="K24" s="231"/>
      <c r="L24" s="231"/>
      <c r="M24" s="231"/>
      <c r="N24" s="170"/>
      <c r="O24" s="232"/>
      <c r="P24" s="231"/>
      <c r="Q24" s="257"/>
      <c r="R24" s="257"/>
      <c r="S24" s="232"/>
      <c r="T24" s="170"/>
      <c r="U24" s="231"/>
      <c r="V24" s="231"/>
      <c r="W24" s="231"/>
      <c r="X24" s="231"/>
      <c r="Y24" s="231"/>
      <c r="Z24" s="231"/>
      <c r="AA24" s="231"/>
      <c r="AB24" s="223"/>
      <c r="AC24" s="67"/>
      <c r="AD24" s="67"/>
      <c r="AE24" s="174"/>
      <c r="AF24" s="174"/>
      <c r="AG24" s="224"/>
    </row>
    <row r="25" spans="1:33" ht="20.100000000000001" customHeight="1" x14ac:dyDescent="0.2">
      <c r="A25" s="172"/>
      <c r="B25" s="512" t="s">
        <v>4</v>
      </c>
      <c r="C25" s="595">
        <v>0.45833333333333331</v>
      </c>
      <c r="D25" s="595"/>
      <c r="E25" s="595"/>
      <c r="G25" s="593" t="str">
        <f>S7</f>
        <v>ＦＣあわのレジェンド</v>
      </c>
      <c r="H25" s="593"/>
      <c r="I25" s="593"/>
      <c r="J25" s="593"/>
      <c r="K25" s="593"/>
      <c r="L25" s="593"/>
      <c r="M25" s="593"/>
      <c r="N25" s="592">
        <f>P25+P26</f>
        <v>0</v>
      </c>
      <c r="O25" s="596" t="s">
        <v>197</v>
      </c>
      <c r="P25" s="231">
        <v>0</v>
      </c>
      <c r="Q25" s="245" t="s">
        <v>308</v>
      </c>
      <c r="R25" s="231">
        <v>2</v>
      </c>
      <c r="S25" s="596" t="s">
        <v>199</v>
      </c>
      <c r="T25" s="592">
        <f>R25+R26</f>
        <v>3</v>
      </c>
      <c r="U25" s="594" t="str">
        <f>AA7</f>
        <v>阿久津サッカークラブ</v>
      </c>
      <c r="V25" s="594"/>
      <c r="W25" s="594"/>
      <c r="X25" s="594"/>
      <c r="Y25" s="594"/>
      <c r="Z25" s="594"/>
      <c r="AA25" s="594"/>
      <c r="AB25" s="591"/>
      <c r="AC25" s="590" t="s">
        <v>216</v>
      </c>
      <c r="AD25" s="590" t="s">
        <v>217</v>
      </c>
      <c r="AE25" s="590" t="s">
        <v>215</v>
      </c>
      <c r="AF25" s="590">
        <v>2</v>
      </c>
      <c r="AG25" s="511"/>
    </row>
    <row r="26" spans="1:33" ht="20.100000000000001" customHeight="1" x14ac:dyDescent="0.2">
      <c r="A26" s="172"/>
      <c r="B26" s="512"/>
      <c r="C26" s="595"/>
      <c r="D26" s="595"/>
      <c r="E26" s="595"/>
      <c r="G26" s="593"/>
      <c r="H26" s="593"/>
      <c r="I26" s="593"/>
      <c r="J26" s="593"/>
      <c r="K26" s="593"/>
      <c r="L26" s="593"/>
      <c r="M26" s="593"/>
      <c r="N26" s="592"/>
      <c r="O26" s="596"/>
      <c r="P26" s="231">
        <v>0</v>
      </c>
      <c r="Q26" s="245" t="s">
        <v>308</v>
      </c>
      <c r="R26" s="231">
        <v>1</v>
      </c>
      <c r="S26" s="596"/>
      <c r="T26" s="592"/>
      <c r="U26" s="594"/>
      <c r="V26" s="594"/>
      <c r="W26" s="594"/>
      <c r="X26" s="594"/>
      <c r="Y26" s="594"/>
      <c r="Z26" s="594"/>
      <c r="AA26" s="594"/>
      <c r="AB26" s="591"/>
      <c r="AC26" s="590"/>
      <c r="AD26" s="590"/>
      <c r="AE26" s="590"/>
      <c r="AF26" s="590"/>
      <c r="AG26" s="511"/>
    </row>
    <row r="27" spans="1:33" ht="20.100000000000001" customHeight="1" x14ac:dyDescent="0.2">
      <c r="A27" s="172"/>
      <c r="C27" s="131"/>
      <c r="D27" s="131"/>
      <c r="E27" s="82"/>
      <c r="G27" s="231"/>
      <c r="H27" s="231"/>
      <c r="I27" s="257"/>
      <c r="J27" s="257"/>
      <c r="K27" s="231"/>
      <c r="L27" s="231"/>
      <c r="M27" s="257"/>
      <c r="N27" s="257"/>
      <c r="O27" s="231"/>
      <c r="P27" s="231"/>
      <c r="Q27" s="257"/>
      <c r="R27" s="257"/>
      <c r="S27" s="257"/>
      <c r="T27" s="231"/>
      <c r="U27" s="231"/>
      <c r="V27" s="257"/>
      <c r="W27" s="257"/>
      <c r="X27" s="231"/>
      <c r="Y27" s="231"/>
      <c r="Z27" s="257"/>
      <c r="AA27" s="257"/>
      <c r="AB27" s="223"/>
      <c r="AC27" s="67"/>
      <c r="AD27" s="67"/>
      <c r="AE27" s="174"/>
      <c r="AF27" s="174"/>
      <c r="AG27" s="224"/>
    </row>
    <row r="28" spans="1:33" ht="20.100000000000001" customHeight="1" x14ac:dyDescent="0.2">
      <c r="A28" s="172"/>
      <c r="B28" s="512" t="s">
        <v>5</v>
      </c>
      <c r="C28" s="595">
        <v>0.4861111111111111</v>
      </c>
      <c r="D28" s="595"/>
      <c r="E28" s="595"/>
      <c r="G28" s="594" t="str">
        <f>J7</f>
        <v>小山三小　ＦＣ</v>
      </c>
      <c r="H28" s="594"/>
      <c r="I28" s="594"/>
      <c r="J28" s="594"/>
      <c r="K28" s="594"/>
      <c r="L28" s="594"/>
      <c r="M28" s="594"/>
      <c r="N28" s="592">
        <f>P28+P29</f>
        <v>6</v>
      </c>
      <c r="O28" s="596" t="s">
        <v>197</v>
      </c>
      <c r="P28" s="231">
        <v>2</v>
      </c>
      <c r="Q28" s="245" t="s">
        <v>308</v>
      </c>
      <c r="R28" s="231">
        <v>0</v>
      </c>
      <c r="S28" s="596" t="s">
        <v>199</v>
      </c>
      <c r="T28" s="592">
        <f>R28+R29</f>
        <v>1</v>
      </c>
      <c r="U28" s="593" t="str">
        <f>N7</f>
        <v>ＦＣ　ＷＩＬＬＥ</v>
      </c>
      <c r="V28" s="593"/>
      <c r="W28" s="593"/>
      <c r="X28" s="593"/>
      <c r="Y28" s="593"/>
      <c r="Z28" s="593"/>
      <c r="AA28" s="593"/>
      <c r="AB28" s="591"/>
      <c r="AC28" s="590" t="s">
        <v>218</v>
      </c>
      <c r="AD28" s="590" t="s">
        <v>211</v>
      </c>
      <c r="AE28" s="590" t="s">
        <v>212</v>
      </c>
      <c r="AF28" s="590">
        <v>4</v>
      </c>
      <c r="AG28" s="511"/>
    </row>
    <row r="29" spans="1:33" ht="20.100000000000001" customHeight="1" x14ac:dyDescent="0.2">
      <c r="A29" s="172"/>
      <c r="B29" s="512"/>
      <c r="C29" s="595"/>
      <c r="D29" s="595"/>
      <c r="E29" s="595"/>
      <c r="G29" s="594"/>
      <c r="H29" s="594"/>
      <c r="I29" s="594"/>
      <c r="J29" s="594"/>
      <c r="K29" s="594"/>
      <c r="L29" s="594"/>
      <c r="M29" s="594"/>
      <c r="N29" s="592"/>
      <c r="O29" s="596"/>
      <c r="P29" s="231">
        <v>4</v>
      </c>
      <c r="Q29" s="245" t="s">
        <v>308</v>
      </c>
      <c r="R29" s="231">
        <v>1</v>
      </c>
      <c r="S29" s="596"/>
      <c r="T29" s="592"/>
      <c r="U29" s="593"/>
      <c r="V29" s="593"/>
      <c r="W29" s="593"/>
      <c r="X29" s="593"/>
      <c r="Y29" s="593"/>
      <c r="Z29" s="593"/>
      <c r="AA29" s="593"/>
      <c r="AB29" s="591"/>
      <c r="AC29" s="590"/>
      <c r="AD29" s="590"/>
      <c r="AE29" s="590"/>
      <c r="AF29" s="590"/>
      <c r="AG29" s="511"/>
    </row>
    <row r="30" spans="1:33" ht="20.100000000000001" customHeight="1" x14ac:dyDescent="0.2">
      <c r="A30" s="172"/>
      <c r="C30" s="131"/>
      <c r="D30" s="131"/>
      <c r="E30" s="82"/>
      <c r="G30" s="231"/>
      <c r="H30" s="231"/>
      <c r="I30" s="257"/>
      <c r="J30" s="257"/>
      <c r="K30" s="231"/>
      <c r="L30" s="231"/>
      <c r="M30" s="257"/>
      <c r="N30" s="257"/>
      <c r="O30" s="231"/>
      <c r="P30" s="231"/>
      <c r="Q30" s="257"/>
      <c r="R30" s="257"/>
      <c r="S30" s="257"/>
      <c r="T30" s="231"/>
      <c r="U30" s="231"/>
      <c r="V30" s="257"/>
      <c r="W30" s="257"/>
      <c r="X30" s="231"/>
      <c r="Y30" s="231"/>
      <c r="Z30" s="257"/>
      <c r="AA30" s="257"/>
      <c r="AB30" s="223"/>
      <c r="AC30" s="236"/>
      <c r="AD30" s="67"/>
      <c r="AE30" s="67"/>
      <c r="AF30" s="174"/>
      <c r="AG30" s="173"/>
    </row>
    <row r="31" spans="1:33" ht="20.100000000000001" customHeight="1" x14ac:dyDescent="0.2">
      <c r="A31" s="172"/>
      <c r="B31" s="512" t="s">
        <v>0</v>
      </c>
      <c r="C31" s="595">
        <v>0.51388888888888895</v>
      </c>
      <c r="D31" s="595"/>
      <c r="E31" s="595"/>
      <c r="G31" s="593" t="str">
        <f>W7</f>
        <v>エスペランサＭＯＫＡ</v>
      </c>
      <c r="H31" s="593"/>
      <c r="I31" s="593"/>
      <c r="J31" s="593"/>
      <c r="K31" s="593"/>
      <c r="L31" s="593"/>
      <c r="M31" s="593"/>
      <c r="N31" s="592">
        <f>P31+P32</f>
        <v>0</v>
      </c>
      <c r="O31" s="596" t="s">
        <v>197</v>
      </c>
      <c r="P31" s="231">
        <v>0</v>
      </c>
      <c r="Q31" s="245" t="s">
        <v>308</v>
      </c>
      <c r="R31" s="231">
        <v>1</v>
      </c>
      <c r="S31" s="596" t="s">
        <v>199</v>
      </c>
      <c r="T31" s="592">
        <f>R31+R32</f>
        <v>3</v>
      </c>
      <c r="U31" s="594" t="str">
        <f>AA7</f>
        <v>阿久津サッカークラブ</v>
      </c>
      <c r="V31" s="594"/>
      <c r="W31" s="594"/>
      <c r="X31" s="594"/>
      <c r="Y31" s="594"/>
      <c r="Z31" s="594"/>
      <c r="AA31" s="594"/>
      <c r="AB31" s="591"/>
      <c r="AC31" s="590" t="s">
        <v>215</v>
      </c>
      <c r="AD31" s="590" t="s">
        <v>216</v>
      </c>
      <c r="AE31" s="590" t="s">
        <v>217</v>
      </c>
      <c r="AF31" s="590">
        <v>1</v>
      </c>
      <c r="AG31" s="511"/>
    </row>
    <row r="32" spans="1:33" ht="20.100000000000001" customHeight="1" x14ac:dyDescent="0.2">
      <c r="A32" s="172"/>
      <c r="B32" s="512"/>
      <c r="C32" s="595"/>
      <c r="D32" s="595"/>
      <c r="E32" s="595"/>
      <c r="G32" s="593"/>
      <c r="H32" s="593"/>
      <c r="I32" s="593"/>
      <c r="J32" s="593"/>
      <c r="K32" s="593"/>
      <c r="L32" s="593"/>
      <c r="M32" s="593"/>
      <c r="N32" s="592"/>
      <c r="O32" s="596"/>
      <c r="P32" s="231">
        <v>0</v>
      </c>
      <c r="Q32" s="245" t="s">
        <v>308</v>
      </c>
      <c r="R32" s="231">
        <v>2</v>
      </c>
      <c r="S32" s="596"/>
      <c r="T32" s="592"/>
      <c r="U32" s="594"/>
      <c r="V32" s="594"/>
      <c r="W32" s="594"/>
      <c r="X32" s="594"/>
      <c r="Y32" s="594"/>
      <c r="Z32" s="594"/>
      <c r="AA32" s="594"/>
      <c r="AB32" s="591"/>
      <c r="AC32" s="590"/>
      <c r="AD32" s="590"/>
      <c r="AE32" s="590"/>
      <c r="AF32" s="590"/>
      <c r="AG32" s="511"/>
    </row>
    <row r="33" spans="1:33" ht="20.100000000000001" customHeight="1" x14ac:dyDescent="0.2">
      <c r="B33" s="225"/>
      <c r="C33" s="171"/>
      <c r="D33" s="171"/>
      <c r="E33" s="171"/>
      <c r="G33" s="231"/>
      <c r="H33" s="231"/>
      <c r="I33" s="231"/>
      <c r="J33" s="231"/>
      <c r="K33" s="231"/>
      <c r="L33" s="231"/>
      <c r="M33" s="231"/>
      <c r="N33" s="170"/>
      <c r="O33" s="232"/>
      <c r="P33" s="231"/>
      <c r="Q33" s="245"/>
      <c r="R33" s="257"/>
      <c r="S33" s="232"/>
      <c r="T33" s="170"/>
      <c r="U33" s="231"/>
      <c r="V33" s="231"/>
      <c r="W33" s="231"/>
      <c r="X33" s="231"/>
      <c r="Y33" s="231"/>
      <c r="Z33" s="231"/>
      <c r="AA33" s="231"/>
      <c r="AB33" s="236"/>
      <c r="AC33" s="236"/>
      <c r="AF33" s="236"/>
      <c r="AG33" s="236"/>
    </row>
    <row r="34" spans="1:33" ht="20.100000000000001" customHeight="1" x14ac:dyDescent="0.2">
      <c r="C34" s="566" t="str">
        <f>J3 &amp;"リーグ"</f>
        <v>Gリーグ</v>
      </c>
      <c r="D34" s="567"/>
      <c r="E34" s="567"/>
      <c r="F34" s="568"/>
      <c r="G34" s="533" t="str">
        <f>C36</f>
        <v>富士見サッカースポーツ少年団ブルー</v>
      </c>
      <c r="H34" s="534"/>
      <c r="I34" s="477" t="str">
        <f>C38</f>
        <v>小山三小　ＦＣ</v>
      </c>
      <c r="J34" s="479"/>
      <c r="K34" s="477" t="str">
        <f>C40</f>
        <v>ＦＣ　ＷＩＬＬＥ</v>
      </c>
      <c r="L34" s="479"/>
      <c r="M34" s="588" t="s">
        <v>203</v>
      </c>
      <c r="N34" s="588" t="s">
        <v>204</v>
      </c>
      <c r="O34" s="588" t="s">
        <v>307</v>
      </c>
      <c r="P34" s="588" t="s">
        <v>205</v>
      </c>
      <c r="R34" s="499" t="str">
        <f>W3 &amp;"リーグ"</f>
        <v>GGリーグ</v>
      </c>
      <c r="S34" s="500"/>
      <c r="T34" s="500"/>
      <c r="U34" s="501"/>
      <c r="V34" s="485" t="str">
        <f>R36</f>
        <v>ＦＣあわのレジェンド</v>
      </c>
      <c r="W34" s="486"/>
      <c r="X34" s="537" t="str">
        <f>R38</f>
        <v>エスペランサＭＯＫＡ</v>
      </c>
      <c r="Y34" s="538"/>
      <c r="Z34" s="533" t="str">
        <f>R40</f>
        <v>阿久津サッカークラブ</v>
      </c>
      <c r="AA34" s="534"/>
      <c r="AB34" s="588" t="s">
        <v>203</v>
      </c>
      <c r="AC34" s="588" t="s">
        <v>204</v>
      </c>
      <c r="AD34" s="588" t="s">
        <v>307</v>
      </c>
      <c r="AE34" s="588" t="s">
        <v>205</v>
      </c>
    </row>
    <row r="35" spans="1:33" ht="20.100000000000001" customHeight="1" x14ac:dyDescent="0.2">
      <c r="C35" s="569"/>
      <c r="D35" s="570"/>
      <c r="E35" s="570"/>
      <c r="F35" s="571"/>
      <c r="G35" s="535"/>
      <c r="H35" s="536"/>
      <c r="I35" s="480"/>
      <c r="J35" s="482"/>
      <c r="K35" s="480"/>
      <c r="L35" s="482"/>
      <c r="M35" s="589"/>
      <c r="N35" s="589"/>
      <c r="O35" s="589"/>
      <c r="P35" s="589"/>
      <c r="R35" s="502"/>
      <c r="S35" s="503"/>
      <c r="T35" s="503"/>
      <c r="U35" s="504"/>
      <c r="V35" s="487"/>
      <c r="W35" s="488"/>
      <c r="X35" s="539"/>
      <c r="Y35" s="540"/>
      <c r="Z35" s="535"/>
      <c r="AA35" s="536"/>
      <c r="AB35" s="589"/>
      <c r="AC35" s="589"/>
      <c r="AD35" s="589"/>
      <c r="AE35" s="589"/>
    </row>
    <row r="36" spans="1:33" ht="20.100000000000001" customHeight="1" x14ac:dyDescent="0.2">
      <c r="C36" s="626" t="str">
        <f>F7</f>
        <v>富士見サッカースポーツ少年団ブルー</v>
      </c>
      <c r="D36" s="627"/>
      <c r="E36" s="627"/>
      <c r="F36" s="628"/>
      <c r="G36" s="572"/>
      <c r="H36" s="573"/>
      <c r="I36" s="259">
        <f>N16</f>
        <v>1</v>
      </c>
      <c r="J36" s="259">
        <f>T16</f>
        <v>0</v>
      </c>
      <c r="K36" s="259">
        <f>N22</f>
        <v>1</v>
      </c>
      <c r="L36" s="259">
        <f>T22</f>
        <v>0</v>
      </c>
      <c r="M36" s="576">
        <f>COUNTIF(G37:L37,"○")*3+COUNTIF(G37:L37,"△")</f>
        <v>6</v>
      </c>
      <c r="N36" s="562">
        <f>O36-J36-L36</f>
        <v>2</v>
      </c>
      <c r="O36" s="562">
        <f>I36+K36</f>
        <v>2</v>
      </c>
      <c r="P36" s="562">
        <v>1</v>
      </c>
      <c r="R36" s="566" t="str">
        <f>S7</f>
        <v>ＦＣあわのレジェンド</v>
      </c>
      <c r="S36" s="567"/>
      <c r="T36" s="567"/>
      <c r="U36" s="568"/>
      <c r="V36" s="572"/>
      <c r="W36" s="573"/>
      <c r="X36" s="259">
        <f>N19</f>
        <v>0</v>
      </c>
      <c r="Y36" s="259">
        <f>T19</f>
        <v>1</v>
      </c>
      <c r="Z36" s="259">
        <f>N25</f>
        <v>0</v>
      </c>
      <c r="AA36" s="259">
        <f>T25</f>
        <v>3</v>
      </c>
      <c r="AB36" s="576">
        <f>COUNTIF(V37:AA37,"○")*3+COUNTIF(V37:AA37,"△")</f>
        <v>0</v>
      </c>
      <c r="AC36" s="562">
        <f>AD36-Y36-AA36</f>
        <v>-4</v>
      </c>
      <c r="AD36" s="562">
        <f>X36+Z36</f>
        <v>0</v>
      </c>
      <c r="AE36" s="562">
        <v>3</v>
      </c>
    </row>
    <row r="37" spans="1:33" ht="20.100000000000001" customHeight="1" x14ac:dyDescent="0.2">
      <c r="C37" s="629"/>
      <c r="D37" s="630"/>
      <c r="E37" s="630"/>
      <c r="F37" s="631"/>
      <c r="G37" s="574"/>
      <c r="H37" s="575"/>
      <c r="I37" s="564" t="str">
        <f>IF(I36&gt;J36,"○",IF(I36&lt;J36,"×",IF(I36=J36,"△")))</f>
        <v>○</v>
      </c>
      <c r="J37" s="565"/>
      <c r="K37" s="564" t="str">
        <f>IF(K36&gt;L36,"○",IF(K36&lt;L36,"×",IF(K36=L36,"△")))</f>
        <v>○</v>
      </c>
      <c r="L37" s="565"/>
      <c r="M37" s="577"/>
      <c r="N37" s="563"/>
      <c r="O37" s="563"/>
      <c r="P37" s="563"/>
      <c r="R37" s="569"/>
      <c r="S37" s="570"/>
      <c r="T37" s="570"/>
      <c r="U37" s="571"/>
      <c r="V37" s="574"/>
      <c r="W37" s="575"/>
      <c r="X37" s="564" t="str">
        <f>IF(X36&gt;Y36,"○",IF(X36&lt;Y36,"×",IF(X36=Y36,"△")))</f>
        <v>×</v>
      </c>
      <c r="Y37" s="565"/>
      <c r="Z37" s="564" t="str">
        <f>IF(Z36&gt;AA36,"○",IF(Z36&lt;AA36,"×",IF(Z36=AA36,"△")))</f>
        <v>×</v>
      </c>
      <c r="AA37" s="565"/>
      <c r="AB37" s="577"/>
      <c r="AC37" s="563"/>
      <c r="AD37" s="563"/>
      <c r="AE37" s="563"/>
    </row>
    <row r="38" spans="1:33" ht="20.100000000000001" customHeight="1" x14ac:dyDescent="0.2">
      <c r="C38" s="566" t="str">
        <f>J7</f>
        <v>小山三小　ＦＣ</v>
      </c>
      <c r="D38" s="567"/>
      <c r="E38" s="567"/>
      <c r="F38" s="568"/>
      <c r="G38" s="259">
        <f>J36</f>
        <v>0</v>
      </c>
      <c r="H38" s="259">
        <f>I36</f>
        <v>1</v>
      </c>
      <c r="I38" s="572"/>
      <c r="J38" s="573"/>
      <c r="K38" s="259">
        <f>N28</f>
        <v>6</v>
      </c>
      <c r="L38" s="259">
        <f>T28</f>
        <v>1</v>
      </c>
      <c r="M38" s="576">
        <f>COUNTIF(G39:L39,"○")*3+COUNTIF(G39:L39,"△")</f>
        <v>3</v>
      </c>
      <c r="N38" s="562">
        <f>O38-H38-L38</f>
        <v>4</v>
      </c>
      <c r="O38" s="562">
        <f>G38+K38</f>
        <v>6</v>
      </c>
      <c r="P38" s="562">
        <v>2</v>
      </c>
      <c r="R38" s="566" t="str">
        <f>W7</f>
        <v>エスペランサＭＯＫＡ</v>
      </c>
      <c r="S38" s="567"/>
      <c r="T38" s="567"/>
      <c r="U38" s="568"/>
      <c r="V38" s="259">
        <f>Y36</f>
        <v>1</v>
      </c>
      <c r="W38" s="259">
        <f>X36</f>
        <v>0</v>
      </c>
      <c r="X38" s="572"/>
      <c r="Y38" s="573"/>
      <c r="Z38" s="259">
        <f>N31</f>
        <v>0</v>
      </c>
      <c r="AA38" s="259">
        <f>T31</f>
        <v>3</v>
      </c>
      <c r="AB38" s="576">
        <f>COUNTIF(V39:AA39,"○")*3+COUNTIF(V39:AA39,"△")</f>
        <v>3</v>
      </c>
      <c r="AC38" s="562">
        <f>AD38-W38-AA38</f>
        <v>-2</v>
      </c>
      <c r="AD38" s="562">
        <f>V38+Z38</f>
        <v>1</v>
      </c>
      <c r="AE38" s="562">
        <v>2</v>
      </c>
    </row>
    <row r="39" spans="1:33" ht="20.100000000000001" customHeight="1" x14ac:dyDescent="0.2">
      <c r="C39" s="569"/>
      <c r="D39" s="570"/>
      <c r="E39" s="570"/>
      <c r="F39" s="571"/>
      <c r="G39" s="564" t="str">
        <f>IF(G38&gt;H38,"○",IF(G38&lt;H38,"×",IF(G38=H38,"△")))</f>
        <v>×</v>
      </c>
      <c r="H39" s="565"/>
      <c r="I39" s="574"/>
      <c r="J39" s="575"/>
      <c r="K39" s="564" t="str">
        <f>IF(K38&gt;L38,"○",IF(K38&lt;L38,"×",IF(K38=L38,"△")))</f>
        <v>○</v>
      </c>
      <c r="L39" s="565"/>
      <c r="M39" s="577"/>
      <c r="N39" s="563"/>
      <c r="O39" s="563"/>
      <c r="P39" s="563"/>
      <c r="R39" s="569"/>
      <c r="S39" s="570"/>
      <c r="T39" s="570"/>
      <c r="U39" s="571"/>
      <c r="V39" s="564" t="str">
        <f>IF(V38&gt;W38,"○",IF(V38&lt;W38,"×",IF(V38=W38,"△")))</f>
        <v>○</v>
      </c>
      <c r="W39" s="565"/>
      <c r="X39" s="574"/>
      <c r="Y39" s="575"/>
      <c r="Z39" s="564" t="str">
        <f>IF(Z38&gt;AA38,"○",IF(Z38&lt;AA38,"×",IF(Z38=AA38,"△")))</f>
        <v>×</v>
      </c>
      <c r="AA39" s="565"/>
      <c r="AB39" s="577"/>
      <c r="AC39" s="563"/>
      <c r="AD39" s="563"/>
      <c r="AE39" s="563"/>
    </row>
    <row r="40" spans="1:33" ht="20.100000000000001" customHeight="1" x14ac:dyDescent="0.2">
      <c r="C40" s="566" t="str">
        <f>N7</f>
        <v>ＦＣ　ＷＩＬＬＥ</v>
      </c>
      <c r="D40" s="567"/>
      <c r="E40" s="567"/>
      <c r="F40" s="568"/>
      <c r="G40" s="259">
        <f>L36</f>
        <v>0</v>
      </c>
      <c r="H40" s="259">
        <f>K36</f>
        <v>1</v>
      </c>
      <c r="I40" s="259">
        <f>L38</f>
        <v>1</v>
      </c>
      <c r="J40" s="259">
        <f>K38</f>
        <v>6</v>
      </c>
      <c r="K40" s="572"/>
      <c r="L40" s="573"/>
      <c r="M40" s="576">
        <f>COUNTIF(G41:L41,"○")*3+COUNTIF(G41:L41,"△")</f>
        <v>0</v>
      </c>
      <c r="N40" s="562">
        <f>O40-H40-J40</f>
        <v>-6</v>
      </c>
      <c r="O40" s="562">
        <f>G40+I40</f>
        <v>1</v>
      </c>
      <c r="P40" s="562">
        <v>3</v>
      </c>
      <c r="R40" s="578" t="str">
        <f>AA7</f>
        <v>阿久津サッカークラブ</v>
      </c>
      <c r="S40" s="579"/>
      <c r="T40" s="579"/>
      <c r="U40" s="580"/>
      <c r="V40" s="259">
        <f>AA36</f>
        <v>3</v>
      </c>
      <c r="W40" s="259">
        <f>Z36</f>
        <v>0</v>
      </c>
      <c r="X40" s="259">
        <f>AA38</f>
        <v>3</v>
      </c>
      <c r="Y40" s="259">
        <f>Z38</f>
        <v>0</v>
      </c>
      <c r="Z40" s="572"/>
      <c r="AA40" s="573"/>
      <c r="AB40" s="576">
        <f>COUNTIF(V41:AA41,"○")*3+COUNTIF(V41:AA41,"△")</f>
        <v>6</v>
      </c>
      <c r="AC40" s="562">
        <f>AD40-W40-Y40</f>
        <v>6</v>
      </c>
      <c r="AD40" s="562">
        <f>V40+X40</f>
        <v>6</v>
      </c>
      <c r="AE40" s="562">
        <v>1</v>
      </c>
    </row>
    <row r="41" spans="1:33" ht="20.100000000000001" customHeight="1" x14ac:dyDescent="0.2">
      <c r="C41" s="569"/>
      <c r="D41" s="570"/>
      <c r="E41" s="570"/>
      <c r="F41" s="571"/>
      <c r="G41" s="564" t="str">
        <f>IF(G40&gt;H40,"○",IF(G40&lt;H40,"×",IF(G40=H40,"△")))</f>
        <v>×</v>
      </c>
      <c r="H41" s="565"/>
      <c r="I41" s="564" t="str">
        <f>IF(I40&gt;J40,"○",IF(I40&lt;J40,"×",IF(I40=J40,"△")))</f>
        <v>×</v>
      </c>
      <c r="J41" s="565"/>
      <c r="K41" s="574"/>
      <c r="L41" s="575"/>
      <c r="M41" s="577"/>
      <c r="N41" s="563"/>
      <c r="O41" s="563"/>
      <c r="P41" s="563"/>
      <c r="R41" s="581"/>
      <c r="S41" s="582"/>
      <c r="T41" s="582"/>
      <c r="U41" s="583"/>
      <c r="V41" s="564" t="str">
        <f>IF(V40&gt;W40,"○",IF(V40&lt;W40,"×",IF(V40=W40,"△")))</f>
        <v>○</v>
      </c>
      <c r="W41" s="565"/>
      <c r="X41" s="564" t="str">
        <f>IF(X40&gt;Y40,"○",IF(X40&lt;Y40,"×",IF(X40=Y40,"△")))</f>
        <v>○</v>
      </c>
      <c r="Y41" s="565"/>
      <c r="Z41" s="574"/>
      <c r="AA41" s="575"/>
      <c r="AB41" s="577"/>
      <c r="AC41" s="563"/>
      <c r="AD41" s="563"/>
      <c r="AE41" s="563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0"/>
      <c r="C44" s="110"/>
      <c r="D44" s="110"/>
      <c r="E44" s="110"/>
      <c r="F44" s="110"/>
      <c r="G44" s="110"/>
      <c r="H44" s="110"/>
      <c r="I44" s="526" t="str">
        <f>I1</f>
        <v>予選リーグ</v>
      </c>
      <c r="J44" s="526"/>
      <c r="K44" s="526"/>
      <c r="L44" s="526"/>
      <c r="M44" s="526"/>
      <c r="N44" s="606"/>
      <c r="O44" s="606"/>
      <c r="P44" s="606"/>
      <c r="Q44" s="606"/>
      <c r="R44" s="606"/>
      <c r="T44" s="525" t="s">
        <v>316</v>
      </c>
      <c r="U44" s="525"/>
      <c r="V44" s="525"/>
      <c r="W44" s="525"/>
      <c r="X44" s="526" t="str">
        <f>'U11組合せ (抽選結果)'!A128</f>
        <v>鬼怒グリーンパーク白沢Ａ</v>
      </c>
      <c r="Y44" s="526"/>
      <c r="Z44" s="526"/>
      <c r="AA44" s="526"/>
      <c r="AB44" s="526"/>
      <c r="AC44" s="526"/>
      <c r="AD44" s="526"/>
      <c r="AE44" s="526"/>
      <c r="AF44" s="526"/>
      <c r="AG44" s="526"/>
    </row>
    <row r="45" spans="1:33" ht="20.100000000000001" customHeight="1" x14ac:dyDescent="0.2">
      <c r="A45" s="169"/>
      <c r="B45" s="169"/>
      <c r="C45" s="169"/>
      <c r="D45" s="169"/>
      <c r="E45" s="169"/>
      <c r="F45" s="169"/>
      <c r="G45" s="169"/>
      <c r="H45" s="178"/>
      <c r="I45" s="234"/>
      <c r="J45" s="234"/>
      <c r="K45" s="234"/>
      <c r="L45" s="234"/>
      <c r="N45" s="234"/>
      <c r="O45" s="234"/>
      <c r="P45" s="234"/>
      <c r="Q45" s="234"/>
      <c r="R45" s="234"/>
      <c r="T45" s="228"/>
      <c r="U45" s="228"/>
      <c r="V45" s="228"/>
      <c r="W45" s="228"/>
      <c r="X45" s="229"/>
      <c r="Y45" s="229"/>
      <c r="AA45" s="177"/>
      <c r="AB45" s="176"/>
      <c r="AC45" s="176"/>
      <c r="AD45" s="176"/>
      <c r="AE45" s="176"/>
      <c r="AF45" s="176"/>
      <c r="AG45" s="176"/>
    </row>
    <row r="46" spans="1:33" ht="20.100000000000001" customHeight="1" x14ac:dyDescent="0.2">
      <c r="F46" s="235"/>
      <c r="J46" s="607" t="s">
        <v>319</v>
      </c>
      <c r="K46" s="607"/>
      <c r="W46" s="607" t="s">
        <v>320</v>
      </c>
      <c r="X46" s="607"/>
      <c r="Z46" s="177"/>
      <c r="AA46" s="177"/>
      <c r="AB46" s="176"/>
      <c r="AC46" s="176"/>
      <c r="AD46" s="176"/>
      <c r="AE46" s="176"/>
      <c r="AF46" s="176"/>
      <c r="AG46" s="176"/>
    </row>
    <row r="47" spans="1:33" ht="20.100000000000001" customHeight="1" thickBot="1" x14ac:dyDescent="0.25">
      <c r="G47" s="283"/>
      <c r="H47" s="283"/>
      <c r="I47" s="283"/>
      <c r="J47" s="284"/>
      <c r="K47" s="249"/>
      <c r="L47" s="249"/>
      <c r="M47" s="249"/>
      <c r="N47" s="249"/>
      <c r="T47" s="249"/>
      <c r="U47" s="249"/>
      <c r="V47" s="249"/>
      <c r="W47" s="250"/>
      <c r="X47" s="283"/>
      <c r="Y47" s="283"/>
      <c r="Z47" s="177"/>
      <c r="AA47" s="177"/>
      <c r="AB47" s="176"/>
      <c r="AC47" s="176"/>
      <c r="AD47" s="176"/>
      <c r="AE47" s="176"/>
      <c r="AF47" s="176"/>
      <c r="AG47" s="176"/>
    </row>
    <row r="48" spans="1:33" ht="20.100000000000001" customHeight="1" thickTop="1" x14ac:dyDescent="0.2">
      <c r="F48" s="283"/>
      <c r="G48" s="285"/>
      <c r="H48" s="286"/>
      <c r="I48" s="286"/>
      <c r="J48" s="287"/>
      <c r="K48" s="252"/>
      <c r="N48" s="251"/>
      <c r="S48" s="251"/>
      <c r="V48" s="252"/>
      <c r="W48" s="253"/>
      <c r="X48" s="290"/>
      <c r="Y48" s="286"/>
      <c r="Z48" s="286"/>
      <c r="AA48" s="291"/>
      <c r="AB48" s="283"/>
    </row>
    <row r="49" spans="1:33" ht="20.100000000000001" customHeight="1" x14ac:dyDescent="0.2">
      <c r="B49" s="608"/>
      <c r="C49" s="608"/>
      <c r="D49" s="172"/>
      <c r="E49" s="172"/>
      <c r="F49" s="509">
        <v>1</v>
      </c>
      <c r="G49" s="509"/>
      <c r="H49" s="22"/>
      <c r="I49" s="22"/>
      <c r="J49" s="509">
        <v>2</v>
      </c>
      <c r="K49" s="509"/>
      <c r="L49" s="22"/>
      <c r="M49" s="22"/>
      <c r="N49" s="509">
        <v>3</v>
      </c>
      <c r="O49" s="509"/>
      <c r="P49" s="255"/>
      <c r="Q49" s="22"/>
      <c r="R49" s="22"/>
      <c r="S49" s="509">
        <v>4</v>
      </c>
      <c r="T49" s="509"/>
      <c r="U49" s="22"/>
      <c r="V49" s="22"/>
      <c r="W49" s="509">
        <v>5</v>
      </c>
      <c r="X49" s="509"/>
      <c r="Y49" s="22"/>
      <c r="Z49" s="22"/>
      <c r="AA49" s="509">
        <v>6</v>
      </c>
      <c r="AB49" s="509"/>
      <c r="AC49" s="172"/>
      <c r="AD49" s="172"/>
      <c r="AE49" s="604"/>
      <c r="AF49" s="605"/>
    </row>
    <row r="50" spans="1:33" ht="20.100000000000001" customHeight="1" x14ac:dyDescent="0.2">
      <c r="B50" s="602"/>
      <c r="C50" s="602"/>
      <c r="D50" s="175"/>
      <c r="E50" s="175"/>
      <c r="F50" s="624" t="str">
        <f>'U11組合せ (抽選結果)'!C129</f>
        <v>ＮＩＫＫＯ　ＳＰＯＲＴＳ　ＣＬＵＢ</v>
      </c>
      <c r="G50" s="624"/>
      <c r="H50" s="175"/>
      <c r="I50" s="175"/>
      <c r="J50" s="597" t="str">
        <f>'U11組合せ (抽選結果)'!C131</f>
        <v>ＦＣ　ＳＦｉＤＡ</v>
      </c>
      <c r="K50" s="597"/>
      <c r="L50" s="175"/>
      <c r="M50" s="175"/>
      <c r="N50" s="597" t="str">
        <f>'U11組合せ (抽選結果)'!C133</f>
        <v>ＪＦＣ　足利ラトゥール</v>
      </c>
      <c r="O50" s="597"/>
      <c r="P50" s="256"/>
      <c r="Q50" s="175"/>
      <c r="R50" s="175"/>
      <c r="S50" s="603" t="str">
        <f>'U11組合せ (抽選結果)'!C137</f>
        <v>フットボールクラブガナドール大田原Ｕ１２</v>
      </c>
      <c r="T50" s="603"/>
      <c r="U50" s="175"/>
      <c r="V50" s="175"/>
      <c r="W50" s="625" t="str">
        <f>'U11組合せ (抽選結果)'!C139</f>
        <v>国本ジュニアサッカークラブ</v>
      </c>
      <c r="X50" s="625"/>
      <c r="Y50" s="175"/>
      <c r="Z50" s="175"/>
      <c r="AA50" s="600" t="str">
        <f>'U11組合せ (抽選結果)'!C141</f>
        <v>大谷北ＦＣフォルテ</v>
      </c>
      <c r="AB50" s="600"/>
      <c r="AC50" s="175"/>
      <c r="AD50" s="175"/>
      <c r="AE50" s="598"/>
      <c r="AF50" s="599"/>
    </row>
    <row r="51" spans="1:33" ht="20.100000000000001" customHeight="1" x14ac:dyDescent="0.2">
      <c r="B51" s="602"/>
      <c r="C51" s="602"/>
      <c r="D51" s="175"/>
      <c r="E51" s="175"/>
      <c r="F51" s="624"/>
      <c r="G51" s="624"/>
      <c r="H51" s="175"/>
      <c r="I51" s="175"/>
      <c r="J51" s="597"/>
      <c r="K51" s="597"/>
      <c r="L51" s="175"/>
      <c r="M51" s="175"/>
      <c r="N51" s="597"/>
      <c r="O51" s="597"/>
      <c r="P51" s="256"/>
      <c r="Q51" s="175"/>
      <c r="R51" s="175"/>
      <c r="S51" s="603"/>
      <c r="T51" s="603"/>
      <c r="U51" s="175"/>
      <c r="V51" s="175"/>
      <c r="W51" s="625"/>
      <c r="X51" s="625"/>
      <c r="Y51" s="175"/>
      <c r="Z51" s="175"/>
      <c r="AA51" s="600"/>
      <c r="AB51" s="600"/>
      <c r="AC51" s="175"/>
      <c r="AD51" s="175"/>
      <c r="AE51" s="598"/>
      <c r="AF51" s="599"/>
    </row>
    <row r="52" spans="1:33" ht="20.100000000000001" customHeight="1" x14ac:dyDescent="0.2">
      <c r="B52" s="602"/>
      <c r="C52" s="602"/>
      <c r="D52" s="175"/>
      <c r="E52" s="175"/>
      <c r="F52" s="624"/>
      <c r="G52" s="624"/>
      <c r="H52" s="175"/>
      <c r="I52" s="175"/>
      <c r="J52" s="597"/>
      <c r="K52" s="597"/>
      <c r="L52" s="175"/>
      <c r="M52" s="175"/>
      <c r="N52" s="597"/>
      <c r="O52" s="597"/>
      <c r="P52" s="256"/>
      <c r="Q52" s="175"/>
      <c r="R52" s="175"/>
      <c r="S52" s="603"/>
      <c r="T52" s="603"/>
      <c r="U52" s="175"/>
      <c r="V52" s="175"/>
      <c r="W52" s="625"/>
      <c r="X52" s="625"/>
      <c r="Y52" s="175"/>
      <c r="Z52" s="175"/>
      <c r="AA52" s="600"/>
      <c r="AB52" s="600"/>
      <c r="AC52" s="175"/>
      <c r="AD52" s="175"/>
      <c r="AE52" s="598"/>
      <c r="AF52" s="599"/>
    </row>
    <row r="53" spans="1:33" ht="20.100000000000001" customHeight="1" x14ac:dyDescent="0.2">
      <c r="B53" s="602"/>
      <c r="C53" s="602"/>
      <c r="D53" s="175"/>
      <c r="E53" s="175"/>
      <c r="F53" s="624"/>
      <c r="G53" s="624"/>
      <c r="H53" s="175"/>
      <c r="I53" s="175"/>
      <c r="J53" s="597"/>
      <c r="K53" s="597"/>
      <c r="L53" s="175"/>
      <c r="M53" s="175"/>
      <c r="N53" s="597"/>
      <c r="O53" s="597"/>
      <c r="P53" s="256"/>
      <c r="Q53" s="175"/>
      <c r="R53" s="175"/>
      <c r="S53" s="603"/>
      <c r="T53" s="603"/>
      <c r="U53" s="175"/>
      <c r="V53" s="175"/>
      <c r="W53" s="625"/>
      <c r="X53" s="625"/>
      <c r="Y53" s="175"/>
      <c r="Z53" s="175"/>
      <c r="AA53" s="600"/>
      <c r="AB53" s="600"/>
      <c r="AC53" s="175"/>
      <c r="AD53" s="175"/>
      <c r="AE53" s="598"/>
      <c r="AF53" s="599"/>
    </row>
    <row r="54" spans="1:33" ht="20.100000000000001" customHeight="1" x14ac:dyDescent="0.2">
      <c r="B54" s="602"/>
      <c r="C54" s="602"/>
      <c r="D54" s="175"/>
      <c r="E54" s="175"/>
      <c r="F54" s="624"/>
      <c r="G54" s="624"/>
      <c r="H54" s="175"/>
      <c r="I54" s="175"/>
      <c r="J54" s="597"/>
      <c r="K54" s="597"/>
      <c r="L54" s="175"/>
      <c r="M54" s="175"/>
      <c r="N54" s="597"/>
      <c r="O54" s="597"/>
      <c r="P54" s="256"/>
      <c r="Q54" s="175"/>
      <c r="R54" s="175"/>
      <c r="S54" s="603"/>
      <c r="T54" s="603"/>
      <c r="U54" s="175"/>
      <c r="V54" s="175"/>
      <c r="W54" s="625"/>
      <c r="X54" s="625"/>
      <c r="Y54" s="175"/>
      <c r="Z54" s="175"/>
      <c r="AA54" s="600"/>
      <c r="AB54" s="600"/>
      <c r="AC54" s="175"/>
      <c r="AD54" s="175"/>
      <c r="AE54" s="598"/>
      <c r="AF54" s="599"/>
    </row>
    <row r="55" spans="1:33" ht="20.100000000000001" customHeight="1" x14ac:dyDescent="0.2">
      <c r="B55" s="602"/>
      <c r="C55" s="602"/>
      <c r="D55" s="175"/>
      <c r="E55" s="175"/>
      <c r="F55" s="624"/>
      <c r="G55" s="624"/>
      <c r="H55" s="175"/>
      <c r="I55" s="175"/>
      <c r="J55" s="597"/>
      <c r="K55" s="597"/>
      <c r="L55" s="175"/>
      <c r="M55" s="175"/>
      <c r="N55" s="597"/>
      <c r="O55" s="597"/>
      <c r="P55" s="256"/>
      <c r="Q55" s="175"/>
      <c r="R55" s="175"/>
      <c r="S55" s="603"/>
      <c r="T55" s="603"/>
      <c r="U55" s="175"/>
      <c r="V55" s="175"/>
      <c r="W55" s="625"/>
      <c r="X55" s="625"/>
      <c r="Y55" s="175"/>
      <c r="Z55" s="175"/>
      <c r="AA55" s="600"/>
      <c r="AB55" s="600"/>
      <c r="AC55" s="175"/>
      <c r="AD55" s="175"/>
      <c r="AE55" s="598"/>
      <c r="AF55" s="599"/>
    </row>
    <row r="56" spans="1:33" ht="20.100000000000001" customHeight="1" x14ac:dyDescent="0.2">
      <c r="B56" s="602"/>
      <c r="C56" s="602"/>
      <c r="D56" s="256"/>
      <c r="E56" s="256"/>
      <c r="F56" s="624"/>
      <c r="G56" s="624"/>
      <c r="H56" s="256"/>
      <c r="I56" s="256"/>
      <c r="J56" s="597"/>
      <c r="K56" s="597"/>
      <c r="L56" s="256"/>
      <c r="M56" s="256"/>
      <c r="N56" s="597"/>
      <c r="O56" s="597"/>
      <c r="P56" s="256"/>
      <c r="Q56" s="256"/>
      <c r="R56" s="256"/>
      <c r="S56" s="603"/>
      <c r="T56" s="603"/>
      <c r="U56" s="256"/>
      <c r="V56" s="256"/>
      <c r="W56" s="625"/>
      <c r="X56" s="625"/>
      <c r="Y56" s="256"/>
      <c r="Z56" s="256"/>
      <c r="AA56" s="600"/>
      <c r="AB56" s="600"/>
      <c r="AC56" s="256"/>
      <c r="AD56" s="256"/>
      <c r="AE56" s="598"/>
      <c r="AF56" s="599"/>
    </row>
    <row r="57" spans="1:33" ht="20.100000000000001" customHeight="1" x14ac:dyDescent="0.2">
      <c r="B57" s="602"/>
      <c r="C57" s="602"/>
      <c r="D57" s="256"/>
      <c r="E57" s="256"/>
      <c r="F57" s="624"/>
      <c r="G57" s="624"/>
      <c r="H57" s="256"/>
      <c r="I57" s="256"/>
      <c r="J57" s="597"/>
      <c r="K57" s="597"/>
      <c r="L57" s="256"/>
      <c r="M57" s="256"/>
      <c r="N57" s="597"/>
      <c r="O57" s="597"/>
      <c r="P57" s="256"/>
      <c r="Q57" s="256"/>
      <c r="R57" s="256"/>
      <c r="S57" s="603"/>
      <c r="T57" s="603"/>
      <c r="U57" s="256"/>
      <c r="V57" s="256"/>
      <c r="W57" s="625"/>
      <c r="X57" s="625"/>
      <c r="Y57" s="256"/>
      <c r="Z57" s="256"/>
      <c r="AA57" s="600"/>
      <c r="AB57" s="600"/>
      <c r="AC57" s="256"/>
      <c r="AD57" s="256"/>
      <c r="AE57" s="598"/>
      <c r="AF57" s="599"/>
    </row>
    <row r="58" spans="1:33" ht="20.100000000000001" customHeight="1" x14ac:dyDescent="0.2">
      <c r="C58" s="236"/>
      <c r="D58" s="236"/>
      <c r="G58" s="236"/>
      <c r="H58" s="236"/>
      <c r="K58" s="236"/>
      <c r="L58" s="236"/>
      <c r="O58" s="236"/>
      <c r="P58" s="236"/>
      <c r="T58" s="236"/>
      <c r="U58" s="236"/>
      <c r="X58" s="236"/>
      <c r="Y58" s="236"/>
      <c r="AB58" s="230" t="s">
        <v>220</v>
      </c>
      <c r="AC58" s="221" t="s">
        <v>207</v>
      </c>
      <c r="AD58" s="221" t="s">
        <v>208</v>
      </c>
      <c r="AE58" s="221" t="s">
        <v>208</v>
      </c>
      <c r="AF58" s="221" t="s">
        <v>209</v>
      </c>
      <c r="AG58" s="239" t="s">
        <v>221</v>
      </c>
    </row>
    <row r="59" spans="1:33" ht="20.100000000000001" customHeight="1" x14ac:dyDescent="0.2">
      <c r="A59" s="172"/>
      <c r="B59" s="512" t="s">
        <v>1</v>
      </c>
      <c r="C59" s="595">
        <v>0.375</v>
      </c>
      <c r="D59" s="595"/>
      <c r="E59" s="595"/>
      <c r="G59" s="623" t="str">
        <f>F50</f>
        <v>ＮＩＫＫＯ　ＳＰＯＲＴＳ　ＣＬＵＢ</v>
      </c>
      <c r="H59" s="623"/>
      <c r="I59" s="623"/>
      <c r="J59" s="623"/>
      <c r="K59" s="623"/>
      <c r="L59" s="623"/>
      <c r="M59" s="623"/>
      <c r="N59" s="592">
        <f>P59+P60</f>
        <v>1</v>
      </c>
      <c r="O59" s="596" t="s">
        <v>197</v>
      </c>
      <c r="P59" s="231">
        <v>1</v>
      </c>
      <c r="Q59" s="245" t="s">
        <v>308</v>
      </c>
      <c r="R59" s="231">
        <v>0</v>
      </c>
      <c r="S59" s="596" t="s">
        <v>199</v>
      </c>
      <c r="T59" s="592">
        <f>R59+R60</f>
        <v>0</v>
      </c>
      <c r="U59" s="593" t="str">
        <f>J50</f>
        <v>ＦＣ　ＳＦｉＤＡ</v>
      </c>
      <c r="V59" s="593"/>
      <c r="W59" s="593"/>
      <c r="X59" s="593"/>
      <c r="Y59" s="593"/>
      <c r="Z59" s="593"/>
      <c r="AA59" s="593"/>
      <c r="AB59" s="591"/>
      <c r="AC59" s="590" t="s">
        <v>212</v>
      </c>
      <c r="AD59" s="590" t="s">
        <v>218</v>
      </c>
      <c r="AE59" s="590" t="s">
        <v>211</v>
      </c>
      <c r="AF59" s="590">
        <v>6</v>
      </c>
      <c r="AG59" s="511"/>
    </row>
    <row r="60" spans="1:33" ht="20.100000000000001" customHeight="1" x14ac:dyDescent="0.2">
      <c r="A60" s="172"/>
      <c r="B60" s="512"/>
      <c r="C60" s="595"/>
      <c r="D60" s="595"/>
      <c r="E60" s="595"/>
      <c r="G60" s="623"/>
      <c r="H60" s="623"/>
      <c r="I60" s="623"/>
      <c r="J60" s="623"/>
      <c r="K60" s="623"/>
      <c r="L60" s="623"/>
      <c r="M60" s="623"/>
      <c r="N60" s="592"/>
      <c r="O60" s="596"/>
      <c r="P60" s="231">
        <v>0</v>
      </c>
      <c r="Q60" s="245" t="s">
        <v>308</v>
      </c>
      <c r="R60" s="231">
        <v>0</v>
      </c>
      <c r="S60" s="596"/>
      <c r="T60" s="592"/>
      <c r="U60" s="593"/>
      <c r="V60" s="593"/>
      <c r="W60" s="593"/>
      <c r="X60" s="593"/>
      <c r="Y60" s="593"/>
      <c r="Z60" s="593"/>
      <c r="AA60" s="593"/>
      <c r="AB60" s="591"/>
      <c r="AC60" s="590"/>
      <c r="AD60" s="590"/>
      <c r="AE60" s="590"/>
      <c r="AF60" s="590"/>
      <c r="AG60" s="511"/>
    </row>
    <row r="61" spans="1:33" ht="20.100000000000001" customHeight="1" x14ac:dyDescent="0.2">
      <c r="C61" s="131"/>
      <c r="D61" s="131"/>
      <c r="E61" s="82"/>
      <c r="G61" s="231"/>
      <c r="H61" s="231"/>
      <c r="I61" s="257"/>
      <c r="J61" s="257"/>
      <c r="K61" s="231"/>
      <c r="L61" s="231"/>
      <c r="M61" s="257"/>
      <c r="N61" s="257"/>
      <c r="O61" s="231"/>
      <c r="P61" s="231"/>
      <c r="Q61" s="257"/>
      <c r="R61" s="257"/>
      <c r="S61" s="257"/>
      <c r="T61" s="231"/>
      <c r="U61" s="231"/>
      <c r="V61" s="257"/>
      <c r="W61" s="257"/>
      <c r="X61" s="231"/>
      <c r="Y61" s="231"/>
      <c r="Z61" s="257"/>
      <c r="AA61" s="257"/>
      <c r="AB61" s="223"/>
      <c r="AC61" s="67"/>
      <c r="AD61" s="67"/>
      <c r="AE61" s="174"/>
      <c r="AF61" s="174"/>
      <c r="AG61" s="224"/>
    </row>
    <row r="62" spans="1:33" ht="20.100000000000001" customHeight="1" x14ac:dyDescent="0.2">
      <c r="A62" s="172"/>
      <c r="B62" s="512" t="s">
        <v>2</v>
      </c>
      <c r="C62" s="595">
        <v>0.40277777777777773</v>
      </c>
      <c r="D62" s="595"/>
      <c r="E62" s="595"/>
      <c r="G62" s="622" t="str">
        <f>S50</f>
        <v>フットボールクラブガナドール大田原Ｕ１２</v>
      </c>
      <c r="H62" s="622"/>
      <c r="I62" s="622"/>
      <c r="J62" s="622"/>
      <c r="K62" s="622"/>
      <c r="L62" s="622"/>
      <c r="M62" s="622"/>
      <c r="N62" s="592">
        <f>P62+P63</f>
        <v>0</v>
      </c>
      <c r="O62" s="596" t="s">
        <v>197</v>
      </c>
      <c r="P62" s="231">
        <v>0</v>
      </c>
      <c r="Q62" s="245" t="s">
        <v>308</v>
      </c>
      <c r="R62" s="231">
        <v>2</v>
      </c>
      <c r="S62" s="596" t="s">
        <v>199</v>
      </c>
      <c r="T62" s="592">
        <f>R62+R63</f>
        <v>3</v>
      </c>
      <c r="U62" s="594" t="str">
        <f>W50</f>
        <v>国本ジュニアサッカークラブ</v>
      </c>
      <c r="V62" s="594"/>
      <c r="W62" s="594"/>
      <c r="X62" s="594"/>
      <c r="Y62" s="594"/>
      <c r="Z62" s="594"/>
      <c r="AA62" s="594"/>
      <c r="AB62" s="591"/>
      <c r="AC62" s="590" t="s">
        <v>217</v>
      </c>
      <c r="AD62" s="590" t="s">
        <v>215</v>
      </c>
      <c r="AE62" s="590" t="s">
        <v>216</v>
      </c>
      <c r="AF62" s="590">
        <v>3</v>
      </c>
      <c r="AG62" s="511"/>
    </row>
    <row r="63" spans="1:33" ht="20.100000000000001" customHeight="1" x14ac:dyDescent="0.2">
      <c r="A63" s="172"/>
      <c r="B63" s="512"/>
      <c r="C63" s="595"/>
      <c r="D63" s="595"/>
      <c r="E63" s="595"/>
      <c r="G63" s="622"/>
      <c r="H63" s="622"/>
      <c r="I63" s="622"/>
      <c r="J63" s="622"/>
      <c r="K63" s="622"/>
      <c r="L63" s="622"/>
      <c r="M63" s="622"/>
      <c r="N63" s="592"/>
      <c r="O63" s="596"/>
      <c r="P63" s="231">
        <v>0</v>
      </c>
      <c r="Q63" s="245" t="s">
        <v>308</v>
      </c>
      <c r="R63" s="231">
        <v>1</v>
      </c>
      <c r="S63" s="596"/>
      <c r="T63" s="592"/>
      <c r="U63" s="594"/>
      <c r="V63" s="594"/>
      <c r="W63" s="594"/>
      <c r="X63" s="594"/>
      <c r="Y63" s="594"/>
      <c r="Z63" s="594"/>
      <c r="AA63" s="594"/>
      <c r="AB63" s="591"/>
      <c r="AC63" s="590"/>
      <c r="AD63" s="590"/>
      <c r="AE63" s="590"/>
      <c r="AF63" s="590"/>
      <c r="AG63" s="511"/>
    </row>
    <row r="64" spans="1:33" ht="20.100000000000001" customHeight="1" x14ac:dyDescent="0.2">
      <c r="A64" s="172"/>
      <c r="C64" s="131"/>
      <c r="D64" s="131"/>
      <c r="E64" s="82"/>
      <c r="G64" s="231"/>
      <c r="H64" s="231"/>
      <c r="I64" s="257"/>
      <c r="J64" s="257"/>
      <c r="K64" s="231"/>
      <c r="L64" s="231"/>
      <c r="M64" s="257"/>
      <c r="N64" s="257"/>
      <c r="O64" s="231"/>
      <c r="P64" s="231"/>
      <c r="Q64" s="257"/>
      <c r="R64" s="257"/>
      <c r="S64" s="257"/>
      <c r="T64" s="231"/>
      <c r="U64" s="231"/>
      <c r="V64" s="257"/>
      <c r="W64" s="257"/>
      <c r="X64" s="231"/>
      <c r="Y64" s="231"/>
      <c r="Z64" s="257"/>
      <c r="AA64" s="257"/>
      <c r="AB64" s="223"/>
      <c r="AC64" s="67"/>
      <c r="AD64" s="67"/>
      <c r="AE64" s="174"/>
      <c r="AF64" s="174"/>
      <c r="AG64" s="224"/>
    </row>
    <row r="65" spans="1:33" ht="20.100000000000001" customHeight="1" x14ac:dyDescent="0.2">
      <c r="A65" s="172"/>
      <c r="B65" s="512" t="s">
        <v>3</v>
      </c>
      <c r="C65" s="595">
        <v>0.43055555555555558</v>
      </c>
      <c r="D65" s="595"/>
      <c r="E65" s="595"/>
      <c r="G65" s="623" t="str">
        <f>F50</f>
        <v>ＮＩＫＫＯ　ＳＰＯＲＴＳ　ＣＬＵＢ</v>
      </c>
      <c r="H65" s="623"/>
      <c r="I65" s="623"/>
      <c r="J65" s="623"/>
      <c r="K65" s="623"/>
      <c r="L65" s="623"/>
      <c r="M65" s="623"/>
      <c r="N65" s="592">
        <f>P65+P66</f>
        <v>1</v>
      </c>
      <c r="O65" s="596" t="s">
        <v>197</v>
      </c>
      <c r="P65" s="231">
        <v>1</v>
      </c>
      <c r="Q65" s="245" t="s">
        <v>308</v>
      </c>
      <c r="R65" s="231">
        <v>0</v>
      </c>
      <c r="S65" s="596" t="s">
        <v>199</v>
      </c>
      <c r="T65" s="592">
        <f>R65+R66</f>
        <v>0</v>
      </c>
      <c r="U65" s="593" t="str">
        <f>N50</f>
        <v>ＪＦＣ　足利ラトゥール</v>
      </c>
      <c r="V65" s="593"/>
      <c r="W65" s="593"/>
      <c r="X65" s="593"/>
      <c r="Y65" s="593"/>
      <c r="Z65" s="593"/>
      <c r="AA65" s="593"/>
      <c r="AB65" s="591"/>
      <c r="AC65" s="590" t="s">
        <v>211</v>
      </c>
      <c r="AD65" s="590" t="s">
        <v>212</v>
      </c>
      <c r="AE65" s="590" t="s">
        <v>218</v>
      </c>
      <c r="AF65" s="590">
        <v>5</v>
      </c>
      <c r="AG65" s="511"/>
    </row>
    <row r="66" spans="1:33" ht="20.100000000000001" customHeight="1" x14ac:dyDescent="0.2">
      <c r="A66" s="172"/>
      <c r="B66" s="512"/>
      <c r="C66" s="595"/>
      <c r="D66" s="595"/>
      <c r="E66" s="595"/>
      <c r="G66" s="623"/>
      <c r="H66" s="623"/>
      <c r="I66" s="623"/>
      <c r="J66" s="623"/>
      <c r="K66" s="623"/>
      <c r="L66" s="623"/>
      <c r="M66" s="623"/>
      <c r="N66" s="592"/>
      <c r="O66" s="596"/>
      <c r="P66" s="231">
        <v>0</v>
      </c>
      <c r="Q66" s="245" t="s">
        <v>308</v>
      </c>
      <c r="R66" s="231">
        <v>0</v>
      </c>
      <c r="S66" s="596"/>
      <c r="T66" s="592"/>
      <c r="U66" s="593"/>
      <c r="V66" s="593"/>
      <c r="W66" s="593"/>
      <c r="X66" s="593"/>
      <c r="Y66" s="593"/>
      <c r="Z66" s="593"/>
      <c r="AA66" s="593"/>
      <c r="AB66" s="591"/>
      <c r="AC66" s="590"/>
      <c r="AD66" s="590"/>
      <c r="AE66" s="590"/>
      <c r="AF66" s="590"/>
      <c r="AG66" s="511"/>
    </row>
    <row r="67" spans="1:33" ht="20.100000000000001" customHeight="1" x14ac:dyDescent="0.2">
      <c r="A67" s="172"/>
      <c r="B67" s="225"/>
      <c r="C67" s="235"/>
      <c r="D67" s="235"/>
      <c r="E67" s="235"/>
      <c r="G67" s="231"/>
      <c r="H67" s="231"/>
      <c r="I67" s="231"/>
      <c r="J67" s="231"/>
      <c r="K67" s="231"/>
      <c r="L67" s="231"/>
      <c r="M67" s="231"/>
      <c r="N67" s="170"/>
      <c r="O67" s="232"/>
      <c r="P67" s="231"/>
      <c r="Q67" s="257"/>
      <c r="R67" s="257"/>
      <c r="S67" s="232"/>
      <c r="T67" s="170"/>
      <c r="U67" s="231"/>
      <c r="V67" s="231"/>
      <c r="W67" s="231"/>
      <c r="X67" s="231"/>
      <c r="Y67" s="231"/>
      <c r="Z67" s="231"/>
      <c r="AA67" s="231"/>
      <c r="AB67" s="223"/>
      <c r="AC67" s="67"/>
      <c r="AD67" s="67"/>
      <c r="AE67" s="174"/>
      <c r="AF67" s="174"/>
      <c r="AG67" s="224"/>
    </row>
    <row r="68" spans="1:33" ht="20.100000000000001" customHeight="1" x14ac:dyDescent="0.2">
      <c r="A68" s="172"/>
      <c r="B68" s="512" t="s">
        <v>4</v>
      </c>
      <c r="C68" s="595">
        <v>0.45833333333333331</v>
      </c>
      <c r="D68" s="595"/>
      <c r="E68" s="595"/>
      <c r="G68" s="622" t="str">
        <f>S50</f>
        <v>フットボールクラブガナドール大田原Ｕ１２</v>
      </c>
      <c r="H68" s="622"/>
      <c r="I68" s="622"/>
      <c r="J68" s="622"/>
      <c r="K68" s="622"/>
      <c r="L68" s="622"/>
      <c r="M68" s="622"/>
      <c r="N68" s="592">
        <f>P68+P69</f>
        <v>0</v>
      </c>
      <c r="O68" s="596" t="s">
        <v>197</v>
      </c>
      <c r="P68" s="231">
        <v>0</v>
      </c>
      <c r="Q68" s="245" t="s">
        <v>308</v>
      </c>
      <c r="R68" s="231">
        <v>3</v>
      </c>
      <c r="S68" s="596" t="s">
        <v>199</v>
      </c>
      <c r="T68" s="592">
        <f>R68+R69</f>
        <v>5</v>
      </c>
      <c r="U68" s="594" t="str">
        <f>AA50</f>
        <v>大谷北ＦＣフォルテ</v>
      </c>
      <c r="V68" s="594"/>
      <c r="W68" s="594"/>
      <c r="X68" s="594"/>
      <c r="Y68" s="594"/>
      <c r="Z68" s="594"/>
      <c r="AA68" s="594"/>
      <c r="AB68" s="591"/>
      <c r="AC68" s="590" t="s">
        <v>216</v>
      </c>
      <c r="AD68" s="590" t="s">
        <v>217</v>
      </c>
      <c r="AE68" s="590" t="s">
        <v>215</v>
      </c>
      <c r="AF68" s="590">
        <v>2</v>
      </c>
      <c r="AG68" s="511"/>
    </row>
    <row r="69" spans="1:33" ht="20.100000000000001" customHeight="1" x14ac:dyDescent="0.2">
      <c r="A69" s="172"/>
      <c r="B69" s="512"/>
      <c r="C69" s="595"/>
      <c r="D69" s="595"/>
      <c r="E69" s="595"/>
      <c r="G69" s="622"/>
      <c r="H69" s="622"/>
      <c r="I69" s="622"/>
      <c r="J69" s="622"/>
      <c r="K69" s="622"/>
      <c r="L69" s="622"/>
      <c r="M69" s="622"/>
      <c r="N69" s="592"/>
      <c r="O69" s="596"/>
      <c r="P69" s="231">
        <v>0</v>
      </c>
      <c r="Q69" s="245" t="s">
        <v>308</v>
      </c>
      <c r="R69" s="231">
        <v>2</v>
      </c>
      <c r="S69" s="596"/>
      <c r="T69" s="592"/>
      <c r="U69" s="594"/>
      <c r="V69" s="594"/>
      <c r="W69" s="594"/>
      <c r="X69" s="594"/>
      <c r="Y69" s="594"/>
      <c r="Z69" s="594"/>
      <c r="AA69" s="594"/>
      <c r="AB69" s="591"/>
      <c r="AC69" s="590"/>
      <c r="AD69" s="590"/>
      <c r="AE69" s="590"/>
      <c r="AF69" s="590"/>
      <c r="AG69" s="511"/>
    </row>
    <row r="70" spans="1:33" ht="20.100000000000001" customHeight="1" x14ac:dyDescent="0.2">
      <c r="A70" s="172"/>
      <c r="C70" s="131"/>
      <c r="D70" s="131"/>
      <c r="E70" s="82"/>
      <c r="G70" s="231"/>
      <c r="H70" s="231"/>
      <c r="I70" s="257"/>
      <c r="J70" s="257"/>
      <c r="K70" s="231"/>
      <c r="L70" s="231"/>
      <c r="M70" s="257"/>
      <c r="N70" s="257"/>
      <c r="O70" s="231"/>
      <c r="P70" s="231"/>
      <c r="Q70" s="257"/>
      <c r="R70" s="257"/>
      <c r="S70" s="257"/>
      <c r="T70" s="231"/>
      <c r="U70" s="231"/>
      <c r="V70" s="257"/>
      <c r="W70" s="257"/>
      <c r="X70" s="231"/>
      <c r="Y70" s="231"/>
      <c r="Z70" s="257"/>
      <c r="AA70" s="257"/>
      <c r="AB70" s="223"/>
      <c r="AC70" s="67"/>
      <c r="AD70" s="67"/>
      <c r="AE70" s="174"/>
      <c r="AF70" s="174"/>
      <c r="AG70" s="224"/>
    </row>
    <row r="71" spans="1:33" ht="20.100000000000001" customHeight="1" x14ac:dyDescent="0.2">
      <c r="A71" s="172"/>
      <c r="B71" s="512" t="s">
        <v>5</v>
      </c>
      <c r="C71" s="595">
        <v>0.4861111111111111</v>
      </c>
      <c r="D71" s="595"/>
      <c r="E71" s="595"/>
      <c r="G71" s="594" t="str">
        <f>J50</f>
        <v>ＦＣ　ＳＦｉＤＡ</v>
      </c>
      <c r="H71" s="594"/>
      <c r="I71" s="594"/>
      <c r="J71" s="594"/>
      <c r="K71" s="594"/>
      <c r="L71" s="594"/>
      <c r="M71" s="594"/>
      <c r="N71" s="592">
        <f>P71+P72</f>
        <v>1</v>
      </c>
      <c r="O71" s="596" t="s">
        <v>197</v>
      </c>
      <c r="P71" s="231">
        <v>1</v>
      </c>
      <c r="Q71" s="245" t="s">
        <v>308</v>
      </c>
      <c r="R71" s="231">
        <v>0</v>
      </c>
      <c r="S71" s="596" t="s">
        <v>199</v>
      </c>
      <c r="T71" s="592">
        <f>R71+R72</f>
        <v>0</v>
      </c>
      <c r="U71" s="593" t="str">
        <f>N50</f>
        <v>ＪＦＣ　足利ラトゥール</v>
      </c>
      <c r="V71" s="593"/>
      <c r="W71" s="593"/>
      <c r="X71" s="593"/>
      <c r="Y71" s="593"/>
      <c r="Z71" s="593"/>
      <c r="AA71" s="593"/>
      <c r="AB71" s="591"/>
      <c r="AC71" s="590" t="s">
        <v>218</v>
      </c>
      <c r="AD71" s="590" t="s">
        <v>211</v>
      </c>
      <c r="AE71" s="590" t="s">
        <v>212</v>
      </c>
      <c r="AF71" s="590">
        <v>4</v>
      </c>
      <c r="AG71" s="511"/>
    </row>
    <row r="72" spans="1:33" ht="20.100000000000001" customHeight="1" x14ac:dyDescent="0.2">
      <c r="A72" s="172"/>
      <c r="B72" s="512"/>
      <c r="C72" s="595"/>
      <c r="D72" s="595"/>
      <c r="E72" s="595"/>
      <c r="G72" s="594"/>
      <c r="H72" s="594"/>
      <c r="I72" s="594"/>
      <c r="J72" s="594"/>
      <c r="K72" s="594"/>
      <c r="L72" s="594"/>
      <c r="M72" s="594"/>
      <c r="N72" s="592"/>
      <c r="O72" s="596"/>
      <c r="P72" s="231">
        <v>0</v>
      </c>
      <c r="Q72" s="245" t="s">
        <v>308</v>
      </c>
      <c r="R72" s="231">
        <v>0</v>
      </c>
      <c r="S72" s="596"/>
      <c r="T72" s="592"/>
      <c r="U72" s="593"/>
      <c r="V72" s="593"/>
      <c r="W72" s="593"/>
      <c r="X72" s="593"/>
      <c r="Y72" s="593"/>
      <c r="Z72" s="593"/>
      <c r="AA72" s="593"/>
      <c r="AB72" s="591"/>
      <c r="AC72" s="590"/>
      <c r="AD72" s="590"/>
      <c r="AE72" s="590"/>
      <c r="AF72" s="590"/>
      <c r="AG72" s="511"/>
    </row>
    <row r="73" spans="1:33" ht="20.100000000000001" customHeight="1" x14ac:dyDescent="0.2">
      <c r="A73" s="172"/>
      <c r="C73" s="131"/>
      <c r="D73" s="131"/>
      <c r="E73" s="82"/>
      <c r="G73" s="231"/>
      <c r="H73" s="231"/>
      <c r="I73" s="257"/>
      <c r="J73" s="257"/>
      <c r="K73" s="231"/>
      <c r="L73" s="231"/>
      <c r="M73" s="257"/>
      <c r="N73" s="257"/>
      <c r="O73" s="231"/>
      <c r="P73" s="231"/>
      <c r="Q73" s="257"/>
      <c r="R73" s="257"/>
      <c r="S73" s="257"/>
      <c r="T73" s="231"/>
      <c r="U73" s="231"/>
      <c r="V73" s="257"/>
      <c r="W73" s="257"/>
      <c r="X73" s="231"/>
      <c r="Y73" s="231"/>
      <c r="Z73" s="257"/>
      <c r="AA73" s="257"/>
      <c r="AB73" s="223"/>
      <c r="AC73" s="236"/>
      <c r="AD73" s="67"/>
      <c r="AE73" s="67"/>
      <c r="AF73" s="174"/>
      <c r="AG73" s="173"/>
    </row>
    <row r="74" spans="1:33" ht="20.100000000000001" customHeight="1" x14ac:dyDescent="0.2">
      <c r="A74" s="172"/>
      <c r="B74" s="512" t="s">
        <v>0</v>
      </c>
      <c r="C74" s="595">
        <v>0.51388888888888895</v>
      </c>
      <c r="D74" s="595"/>
      <c r="E74" s="595"/>
      <c r="G74" s="609" t="str">
        <f>W50</f>
        <v>国本ジュニアサッカークラブ</v>
      </c>
      <c r="H74" s="609"/>
      <c r="I74" s="609"/>
      <c r="J74" s="609"/>
      <c r="K74" s="609"/>
      <c r="L74" s="609"/>
      <c r="M74" s="609"/>
      <c r="N74" s="592">
        <f>P74+P75</f>
        <v>1</v>
      </c>
      <c r="O74" s="596" t="s">
        <v>197</v>
      </c>
      <c r="P74" s="231">
        <v>0</v>
      </c>
      <c r="Q74" s="245" t="s">
        <v>308</v>
      </c>
      <c r="R74" s="231">
        <v>0</v>
      </c>
      <c r="S74" s="596" t="s">
        <v>199</v>
      </c>
      <c r="T74" s="592">
        <f>R74+R75</f>
        <v>1</v>
      </c>
      <c r="U74" s="609" t="str">
        <f>AA50</f>
        <v>大谷北ＦＣフォルテ</v>
      </c>
      <c r="V74" s="609"/>
      <c r="W74" s="609"/>
      <c r="X74" s="609"/>
      <c r="Y74" s="609"/>
      <c r="Z74" s="609"/>
      <c r="AA74" s="609"/>
      <c r="AB74" s="591"/>
      <c r="AC74" s="590" t="s">
        <v>215</v>
      </c>
      <c r="AD74" s="590" t="s">
        <v>216</v>
      </c>
      <c r="AE74" s="590" t="s">
        <v>217</v>
      </c>
      <c r="AF74" s="590">
        <v>1</v>
      </c>
      <c r="AG74" s="511"/>
    </row>
    <row r="75" spans="1:33" ht="20.100000000000001" customHeight="1" x14ac:dyDescent="0.2">
      <c r="A75" s="172"/>
      <c r="B75" s="512"/>
      <c r="C75" s="595"/>
      <c r="D75" s="595"/>
      <c r="E75" s="595"/>
      <c r="G75" s="609"/>
      <c r="H75" s="609"/>
      <c r="I75" s="609"/>
      <c r="J75" s="609"/>
      <c r="K75" s="609"/>
      <c r="L75" s="609"/>
      <c r="M75" s="609"/>
      <c r="N75" s="592"/>
      <c r="O75" s="596"/>
      <c r="P75" s="231">
        <v>1</v>
      </c>
      <c r="Q75" s="245" t="s">
        <v>308</v>
      </c>
      <c r="R75" s="231">
        <v>1</v>
      </c>
      <c r="S75" s="596"/>
      <c r="T75" s="592"/>
      <c r="U75" s="609"/>
      <c r="V75" s="609"/>
      <c r="W75" s="609"/>
      <c r="X75" s="609"/>
      <c r="Y75" s="609"/>
      <c r="Z75" s="609"/>
      <c r="AA75" s="609"/>
      <c r="AB75" s="591"/>
      <c r="AC75" s="590"/>
      <c r="AD75" s="590"/>
      <c r="AE75" s="590"/>
      <c r="AF75" s="590"/>
      <c r="AG75" s="511"/>
    </row>
    <row r="76" spans="1:33" ht="20.100000000000001" customHeight="1" x14ac:dyDescent="0.2">
      <c r="B76" s="225"/>
      <c r="C76" s="171"/>
      <c r="D76" s="171"/>
      <c r="E76" s="171"/>
      <c r="G76" s="231"/>
      <c r="H76" s="231"/>
      <c r="I76" s="231"/>
      <c r="J76" s="231"/>
      <c r="K76" s="231"/>
      <c r="L76" s="231"/>
      <c r="M76" s="231"/>
      <c r="N76" s="170"/>
      <c r="O76" s="232"/>
      <c r="P76" s="231"/>
      <c r="Q76" s="245"/>
      <c r="R76" s="257"/>
      <c r="S76" s="232"/>
      <c r="T76" s="170"/>
      <c r="U76" s="231"/>
      <c r="V76" s="231"/>
      <c r="W76" s="231"/>
      <c r="X76" s="231"/>
      <c r="Y76" s="231"/>
      <c r="Z76" s="231"/>
      <c r="AA76" s="231"/>
      <c r="AB76" s="236"/>
      <c r="AC76" s="236"/>
      <c r="AF76" s="236"/>
      <c r="AG76" s="236"/>
    </row>
    <row r="77" spans="1:33" ht="20.100000000000001" customHeight="1" x14ac:dyDescent="0.2">
      <c r="C77" s="566" t="str">
        <f>J46 &amp;"リーグ"</f>
        <v>Hリーグ</v>
      </c>
      <c r="D77" s="567"/>
      <c r="E77" s="567"/>
      <c r="F77" s="568"/>
      <c r="G77" s="533" t="str">
        <f>C79</f>
        <v>ＮＩＫＫＯ　ＳＰＯＲＴＳ　ＣＬＵＢ</v>
      </c>
      <c r="H77" s="534"/>
      <c r="I77" s="489" t="str">
        <f>C81</f>
        <v>ＦＣ　ＳＦｉＤＡ</v>
      </c>
      <c r="J77" s="490"/>
      <c r="K77" s="485" t="str">
        <f>C83</f>
        <v>ＪＦＣ　足利ラトゥール</v>
      </c>
      <c r="L77" s="486"/>
      <c r="M77" s="588" t="s">
        <v>203</v>
      </c>
      <c r="N77" s="588" t="s">
        <v>204</v>
      </c>
      <c r="O77" s="588" t="s">
        <v>307</v>
      </c>
      <c r="P77" s="588" t="s">
        <v>205</v>
      </c>
      <c r="R77" s="499" t="str">
        <f>W46 &amp;"リーグ"</f>
        <v>HHリーグ</v>
      </c>
      <c r="S77" s="500"/>
      <c r="T77" s="500"/>
      <c r="U77" s="501"/>
      <c r="V77" s="505" t="str">
        <f>R79</f>
        <v>フットボールクラブガナドール大田原Ｕ１２</v>
      </c>
      <c r="W77" s="506"/>
      <c r="X77" s="533" t="str">
        <f>R81</f>
        <v>国本ジュニアサッカークラブ</v>
      </c>
      <c r="Y77" s="534"/>
      <c r="Z77" s="485" t="str">
        <f>R83</f>
        <v>大谷北ＦＣフォルテ</v>
      </c>
      <c r="AA77" s="486"/>
      <c r="AB77" s="588" t="s">
        <v>203</v>
      </c>
      <c r="AC77" s="588" t="s">
        <v>204</v>
      </c>
      <c r="AD77" s="588" t="s">
        <v>307</v>
      </c>
      <c r="AE77" s="588" t="s">
        <v>205</v>
      </c>
    </row>
    <row r="78" spans="1:33" ht="20.100000000000001" customHeight="1" x14ac:dyDescent="0.2">
      <c r="C78" s="569"/>
      <c r="D78" s="570"/>
      <c r="E78" s="570"/>
      <c r="F78" s="571"/>
      <c r="G78" s="535"/>
      <c r="H78" s="536"/>
      <c r="I78" s="491"/>
      <c r="J78" s="492"/>
      <c r="K78" s="487"/>
      <c r="L78" s="488"/>
      <c r="M78" s="589"/>
      <c r="N78" s="589"/>
      <c r="O78" s="589"/>
      <c r="P78" s="589"/>
      <c r="R78" s="502"/>
      <c r="S78" s="503"/>
      <c r="T78" s="503"/>
      <c r="U78" s="504"/>
      <c r="V78" s="507"/>
      <c r="W78" s="508"/>
      <c r="X78" s="535"/>
      <c r="Y78" s="536"/>
      <c r="Z78" s="487"/>
      <c r="AA78" s="488"/>
      <c r="AB78" s="589"/>
      <c r="AC78" s="589"/>
      <c r="AD78" s="589"/>
      <c r="AE78" s="589"/>
    </row>
    <row r="79" spans="1:33" ht="20.100000000000001" customHeight="1" x14ac:dyDescent="0.2">
      <c r="C79" s="578" t="str">
        <f>F50</f>
        <v>ＮＩＫＫＯ　ＳＰＯＲＴＳ　ＣＬＵＢ</v>
      </c>
      <c r="D79" s="579"/>
      <c r="E79" s="579"/>
      <c r="F79" s="580"/>
      <c r="G79" s="572"/>
      <c r="H79" s="573"/>
      <c r="I79" s="259">
        <f>N59</f>
        <v>1</v>
      </c>
      <c r="J79" s="259">
        <f>T59</f>
        <v>0</v>
      </c>
      <c r="K79" s="259">
        <f>N65</f>
        <v>1</v>
      </c>
      <c r="L79" s="259">
        <f>T65</f>
        <v>0</v>
      </c>
      <c r="M79" s="576">
        <f>COUNTIF(G80:L80,"○")*3+COUNTIF(G80:L80,"△")</f>
        <v>6</v>
      </c>
      <c r="N79" s="562">
        <f>O79-J79-L79</f>
        <v>2</v>
      </c>
      <c r="O79" s="562">
        <f>I79+K79</f>
        <v>2</v>
      </c>
      <c r="P79" s="562">
        <v>1</v>
      </c>
      <c r="R79" s="616" t="str">
        <f>S50</f>
        <v>フットボールクラブガナドール大田原Ｕ１２</v>
      </c>
      <c r="S79" s="617"/>
      <c r="T79" s="617"/>
      <c r="U79" s="618"/>
      <c r="V79" s="572"/>
      <c r="W79" s="573"/>
      <c r="X79" s="259">
        <f>N62</f>
        <v>0</v>
      </c>
      <c r="Y79" s="259">
        <f>T62</f>
        <v>3</v>
      </c>
      <c r="Z79" s="259">
        <f>N68</f>
        <v>0</v>
      </c>
      <c r="AA79" s="259">
        <f>T68</f>
        <v>5</v>
      </c>
      <c r="AB79" s="576">
        <f>COUNTIF(V80:AA80,"○")*3+COUNTIF(V80:AA80,"△")</f>
        <v>0</v>
      </c>
      <c r="AC79" s="562">
        <f>AD79-Y79-AA79</f>
        <v>-8</v>
      </c>
      <c r="AD79" s="562">
        <f>X79+Z79</f>
        <v>0</v>
      </c>
      <c r="AE79" s="562">
        <v>3</v>
      </c>
    </row>
    <row r="80" spans="1:33" ht="20.100000000000001" customHeight="1" x14ac:dyDescent="0.2">
      <c r="C80" s="581"/>
      <c r="D80" s="582"/>
      <c r="E80" s="582"/>
      <c r="F80" s="583"/>
      <c r="G80" s="574"/>
      <c r="H80" s="575"/>
      <c r="I80" s="564" t="str">
        <f>IF(I79&gt;J79,"○",IF(I79&lt;J79,"×",IF(I79=J79,"△")))</f>
        <v>○</v>
      </c>
      <c r="J80" s="565"/>
      <c r="K80" s="564" t="str">
        <f>IF(K79&gt;L79,"○",IF(K79&lt;L79,"×",IF(K79=L79,"△")))</f>
        <v>○</v>
      </c>
      <c r="L80" s="565"/>
      <c r="M80" s="577"/>
      <c r="N80" s="563"/>
      <c r="O80" s="563"/>
      <c r="P80" s="563"/>
      <c r="R80" s="619"/>
      <c r="S80" s="620"/>
      <c r="T80" s="620"/>
      <c r="U80" s="621"/>
      <c r="V80" s="574"/>
      <c r="W80" s="575"/>
      <c r="X80" s="564" t="str">
        <f>IF(X79&gt;Y79,"○",IF(X79&lt;Y79,"×",IF(X79=Y79,"△")))</f>
        <v>×</v>
      </c>
      <c r="Y80" s="565"/>
      <c r="Z80" s="564" t="str">
        <f>IF(Z79&gt;AA79,"○",IF(Z79&lt;AA79,"×",IF(Z79=AA79,"△")))</f>
        <v>×</v>
      </c>
      <c r="AA80" s="565"/>
      <c r="AB80" s="577"/>
      <c r="AC80" s="563"/>
      <c r="AD80" s="563"/>
      <c r="AE80" s="563"/>
    </row>
    <row r="81" spans="3:31" ht="20.100000000000001" customHeight="1" x14ac:dyDescent="0.2">
      <c r="C81" s="566" t="str">
        <f>J50</f>
        <v>ＦＣ　ＳＦｉＤＡ</v>
      </c>
      <c r="D81" s="567"/>
      <c r="E81" s="567"/>
      <c r="F81" s="568"/>
      <c r="G81" s="259">
        <f>J79</f>
        <v>0</v>
      </c>
      <c r="H81" s="259">
        <f>I79</f>
        <v>1</v>
      </c>
      <c r="I81" s="572"/>
      <c r="J81" s="573"/>
      <c r="K81" s="259">
        <f>N71</f>
        <v>1</v>
      </c>
      <c r="L81" s="259">
        <f>T71</f>
        <v>0</v>
      </c>
      <c r="M81" s="576">
        <f>COUNTIF(G82:L82,"○")*3+COUNTIF(G82:L82,"△")</f>
        <v>3</v>
      </c>
      <c r="N81" s="562">
        <f>O81-H81-L81</f>
        <v>0</v>
      </c>
      <c r="O81" s="562">
        <f>G81+K81</f>
        <v>1</v>
      </c>
      <c r="P81" s="562">
        <v>2</v>
      </c>
      <c r="R81" s="566" t="str">
        <f>W50</f>
        <v>国本ジュニアサッカークラブ</v>
      </c>
      <c r="S81" s="567"/>
      <c r="T81" s="567"/>
      <c r="U81" s="568"/>
      <c r="V81" s="259">
        <f>Y79</f>
        <v>3</v>
      </c>
      <c r="W81" s="259">
        <f>X79</f>
        <v>0</v>
      </c>
      <c r="X81" s="572"/>
      <c r="Y81" s="573"/>
      <c r="Z81" s="259">
        <f>N74</f>
        <v>1</v>
      </c>
      <c r="AA81" s="259">
        <f>T74</f>
        <v>1</v>
      </c>
      <c r="AB81" s="576">
        <f>COUNTIF(V82:AA82,"○")*3+COUNTIF(V82:AA82,"△")</f>
        <v>4</v>
      </c>
      <c r="AC81" s="562">
        <f>AD81-W81-AA81</f>
        <v>3</v>
      </c>
      <c r="AD81" s="562">
        <f>V81+Z81</f>
        <v>4</v>
      </c>
      <c r="AE81" s="562">
        <v>2</v>
      </c>
    </row>
    <row r="82" spans="3:31" ht="20.100000000000001" customHeight="1" x14ac:dyDescent="0.2">
      <c r="C82" s="569"/>
      <c r="D82" s="570"/>
      <c r="E82" s="570"/>
      <c r="F82" s="571"/>
      <c r="G82" s="564" t="str">
        <f>IF(G81&gt;H81,"○",IF(G81&lt;H81,"×",IF(G81=H81,"△")))</f>
        <v>×</v>
      </c>
      <c r="H82" s="565"/>
      <c r="I82" s="574"/>
      <c r="J82" s="575"/>
      <c r="K82" s="564" t="str">
        <f>IF(K81&gt;L81,"○",IF(K81&lt;L81,"×",IF(K81=L81,"△")))</f>
        <v>○</v>
      </c>
      <c r="L82" s="565"/>
      <c r="M82" s="577"/>
      <c r="N82" s="563"/>
      <c r="O82" s="563"/>
      <c r="P82" s="563"/>
      <c r="R82" s="569"/>
      <c r="S82" s="570"/>
      <c r="T82" s="570"/>
      <c r="U82" s="571"/>
      <c r="V82" s="564" t="str">
        <f>IF(V81&gt;W81,"○",IF(V81&lt;W81,"×",IF(V81=W81,"△")))</f>
        <v>○</v>
      </c>
      <c r="W82" s="565"/>
      <c r="X82" s="574"/>
      <c r="Y82" s="575"/>
      <c r="Z82" s="564" t="str">
        <f>IF(Z81&gt;AA81,"○",IF(Z81&lt;AA81,"×",IF(Z81=AA81,"△")))</f>
        <v>△</v>
      </c>
      <c r="AA82" s="565"/>
      <c r="AB82" s="577"/>
      <c r="AC82" s="563"/>
      <c r="AD82" s="563"/>
      <c r="AE82" s="563"/>
    </row>
    <row r="83" spans="3:31" ht="20.100000000000001" customHeight="1" x14ac:dyDescent="0.2">
      <c r="C83" s="566" t="str">
        <f>N50</f>
        <v>ＪＦＣ　足利ラトゥール</v>
      </c>
      <c r="D83" s="567"/>
      <c r="E83" s="567"/>
      <c r="F83" s="568"/>
      <c r="G83" s="259">
        <f>L79</f>
        <v>0</v>
      </c>
      <c r="H83" s="259">
        <f>K79</f>
        <v>1</v>
      </c>
      <c r="I83" s="259">
        <f>L81</f>
        <v>0</v>
      </c>
      <c r="J83" s="259">
        <f>K81</f>
        <v>1</v>
      </c>
      <c r="K83" s="572"/>
      <c r="L83" s="573"/>
      <c r="M83" s="576">
        <f>COUNTIF(G84:L84,"○")*3+COUNTIF(G84:L84,"△")</f>
        <v>0</v>
      </c>
      <c r="N83" s="562">
        <f>O83-H83-J83</f>
        <v>-2</v>
      </c>
      <c r="O83" s="562">
        <f>G83+I83</f>
        <v>0</v>
      </c>
      <c r="P83" s="562">
        <v>3</v>
      </c>
      <c r="R83" s="578" t="str">
        <f>AA50</f>
        <v>大谷北ＦＣフォルテ</v>
      </c>
      <c r="S83" s="579"/>
      <c r="T83" s="579"/>
      <c r="U83" s="580"/>
      <c r="V83" s="259">
        <f>AA79</f>
        <v>5</v>
      </c>
      <c r="W83" s="259">
        <f>Z79</f>
        <v>0</v>
      </c>
      <c r="X83" s="259">
        <f>AA81</f>
        <v>1</v>
      </c>
      <c r="Y83" s="259">
        <f>Z81</f>
        <v>1</v>
      </c>
      <c r="Z83" s="572"/>
      <c r="AA83" s="573"/>
      <c r="AB83" s="576">
        <f>COUNTIF(V84:AA84,"○")*3+COUNTIF(V84:AA84,"△")</f>
        <v>4</v>
      </c>
      <c r="AC83" s="562">
        <f>AD83-W83-Y83</f>
        <v>5</v>
      </c>
      <c r="AD83" s="562">
        <f>V83+X83</f>
        <v>6</v>
      </c>
      <c r="AE83" s="562">
        <v>1</v>
      </c>
    </row>
    <row r="84" spans="3:31" ht="20.100000000000001" customHeight="1" x14ac:dyDescent="0.2">
      <c r="C84" s="569"/>
      <c r="D84" s="570"/>
      <c r="E84" s="570"/>
      <c r="F84" s="571"/>
      <c r="G84" s="564" t="str">
        <f>IF(G83&gt;H83,"○",IF(G83&lt;H83,"×",IF(G83=H83,"△")))</f>
        <v>×</v>
      </c>
      <c r="H84" s="565"/>
      <c r="I84" s="564" t="str">
        <f>IF(I83&gt;J83,"○",IF(I83&lt;J83,"×",IF(I83=J83,"△")))</f>
        <v>×</v>
      </c>
      <c r="J84" s="565"/>
      <c r="K84" s="574"/>
      <c r="L84" s="575"/>
      <c r="M84" s="577"/>
      <c r="N84" s="563"/>
      <c r="O84" s="563"/>
      <c r="P84" s="563"/>
      <c r="R84" s="581"/>
      <c r="S84" s="582"/>
      <c r="T84" s="582"/>
      <c r="U84" s="583"/>
      <c r="V84" s="564" t="str">
        <f>IF(V83&gt;W83,"○",IF(V83&lt;W83,"×",IF(V83=W83,"△")))</f>
        <v>○</v>
      </c>
      <c r="W84" s="565"/>
      <c r="X84" s="564" t="str">
        <f>IF(X83&gt;Y83,"○",IF(X83&lt;Y83,"×",IF(X83=Y83,"△")))</f>
        <v>△</v>
      </c>
      <c r="Y84" s="565"/>
      <c r="Z84" s="574"/>
      <c r="AA84" s="575"/>
      <c r="AB84" s="577"/>
      <c r="AC84" s="563"/>
      <c r="AD84" s="563"/>
      <c r="AE84" s="563"/>
    </row>
    <row r="85" spans="3:31" ht="20.100000000000001" customHeight="1" x14ac:dyDescent="0.2"/>
  </sheetData>
  <mergeCells count="340"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G98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style="248" customWidth="1"/>
    <col min="36" max="257" width="9" style="248"/>
    <col min="258" max="285" width="5.6640625" style="248" customWidth="1"/>
    <col min="286" max="513" width="9" style="248"/>
    <col min="514" max="541" width="5.6640625" style="248" customWidth="1"/>
    <col min="542" max="769" width="9" style="248"/>
    <col min="770" max="797" width="5.6640625" style="248" customWidth="1"/>
    <col min="798" max="1025" width="9" style="248"/>
    <col min="1026" max="1053" width="5.6640625" style="248" customWidth="1"/>
    <col min="1054" max="1281" width="9" style="248"/>
    <col min="1282" max="1309" width="5.6640625" style="248" customWidth="1"/>
    <col min="1310" max="1537" width="9" style="248"/>
    <col min="1538" max="1565" width="5.6640625" style="248" customWidth="1"/>
    <col min="1566" max="1793" width="9" style="248"/>
    <col min="1794" max="1821" width="5.6640625" style="248" customWidth="1"/>
    <col min="1822" max="2049" width="9" style="248"/>
    <col min="2050" max="2077" width="5.6640625" style="248" customWidth="1"/>
    <col min="2078" max="2305" width="9" style="248"/>
    <col min="2306" max="2333" width="5.6640625" style="248" customWidth="1"/>
    <col min="2334" max="2561" width="9" style="248"/>
    <col min="2562" max="2589" width="5.6640625" style="248" customWidth="1"/>
    <col min="2590" max="2817" width="9" style="248"/>
    <col min="2818" max="2845" width="5.6640625" style="248" customWidth="1"/>
    <col min="2846" max="3073" width="9" style="248"/>
    <col min="3074" max="3101" width="5.6640625" style="248" customWidth="1"/>
    <col min="3102" max="3329" width="9" style="248"/>
    <col min="3330" max="3357" width="5.6640625" style="248" customWidth="1"/>
    <col min="3358" max="3585" width="9" style="248"/>
    <col min="3586" max="3613" width="5.6640625" style="248" customWidth="1"/>
    <col min="3614" max="3841" width="9" style="248"/>
    <col min="3842" max="3869" width="5.6640625" style="248" customWidth="1"/>
    <col min="3870" max="4097" width="9" style="248"/>
    <col min="4098" max="4125" width="5.6640625" style="248" customWidth="1"/>
    <col min="4126" max="4353" width="9" style="248"/>
    <col min="4354" max="4381" width="5.6640625" style="248" customWidth="1"/>
    <col min="4382" max="4609" width="9" style="248"/>
    <col min="4610" max="4637" width="5.6640625" style="248" customWidth="1"/>
    <col min="4638" max="4865" width="9" style="248"/>
    <col min="4866" max="4893" width="5.6640625" style="248" customWidth="1"/>
    <col min="4894" max="5121" width="9" style="248"/>
    <col min="5122" max="5149" width="5.6640625" style="248" customWidth="1"/>
    <col min="5150" max="5377" width="9" style="248"/>
    <col min="5378" max="5405" width="5.6640625" style="248" customWidth="1"/>
    <col min="5406" max="5633" width="9" style="248"/>
    <col min="5634" max="5661" width="5.6640625" style="248" customWidth="1"/>
    <col min="5662" max="5889" width="9" style="248"/>
    <col min="5890" max="5917" width="5.6640625" style="248" customWidth="1"/>
    <col min="5918" max="6145" width="9" style="248"/>
    <col min="6146" max="6173" width="5.6640625" style="248" customWidth="1"/>
    <col min="6174" max="6401" width="9" style="248"/>
    <col min="6402" max="6429" width="5.6640625" style="248" customWidth="1"/>
    <col min="6430" max="6657" width="9" style="248"/>
    <col min="6658" max="6685" width="5.6640625" style="248" customWidth="1"/>
    <col min="6686" max="6913" width="9" style="248"/>
    <col min="6914" max="6941" width="5.6640625" style="248" customWidth="1"/>
    <col min="6942" max="7169" width="9" style="248"/>
    <col min="7170" max="7197" width="5.6640625" style="248" customWidth="1"/>
    <col min="7198" max="7425" width="9" style="248"/>
    <col min="7426" max="7453" width="5.6640625" style="248" customWidth="1"/>
    <col min="7454" max="7681" width="9" style="248"/>
    <col min="7682" max="7709" width="5.6640625" style="248" customWidth="1"/>
    <col min="7710" max="7937" width="9" style="248"/>
    <col min="7938" max="7965" width="5.6640625" style="248" customWidth="1"/>
    <col min="7966" max="8193" width="9" style="248"/>
    <col min="8194" max="8221" width="5.6640625" style="248" customWidth="1"/>
    <col min="8222" max="8449" width="9" style="248"/>
    <col min="8450" max="8477" width="5.6640625" style="248" customWidth="1"/>
    <col min="8478" max="8705" width="9" style="248"/>
    <col min="8706" max="8733" width="5.6640625" style="248" customWidth="1"/>
    <col min="8734" max="8961" width="9" style="248"/>
    <col min="8962" max="8989" width="5.6640625" style="248" customWidth="1"/>
    <col min="8990" max="9217" width="9" style="248"/>
    <col min="9218" max="9245" width="5.6640625" style="248" customWidth="1"/>
    <col min="9246" max="9473" width="9" style="248"/>
    <col min="9474" max="9501" width="5.6640625" style="248" customWidth="1"/>
    <col min="9502" max="9729" width="9" style="248"/>
    <col min="9730" max="9757" width="5.6640625" style="248" customWidth="1"/>
    <col min="9758" max="9985" width="9" style="248"/>
    <col min="9986" max="10013" width="5.6640625" style="248" customWidth="1"/>
    <col min="10014" max="10241" width="9" style="248"/>
    <col min="10242" max="10269" width="5.6640625" style="248" customWidth="1"/>
    <col min="10270" max="10497" width="9" style="248"/>
    <col min="10498" max="10525" width="5.6640625" style="248" customWidth="1"/>
    <col min="10526" max="10753" width="9" style="248"/>
    <col min="10754" max="10781" width="5.6640625" style="248" customWidth="1"/>
    <col min="10782" max="11009" width="9" style="248"/>
    <col min="11010" max="11037" width="5.6640625" style="248" customWidth="1"/>
    <col min="11038" max="11265" width="9" style="248"/>
    <col min="11266" max="11293" width="5.6640625" style="248" customWidth="1"/>
    <col min="11294" max="11521" width="9" style="248"/>
    <col min="11522" max="11549" width="5.6640625" style="248" customWidth="1"/>
    <col min="11550" max="11777" width="9" style="248"/>
    <col min="11778" max="11805" width="5.6640625" style="248" customWidth="1"/>
    <col min="11806" max="12033" width="9" style="248"/>
    <col min="12034" max="12061" width="5.6640625" style="248" customWidth="1"/>
    <col min="12062" max="12289" width="9" style="248"/>
    <col min="12290" max="12317" width="5.6640625" style="248" customWidth="1"/>
    <col min="12318" max="12545" width="9" style="248"/>
    <col min="12546" max="12573" width="5.6640625" style="248" customWidth="1"/>
    <col min="12574" max="12801" width="9" style="248"/>
    <col min="12802" max="12829" width="5.6640625" style="248" customWidth="1"/>
    <col min="12830" max="13057" width="9" style="248"/>
    <col min="13058" max="13085" width="5.6640625" style="248" customWidth="1"/>
    <col min="13086" max="13313" width="9" style="248"/>
    <col min="13314" max="13341" width="5.6640625" style="248" customWidth="1"/>
    <col min="13342" max="13569" width="9" style="248"/>
    <col min="13570" max="13597" width="5.6640625" style="248" customWidth="1"/>
    <col min="13598" max="13825" width="9" style="248"/>
    <col min="13826" max="13853" width="5.6640625" style="248" customWidth="1"/>
    <col min="13854" max="14081" width="9" style="248"/>
    <col min="14082" max="14109" width="5.6640625" style="248" customWidth="1"/>
    <col min="14110" max="14337" width="9" style="248"/>
    <col min="14338" max="14365" width="5.6640625" style="248" customWidth="1"/>
    <col min="14366" max="14593" width="9" style="248"/>
    <col min="14594" max="14621" width="5.6640625" style="248" customWidth="1"/>
    <col min="14622" max="14849" width="9" style="248"/>
    <col min="14850" max="14877" width="5.6640625" style="248" customWidth="1"/>
    <col min="14878" max="15105" width="9" style="248"/>
    <col min="15106" max="15133" width="5.6640625" style="248" customWidth="1"/>
    <col min="15134" max="15361" width="9" style="248"/>
    <col min="15362" max="15389" width="5.6640625" style="248" customWidth="1"/>
    <col min="15390" max="15617" width="9" style="248"/>
    <col min="15618" max="15645" width="5.6640625" style="248" customWidth="1"/>
    <col min="15646" max="15873" width="9" style="248"/>
    <col min="15874" max="15901" width="5.6640625" style="248" customWidth="1"/>
    <col min="15902" max="16129" width="9" style="248"/>
    <col min="16130" max="16157" width="5.6640625" style="248" customWidth="1"/>
    <col min="16158" max="16384" width="9" style="248"/>
  </cols>
  <sheetData>
    <row r="1" spans="1:33" ht="21.75" customHeight="1" x14ac:dyDescent="0.2">
      <c r="A1" s="12" t="str">
        <f>'U11組合せ (抽選結果)'!J3</f>
        <v>■第1日　1月13日</v>
      </c>
      <c r="B1" s="110"/>
      <c r="C1" s="110"/>
      <c r="D1" s="110"/>
      <c r="E1" s="110"/>
      <c r="F1" s="110"/>
      <c r="G1" s="110"/>
      <c r="H1" s="110"/>
      <c r="I1" s="526" t="str">
        <f>'U11組合せ (抽選結果)'!S3</f>
        <v>予選リーグ</v>
      </c>
      <c r="J1" s="526"/>
      <c r="K1" s="526"/>
      <c r="L1" s="526"/>
      <c r="M1" s="526"/>
      <c r="N1" s="104"/>
      <c r="O1" s="104"/>
      <c r="P1" s="104"/>
      <c r="Q1" s="104"/>
      <c r="R1" s="104"/>
      <c r="T1" s="525" t="s">
        <v>297</v>
      </c>
      <c r="U1" s="525"/>
      <c r="V1" s="525"/>
      <c r="W1" s="525"/>
      <c r="X1" s="526" t="str">
        <f>'U11組合せ (抽選結果)'!AL128</f>
        <v>市貝町城見ヶ丘運動公園ＡＢ</v>
      </c>
      <c r="Y1" s="526"/>
      <c r="Z1" s="526"/>
      <c r="AA1" s="526"/>
      <c r="AB1" s="526"/>
      <c r="AC1" s="526"/>
      <c r="AD1" s="526"/>
      <c r="AE1" s="526"/>
      <c r="AF1" s="526"/>
      <c r="AG1" s="526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28"/>
      <c r="S2" s="228"/>
      <c r="T2" s="228"/>
      <c r="U2" s="228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525" t="s">
        <v>299</v>
      </c>
      <c r="J3" s="525"/>
      <c r="M3" s="228"/>
      <c r="R3" s="228"/>
      <c r="S3" s="228"/>
      <c r="T3" s="228"/>
      <c r="U3" s="228"/>
      <c r="V3" s="14"/>
      <c r="X3" s="525" t="s">
        <v>251</v>
      </c>
      <c r="Y3" s="525"/>
      <c r="Z3" s="12"/>
    </row>
    <row r="4" spans="1:33" ht="20.100000000000001" customHeight="1" thickBot="1" x14ac:dyDescent="0.25">
      <c r="A4" s="1"/>
      <c r="B4" s="1"/>
      <c r="C4" s="1"/>
      <c r="D4" s="1"/>
      <c r="E4" s="1"/>
      <c r="F4" s="1"/>
      <c r="G4" s="1"/>
      <c r="H4" s="1"/>
      <c r="I4" s="246"/>
      <c r="J4" s="2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96"/>
      <c r="Y4" s="2"/>
      <c r="Z4" s="1"/>
      <c r="AA4" s="1"/>
      <c r="AB4" s="1"/>
      <c r="AC4" s="1"/>
      <c r="AD4" s="1"/>
    </row>
    <row r="5" spans="1:33" ht="20.100000000000001" customHeight="1" thickTop="1" x14ac:dyDescent="0.2">
      <c r="A5" s="1"/>
      <c r="B5" s="1"/>
      <c r="C5" s="1"/>
      <c r="D5" s="44"/>
      <c r="E5" s="15"/>
      <c r="F5" s="15"/>
      <c r="G5" s="117"/>
      <c r="H5" s="112"/>
      <c r="I5" s="111"/>
      <c r="J5" s="292"/>
      <c r="K5" s="295"/>
      <c r="L5" s="15"/>
      <c r="M5" s="15"/>
      <c r="N5" s="15"/>
      <c r="O5" s="16"/>
      <c r="P5" s="1"/>
      <c r="Q5" s="1"/>
      <c r="R5" s="1"/>
      <c r="S5" s="297"/>
      <c r="T5" s="292"/>
      <c r="U5" s="292"/>
      <c r="V5" s="298"/>
      <c r="W5" s="299"/>
      <c r="X5" s="300"/>
      <c r="Y5" s="15"/>
      <c r="Z5" s="16"/>
      <c r="AA5" s="44"/>
      <c r="AB5" s="15"/>
      <c r="AC5" s="15"/>
      <c r="AD5" s="16"/>
    </row>
    <row r="6" spans="1:33" ht="20.100000000000001" customHeight="1" x14ac:dyDescent="0.2">
      <c r="A6" s="1"/>
      <c r="B6" s="1"/>
      <c r="C6" s="512">
        <v>1</v>
      </c>
      <c r="D6" s="512"/>
      <c r="E6" s="225"/>
      <c r="F6" s="1"/>
      <c r="G6" s="512">
        <v>2</v>
      </c>
      <c r="H6" s="512"/>
      <c r="I6" s="225"/>
      <c r="J6" s="1"/>
      <c r="K6" s="512">
        <v>3</v>
      </c>
      <c r="L6" s="512"/>
      <c r="M6" s="225"/>
      <c r="N6" s="1"/>
      <c r="O6" s="512">
        <v>4</v>
      </c>
      <c r="P6" s="512"/>
      <c r="Q6" s="1"/>
      <c r="R6" s="512">
        <v>5</v>
      </c>
      <c r="S6" s="512"/>
      <c r="T6" s="225"/>
      <c r="U6" s="1"/>
      <c r="V6" s="512">
        <v>6</v>
      </c>
      <c r="W6" s="512"/>
      <c r="X6" s="225"/>
      <c r="Y6" s="1"/>
      <c r="Z6" s="512">
        <v>7</v>
      </c>
      <c r="AA6" s="512"/>
      <c r="AB6" s="225"/>
      <c r="AC6" s="1"/>
      <c r="AD6" s="512">
        <v>8</v>
      </c>
      <c r="AE6" s="512"/>
    </row>
    <row r="7" spans="1:33" ht="20.100000000000001" customHeight="1" x14ac:dyDescent="0.2">
      <c r="A7" s="1"/>
      <c r="B7" s="1"/>
      <c r="C7" s="521" t="str">
        <f>'U11組合せ (抽選結果)'!AJ142</f>
        <v>Ｎ　Ｆ　Ｃ</v>
      </c>
      <c r="D7" s="521"/>
      <c r="E7" s="227"/>
      <c r="F7" s="222"/>
      <c r="G7" s="558" t="str">
        <f>'U11組合せ (抽選結果)'!AJ140</f>
        <v>ＡＣ　ＥＳＰＡＣＩＯ</v>
      </c>
      <c r="H7" s="558"/>
      <c r="I7" s="227"/>
      <c r="J7" s="118"/>
      <c r="K7" s="522" t="str">
        <f>'U11組合せ (抽選結果)'!AJ138</f>
        <v>緑が丘ＹＦＣサッカー教室</v>
      </c>
      <c r="L7" s="522"/>
      <c r="M7" s="227"/>
      <c r="N7" s="118"/>
      <c r="O7" s="521" t="str">
        <f>'U11組合せ (抽選結果)'!AJ136</f>
        <v>ジヴェルチード那須</v>
      </c>
      <c r="P7" s="521"/>
      <c r="Q7" s="118"/>
      <c r="R7" s="522" t="str">
        <f>'U11組合せ (抽選結果)'!AJ134</f>
        <v>ＪＦＣアミスタ市貝</v>
      </c>
      <c r="S7" s="522"/>
      <c r="T7" s="227"/>
      <c r="U7" s="118"/>
      <c r="V7" s="560" t="str">
        <f>'U11組合せ (抽選結果)'!AJ132</f>
        <v>坂西ジュニオール</v>
      </c>
      <c r="W7" s="560"/>
      <c r="X7" s="227"/>
      <c r="Y7" s="118"/>
      <c r="Z7" s="521" t="str">
        <f>'U11組合せ (抽選結果)'!AJ130</f>
        <v>ＦＣグラシアス</v>
      </c>
      <c r="AA7" s="521"/>
      <c r="AB7" s="227"/>
      <c r="AC7" s="118"/>
      <c r="AD7" s="521" t="str">
        <f>'U11組合せ (抽選結果)'!AJ128</f>
        <v>ＦＣ城東</v>
      </c>
      <c r="AE7" s="521"/>
    </row>
    <row r="8" spans="1:33" ht="20.100000000000001" customHeight="1" x14ac:dyDescent="0.2">
      <c r="A8" s="1"/>
      <c r="B8" s="1"/>
      <c r="C8" s="521"/>
      <c r="D8" s="521"/>
      <c r="E8" s="227"/>
      <c r="F8" s="222"/>
      <c r="G8" s="558"/>
      <c r="H8" s="558"/>
      <c r="I8" s="227"/>
      <c r="J8" s="118"/>
      <c r="K8" s="522"/>
      <c r="L8" s="522"/>
      <c r="M8" s="227"/>
      <c r="N8" s="118"/>
      <c r="O8" s="521"/>
      <c r="P8" s="521"/>
      <c r="Q8" s="118"/>
      <c r="R8" s="522"/>
      <c r="S8" s="522"/>
      <c r="T8" s="227"/>
      <c r="U8" s="118"/>
      <c r="V8" s="560"/>
      <c r="W8" s="560"/>
      <c r="X8" s="227"/>
      <c r="Y8" s="118"/>
      <c r="Z8" s="521"/>
      <c r="AA8" s="521"/>
      <c r="AB8" s="227"/>
      <c r="AC8" s="118"/>
      <c r="AD8" s="521"/>
      <c r="AE8" s="521"/>
    </row>
    <row r="9" spans="1:33" ht="20.100000000000001" customHeight="1" x14ac:dyDescent="0.2">
      <c r="A9" s="1"/>
      <c r="B9" s="1"/>
      <c r="C9" s="521"/>
      <c r="D9" s="521"/>
      <c r="E9" s="227"/>
      <c r="F9" s="222"/>
      <c r="G9" s="558"/>
      <c r="H9" s="558"/>
      <c r="I9" s="227"/>
      <c r="J9" s="118"/>
      <c r="K9" s="522"/>
      <c r="L9" s="522"/>
      <c r="M9" s="227"/>
      <c r="N9" s="118"/>
      <c r="O9" s="521"/>
      <c r="P9" s="521"/>
      <c r="Q9" s="118"/>
      <c r="R9" s="522"/>
      <c r="S9" s="522"/>
      <c r="T9" s="227"/>
      <c r="U9" s="118"/>
      <c r="V9" s="560"/>
      <c r="W9" s="560"/>
      <c r="X9" s="227"/>
      <c r="Y9" s="118"/>
      <c r="Z9" s="521"/>
      <c r="AA9" s="521"/>
      <c r="AB9" s="227"/>
      <c r="AC9" s="118"/>
      <c r="AD9" s="521"/>
      <c r="AE9" s="521"/>
    </row>
    <row r="10" spans="1:33" ht="19.5" customHeight="1" x14ac:dyDescent="0.2">
      <c r="A10" s="1"/>
      <c r="B10" s="1"/>
      <c r="C10" s="521"/>
      <c r="D10" s="521"/>
      <c r="E10" s="227"/>
      <c r="F10" s="222"/>
      <c r="G10" s="558"/>
      <c r="H10" s="558"/>
      <c r="I10" s="227"/>
      <c r="J10" s="118"/>
      <c r="K10" s="522"/>
      <c r="L10" s="522"/>
      <c r="M10" s="227"/>
      <c r="N10" s="118"/>
      <c r="O10" s="521"/>
      <c r="P10" s="521"/>
      <c r="Q10" s="118"/>
      <c r="R10" s="522"/>
      <c r="S10" s="522"/>
      <c r="T10" s="227"/>
      <c r="U10" s="118"/>
      <c r="V10" s="560"/>
      <c r="W10" s="560"/>
      <c r="X10" s="227"/>
      <c r="Y10" s="118"/>
      <c r="Z10" s="521"/>
      <c r="AA10" s="521"/>
      <c r="AB10" s="227"/>
      <c r="AC10" s="118"/>
      <c r="AD10" s="521"/>
      <c r="AE10" s="521"/>
    </row>
    <row r="11" spans="1:33" ht="20.100000000000001" customHeight="1" x14ac:dyDescent="0.2">
      <c r="A11" s="1"/>
      <c r="B11" s="1"/>
      <c r="C11" s="521"/>
      <c r="D11" s="521"/>
      <c r="E11" s="227"/>
      <c r="F11" s="222"/>
      <c r="G11" s="558"/>
      <c r="H11" s="558"/>
      <c r="I11" s="227"/>
      <c r="J11" s="118"/>
      <c r="K11" s="522"/>
      <c r="L11" s="522"/>
      <c r="M11" s="227"/>
      <c r="N11" s="118"/>
      <c r="O11" s="521"/>
      <c r="P11" s="521"/>
      <c r="Q11" s="118"/>
      <c r="R11" s="522"/>
      <c r="S11" s="522"/>
      <c r="T11" s="227"/>
      <c r="U11" s="118"/>
      <c r="V11" s="560"/>
      <c r="W11" s="560"/>
      <c r="X11" s="227"/>
      <c r="Y11" s="118"/>
      <c r="Z11" s="521"/>
      <c r="AA11" s="521"/>
      <c r="AB11" s="227"/>
      <c r="AC11" s="118"/>
      <c r="AD11" s="521"/>
      <c r="AE11" s="521"/>
    </row>
    <row r="12" spans="1:33" ht="20.100000000000001" customHeight="1" x14ac:dyDescent="0.2">
      <c r="A12" s="1"/>
      <c r="B12" s="1"/>
      <c r="C12" s="521"/>
      <c r="D12" s="521"/>
      <c r="E12" s="227"/>
      <c r="F12" s="222"/>
      <c r="G12" s="558"/>
      <c r="H12" s="558"/>
      <c r="I12" s="227"/>
      <c r="J12" s="118"/>
      <c r="K12" s="522"/>
      <c r="L12" s="522"/>
      <c r="M12" s="227"/>
      <c r="N12" s="118"/>
      <c r="O12" s="521"/>
      <c r="P12" s="521"/>
      <c r="Q12" s="118"/>
      <c r="R12" s="522"/>
      <c r="S12" s="522"/>
      <c r="T12" s="227"/>
      <c r="U12" s="118"/>
      <c r="V12" s="560"/>
      <c r="W12" s="560"/>
      <c r="X12" s="227"/>
      <c r="Y12" s="118"/>
      <c r="Z12" s="521"/>
      <c r="AA12" s="521"/>
      <c r="AB12" s="227"/>
      <c r="AC12" s="118"/>
      <c r="AD12" s="521"/>
      <c r="AE12" s="521"/>
    </row>
    <row r="13" spans="1:33" ht="20.100000000000001" customHeight="1" x14ac:dyDescent="0.2">
      <c r="A13" s="1"/>
      <c r="B13" s="1"/>
      <c r="C13" s="521"/>
      <c r="D13" s="521"/>
      <c r="E13" s="227"/>
      <c r="F13" s="222"/>
      <c r="G13" s="558"/>
      <c r="H13" s="558"/>
      <c r="I13" s="227"/>
      <c r="J13" s="118"/>
      <c r="K13" s="522"/>
      <c r="L13" s="522"/>
      <c r="M13" s="227"/>
      <c r="N13" s="118"/>
      <c r="O13" s="521"/>
      <c r="P13" s="521"/>
      <c r="Q13" s="118"/>
      <c r="R13" s="522"/>
      <c r="S13" s="522"/>
      <c r="T13" s="227"/>
      <c r="U13" s="118"/>
      <c r="V13" s="560"/>
      <c r="W13" s="560"/>
      <c r="X13" s="227"/>
      <c r="Y13" s="118"/>
      <c r="Z13" s="521"/>
      <c r="AA13" s="521"/>
      <c r="AB13" s="227"/>
      <c r="AC13" s="118"/>
      <c r="AD13" s="521"/>
      <c r="AE13" s="521"/>
    </row>
    <row r="14" spans="1:33" ht="19.5" customHeight="1" x14ac:dyDescent="0.2">
      <c r="A14" s="1"/>
      <c r="B14" s="1"/>
      <c r="C14" s="521"/>
      <c r="D14" s="521"/>
      <c r="E14" s="227"/>
      <c r="F14" s="222"/>
      <c r="G14" s="558"/>
      <c r="H14" s="558"/>
      <c r="I14" s="227"/>
      <c r="J14" s="118"/>
      <c r="K14" s="522"/>
      <c r="L14" s="522"/>
      <c r="M14" s="227"/>
      <c r="N14" s="118"/>
      <c r="O14" s="521"/>
      <c r="P14" s="521"/>
      <c r="Q14" s="118"/>
      <c r="R14" s="522"/>
      <c r="S14" s="522"/>
      <c r="T14" s="227"/>
      <c r="U14" s="118"/>
      <c r="V14" s="560"/>
      <c r="W14" s="560"/>
      <c r="X14" s="227"/>
      <c r="Y14" s="118"/>
      <c r="Z14" s="521"/>
      <c r="AA14" s="521"/>
      <c r="AB14" s="227"/>
      <c r="AC14" s="118"/>
      <c r="AD14" s="521"/>
      <c r="AE14" s="521"/>
    </row>
    <row r="15" spans="1:33" ht="19.2" x14ac:dyDescent="0.2">
      <c r="B15" s="57" t="s">
        <v>196</v>
      </c>
      <c r="D15" s="5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0" t="s">
        <v>220</v>
      </c>
      <c r="AC15" s="237" t="s">
        <v>207</v>
      </c>
      <c r="AD15" s="237" t="s">
        <v>208</v>
      </c>
      <c r="AE15" s="237" t="s">
        <v>208</v>
      </c>
      <c r="AF15" s="237" t="s">
        <v>209</v>
      </c>
      <c r="AG15" s="239" t="s">
        <v>221</v>
      </c>
    </row>
    <row r="16" spans="1:33" ht="14.1" customHeight="1" x14ac:dyDescent="0.2">
      <c r="B16" s="512" t="s">
        <v>210</v>
      </c>
      <c r="C16" s="512" t="s">
        <v>1</v>
      </c>
      <c r="D16" s="513">
        <v>0.375</v>
      </c>
      <c r="E16" s="513"/>
      <c r="F16" s="513"/>
      <c r="G16" s="514" t="str">
        <f>C7</f>
        <v>Ｎ　Ｆ　Ｃ</v>
      </c>
      <c r="H16" s="514"/>
      <c r="I16" s="514"/>
      <c r="J16" s="514"/>
      <c r="K16" s="514"/>
      <c r="L16" s="514"/>
      <c r="M16" s="514"/>
      <c r="N16" s="509">
        <f>P16+P17</f>
        <v>4</v>
      </c>
      <c r="O16" s="634" t="s">
        <v>197</v>
      </c>
      <c r="P16" s="243">
        <v>2</v>
      </c>
      <c r="Q16" s="225" t="s">
        <v>47</v>
      </c>
      <c r="R16" s="243">
        <v>0</v>
      </c>
      <c r="S16" s="634" t="s">
        <v>199</v>
      </c>
      <c r="T16" s="509">
        <f>R16+R17</f>
        <v>0</v>
      </c>
      <c r="U16" s="519" t="str">
        <f>G7</f>
        <v>ＡＣ　ＥＳＰＡＣＩＯ</v>
      </c>
      <c r="V16" s="519"/>
      <c r="W16" s="519"/>
      <c r="X16" s="519"/>
      <c r="Y16" s="519"/>
      <c r="Z16" s="519"/>
      <c r="AA16" s="519"/>
      <c r="AB16" s="516"/>
      <c r="AC16" s="633" t="s">
        <v>211</v>
      </c>
      <c r="AD16" s="633" t="s">
        <v>212</v>
      </c>
      <c r="AE16" s="633" t="s">
        <v>213</v>
      </c>
      <c r="AF16" s="633">
        <v>8</v>
      </c>
      <c r="AG16" s="511"/>
    </row>
    <row r="17" spans="2:33" ht="14.1" customHeight="1" x14ac:dyDescent="0.2">
      <c r="B17" s="512"/>
      <c r="C17" s="512"/>
      <c r="D17" s="513"/>
      <c r="E17" s="513"/>
      <c r="F17" s="513"/>
      <c r="G17" s="514"/>
      <c r="H17" s="514"/>
      <c r="I17" s="514"/>
      <c r="J17" s="514"/>
      <c r="K17" s="514"/>
      <c r="L17" s="514"/>
      <c r="M17" s="514"/>
      <c r="N17" s="509"/>
      <c r="O17" s="634"/>
      <c r="P17" s="243">
        <v>2</v>
      </c>
      <c r="Q17" s="225" t="s">
        <v>47</v>
      </c>
      <c r="R17" s="243">
        <v>0</v>
      </c>
      <c r="S17" s="634"/>
      <c r="T17" s="509"/>
      <c r="U17" s="519"/>
      <c r="V17" s="519"/>
      <c r="W17" s="519"/>
      <c r="X17" s="519"/>
      <c r="Y17" s="519"/>
      <c r="Z17" s="519"/>
      <c r="AA17" s="519"/>
      <c r="AB17" s="516"/>
      <c r="AC17" s="633"/>
      <c r="AD17" s="633"/>
      <c r="AE17" s="633"/>
      <c r="AF17" s="633"/>
      <c r="AG17" s="511"/>
    </row>
    <row r="18" spans="2:33" ht="14.1" customHeight="1" x14ac:dyDescent="0.2">
      <c r="B18" s="512" t="s">
        <v>206</v>
      </c>
      <c r="C18" s="512" t="s">
        <v>1</v>
      </c>
      <c r="D18" s="513">
        <v>0.375</v>
      </c>
      <c r="E18" s="513"/>
      <c r="F18" s="513"/>
      <c r="G18" s="514" t="str">
        <f>K7</f>
        <v>緑が丘ＹＦＣサッカー教室</v>
      </c>
      <c r="H18" s="514"/>
      <c r="I18" s="514"/>
      <c r="J18" s="514"/>
      <c r="K18" s="514"/>
      <c r="L18" s="514"/>
      <c r="M18" s="514"/>
      <c r="N18" s="509">
        <f>P18+P19</f>
        <v>7</v>
      </c>
      <c r="O18" s="634" t="s">
        <v>197</v>
      </c>
      <c r="P18" s="243">
        <v>2</v>
      </c>
      <c r="Q18" s="225" t="s">
        <v>47</v>
      </c>
      <c r="R18" s="243">
        <v>0</v>
      </c>
      <c r="S18" s="634" t="s">
        <v>199</v>
      </c>
      <c r="T18" s="509">
        <f>R18+R19</f>
        <v>0</v>
      </c>
      <c r="U18" s="519" t="str">
        <f>O7</f>
        <v>ジヴェルチード那須</v>
      </c>
      <c r="V18" s="519"/>
      <c r="W18" s="519"/>
      <c r="X18" s="519"/>
      <c r="Y18" s="519"/>
      <c r="Z18" s="519"/>
      <c r="AA18" s="519"/>
      <c r="AB18" s="516"/>
      <c r="AC18" s="633" t="s">
        <v>214</v>
      </c>
      <c r="AD18" s="633" t="s">
        <v>213</v>
      </c>
      <c r="AE18" s="633" t="s">
        <v>212</v>
      </c>
      <c r="AF18" s="633">
        <v>5</v>
      </c>
      <c r="AG18" s="511"/>
    </row>
    <row r="19" spans="2:33" ht="14.1" customHeight="1" x14ac:dyDescent="0.2">
      <c r="B19" s="512"/>
      <c r="C19" s="512"/>
      <c r="D19" s="513"/>
      <c r="E19" s="513"/>
      <c r="F19" s="513"/>
      <c r="G19" s="514"/>
      <c r="H19" s="514"/>
      <c r="I19" s="514"/>
      <c r="J19" s="514"/>
      <c r="K19" s="514"/>
      <c r="L19" s="514"/>
      <c r="M19" s="514"/>
      <c r="N19" s="509"/>
      <c r="O19" s="634"/>
      <c r="P19" s="243">
        <v>5</v>
      </c>
      <c r="Q19" s="225" t="s">
        <v>47</v>
      </c>
      <c r="R19" s="243">
        <v>0</v>
      </c>
      <c r="S19" s="634"/>
      <c r="T19" s="509"/>
      <c r="U19" s="519"/>
      <c r="V19" s="519"/>
      <c r="W19" s="519"/>
      <c r="X19" s="519"/>
      <c r="Y19" s="519"/>
      <c r="Z19" s="519"/>
      <c r="AA19" s="519"/>
      <c r="AB19" s="516"/>
      <c r="AC19" s="633"/>
      <c r="AD19" s="633"/>
      <c r="AE19" s="633"/>
      <c r="AF19" s="633"/>
      <c r="AG19" s="511"/>
    </row>
    <row r="20" spans="2:33" ht="14.1" customHeight="1" x14ac:dyDescent="0.2">
      <c r="B20" s="512" t="s">
        <v>210</v>
      </c>
      <c r="C20" s="512" t="s">
        <v>2</v>
      </c>
      <c r="D20" s="513">
        <v>0.40277777777777773</v>
      </c>
      <c r="E20" s="513"/>
      <c r="F20" s="513"/>
      <c r="G20" s="514" t="str">
        <f>R7</f>
        <v>ＪＦＣアミスタ市貝</v>
      </c>
      <c r="H20" s="514"/>
      <c r="I20" s="514"/>
      <c r="J20" s="514"/>
      <c r="K20" s="514"/>
      <c r="L20" s="514"/>
      <c r="M20" s="514"/>
      <c r="N20" s="509">
        <f>P20+P21</f>
        <v>4</v>
      </c>
      <c r="O20" s="634" t="s">
        <v>197</v>
      </c>
      <c r="P20" s="243">
        <v>3</v>
      </c>
      <c r="Q20" s="225" t="s">
        <v>47</v>
      </c>
      <c r="R20" s="243">
        <v>0</v>
      </c>
      <c r="S20" s="634" t="s">
        <v>199</v>
      </c>
      <c r="T20" s="509">
        <f>R20+R21</f>
        <v>0</v>
      </c>
      <c r="U20" s="519" t="str">
        <f>V7</f>
        <v>坂西ジュニオール</v>
      </c>
      <c r="V20" s="519"/>
      <c r="W20" s="519"/>
      <c r="X20" s="519"/>
      <c r="Y20" s="519"/>
      <c r="Z20" s="519"/>
      <c r="AA20" s="519"/>
      <c r="AB20" s="516"/>
      <c r="AC20" s="633" t="s">
        <v>215</v>
      </c>
      <c r="AD20" s="633" t="s">
        <v>216</v>
      </c>
      <c r="AE20" s="633" t="s">
        <v>217</v>
      </c>
      <c r="AF20" s="633">
        <v>4</v>
      </c>
      <c r="AG20" s="511"/>
    </row>
    <row r="21" spans="2:33" ht="14.1" customHeight="1" x14ac:dyDescent="0.2">
      <c r="B21" s="512"/>
      <c r="C21" s="512"/>
      <c r="D21" s="513"/>
      <c r="E21" s="513"/>
      <c r="F21" s="513"/>
      <c r="G21" s="514"/>
      <c r="H21" s="514"/>
      <c r="I21" s="514"/>
      <c r="J21" s="514"/>
      <c r="K21" s="514"/>
      <c r="L21" s="514"/>
      <c r="M21" s="514"/>
      <c r="N21" s="509"/>
      <c r="O21" s="634"/>
      <c r="P21" s="243">
        <v>1</v>
      </c>
      <c r="Q21" s="225" t="s">
        <v>47</v>
      </c>
      <c r="R21" s="243">
        <v>0</v>
      </c>
      <c r="S21" s="634"/>
      <c r="T21" s="509"/>
      <c r="U21" s="519"/>
      <c r="V21" s="519"/>
      <c r="W21" s="519"/>
      <c r="X21" s="519"/>
      <c r="Y21" s="519"/>
      <c r="Z21" s="519"/>
      <c r="AA21" s="519"/>
      <c r="AB21" s="516"/>
      <c r="AC21" s="633"/>
      <c r="AD21" s="633"/>
      <c r="AE21" s="633"/>
      <c r="AF21" s="633"/>
      <c r="AG21" s="511"/>
    </row>
    <row r="22" spans="2:33" ht="14.1" customHeight="1" x14ac:dyDescent="0.2">
      <c r="B22" s="512" t="s">
        <v>206</v>
      </c>
      <c r="C22" s="512" t="s">
        <v>2</v>
      </c>
      <c r="D22" s="513">
        <v>0.40277777777777773</v>
      </c>
      <c r="E22" s="513"/>
      <c r="F22" s="513"/>
      <c r="G22" s="514" t="str">
        <f>Z7</f>
        <v>ＦＣグラシアス</v>
      </c>
      <c r="H22" s="514"/>
      <c r="I22" s="514"/>
      <c r="J22" s="514"/>
      <c r="K22" s="514"/>
      <c r="L22" s="514"/>
      <c r="M22" s="514"/>
      <c r="N22" s="509">
        <f>P22+P23</f>
        <v>5</v>
      </c>
      <c r="O22" s="634" t="s">
        <v>197</v>
      </c>
      <c r="P22" s="243">
        <v>3</v>
      </c>
      <c r="Q22" s="225" t="s">
        <v>47</v>
      </c>
      <c r="R22" s="243">
        <v>0</v>
      </c>
      <c r="S22" s="634" t="s">
        <v>199</v>
      </c>
      <c r="T22" s="509">
        <f>R22+R23</f>
        <v>0</v>
      </c>
      <c r="U22" s="519" t="str">
        <f>AD7</f>
        <v>ＦＣ城東</v>
      </c>
      <c r="V22" s="519"/>
      <c r="W22" s="519"/>
      <c r="X22" s="519"/>
      <c r="Y22" s="519"/>
      <c r="Z22" s="519"/>
      <c r="AA22" s="519"/>
      <c r="AB22" s="516"/>
      <c r="AC22" s="633" t="s">
        <v>218</v>
      </c>
      <c r="AD22" s="633" t="s">
        <v>217</v>
      </c>
      <c r="AE22" s="633" t="s">
        <v>216</v>
      </c>
      <c r="AF22" s="633">
        <v>1</v>
      </c>
      <c r="AG22" s="511"/>
    </row>
    <row r="23" spans="2:33" ht="14.1" customHeight="1" x14ac:dyDescent="0.2">
      <c r="B23" s="512"/>
      <c r="C23" s="512"/>
      <c r="D23" s="513"/>
      <c r="E23" s="513"/>
      <c r="F23" s="513"/>
      <c r="G23" s="514"/>
      <c r="H23" s="514"/>
      <c r="I23" s="514"/>
      <c r="J23" s="514"/>
      <c r="K23" s="514"/>
      <c r="L23" s="514"/>
      <c r="M23" s="514"/>
      <c r="N23" s="509"/>
      <c r="O23" s="634"/>
      <c r="P23" s="243">
        <v>2</v>
      </c>
      <c r="Q23" s="225" t="s">
        <v>47</v>
      </c>
      <c r="R23" s="243">
        <v>0</v>
      </c>
      <c r="S23" s="634"/>
      <c r="T23" s="509"/>
      <c r="U23" s="519"/>
      <c r="V23" s="519"/>
      <c r="W23" s="519"/>
      <c r="X23" s="519"/>
      <c r="Y23" s="519"/>
      <c r="Z23" s="519"/>
      <c r="AA23" s="519"/>
      <c r="AB23" s="516"/>
      <c r="AC23" s="633"/>
      <c r="AD23" s="633"/>
      <c r="AE23" s="633"/>
      <c r="AF23" s="633"/>
      <c r="AG23" s="511"/>
    </row>
    <row r="24" spans="2:33" ht="14.1" customHeight="1" x14ac:dyDescent="0.2">
      <c r="B24" s="512" t="s">
        <v>210</v>
      </c>
      <c r="C24" s="512" t="s">
        <v>3</v>
      </c>
      <c r="D24" s="513">
        <v>0.43055555555555558</v>
      </c>
      <c r="E24" s="513"/>
      <c r="F24" s="513"/>
      <c r="G24" s="519" t="str">
        <f>C7</f>
        <v>Ｎ　Ｆ　Ｃ</v>
      </c>
      <c r="H24" s="519"/>
      <c r="I24" s="519"/>
      <c r="J24" s="519"/>
      <c r="K24" s="519"/>
      <c r="L24" s="519"/>
      <c r="M24" s="519"/>
      <c r="N24" s="509">
        <f>P24+P25</f>
        <v>1</v>
      </c>
      <c r="O24" s="634" t="s">
        <v>197</v>
      </c>
      <c r="P24" s="243">
        <v>0</v>
      </c>
      <c r="Q24" s="225" t="s">
        <v>47</v>
      </c>
      <c r="R24" s="243">
        <v>1</v>
      </c>
      <c r="S24" s="634" t="s">
        <v>199</v>
      </c>
      <c r="T24" s="509">
        <f>R24+R25</f>
        <v>2</v>
      </c>
      <c r="U24" s="514" t="str">
        <f>K7</f>
        <v>緑が丘ＹＦＣサッカー教室</v>
      </c>
      <c r="V24" s="514"/>
      <c r="W24" s="514"/>
      <c r="X24" s="514"/>
      <c r="Y24" s="514"/>
      <c r="Z24" s="514"/>
      <c r="AA24" s="514"/>
      <c r="AB24" s="516"/>
      <c r="AC24" s="633" t="s">
        <v>212</v>
      </c>
      <c r="AD24" s="633" t="s">
        <v>211</v>
      </c>
      <c r="AE24" s="633" t="s">
        <v>214</v>
      </c>
      <c r="AF24" s="633">
        <v>7</v>
      </c>
      <c r="AG24" s="511"/>
    </row>
    <row r="25" spans="2:33" ht="14.1" customHeight="1" x14ac:dyDescent="0.2">
      <c r="B25" s="512"/>
      <c r="C25" s="512"/>
      <c r="D25" s="513"/>
      <c r="E25" s="513"/>
      <c r="F25" s="513"/>
      <c r="G25" s="519"/>
      <c r="H25" s="519"/>
      <c r="I25" s="519"/>
      <c r="J25" s="519"/>
      <c r="K25" s="519"/>
      <c r="L25" s="519"/>
      <c r="M25" s="519"/>
      <c r="N25" s="509"/>
      <c r="O25" s="634"/>
      <c r="P25" s="243">
        <v>1</v>
      </c>
      <c r="Q25" s="225" t="s">
        <v>47</v>
      </c>
      <c r="R25" s="243">
        <v>1</v>
      </c>
      <c r="S25" s="634"/>
      <c r="T25" s="509"/>
      <c r="U25" s="514"/>
      <c r="V25" s="514"/>
      <c r="W25" s="514"/>
      <c r="X25" s="514"/>
      <c r="Y25" s="514"/>
      <c r="Z25" s="514"/>
      <c r="AA25" s="514"/>
      <c r="AB25" s="516"/>
      <c r="AC25" s="633"/>
      <c r="AD25" s="633"/>
      <c r="AE25" s="633"/>
      <c r="AF25" s="633"/>
      <c r="AG25" s="511"/>
    </row>
    <row r="26" spans="2:33" ht="14.1" customHeight="1" x14ac:dyDescent="0.2">
      <c r="B26" s="512" t="s">
        <v>206</v>
      </c>
      <c r="C26" s="512" t="s">
        <v>3</v>
      </c>
      <c r="D26" s="513">
        <v>0.43055555555555558</v>
      </c>
      <c r="E26" s="513"/>
      <c r="F26" s="513"/>
      <c r="G26" s="519" t="str">
        <f>G7</f>
        <v>ＡＣ　ＥＳＰＡＣＩＯ</v>
      </c>
      <c r="H26" s="519"/>
      <c r="I26" s="519"/>
      <c r="J26" s="519"/>
      <c r="K26" s="519"/>
      <c r="L26" s="519"/>
      <c r="M26" s="519"/>
      <c r="N26" s="509">
        <f>P26+P27</f>
        <v>0</v>
      </c>
      <c r="O26" s="634" t="s">
        <v>197</v>
      </c>
      <c r="P26" s="243">
        <v>0</v>
      </c>
      <c r="Q26" s="225" t="s">
        <v>47</v>
      </c>
      <c r="R26" s="243">
        <v>1</v>
      </c>
      <c r="S26" s="634" t="s">
        <v>199</v>
      </c>
      <c r="T26" s="509">
        <f>R26+R27</f>
        <v>3</v>
      </c>
      <c r="U26" s="514" t="str">
        <f>O7</f>
        <v>ジヴェルチード那須</v>
      </c>
      <c r="V26" s="514"/>
      <c r="W26" s="514"/>
      <c r="X26" s="514"/>
      <c r="Y26" s="514"/>
      <c r="Z26" s="514"/>
      <c r="AA26" s="514"/>
      <c r="AB26" s="516"/>
      <c r="AC26" s="633" t="s">
        <v>213</v>
      </c>
      <c r="AD26" s="633" t="s">
        <v>214</v>
      </c>
      <c r="AE26" s="633" t="s">
        <v>211</v>
      </c>
      <c r="AF26" s="633">
        <v>6</v>
      </c>
      <c r="AG26" s="511"/>
    </row>
    <row r="27" spans="2:33" ht="14.1" customHeight="1" x14ac:dyDescent="0.2">
      <c r="B27" s="512"/>
      <c r="C27" s="512"/>
      <c r="D27" s="513"/>
      <c r="E27" s="513"/>
      <c r="F27" s="513"/>
      <c r="G27" s="519"/>
      <c r="H27" s="519"/>
      <c r="I27" s="519"/>
      <c r="J27" s="519"/>
      <c r="K27" s="519"/>
      <c r="L27" s="519"/>
      <c r="M27" s="519"/>
      <c r="N27" s="509"/>
      <c r="O27" s="634"/>
      <c r="P27" s="243">
        <v>0</v>
      </c>
      <c r="Q27" s="225" t="s">
        <v>47</v>
      </c>
      <c r="R27" s="243">
        <v>2</v>
      </c>
      <c r="S27" s="634"/>
      <c r="T27" s="509"/>
      <c r="U27" s="514"/>
      <c r="V27" s="514"/>
      <c r="W27" s="514"/>
      <c r="X27" s="514"/>
      <c r="Y27" s="514"/>
      <c r="Z27" s="514"/>
      <c r="AA27" s="514"/>
      <c r="AB27" s="516"/>
      <c r="AC27" s="633"/>
      <c r="AD27" s="633"/>
      <c r="AE27" s="633"/>
      <c r="AF27" s="633"/>
      <c r="AG27" s="511"/>
    </row>
    <row r="28" spans="2:33" ht="14.1" customHeight="1" x14ac:dyDescent="0.2">
      <c r="B28" s="512" t="s">
        <v>210</v>
      </c>
      <c r="C28" s="512" t="s">
        <v>4</v>
      </c>
      <c r="D28" s="513">
        <v>0.45833333333333331</v>
      </c>
      <c r="E28" s="513"/>
      <c r="F28" s="513"/>
      <c r="G28" s="514" t="str">
        <f>R7</f>
        <v>ＪＦＣアミスタ市貝</v>
      </c>
      <c r="H28" s="514"/>
      <c r="I28" s="514"/>
      <c r="J28" s="514"/>
      <c r="K28" s="514"/>
      <c r="L28" s="514"/>
      <c r="M28" s="514"/>
      <c r="N28" s="509">
        <f>P28+P29</f>
        <v>3</v>
      </c>
      <c r="O28" s="634" t="s">
        <v>197</v>
      </c>
      <c r="P28" s="243">
        <v>0</v>
      </c>
      <c r="Q28" s="225" t="s">
        <v>47</v>
      </c>
      <c r="R28" s="243">
        <v>0</v>
      </c>
      <c r="S28" s="634" t="s">
        <v>199</v>
      </c>
      <c r="T28" s="509">
        <f>R28+R29</f>
        <v>0</v>
      </c>
      <c r="U28" s="519" t="str">
        <f>Z7</f>
        <v>ＦＣグラシアス</v>
      </c>
      <c r="V28" s="519"/>
      <c r="W28" s="519"/>
      <c r="X28" s="519"/>
      <c r="Y28" s="519"/>
      <c r="Z28" s="519"/>
      <c r="AA28" s="519"/>
      <c r="AB28" s="516"/>
      <c r="AC28" s="633" t="s">
        <v>216</v>
      </c>
      <c r="AD28" s="633" t="s">
        <v>215</v>
      </c>
      <c r="AE28" s="633" t="s">
        <v>218</v>
      </c>
      <c r="AF28" s="633">
        <v>3</v>
      </c>
      <c r="AG28" s="511"/>
    </row>
    <row r="29" spans="2:33" ht="14.1" customHeight="1" x14ac:dyDescent="0.2">
      <c r="B29" s="512"/>
      <c r="C29" s="512"/>
      <c r="D29" s="513"/>
      <c r="E29" s="513"/>
      <c r="F29" s="513"/>
      <c r="G29" s="514"/>
      <c r="H29" s="514"/>
      <c r="I29" s="514"/>
      <c r="J29" s="514"/>
      <c r="K29" s="514"/>
      <c r="L29" s="514"/>
      <c r="M29" s="514"/>
      <c r="N29" s="509"/>
      <c r="O29" s="634"/>
      <c r="P29" s="243">
        <v>3</v>
      </c>
      <c r="Q29" s="225" t="s">
        <v>47</v>
      </c>
      <c r="R29" s="243">
        <v>0</v>
      </c>
      <c r="S29" s="634"/>
      <c r="T29" s="509"/>
      <c r="U29" s="519"/>
      <c r="V29" s="519"/>
      <c r="W29" s="519"/>
      <c r="X29" s="519"/>
      <c r="Y29" s="519"/>
      <c r="Z29" s="519"/>
      <c r="AA29" s="519"/>
      <c r="AB29" s="516"/>
      <c r="AC29" s="633"/>
      <c r="AD29" s="633"/>
      <c r="AE29" s="633"/>
      <c r="AF29" s="633"/>
      <c r="AG29" s="511"/>
    </row>
    <row r="30" spans="2:33" ht="14.1" customHeight="1" x14ac:dyDescent="0.2">
      <c r="B30" s="512" t="s">
        <v>206</v>
      </c>
      <c r="C30" s="512" t="s">
        <v>4</v>
      </c>
      <c r="D30" s="513">
        <v>0.45833333333333331</v>
      </c>
      <c r="E30" s="513"/>
      <c r="F30" s="513"/>
      <c r="G30" s="519" t="str">
        <f>V7</f>
        <v>坂西ジュニオール</v>
      </c>
      <c r="H30" s="519"/>
      <c r="I30" s="519"/>
      <c r="J30" s="519"/>
      <c r="K30" s="519"/>
      <c r="L30" s="519"/>
      <c r="M30" s="519"/>
      <c r="N30" s="509">
        <f>P30+P31</f>
        <v>0</v>
      </c>
      <c r="O30" s="634" t="s">
        <v>197</v>
      </c>
      <c r="P30" s="243">
        <v>0</v>
      </c>
      <c r="Q30" s="225" t="s">
        <v>47</v>
      </c>
      <c r="R30" s="243">
        <v>0</v>
      </c>
      <c r="S30" s="634" t="s">
        <v>199</v>
      </c>
      <c r="T30" s="509">
        <f>R30+R31</f>
        <v>2</v>
      </c>
      <c r="U30" s="514" t="str">
        <f>AD7</f>
        <v>ＦＣ城東</v>
      </c>
      <c r="V30" s="514"/>
      <c r="W30" s="514"/>
      <c r="X30" s="514"/>
      <c r="Y30" s="514"/>
      <c r="Z30" s="514"/>
      <c r="AA30" s="514"/>
      <c r="AB30" s="516"/>
      <c r="AC30" s="633" t="s">
        <v>217</v>
      </c>
      <c r="AD30" s="633" t="s">
        <v>218</v>
      </c>
      <c r="AE30" s="633" t="s">
        <v>215</v>
      </c>
      <c r="AF30" s="633">
        <v>2</v>
      </c>
      <c r="AG30" s="511"/>
    </row>
    <row r="31" spans="2:33" ht="14.1" customHeight="1" x14ac:dyDescent="0.2">
      <c r="B31" s="512"/>
      <c r="C31" s="512"/>
      <c r="D31" s="513"/>
      <c r="E31" s="513"/>
      <c r="F31" s="513"/>
      <c r="G31" s="519"/>
      <c r="H31" s="519"/>
      <c r="I31" s="519"/>
      <c r="J31" s="519"/>
      <c r="K31" s="519"/>
      <c r="L31" s="519"/>
      <c r="M31" s="519"/>
      <c r="N31" s="509"/>
      <c r="O31" s="634"/>
      <c r="P31" s="243">
        <v>0</v>
      </c>
      <c r="Q31" s="225" t="s">
        <v>47</v>
      </c>
      <c r="R31" s="243">
        <v>2</v>
      </c>
      <c r="S31" s="634"/>
      <c r="T31" s="509"/>
      <c r="U31" s="514"/>
      <c r="V31" s="514"/>
      <c r="W31" s="514"/>
      <c r="X31" s="514"/>
      <c r="Y31" s="514"/>
      <c r="Z31" s="514"/>
      <c r="AA31" s="514"/>
      <c r="AB31" s="516"/>
      <c r="AC31" s="633"/>
      <c r="AD31" s="633"/>
      <c r="AE31" s="633"/>
      <c r="AF31" s="633"/>
      <c r="AG31" s="511"/>
    </row>
    <row r="32" spans="2:33" ht="14.1" customHeight="1" x14ac:dyDescent="0.2">
      <c r="B32" s="512" t="s">
        <v>210</v>
      </c>
      <c r="C32" s="512" t="s">
        <v>5</v>
      </c>
      <c r="D32" s="513">
        <v>0.4861111111111111</v>
      </c>
      <c r="E32" s="513"/>
      <c r="F32" s="513"/>
      <c r="G32" s="519" t="str">
        <f>C7</f>
        <v>Ｎ　Ｆ　Ｃ</v>
      </c>
      <c r="H32" s="519"/>
      <c r="I32" s="519"/>
      <c r="J32" s="519"/>
      <c r="K32" s="519"/>
      <c r="L32" s="519"/>
      <c r="M32" s="519"/>
      <c r="N32" s="509">
        <f>P32+P33</f>
        <v>1</v>
      </c>
      <c r="O32" s="634" t="s">
        <v>197</v>
      </c>
      <c r="P32" s="243">
        <v>1</v>
      </c>
      <c r="Q32" s="225" t="s">
        <v>47</v>
      </c>
      <c r="R32" s="243">
        <v>1</v>
      </c>
      <c r="S32" s="634" t="s">
        <v>199</v>
      </c>
      <c r="T32" s="509">
        <f>R32+R33</f>
        <v>2</v>
      </c>
      <c r="U32" s="514" t="str">
        <f>O7</f>
        <v>ジヴェルチード那須</v>
      </c>
      <c r="V32" s="514"/>
      <c r="W32" s="514"/>
      <c r="X32" s="514"/>
      <c r="Y32" s="514"/>
      <c r="Z32" s="514"/>
      <c r="AA32" s="514"/>
      <c r="AB32" s="516"/>
      <c r="AC32" s="633" t="s">
        <v>211</v>
      </c>
      <c r="AD32" s="633" t="s">
        <v>212</v>
      </c>
      <c r="AE32" s="633" t="s">
        <v>213</v>
      </c>
      <c r="AF32" s="633">
        <v>8</v>
      </c>
      <c r="AG32" s="511"/>
    </row>
    <row r="33" spans="2:33" ht="14.1" customHeight="1" x14ac:dyDescent="0.2">
      <c r="B33" s="512"/>
      <c r="C33" s="512"/>
      <c r="D33" s="513"/>
      <c r="E33" s="513"/>
      <c r="F33" s="513"/>
      <c r="G33" s="519"/>
      <c r="H33" s="519"/>
      <c r="I33" s="519"/>
      <c r="J33" s="519"/>
      <c r="K33" s="519"/>
      <c r="L33" s="519"/>
      <c r="M33" s="519"/>
      <c r="N33" s="509"/>
      <c r="O33" s="634"/>
      <c r="P33" s="243">
        <v>0</v>
      </c>
      <c r="Q33" s="225" t="s">
        <v>47</v>
      </c>
      <c r="R33" s="243">
        <v>1</v>
      </c>
      <c r="S33" s="634"/>
      <c r="T33" s="509"/>
      <c r="U33" s="514"/>
      <c r="V33" s="514"/>
      <c r="W33" s="514"/>
      <c r="X33" s="514"/>
      <c r="Y33" s="514"/>
      <c r="Z33" s="514"/>
      <c r="AA33" s="514"/>
      <c r="AB33" s="516"/>
      <c r="AC33" s="633"/>
      <c r="AD33" s="633"/>
      <c r="AE33" s="633"/>
      <c r="AF33" s="633"/>
      <c r="AG33" s="511"/>
    </row>
    <row r="34" spans="2:33" ht="14.1" customHeight="1" x14ac:dyDescent="0.2">
      <c r="B34" s="512" t="s">
        <v>206</v>
      </c>
      <c r="C34" s="512" t="s">
        <v>5</v>
      </c>
      <c r="D34" s="513">
        <v>0.4861111111111111</v>
      </c>
      <c r="E34" s="513"/>
      <c r="F34" s="513"/>
      <c r="G34" s="519" t="str">
        <f>G7</f>
        <v>ＡＣ　ＥＳＰＡＣＩＯ</v>
      </c>
      <c r="H34" s="519"/>
      <c r="I34" s="519"/>
      <c r="J34" s="519"/>
      <c r="K34" s="519"/>
      <c r="L34" s="519"/>
      <c r="M34" s="519"/>
      <c r="N34" s="509">
        <f>P34+P35</f>
        <v>0</v>
      </c>
      <c r="O34" s="634" t="s">
        <v>197</v>
      </c>
      <c r="P34" s="243">
        <v>0</v>
      </c>
      <c r="Q34" s="225" t="s">
        <v>47</v>
      </c>
      <c r="R34" s="243">
        <v>1</v>
      </c>
      <c r="S34" s="634" t="s">
        <v>199</v>
      </c>
      <c r="T34" s="509">
        <f>R34+R35</f>
        <v>1</v>
      </c>
      <c r="U34" s="514" t="str">
        <f>K7</f>
        <v>緑が丘ＹＦＣサッカー教室</v>
      </c>
      <c r="V34" s="514"/>
      <c r="W34" s="514"/>
      <c r="X34" s="514"/>
      <c r="Y34" s="514"/>
      <c r="Z34" s="514"/>
      <c r="AA34" s="514"/>
      <c r="AB34" s="516"/>
      <c r="AC34" s="633" t="s">
        <v>214</v>
      </c>
      <c r="AD34" s="633" t="s">
        <v>213</v>
      </c>
      <c r="AE34" s="633" t="s">
        <v>212</v>
      </c>
      <c r="AF34" s="633">
        <v>5</v>
      </c>
      <c r="AG34" s="511"/>
    </row>
    <row r="35" spans="2:33" ht="14.1" customHeight="1" x14ac:dyDescent="0.2">
      <c r="B35" s="512"/>
      <c r="C35" s="512"/>
      <c r="D35" s="513"/>
      <c r="E35" s="513"/>
      <c r="F35" s="513"/>
      <c r="G35" s="519"/>
      <c r="H35" s="519"/>
      <c r="I35" s="519"/>
      <c r="J35" s="519"/>
      <c r="K35" s="519"/>
      <c r="L35" s="519"/>
      <c r="M35" s="519"/>
      <c r="N35" s="509"/>
      <c r="O35" s="634"/>
      <c r="P35" s="243">
        <v>0</v>
      </c>
      <c r="Q35" s="225" t="s">
        <v>47</v>
      </c>
      <c r="R35" s="243">
        <v>0</v>
      </c>
      <c r="S35" s="634"/>
      <c r="T35" s="509"/>
      <c r="U35" s="514"/>
      <c r="V35" s="514"/>
      <c r="W35" s="514"/>
      <c r="X35" s="514"/>
      <c r="Y35" s="514"/>
      <c r="Z35" s="514"/>
      <c r="AA35" s="514"/>
      <c r="AB35" s="516"/>
      <c r="AC35" s="633"/>
      <c r="AD35" s="633"/>
      <c r="AE35" s="633"/>
      <c r="AF35" s="633"/>
      <c r="AG35" s="511"/>
    </row>
    <row r="36" spans="2:33" ht="14.1" customHeight="1" x14ac:dyDescent="0.2">
      <c r="B36" s="512" t="s">
        <v>210</v>
      </c>
      <c r="C36" s="512" t="s">
        <v>0</v>
      </c>
      <c r="D36" s="513">
        <v>0.51388888888888895</v>
      </c>
      <c r="E36" s="513"/>
      <c r="F36" s="513"/>
      <c r="G36" s="514" t="str">
        <f>R7</f>
        <v>ＪＦＣアミスタ市貝</v>
      </c>
      <c r="H36" s="514"/>
      <c r="I36" s="514"/>
      <c r="J36" s="514"/>
      <c r="K36" s="514"/>
      <c r="L36" s="514"/>
      <c r="M36" s="514"/>
      <c r="N36" s="509">
        <f>P36+P37</f>
        <v>5</v>
      </c>
      <c r="O36" s="634" t="s">
        <v>197</v>
      </c>
      <c r="P36" s="243">
        <v>3</v>
      </c>
      <c r="Q36" s="225" t="s">
        <v>47</v>
      </c>
      <c r="R36" s="243">
        <v>0</v>
      </c>
      <c r="S36" s="634" t="s">
        <v>199</v>
      </c>
      <c r="T36" s="509">
        <f>R36+R37</f>
        <v>0</v>
      </c>
      <c r="U36" s="519" t="str">
        <f>AD7</f>
        <v>ＦＣ城東</v>
      </c>
      <c r="V36" s="519"/>
      <c r="W36" s="519"/>
      <c r="X36" s="519"/>
      <c r="Y36" s="519"/>
      <c r="Z36" s="519"/>
      <c r="AA36" s="519"/>
      <c r="AB36" s="516"/>
      <c r="AC36" s="633" t="s">
        <v>215</v>
      </c>
      <c r="AD36" s="633" t="s">
        <v>216</v>
      </c>
      <c r="AE36" s="633" t="s">
        <v>217</v>
      </c>
      <c r="AF36" s="633">
        <v>4</v>
      </c>
      <c r="AG36" s="511"/>
    </row>
    <row r="37" spans="2:33" ht="14.1" customHeight="1" x14ac:dyDescent="0.2">
      <c r="B37" s="512"/>
      <c r="C37" s="512"/>
      <c r="D37" s="513"/>
      <c r="E37" s="513"/>
      <c r="F37" s="513"/>
      <c r="G37" s="514"/>
      <c r="H37" s="514"/>
      <c r="I37" s="514"/>
      <c r="J37" s="514"/>
      <c r="K37" s="514"/>
      <c r="L37" s="514"/>
      <c r="M37" s="514"/>
      <c r="N37" s="509"/>
      <c r="O37" s="634"/>
      <c r="P37" s="243">
        <v>2</v>
      </c>
      <c r="Q37" s="225" t="s">
        <v>47</v>
      </c>
      <c r="R37" s="243">
        <v>0</v>
      </c>
      <c r="S37" s="634"/>
      <c r="T37" s="509"/>
      <c r="U37" s="519"/>
      <c r="V37" s="519"/>
      <c r="W37" s="519"/>
      <c r="X37" s="519"/>
      <c r="Y37" s="519"/>
      <c r="Z37" s="519"/>
      <c r="AA37" s="519"/>
      <c r="AB37" s="516"/>
      <c r="AC37" s="633"/>
      <c r="AD37" s="633"/>
      <c r="AE37" s="633"/>
      <c r="AF37" s="633"/>
      <c r="AG37" s="511"/>
    </row>
    <row r="38" spans="2:33" ht="14.1" customHeight="1" x14ac:dyDescent="0.2">
      <c r="B38" s="512" t="s">
        <v>206</v>
      </c>
      <c r="C38" s="512" t="s">
        <v>0</v>
      </c>
      <c r="D38" s="513">
        <v>0.51388888888888895</v>
      </c>
      <c r="E38" s="513"/>
      <c r="F38" s="513"/>
      <c r="G38" s="519" t="str">
        <f>V7</f>
        <v>坂西ジュニオール</v>
      </c>
      <c r="H38" s="519"/>
      <c r="I38" s="519"/>
      <c r="J38" s="519"/>
      <c r="K38" s="519"/>
      <c r="L38" s="519"/>
      <c r="M38" s="519"/>
      <c r="N38" s="509">
        <f>P38+P39</f>
        <v>0</v>
      </c>
      <c r="O38" s="634" t="s">
        <v>197</v>
      </c>
      <c r="P38" s="243">
        <v>0</v>
      </c>
      <c r="Q38" s="225" t="s">
        <v>47</v>
      </c>
      <c r="R38" s="243">
        <v>4</v>
      </c>
      <c r="S38" s="634" t="s">
        <v>199</v>
      </c>
      <c r="T38" s="509">
        <f>R38+R39</f>
        <v>6</v>
      </c>
      <c r="U38" s="514" t="str">
        <f>Z7</f>
        <v>ＦＣグラシアス</v>
      </c>
      <c r="V38" s="514"/>
      <c r="W38" s="514"/>
      <c r="X38" s="514"/>
      <c r="Y38" s="514"/>
      <c r="Z38" s="514"/>
      <c r="AA38" s="514"/>
      <c r="AB38" s="516"/>
      <c r="AC38" s="633" t="s">
        <v>218</v>
      </c>
      <c r="AD38" s="633" t="s">
        <v>217</v>
      </c>
      <c r="AE38" s="633" t="s">
        <v>216</v>
      </c>
      <c r="AF38" s="633">
        <v>1</v>
      </c>
      <c r="AG38" s="511"/>
    </row>
    <row r="39" spans="2:33" ht="14.1" customHeight="1" x14ac:dyDescent="0.2">
      <c r="B39" s="512"/>
      <c r="C39" s="512"/>
      <c r="D39" s="513"/>
      <c r="E39" s="513"/>
      <c r="F39" s="513"/>
      <c r="G39" s="519"/>
      <c r="H39" s="519"/>
      <c r="I39" s="519"/>
      <c r="J39" s="519"/>
      <c r="K39" s="519"/>
      <c r="L39" s="519"/>
      <c r="M39" s="519"/>
      <c r="N39" s="509"/>
      <c r="O39" s="634"/>
      <c r="P39" s="243">
        <v>0</v>
      </c>
      <c r="Q39" s="225" t="s">
        <v>47</v>
      </c>
      <c r="R39" s="243">
        <v>2</v>
      </c>
      <c r="S39" s="634"/>
      <c r="T39" s="509"/>
      <c r="U39" s="514"/>
      <c r="V39" s="514"/>
      <c r="W39" s="514"/>
      <c r="X39" s="514"/>
      <c r="Y39" s="514"/>
      <c r="Z39" s="514"/>
      <c r="AA39" s="514"/>
      <c r="AB39" s="516"/>
      <c r="AC39" s="633"/>
      <c r="AD39" s="633"/>
      <c r="AE39" s="633"/>
      <c r="AF39" s="633"/>
      <c r="AG39" s="511"/>
    </row>
    <row r="40" spans="2:33" ht="8.1" customHeight="1" x14ac:dyDescent="0.2"/>
    <row r="41" spans="2:33" ht="19.5" customHeight="1" x14ac:dyDescent="0.2">
      <c r="B41" s="499" t="str">
        <f>I3</f>
        <v>I</v>
      </c>
      <c r="C41" s="500"/>
      <c r="D41" s="500"/>
      <c r="E41" s="501"/>
      <c r="F41" s="477" t="str">
        <f>B43</f>
        <v>Ｎ　Ｆ　Ｃ</v>
      </c>
      <c r="G41" s="479"/>
      <c r="H41" s="477" t="str">
        <f>B45</f>
        <v>ＡＣ　ＥＳＰＡＣＩＯ</v>
      </c>
      <c r="I41" s="479"/>
      <c r="J41" s="533" t="str">
        <f>B47</f>
        <v>緑が丘ＹＦＣサッカー教室</v>
      </c>
      <c r="K41" s="534"/>
      <c r="L41" s="485" t="str">
        <f>B49</f>
        <v>ジヴェルチード那須</v>
      </c>
      <c r="M41" s="486"/>
      <c r="N41" s="483" t="s">
        <v>203</v>
      </c>
      <c r="O41" s="483" t="s">
        <v>204</v>
      </c>
      <c r="P41" s="483" t="s">
        <v>205</v>
      </c>
      <c r="Q41" s="119"/>
      <c r="R41" s="499" t="str">
        <f>X3</f>
        <v>II</v>
      </c>
      <c r="S41" s="500"/>
      <c r="T41" s="500"/>
      <c r="U41" s="501"/>
      <c r="V41" s="537" t="str">
        <f>R7</f>
        <v>ＪＦＣアミスタ市貝</v>
      </c>
      <c r="W41" s="538"/>
      <c r="X41" s="489" t="str">
        <f>V7</f>
        <v>坂西ジュニオール</v>
      </c>
      <c r="Y41" s="490"/>
      <c r="Z41" s="485" t="str">
        <f>Z7</f>
        <v>ＦＣグラシアス</v>
      </c>
      <c r="AA41" s="486"/>
      <c r="AB41" s="469" t="str">
        <f>AD7</f>
        <v>ＦＣ城東</v>
      </c>
      <c r="AC41" s="471"/>
      <c r="AD41" s="483" t="s">
        <v>203</v>
      </c>
      <c r="AE41" s="483" t="s">
        <v>204</v>
      </c>
      <c r="AF41" s="483" t="s">
        <v>205</v>
      </c>
    </row>
    <row r="42" spans="2:33" ht="20.100000000000001" customHeight="1" x14ac:dyDescent="0.2">
      <c r="B42" s="502"/>
      <c r="C42" s="503"/>
      <c r="D42" s="503"/>
      <c r="E42" s="504"/>
      <c r="F42" s="480"/>
      <c r="G42" s="482"/>
      <c r="H42" s="480"/>
      <c r="I42" s="482"/>
      <c r="J42" s="535"/>
      <c r="K42" s="536"/>
      <c r="L42" s="487"/>
      <c r="M42" s="488"/>
      <c r="N42" s="484"/>
      <c r="O42" s="484"/>
      <c r="P42" s="484"/>
      <c r="Q42" s="119"/>
      <c r="R42" s="502"/>
      <c r="S42" s="503"/>
      <c r="T42" s="503"/>
      <c r="U42" s="504"/>
      <c r="V42" s="539"/>
      <c r="W42" s="540"/>
      <c r="X42" s="491"/>
      <c r="Y42" s="492"/>
      <c r="Z42" s="487"/>
      <c r="AA42" s="488"/>
      <c r="AB42" s="472"/>
      <c r="AC42" s="474"/>
      <c r="AD42" s="484"/>
      <c r="AE42" s="484"/>
      <c r="AF42" s="484"/>
    </row>
    <row r="43" spans="2:33" ht="20.100000000000001" customHeight="1" x14ac:dyDescent="0.2">
      <c r="B43" s="469" t="str">
        <f>C7</f>
        <v>Ｎ　Ｆ　Ｃ</v>
      </c>
      <c r="C43" s="470"/>
      <c r="D43" s="470"/>
      <c r="E43" s="471"/>
      <c r="F43" s="463"/>
      <c r="G43" s="464"/>
      <c r="H43" s="244">
        <f>N16</f>
        <v>4</v>
      </c>
      <c r="I43" s="244">
        <f>T16</f>
        <v>0</v>
      </c>
      <c r="J43" s="244">
        <f>N24</f>
        <v>1</v>
      </c>
      <c r="K43" s="244">
        <f>T24</f>
        <v>2</v>
      </c>
      <c r="L43" s="244">
        <f>N32</f>
        <v>1</v>
      </c>
      <c r="M43" s="244">
        <f>T32</f>
        <v>2</v>
      </c>
      <c r="N43" s="467">
        <f>COUNTIF(F44:M44,"○")*3+COUNTIF(F44:M44,"△")</f>
        <v>3</v>
      </c>
      <c r="O43" s="467">
        <f>H43-I43+J43-K43+L43-M43</f>
        <v>2</v>
      </c>
      <c r="P43" s="467">
        <v>3</v>
      </c>
      <c r="Q43" s="225"/>
      <c r="R43" s="610" t="str">
        <f>R7</f>
        <v>ＪＦＣアミスタ市貝</v>
      </c>
      <c r="S43" s="611"/>
      <c r="T43" s="611"/>
      <c r="U43" s="612"/>
      <c r="V43" s="463"/>
      <c r="W43" s="464"/>
      <c r="X43" s="244">
        <f>N20</f>
        <v>4</v>
      </c>
      <c r="Y43" s="244">
        <f>T20</f>
        <v>0</v>
      </c>
      <c r="Z43" s="244">
        <f>N28</f>
        <v>3</v>
      </c>
      <c r="AA43" s="244">
        <f>T28</f>
        <v>0</v>
      </c>
      <c r="AB43" s="244">
        <f>N36</f>
        <v>5</v>
      </c>
      <c r="AC43" s="244">
        <f>T36</f>
        <v>0</v>
      </c>
      <c r="AD43" s="467">
        <f>COUNTIF(V44:AC44,"○")*3+COUNTIF(V44:AC44,"△")</f>
        <v>9</v>
      </c>
      <c r="AE43" s="467">
        <f>X43-Y43+Z43-AA43+AB43-AC43</f>
        <v>12</v>
      </c>
      <c r="AF43" s="467">
        <v>1</v>
      </c>
    </row>
    <row r="44" spans="2:33" ht="20.100000000000001" customHeight="1" x14ac:dyDescent="0.2">
      <c r="B44" s="472"/>
      <c r="C44" s="473"/>
      <c r="D44" s="473"/>
      <c r="E44" s="474"/>
      <c r="F44" s="465"/>
      <c r="G44" s="466"/>
      <c r="H44" s="475" t="str">
        <f>IF(H43&gt;I43,"○",IF(H43&lt;I43,"×",IF(H43=I43,"△")))</f>
        <v>○</v>
      </c>
      <c r="I44" s="476"/>
      <c r="J44" s="475" t="str">
        <f>IF(J43&gt;K43,"○",IF(J43&lt;K43,"×",IF(J43=K43,"△")))</f>
        <v>×</v>
      </c>
      <c r="K44" s="476"/>
      <c r="L44" s="475" t="str">
        <f>IF(L43&gt;M43,"○",IF(L43&lt;M43,"×",IF(L43=M43,"△")))</f>
        <v>×</v>
      </c>
      <c r="M44" s="476"/>
      <c r="N44" s="468"/>
      <c r="O44" s="468"/>
      <c r="P44" s="468"/>
      <c r="Q44" s="225"/>
      <c r="R44" s="613"/>
      <c r="S44" s="614"/>
      <c r="T44" s="614"/>
      <c r="U44" s="615"/>
      <c r="V44" s="465"/>
      <c r="W44" s="466"/>
      <c r="X44" s="475" t="str">
        <f>IF(X43&gt;Y43,"○",IF(X43&lt;Y43,"×",IF(X43=Y43,"△")))</f>
        <v>○</v>
      </c>
      <c r="Y44" s="476"/>
      <c r="Z44" s="475" t="str">
        <f>IF(Z43&gt;AA43,"○",IF(Z43&lt;AA43,"×",IF(Z43=AA43,"△")))</f>
        <v>○</v>
      </c>
      <c r="AA44" s="476"/>
      <c r="AB44" s="475" t="str">
        <f>IF(AB43&gt;AC43,"○",IF(AB43&lt;AC43,"×",IF(AB43=AC43,"△")))</f>
        <v>○</v>
      </c>
      <c r="AC44" s="476"/>
      <c r="AD44" s="468"/>
      <c r="AE44" s="468"/>
      <c r="AF44" s="468"/>
    </row>
    <row r="45" spans="2:33" ht="20.100000000000001" customHeight="1" x14ac:dyDescent="0.2">
      <c r="B45" s="469" t="str">
        <f>G7</f>
        <v>ＡＣ　ＥＳＰＡＣＩＯ</v>
      </c>
      <c r="C45" s="470"/>
      <c r="D45" s="470"/>
      <c r="E45" s="471"/>
      <c r="F45" s="244">
        <f>I43</f>
        <v>0</v>
      </c>
      <c r="G45" s="244">
        <f>H43</f>
        <v>4</v>
      </c>
      <c r="H45" s="463"/>
      <c r="I45" s="464"/>
      <c r="J45" s="244">
        <f>N34</f>
        <v>0</v>
      </c>
      <c r="K45" s="244">
        <f>T34</f>
        <v>1</v>
      </c>
      <c r="L45" s="244">
        <f>N26</f>
        <v>0</v>
      </c>
      <c r="M45" s="244">
        <f>T26</f>
        <v>3</v>
      </c>
      <c r="N45" s="467">
        <f>COUNTIF(F46:M46,"○")*3+COUNTIF(F46:M46,"△")</f>
        <v>0</v>
      </c>
      <c r="O45" s="467">
        <f>F45-G45+J45-K45+L45-M45</f>
        <v>-8</v>
      </c>
      <c r="P45" s="467">
        <v>4</v>
      </c>
      <c r="Q45" s="225"/>
      <c r="R45" s="477" t="str">
        <f>V7</f>
        <v>坂西ジュニオール</v>
      </c>
      <c r="S45" s="478"/>
      <c r="T45" s="478"/>
      <c r="U45" s="479"/>
      <c r="V45" s="244">
        <f>Y43</f>
        <v>0</v>
      </c>
      <c r="W45" s="244">
        <f>X43</f>
        <v>4</v>
      </c>
      <c r="X45" s="463"/>
      <c r="Y45" s="464"/>
      <c r="Z45" s="244">
        <f>N38</f>
        <v>0</v>
      </c>
      <c r="AA45" s="244">
        <f>T38</f>
        <v>6</v>
      </c>
      <c r="AB45" s="244">
        <f>N30</f>
        <v>0</v>
      </c>
      <c r="AC45" s="244">
        <f>T30</f>
        <v>2</v>
      </c>
      <c r="AD45" s="467">
        <f>COUNTIF(V46:AC46,"○")*3+COUNTIF(V46:AC46,"△")</f>
        <v>0</v>
      </c>
      <c r="AE45" s="497">
        <f>V45-W45+Z45-AA45+AB45-AC45</f>
        <v>-12</v>
      </c>
      <c r="AF45" s="467">
        <v>4</v>
      </c>
    </row>
    <row r="46" spans="2:33" ht="20.100000000000001" customHeight="1" x14ac:dyDescent="0.2">
      <c r="B46" s="472"/>
      <c r="C46" s="473"/>
      <c r="D46" s="473"/>
      <c r="E46" s="474"/>
      <c r="F46" s="475" t="str">
        <f>IF(F45&gt;G45,"○",IF(F45&lt;G45,"×",IF(F45=G45,"△")))</f>
        <v>×</v>
      </c>
      <c r="G46" s="476"/>
      <c r="H46" s="465"/>
      <c r="I46" s="466"/>
      <c r="J46" s="475" t="str">
        <f>IF(J45&gt;K45,"○",IF(J45&lt;K45,"×",IF(J45=K45,"△")))</f>
        <v>×</v>
      </c>
      <c r="K46" s="476"/>
      <c r="L46" s="475" t="str">
        <f>IF(L45&gt;M45,"○",IF(L45&lt;M45,"×",IF(L45=M45,"△")))</f>
        <v>×</v>
      </c>
      <c r="M46" s="476"/>
      <c r="N46" s="468"/>
      <c r="O46" s="468"/>
      <c r="P46" s="468"/>
      <c r="Q46" s="225"/>
      <c r="R46" s="480"/>
      <c r="S46" s="481"/>
      <c r="T46" s="481"/>
      <c r="U46" s="482"/>
      <c r="V46" s="475" t="str">
        <f>IF(V45&gt;W45,"○",IF(V45&lt;W45,"×",IF(V45=W45,"△")))</f>
        <v>×</v>
      </c>
      <c r="W46" s="476"/>
      <c r="X46" s="465"/>
      <c r="Y46" s="466"/>
      <c r="Z46" s="475" t="str">
        <f>IF(Z45&gt;AA45,"○",IF(Z45&lt;AA45,"×",IF(Z45=AA45,"△")))</f>
        <v>×</v>
      </c>
      <c r="AA46" s="476"/>
      <c r="AB46" s="475" t="str">
        <f>IF(AB45&gt;AC45,"○",IF(AB45&lt;AC45,"×",IF(AB45=AC45,"△")))</f>
        <v>×</v>
      </c>
      <c r="AC46" s="476"/>
      <c r="AD46" s="468"/>
      <c r="AE46" s="498"/>
      <c r="AF46" s="468"/>
    </row>
    <row r="47" spans="2:33" ht="20.100000000000001" customHeight="1" x14ac:dyDescent="0.2">
      <c r="B47" s="635" t="str">
        <f>K7</f>
        <v>緑が丘ＹＦＣサッカー教室</v>
      </c>
      <c r="C47" s="636"/>
      <c r="D47" s="636"/>
      <c r="E47" s="637"/>
      <c r="F47" s="244">
        <f>K43</f>
        <v>2</v>
      </c>
      <c r="G47" s="244">
        <f>J43</f>
        <v>1</v>
      </c>
      <c r="H47" s="244">
        <f>K45</f>
        <v>1</v>
      </c>
      <c r="I47" s="244">
        <f>J45</f>
        <v>0</v>
      </c>
      <c r="J47" s="463"/>
      <c r="K47" s="464"/>
      <c r="L47" s="244">
        <f>N18</f>
        <v>7</v>
      </c>
      <c r="M47" s="244">
        <f>T18</f>
        <v>0</v>
      </c>
      <c r="N47" s="467">
        <f>COUNTIF(F48:M48,"○")*3+COUNTIF(F48:M48,"△")</f>
        <v>9</v>
      </c>
      <c r="O47" s="467">
        <f>F47-G47+H47-I47+L47-M47</f>
        <v>9</v>
      </c>
      <c r="P47" s="467">
        <v>1</v>
      </c>
      <c r="Q47" s="225"/>
      <c r="R47" s="469" t="str">
        <f>Z7</f>
        <v>ＦＣグラシアス</v>
      </c>
      <c r="S47" s="470"/>
      <c r="T47" s="470"/>
      <c r="U47" s="471"/>
      <c r="V47" s="244">
        <f>AA43</f>
        <v>0</v>
      </c>
      <c r="W47" s="244">
        <f>Z43</f>
        <v>3</v>
      </c>
      <c r="X47" s="244">
        <f>AA45</f>
        <v>6</v>
      </c>
      <c r="Y47" s="244">
        <f>Z45</f>
        <v>0</v>
      </c>
      <c r="Z47" s="463"/>
      <c r="AA47" s="464"/>
      <c r="AB47" s="244">
        <f>N22</f>
        <v>5</v>
      </c>
      <c r="AC47" s="244">
        <f>T22</f>
        <v>0</v>
      </c>
      <c r="AD47" s="467">
        <f>COUNTIF(V48:AC48,"○")*3+COUNTIF(V48:AC48,"△")</f>
        <v>6</v>
      </c>
      <c r="AE47" s="467">
        <f>V47-W47+X47-Y47+AB47-AC47</f>
        <v>8</v>
      </c>
      <c r="AF47" s="467">
        <v>2</v>
      </c>
    </row>
    <row r="48" spans="2:33" ht="20.100000000000001" customHeight="1" x14ac:dyDescent="0.2">
      <c r="B48" s="638"/>
      <c r="C48" s="639"/>
      <c r="D48" s="639"/>
      <c r="E48" s="640"/>
      <c r="F48" s="475" t="str">
        <f>IF(F47&gt;G47,"○",IF(F47&lt;G47,"×",IF(F47=G47,"△")))</f>
        <v>○</v>
      </c>
      <c r="G48" s="476"/>
      <c r="H48" s="475" t="str">
        <f>IF(H47&gt;I47,"○",IF(H47&lt;I47,"×",IF(H47=I47,"△")))</f>
        <v>○</v>
      </c>
      <c r="I48" s="476"/>
      <c r="J48" s="465"/>
      <c r="K48" s="466"/>
      <c r="L48" s="475" t="str">
        <f>IF(L47&gt;M47,"○",IF(L47&lt;M47,"×",IF(L47=M47,"△")))</f>
        <v>○</v>
      </c>
      <c r="M48" s="476"/>
      <c r="N48" s="468"/>
      <c r="O48" s="468"/>
      <c r="P48" s="468"/>
      <c r="Q48" s="225"/>
      <c r="R48" s="472"/>
      <c r="S48" s="473"/>
      <c r="T48" s="473"/>
      <c r="U48" s="474"/>
      <c r="V48" s="475" t="str">
        <f>IF(V47&gt;W47,"○",IF(V47&lt;W47,"×",IF(V47=W47,"△")))</f>
        <v>×</v>
      </c>
      <c r="W48" s="476"/>
      <c r="X48" s="475" t="str">
        <f>IF(X47&gt;Y47,"○",IF(X47&lt;Y47,"×",IF(X47=Y47,"△")))</f>
        <v>○</v>
      </c>
      <c r="Y48" s="476"/>
      <c r="Z48" s="465"/>
      <c r="AA48" s="466"/>
      <c r="AB48" s="475" t="str">
        <f>IF(AB47&gt;AC47,"○",IF(AB47&lt;AC47,"×",IF(AB47=AC47,"△")))</f>
        <v>○</v>
      </c>
      <c r="AC48" s="476"/>
      <c r="AD48" s="468"/>
      <c r="AE48" s="468"/>
      <c r="AF48" s="468"/>
    </row>
    <row r="49" spans="1:33" ht="20.100000000000001" customHeight="1" x14ac:dyDescent="0.2">
      <c r="B49" s="469" t="str">
        <f>O7</f>
        <v>ジヴェルチード那須</v>
      </c>
      <c r="C49" s="470"/>
      <c r="D49" s="470"/>
      <c r="E49" s="471"/>
      <c r="F49" s="244">
        <f>M43</f>
        <v>2</v>
      </c>
      <c r="G49" s="244">
        <f>L43</f>
        <v>1</v>
      </c>
      <c r="H49" s="244">
        <f>M45</f>
        <v>3</v>
      </c>
      <c r="I49" s="244">
        <f>L45</f>
        <v>0</v>
      </c>
      <c r="J49" s="244">
        <f>M47</f>
        <v>0</v>
      </c>
      <c r="K49" s="244">
        <f>L47</f>
        <v>7</v>
      </c>
      <c r="L49" s="463"/>
      <c r="M49" s="464"/>
      <c r="N49" s="467">
        <f>COUNTIF(F50:M50,"○")*3+COUNTIF(F50:M50,"△")</f>
        <v>6</v>
      </c>
      <c r="O49" s="467">
        <f>F49-G49+H49-I49+J49-K49</f>
        <v>-3</v>
      </c>
      <c r="P49" s="467">
        <v>2</v>
      </c>
      <c r="Q49" s="225"/>
      <c r="R49" s="469" t="str">
        <f>AD7</f>
        <v>ＦＣ城東</v>
      </c>
      <c r="S49" s="470"/>
      <c r="T49" s="470"/>
      <c r="U49" s="471"/>
      <c r="V49" s="244">
        <f>AC43</f>
        <v>0</v>
      </c>
      <c r="W49" s="244">
        <f>AB43</f>
        <v>5</v>
      </c>
      <c r="X49" s="244">
        <f>AC45</f>
        <v>2</v>
      </c>
      <c r="Y49" s="244">
        <f>AB45</f>
        <v>0</v>
      </c>
      <c r="Z49" s="244">
        <f>AC47</f>
        <v>0</v>
      </c>
      <c r="AA49" s="244">
        <f>AB47</f>
        <v>5</v>
      </c>
      <c r="AB49" s="463"/>
      <c r="AC49" s="464"/>
      <c r="AD49" s="467">
        <f>COUNTIF(V50:AC50,"○")*3+COUNTIF(V50:AC50,"△")</f>
        <v>3</v>
      </c>
      <c r="AE49" s="467">
        <f>V49-W49+X49-Y49+Z49-AA49</f>
        <v>-8</v>
      </c>
      <c r="AF49" s="467">
        <v>3</v>
      </c>
    </row>
    <row r="50" spans="1:33" ht="20.100000000000001" customHeight="1" x14ac:dyDescent="0.2">
      <c r="B50" s="472"/>
      <c r="C50" s="473"/>
      <c r="D50" s="473"/>
      <c r="E50" s="474"/>
      <c r="F50" s="475" t="str">
        <f>IF(F49&gt;G49,"○",IF(F49&lt;G49,"×",IF(F49=G49,"△")))</f>
        <v>○</v>
      </c>
      <c r="G50" s="476"/>
      <c r="H50" s="475" t="str">
        <f>IF(H49&gt;I49,"○",IF(H49&lt;I49,"×",IF(H49=I49,"△")))</f>
        <v>○</v>
      </c>
      <c r="I50" s="476"/>
      <c r="J50" s="475" t="str">
        <f>IF(J49&gt;K49,"○",IF(J49&lt;K49,"×",IF(J49=K49,"△")))</f>
        <v>×</v>
      </c>
      <c r="K50" s="476"/>
      <c r="L50" s="465"/>
      <c r="M50" s="466"/>
      <c r="N50" s="468"/>
      <c r="O50" s="468"/>
      <c r="P50" s="468"/>
      <c r="Q50" s="225"/>
      <c r="R50" s="472"/>
      <c r="S50" s="473"/>
      <c r="T50" s="473"/>
      <c r="U50" s="474"/>
      <c r="V50" s="475" t="str">
        <f>IF(V49&gt;W49,"○",IF(V49&lt;W49,"×",IF(V49=W49,"△")))</f>
        <v>×</v>
      </c>
      <c r="W50" s="476"/>
      <c r="X50" s="475" t="str">
        <f>IF(X49&gt;Y49,"○",IF(X49&lt;Y49,"×",IF(X49=Y49,"△")))</f>
        <v>○</v>
      </c>
      <c r="Y50" s="476"/>
      <c r="Z50" s="475" t="str">
        <f>IF(Z49&gt;AA49,"○",IF(Z49&lt;AA49,"×",IF(Z49=AA49,"△")))</f>
        <v>×</v>
      </c>
      <c r="AA50" s="476"/>
      <c r="AB50" s="465"/>
      <c r="AC50" s="466"/>
      <c r="AD50" s="468"/>
      <c r="AE50" s="468"/>
      <c r="AF50" s="468"/>
    </row>
    <row r="51" spans="1:33" ht="20.100000000000001" customHeight="1" x14ac:dyDescent="0.2"/>
    <row r="52" spans="1:33" ht="21" customHeight="1" x14ac:dyDescent="0.2">
      <c r="A52" s="12" t="str">
        <f>A1</f>
        <v>■第1日　1月13日</v>
      </c>
      <c r="B52" s="110"/>
      <c r="C52" s="110"/>
      <c r="D52" s="110"/>
      <c r="E52" s="110"/>
      <c r="F52" s="110"/>
      <c r="G52" s="110"/>
      <c r="H52" s="110"/>
      <c r="I52" s="526" t="str">
        <f>I1</f>
        <v>予選リーグ</v>
      </c>
      <c r="J52" s="526"/>
      <c r="K52" s="526"/>
      <c r="L52" s="526"/>
      <c r="M52" s="526"/>
      <c r="N52" s="104"/>
      <c r="O52" s="104"/>
      <c r="P52" s="104"/>
      <c r="Q52" s="104"/>
      <c r="R52" s="104"/>
      <c r="T52" s="525" t="s">
        <v>298</v>
      </c>
      <c r="U52" s="525"/>
      <c r="V52" s="525"/>
      <c r="W52" s="525"/>
      <c r="X52" s="526" t="str">
        <f>'U11組合せ (抽選結果)'!AL111</f>
        <v>大松山運動公園多目的グランドＡＢ</v>
      </c>
      <c r="Y52" s="526"/>
      <c r="Z52" s="526"/>
      <c r="AA52" s="526"/>
      <c r="AB52" s="526"/>
      <c r="AC52" s="526"/>
      <c r="AD52" s="526"/>
      <c r="AE52" s="526"/>
      <c r="AF52" s="526"/>
      <c r="AG52" s="526"/>
    </row>
    <row r="53" spans="1:33" ht="15.75" customHeight="1" x14ac:dyDescent="0.2">
      <c r="A53" s="12"/>
      <c r="B53" s="12"/>
      <c r="C53" s="12"/>
      <c r="O53" s="228"/>
      <c r="P53" s="228"/>
      <c r="Q53" s="228"/>
      <c r="R53" s="14"/>
      <c r="S53" s="14"/>
      <c r="T53" s="14"/>
      <c r="U53" s="14"/>
      <c r="V53" s="14"/>
      <c r="W53" s="14"/>
    </row>
    <row r="54" spans="1:33" ht="20.100000000000001" customHeight="1" x14ac:dyDescent="0.2">
      <c r="A54" s="12"/>
      <c r="B54" s="110"/>
      <c r="C54" s="12"/>
      <c r="D54" s="12"/>
      <c r="E54" s="12"/>
      <c r="F54" s="12"/>
      <c r="I54" s="525" t="s">
        <v>252</v>
      </c>
      <c r="J54" s="525"/>
      <c r="L54" s="228"/>
      <c r="Q54" s="228"/>
      <c r="R54" s="228"/>
      <c r="S54" s="12"/>
      <c r="T54" s="12"/>
      <c r="U54" s="14"/>
      <c r="V54" s="525" t="s">
        <v>295</v>
      </c>
      <c r="W54" s="525"/>
      <c r="X54" s="12"/>
      <c r="Y54" s="12"/>
      <c r="Z54" s="255"/>
      <c r="AA54" s="255"/>
    </row>
    <row r="55" spans="1:33" ht="20.100000000000001" customHeight="1" thickBot="1" x14ac:dyDescent="0.25">
      <c r="A55" s="1"/>
      <c r="B55" s="1"/>
      <c r="C55" s="1"/>
      <c r="D55" s="1"/>
      <c r="E55" s="1"/>
      <c r="F55" s="1"/>
      <c r="G55" s="1"/>
      <c r="H55" s="1"/>
      <c r="I55" s="246"/>
      <c r="J55" s="24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46"/>
      <c r="W55" s="1"/>
      <c r="X55" s="1"/>
      <c r="Y55" s="1"/>
      <c r="Z55" s="1"/>
    </row>
    <row r="56" spans="1:33" ht="19.5" customHeight="1" thickTop="1" x14ac:dyDescent="0.2">
      <c r="A56" s="1"/>
      <c r="B56" s="1"/>
      <c r="C56" s="1"/>
      <c r="D56" s="44"/>
      <c r="E56" s="111"/>
      <c r="F56" s="111"/>
      <c r="G56" s="15"/>
      <c r="H56" s="44"/>
      <c r="I56" s="15"/>
      <c r="J56" s="292"/>
      <c r="K56" s="295"/>
      <c r="L56" s="15"/>
      <c r="M56" s="15"/>
      <c r="N56" s="15"/>
      <c r="O56" s="16"/>
      <c r="P56" s="1"/>
      <c r="Q56" s="1"/>
      <c r="R56" s="1"/>
      <c r="S56" s="112"/>
      <c r="T56" s="111"/>
      <c r="U56" s="15"/>
      <c r="V56" s="15"/>
      <c r="W56" s="294"/>
      <c r="X56" s="292"/>
      <c r="Y56" s="292"/>
      <c r="Z56" s="295"/>
    </row>
    <row r="57" spans="1:33" ht="20.100000000000001" customHeight="1" x14ac:dyDescent="0.2">
      <c r="A57" s="1"/>
      <c r="C57" s="512">
        <v>1</v>
      </c>
      <c r="D57" s="512"/>
      <c r="G57" s="512">
        <v>2</v>
      </c>
      <c r="H57" s="512"/>
      <c r="J57" s="1"/>
      <c r="K57" s="512">
        <v>3</v>
      </c>
      <c r="L57" s="512"/>
      <c r="M57" s="1"/>
      <c r="N57" s="1"/>
      <c r="O57" s="512">
        <v>4</v>
      </c>
      <c r="P57" s="512"/>
      <c r="R57" s="512">
        <v>5</v>
      </c>
      <c r="S57" s="512"/>
      <c r="U57" s="1"/>
      <c r="V57" s="512">
        <v>6</v>
      </c>
      <c r="W57" s="512"/>
      <c r="X57" s="1"/>
      <c r="Y57" s="1"/>
      <c r="Z57" s="512">
        <v>7</v>
      </c>
      <c r="AA57" s="512"/>
    </row>
    <row r="58" spans="1:33" ht="20.100000000000001" customHeight="1" x14ac:dyDescent="0.2">
      <c r="A58" s="1"/>
      <c r="C58" s="597" t="str">
        <f>'U11組合せ (抽選結果)'!AJ125</f>
        <v>鹿沼西ＦＣ</v>
      </c>
      <c r="D58" s="597"/>
      <c r="G58" s="641" t="str">
        <f>'U11組合せ (抽選結果)'!AJ123</f>
        <v>那須野ヶ原ＦＣボンジボーラ　セカンド</v>
      </c>
      <c r="H58" s="641"/>
      <c r="J58" s="4"/>
      <c r="K58" s="600" t="str">
        <f>'U11組合せ (抽選結果)'!AJ121</f>
        <v>ＣＡ．アトレチコ　佐野</v>
      </c>
      <c r="L58" s="600"/>
      <c r="M58" s="4"/>
      <c r="N58" s="4"/>
      <c r="O58" s="597" t="str">
        <f>'U11組合せ (抽選結果)'!AJ119</f>
        <v>ＳＵＧＡＯサッカークラブ</v>
      </c>
      <c r="P58" s="597"/>
      <c r="R58" s="597" t="str">
        <f>'U11組合せ (抽選結果)'!AJ116</f>
        <v>石橋ＦＣ</v>
      </c>
      <c r="S58" s="597"/>
      <c r="U58" s="4"/>
      <c r="V58" s="597" t="str">
        <f>'U11組合せ (抽選結果)'!AJ114</f>
        <v>祖母井クラブ</v>
      </c>
      <c r="W58" s="597"/>
      <c r="X58" s="4"/>
      <c r="Y58" s="4"/>
      <c r="Z58" s="600" t="str">
        <f>'U11組合せ (抽選結果)'!AJ112</f>
        <v>ＦＣＲｉｓｏ</v>
      </c>
      <c r="AA58" s="600"/>
    </row>
    <row r="59" spans="1:33" ht="20.100000000000001" customHeight="1" x14ac:dyDescent="0.2">
      <c r="A59" s="1"/>
      <c r="B59" s="4"/>
      <c r="C59" s="597"/>
      <c r="D59" s="597"/>
      <c r="G59" s="641"/>
      <c r="H59" s="641"/>
      <c r="J59" s="4"/>
      <c r="K59" s="600"/>
      <c r="L59" s="600"/>
      <c r="M59" s="4"/>
      <c r="N59" s="4"/>
      <c r="O59" s="597"/>
      <c r="P59" s="597"/>
      <c r="R59" s="597"/>
      <c r="S59" s="597"/>
      <c r="U59" s="4"/>
      <c r="V59" s="597"/>
      <c r="W59" s="597"/>
      <c r="X59" s="4"/>
      <c r="Y59" s="4"/>
      <c r="Z59" s="600"/>
      <c r="AA59" s="600"/>
    </row>
    <row r="60" spans="1:33" ht="20.100000000000001" customHeight="1" x14ac:dyDescent="0.2">
      <c r="A60" s="1"/>
      <c r="B60" s="4"/>
      <c r="C60" s="597"/>
      <c r="D60" s="597"/>
      <c r="G60" s="641"/>
      <c r="H60" s="641"/>
      <c r="J60" s="4"/>
      <c r="K60" s="600"/>
      <c r="L60" s="600"/>
      <c r="M60" s="4"/>
      <c r="N60" s="4"/>
      <c r="O60" s="597"/>
      <c r="P60" s="597"/>
      <c r="R60" s="597"/>
      <c r="S60" s="597"/>
      <c r="U60" s="4"/>
      <c r="V60" s="597"/>
      <c r="W60" s="597"/>
      <c r="X60" s="4"/>
      <c r="Y60" s="4"/>
      <c r="Z60" s="600"/>
      <c r="AA60" s="600"/>
    </row>
    <row r="61" spans="1:33" ht="20.100000000000001" customHeight="1" x14ac:dyDescent="0.2">
      <c r="A61" s="1"/>
      <c r="B61" s="4"/>
      <c r="C61" s="597"/>
      <c r="D61" s="597"/>
      <c r="G61" s="641"/>
      <c r="H61" s="641"/>
      <c r="J61" s="4"/>
      <c r="K61" s="600"/>
      <c r="L61" s="600"/>
      <c r="M61" s="4"/>
      <c r="N61" s="4"/>
      <c r="O61" s="597"/>
      <c r="P61" s="597"/>
      <c r="R61" s="597"/>
      <c r="S61" s="597"/>
      <c r="U61" s="4"/>
      <c r="V61" s="597"/>
      <c r="W61" s="597"/>
      <c r="X61" s="4"/>
      <c r="Y61" s="4"/>
      <c r="Z61" s="600"/>
      <c r="AA61" s="600"/>
    </row>
    <row r="62" spans="1:33" ht="20.100000000000001" customHeight="1" x14ac:dyDescent="0.2">
      <c r="A62" s="1"/>
      <c r="B62" s="4"/>
      <c r="C62" s="597"/>
      <c r="D62" s="597"/>
      <c r="G62" s="641"/>
      <c r="H62" s="641"/>
      <c r="J62" s="4"/>
      <c r="K62" s="600"/>
      <c r="L62" s="600"/>
      <c r="M62" s="4"/>
      <c r="N62" s="4"/>
      <c r="O62" s="597"/>
      <c r="P62" s="597"/>
      <c r="R62" s="597"/>
      <c r="S62" s="597"/>
      <c r="U62" s="4"/>
      <c r="V62" s="597"/>
      <c r="W62" s="597"/>
      <c r="X62" s="4"/>
      <c r="Y62" s="4"/>
      <c r="Z62" s="600"/>
      <c r="AA62" s="600"/>
    </row>
    <row r="63" spans="1:33" ht="20.100000000000001" customHeight="1" x14ac:dyDescent="0.2">
      <c r="A63" s="1"/>
      <c r="B63" s="4"/>
      <c r="C63" s="597"/>
      <c r="D63" s="597"/>
      <c r="G63" s="641"/>
      <c r="H63" s="641"/>
      <c r="J63" s="4"/>
      <c r="K63" s="600"/>
      <c r="L63" s="600"/>
      <c r="M63" s="4"/>
      <c r="N63" s="4"/>
      <c r="O63" s="597"/>
      <c r="P63" s="597"/>
      <c r="R63" s="597"/>
      <c r="S63" s="597"/>
      <c r="U63" s="4"/>
      <c r="V63" s="597"/>
      <c r="W63" s="597"/>
      <c r="X63" s="4"/>
      <c r="Y63" s="4"/>
      <c r="Z63" s="600"/>
      <c r="AA63" s="600"/>
    </row>
    <row r="64" spans="1:33" ht="20.100000000000001" customHeight="1" x14ac:dyDescent="0.2">
      <c r="A64" s="1"/>
      <c r="B64" s="4"/>
      <c r="C64" s="597"/>
      <c r="D64" s="597"/>
      <c r="G64" s="641"/>
      <c r="H64" s="641"/>
      <c r="J64" s="4"/>
      <c r="K64" s="600"/>
      <c r="L64" s="600"/>
      <c r="M64" s="4"/>
      <c r="N64" s="4"/>
      <c r="O64" s="597"/>
      <c r="P64" s="597"/>
      <c r="R64" s="597"/>
      <c r="S64" s="597"/>
      <c r="U64" s="4"/>
      <c r="V64" s="597"/>
      <c r="W64" s="597"/>
      <c r="X64" s="4"/>
      <c r="Y64" s="4"/>
      <c r="Z64" s="600"/>
      <c r="AA64" s="600"/>
    </row>
    <row r="65" spans="1:33" ht="20.100000000000001" customHeight="1" x14ac:dyDescent="0.2">
      <c r="A65" s="1"/>
      <c r="B65" s="4"/>
      <c r="C65" s="597"/>
      <c r="D65" s="597"/>
      <c r="G65" s="641"/>
      <c r="H65" s="641"/>
      <c r="J65" s="4"/>
      <c r="K65" s="600"/>
      <c r="L65" s="600"/>
      <c r="M65" s="4"/>
      <c r="N65" s="4"/>
      <c r="O65" s="597"/>
      <c r="P65" s="597"/>
      <c r="R65" s="597"/>
      <c r="S65" s="597"/>
      <c r="U65" s="4"/>
      <c r="V65" s="597"/>
      <c r="W65" s="597"/>
      <c r="X65" s="4"/>
      <c r="Y65" s="4"/>
      <c r="Z65" s="600"/>
      <c r="AA65" s="600"/>
    </row>
    <row r="66" spans="1:33" ht="19.5" customHeight="1" x14ac:dyDescent="0.2">
      <c r="A66" s="8"/>
      <c r="B66" s="57" t="s">
        <v>196</v>
      </c>
      <c r="C66" s="8"/>
      <c r="D66" s="8"/>
      <c r="E66" s="8"/>
      <c r="F66" s="8"/>
      <c r="G66" s="8"/>
      <c r="H66" s="8"/>
      <c r="I66" s="8"/>
      <c r="J66" s="8"/>
      <c r="K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Z66" s="8"/>
      <c r="AB66" s="230" t="s">
        <v>220</v>
      </c>
      <c r="AC66" s="237" t="s">
        <v>207</v>
      </c>
      <c r="AD66" s="237" t="s">
        <v>208</v>
      </c>
      <c r="AE66" s="237" t="s">
        <v>208</v>
      </c>
      <c r="AF66" s="237" t="s">
        <v>209</v>
      </c>
      <c r="AG66" s="239" t="s">
        <v>221</v>
      </c>
    </row>
    <row r="67" spans="1:33" ht="18" customHeight="1" x14ac:dyDescent="0.2">
      <c r="A67" s="1"/>
      <c r="B67" s="512" t="s">
        <v>39</v>
      </c>
      <c r="C67" s="512" t="s">
        <v>1</v>
      </c>
      <c r="D67" s="513">
        <v>0.375</v>
      </c>
      <c r="E67" s="513"/>
      <c r="F67" s="513"/>
      <c r="G67" s="518" t="str">
        <f>C58</f>
        <v>鹿沼西ＦＣ</v>
      </c>
      <c r="H67" s="518"/>
      <c r="I67" s="518"/>
      <c r="J67" s="518"/>
      <c r="K67" s="518"/>
      <c r="L67" s="518"/>
      <c r="M67" s="518"/>
      <c r="N67" s="512">
        <f>P67+P68</f>
        <v>0</v>
      </c>
      <c r="O67" s="634" t="s">
        <v>197</v>
      </c>
      <c r="P67" s="225">
        <v>0</v>
      </c>
      <c r="Q67" s="225" t="s">
        <v>198</v>
      </c>
      <c r="R67" s="225">
        <v>0</v>
      </c>
      <c r="S67" s="634" t="s">
        <v>199</v>
      </c>
      <c r="T67" s="512">
        <f>R67+R68</f>
        <v>0</v>
      </c>
      <c r="U67" s="515" t="str">
        <f>G58</f>
        <v>那須野ヶ原ＦＣボンジボーラ　セカンド</v>
      </c>
      <c r="V67" s="515"/>
      <c r="W67" s="515"/>
      <c r="X67" s="515"/>
      <c r="Y67" s="515"/>
      <c r="Z67" s="515"/>
      <c r="AA67" s="515"/>
      <c r="AB67" s="591"/>
      <c r="AC67" s="633" t="s">
        <v>211</v>
      </c>
      <c r="AD67" s="633" t="s">
        <v>212</v>
      </c>
      <c r="AE67" s="633" t="s">
        <v>213</v>
      </c>
      <c r="AF67" s="633">
        <v>3</v>
      </c>
      <c r="AG67" s="642"/>
    </row>
    <row r="68" spans="1:33" ht="18" customHeight="1" x14ac:dyDescent="0.2">
      <c r="A68" s="1"/>
      <c r="B68" s="512"/>
      <c r="C68" s="512"/>
      <c r="D68" s="513"/>
      <c r="E68" s="513"/>
      <c r="F68" s="513"/>
      <c r="G68" s="518"/>
      <c r="H68" s="518"/>
      <c r="I68" s="518"/>
      <c r="J68" s="518"/>
      <c r="K68" s="518"/>
      <c r="L68" s="518"/>
      <c r="M68" s="518"/>
      <c r="N68" s="512"/>
      <c r="O68" s="634"/>
      <c r="P68" s="225">
        <v>0</v>
      </c>
      <c r="Q68" s="225" t="s">
        <v>198</v>
      </c>
      <c r="R68" s="225">
        <v>0</v>
      </c>
      <c r="S68" s="634"/>
      <c r="T68" s="512"/>
      <c r="U68" s="515"/>
      <c r="V68" s="515"/>
      <c r="W68" s="515"/>
      <c r="X68" s="515"/>
      <c r="Y68" s="515"/>
      <c r="Z68" s="515"/>
      <c r="AA68" s="515"/>
      <c r="AB68" s="591"/>
      <c r="AC68" s="633"/>
      <c r="AD68" s="633"/>
      <c r="AE68" s="633"/>
      <c r="AF68" s="633"/>
      <c r="AG68" s="642"/>
    </row>
    <row r="69" spans="1:33" ht="18" customHeight="1" x14ac:dyDescent="0.2">
      <c r="A69" s="1"/>
      <c r="B69" s="512" t="s">
        <v>48</v>
      </c>
      <c r="C69" s="512" t="s">
        <v>2</v>
      </c>
      <c r="D69" s="513">
        <v>0.375</v>
      </c>
      <c r="E69" s="513"/>
      <c r="F69" s="513"/>
      <c r="G69" s="514" t="str">
        <f>K58</f>
        <v>ＣＡ．アトレチコ　佐野</v>
      </c>
      <c r="H69" s="514"/>
      <c r="I69" s="514"/>
      <c r="J69" s="514"/>
      <c r="K69" s="514"/>
      <c r="L69" s="514"/>
      <c r="M69" s="514"/>
      <c r="N69" s="512">
        <f>P69+P70</f>
        <v>3</v>
      </c>
      <c r="O69" s="634" t="s">
        <v>197</v>
      </c>
      <c r="P69" s="225">
        <v>2</v>
      </c>
      <c r="Q69" s="225" t="s">
        <v>198</v>
      </c>
      <c r="R69" s="225">
        <v>0</v>
      </c>
      <c r="S69" s="634" t="s">
        <v>199</v>
      </c>
      <c r="T69" s="512">
        <f>R69+R70</f>
        <v>0</v>
      </c>
      <c r="U69" s="519" t="str">
        <f>O58</f>
        <v>ＳＵＧＡＯサッカークラブ</v>
      </c>
      <c r="V69" s="519"/>
      <c r="W69" s="519"/>
      <c r="X69" s="519"/>
      <c r="Y69" s="519"/>
      <c r="Z69" s="519"/>
      <c r="AA69" s="519"/>
      <c r="AB69" s="591"/>
      <c r="AC69" s="633" t="s">
        <v>212</v>
      </c>
      <c r="AD69" s="633" t="s">
        <v>213</v>
      </c>
      <c r="AE69" s="633" t="s">
        <v>211</v>
      </c>
      <c r="AF69" s="633">
        <v>1</v>
      </c>
      <c r="AG69" s="642"/>
    </row>
    <row r="70" spans="1:33" ht="18" customHeight="1" x14ac:dyDescent="0.2">
      <c r="A70" s="1"/>
      <c r="B70" s="512"/>
      <c r="C70" s="512"/>
      <c r="D70" s="513"/>
      <c r="E70" s="513"/>
      <c r="F70" s="513"/>
      <c r="G70" s="514"/>
      <c r="H70" s="514"/>
      <c r="I70" s="514"/>
      <c r="J70" s="514"/>
      <c r="K70" s="514"/>
      <c r="L70" s="514"/>
      <c r="M70" s="514"/>
      <c r="N70" s="512"/>
      <c r="O70" s="634"/>
      <c r="P70" s="225">
        <v>1</v>
      </c>
      <c r="Q70" s="225" t="s">
        <v>198</v>
      </c>
      <c r="R70" s="225">
        <v>0</v>
      </c>
      <c r="S70" s="634"/>
      <c r="T70" s="512"/>
      <c r="U70" s="519"/>
      <c r="V70" s="519"/>
      <c r="W70" s="519"/>
      <c r="X70" s="519"/>
      <c r="Y70" s="519"/>
      <c r="Z70" s="519"/>
      <c r="AA70" s="519"/>
      <c r="AB70" s="591"/>
      <c r="AC70" s="633"/>
      <c r="AD70" s="633"/>
      <c r="AE70" s="633"/>
      <c r="AF70" s="633"/>
      <c r="AG70" s="642"/>
    </row>
    <row r="71" spans="1:33" ht="18" customHeight="1" x14ac:dyDescent="0.2">
      <c r="A71" s="1"/>
      <c r="B71" s="512" t="s">
        <v>39</v>
      </c>
      <c r="C71" s="512" t="s">
        <v>3</v>
      </c>
      <c r="D71" s="513">
        <v>0.40277777777777773</v>
      </c>
      <c r="E71" s="513"/>
      <c r="F71" s="513"/>
      <c r="G71" s="518" t="str">
        <f>R58</f>
        <v>石橋ＦＣ</v>
      </c>
      <c r="H71" s="518"/>
      <c r="I71" s="518"/>
      <c r="J71" s="518"/>
      <c r="K71" s="518"/>
      <c r="L71" s="518"/>
      <c r="M71" s="518"/>
      <c r="N71" s="512">
        <f>P71+P72</f>
        <v>0</v>
      </c>
      <c r="O71" s="634" t="s">
        <v>197</v>
      </c>
      <c r="P71" s="225">
        <v>0</v>
      </c>
      <c r="Q71" s="225" t="s">
        <v>198</v>
      </c>
      <c r="R71" s="225">
        <v>0</v>
      </c>
      <c r="S71" s="634" t="s">
        <v>199</v>
      </c>
      <c r="T71" s="512">
        <f>R71+R72</f>
        <v>0</v>
      </c>
      <c r="U71" s="518" t="str">
        <f>V58</f>
        <v>祖母井クラブ</v>
      </c>
      <c r="V71" s="518"/>
      <c r="W71" s="518"/>
      <c r="X71" s="518"/>
      <c r="Y71" s="518"/>
      <c r="Z71" s="518"/>
      <c r="AA71" s="518"/>
      <c r="AB71" s="591"/>
      <c r="AC71" s="633" t="s">
        <v>215</v>
      </c>
      <c r="AD71" s="633" t="s">
        <v>216</v>
      </c>
      <c r="AE71" s="633" t="s">
        <v>217</v>
      </c>
      <c r="AF71" s="633">
        <v>4</v>
      </c>
      <c r="AG71" s="642"/>
    </row>
    <row r="72" spans="1:33" ht="18" customHeight="1" x14ac:dyDescent="0.2">
      <c r="A72" s="1"/>
      <c r="B72" s="512"/>
      <c r="C72" s="512"/>
      <c r="D72" s="513"/>
      <c r="E72" s="513"/>
      <c r="F72" s="513"/>
      <c r="G72" s="518"/>
      <c r="H72" s="518"/>
      <c r="I72" s="518"/>
      <c r="J72" s="518"/>
      <c r="K72" s="518"/>
      <c r="L72" s="518"/>
      <c r="M72" s="518"/>
      <c r="N72" s="512"/>
      <c r="O72" s="634"/>
      <c r="P72" s="225">
        <v>0</v>
      </c>
      <c r="Q72" s="225" t="s">
        <v>198</v>
      </c>
      <c r="R72" s="225">
        <v>0</v>
      </c>
      <c r="S72" s="634"/>
      <c r="T72" s="512"/>
      <c r="U72" s="518"/>
      <c r="V72" s="518"/>
      <c r="W72" s="518"/>
      <c r="X72" s="518"/>
      <c r="Y72" s="518"/>
      <c r="Z72" s="518"/>
      <c r="AA72" s="518"/>
      <c r="AB72" s="591"/>
      <c r="AC72" s="633"/>
      <c r="AD72" s="633"/>
      <c r="AE72" s="633"/>
      <c r="AF72" s="633"/>
      <c r="AG72" s="642"/>
    </row>
    <row r="73" spans="1:33" ht="18" customHeight="1" x14ac:dyDescent="0.2">
      <c r="A73" s="1"/>
      <c r="B73" s="512" t="s">
        <v>39</v>
      </c>
      <c r="C73" s="512" t="s">
        <v>4</v>
      </c>
      <c r="D73" s="513">
        <v>0.43055555555555558</v>
      </c>
      <c r="E73" s="513"/>
      <c r="F73" s="513"/>
      <c r="G73" s="519" t="str">
        <f>C58</f>
        <v>鹿沼西ＦＣ</v>
      </c>
      <c r="H73" s="519"/>
      <c r="I73" s="519"/>
      <c r="J73" s="519"/>
      <c r="K73" s="519"/>
      <c r="L73" s="519"/>
      <c r="M73" s="519"/>
      <c r="N73" s="512">
        <f>P73+P74</f>
        <v>0</v>
      </c>
      <c r="O73" s="634" t="s">
        <v>197</v>
      </c>
      <c r="P73" s="225">
        <v>0</v>
      </c>
      <c r="Q73" s="225" t="s">
        <v>198</v>
      </c>
      <c r="R73" s="225">
        <v>0</v>
      </c>
      <c r="S73" s="634" t="s">
        <v>199</v>
      </c>
      <c r="T73" s="512">
        <f>R73+R74</f>
        <v>1</v>
      </c>
      <c r="U73" s="514" t="str">
        <f>K58</f>
        <v>ＣＡ．アトレチコ　佐野</v>
      </c>
      <c r="V73" s="514"/>
      <c r="W73" s="514"/>
      <c r="X73" s="514"/>
      <c r="Y73" s="514"/>
      <c r="Z73" s="514"/>
      <c r="AA73" s="514"/>
      <c r="AB73" s="591"/>
      <c r="AC73" s="633" t="s">
        <v>212</v>
      </c>
      <c r="AD73" s="633" t="s">
        <v>211</v>
      </c>
      <c r="AE73" s="633" t="s">
        <v>213</v>
      </c>
      <c r="AF73" s="633">
        <v>4</v>
      </c>
      <c r="AG73" s="642"/>
    </row>
    <row r="74" spans="1:33" ht="18" customHeight="1" x14ac:dyDescent="0.2">
      <c r="A74" s="1"/>
      <c r="B74" s="512"/>
      <c r="C74" s="512"/>
      <c r="D74" s="513"/>
      <c r="E74" s="513"/>
      <c r="F74" s="513"/>
      <c r="G74" s="519"/>
      <c r="H74" s="519"/>
      <c r="I74" s="519"/>
      <c r="J74" s="519"/>
      <c r="K74" s="519"/>
      <c r="L74" s="519"/>
      <c r="M74" s="519"/>
      <c r="N74" s="512"/>
      <c r="O74" s="634"/>
      <c r="P74" s="225">
        <v>0</v>
      </c>
      <c r="Q74" s="225" t="s">
        <v>198</v>
      </c>
      <c r="R74" s="225">
        <v>1</v>
      </c>
      <c r="S74" s="634"/>
      <c r="T74" s="512"/>
      <c r="U74" s="514"/>
      <c r="V74" s="514"/>
      <c r="W74" s="514"/>
      <c r="X74" s="514"/>
      <c r="Y74" s="514"/>
      <c r="Z74" s="514"/>
      <c r="AA74" s="514"/>
      <c r="AB74" s="591"/>
      <c r="AC74" s="633"/>
      <c r="AD74" s="633"/>
      <c r="AE74" s="633"/>
      <c r="AF74" s="633"/>
      <c r="AG74" s="642"/>
    </row>
    <row r="75" spans="1:33" ht="18" customHeight="1" x14ac:dyDescent="0.2">
      <c r="A75" s="1"/>
      <c r="B75" s="512" t="s">
        <v>48</v>
      </c>
      <c r="C75" s="512" t="s">
        <v>5</v>
      </c>
      <c r="D75" s="513">
        <v>0.43055555555555558</v>
      </c>
      <c r="E75" s="513"/>
      <c r="F75" s="513"/>
      <c r="G75" s="517" t="str">
        <f>G58</f>
        <v>那須野ヶ原ＦＣボンジボーラ　セカンド</v>
      </c>
      <c r="H75" s="517"/>
      <c r="I75" s="517"/>
      <c r="J75" s="517"/>
      <c r="K75" s="517"/>
      <c r="L75" s="517"/>
      <c r="M75" s="517"/>
      <c r="N75" s="512">
        <f>P75+P76</f>
        <v>0</v>
      </c>
      <c r="O75" s="634" t="s">
        <v>197</v>
      </c>
      <c r="P75" s="225">
        <v>0</v>
      </c>
      <c r="Q75" s="225" t="s">
        <v>198</v>
      </c>
      <c r="R75" s="225">
        <v>2</v>
      </c>
      <c r="S75" s="634" t="s">
        <v>199</v>
      </c>
      <c r="T75" s="512">
        <f>R75+R76</f>
        <v>4</v>
      </c>
      <c r="U75" s="514" t="str">
        <f>O58</f>
        <v>ＳＵＧＡＯサッカークラブ</v>
      </c>
      <c r="V75" s="514"/>
      <c r="W75" s="514"/>
      <c r="X75" s="514"/>
      <c r="Y75" s="514"/>
      <c r="Z75" s="514"/>
      <c r="AA75" s="514"/>
      <c r="AB75" s="591"/>
      <c r="AC75" s="633" t="s">
        <v>213</v>
      </c>
      <c r="AD75" s="633" t="s">
        <v>211</v>
      </c>
      <c r="AE75" s="633" t="s">
        <v>212</v>
      </c>
      <c r="AF75" s="633">
        <v>3</v>
      </c>
      <c r="AG75" s="642"/>
    </row>
    <row r="76" spans="1:33" ht="18" customHeight="1" x14ac:dyDescent="0.2">
      <c r="A76" s="1"/>
      <c r="B76" s="512"/>
      <c r="C76" s="512"/>
      <c r="D76" s="513"/>
      <c r="E76" s="513"/>
      <c r="F76" s="513"/>
      <c r="G76" s="517"/>
      <c r="H76" s="517"/>
      <c r="I76" s="517"/>
      <c r="J76" s="517"/>
      <c r="K76" s="517"/>
      <c r="L76" s="517"/>
      <c r="M76" s="517"/>
      <c r="N76" s="512"/>
      <c r="O76" s="634"/>
      <c r="P76" s="225">
        <v>0</v>
      </c>
      <c r="Q76" s="225" t="s">
        <v>198</v>
      </c>
      <c r="R76" s="225">
        <v>2</v>
      </c>
      <c r="S76" s="634"/>
      <c r="T76" s="512"/>
      <c r="U76" s="514"/>
      <c r="V76" s="514"/>
      <c r="W76" s="514"/>
      <c r="X76" s="514"/>
      <c r="Y76" s="514"/>
      <c r="Z76" s="514"/>
      <c r="AA76" s="514"/>
      <c r="AB76" s="591"/>
      <c r="AC76" s="633"/>
      <c r="AD76" s="633"/>
      <c r="AE76" s="633"/>
      <c r="AF76" s="633"/>
      <c r="AG76" s="642"/>
    </row>
    <row r="77" spans="1:33" ht="18" customHeight="1" x14ac:dyDescent="0.2">
      <c r="B77" s="512" t="s">
        <v>39</v>
      </c>
      <c r="C77" s="512" t="s">
        <v>0</v>
      </c>
      <c r="D77" s="513">
        <v>0.45833333333333331</v>
      </c>
      <c r="E77" s="513"/>
      <c r="F77" s="513"/>
      <c r="G77" s="519" t="str">
        <f>R58</f>
        <v>石橋ＦＣ</v>
      </c>
      <c r="H77" s="519"/>
      <c r="I77" s="519"/>
      <c r="J77" s="519"/>
      <c r="K77" s="519"/>
      <c r="L77" s="519"/>
      <c r="M77" s="519"/>
      <c r="N77" s="512">
        <f>P77+P78</f>
        <v>0</v>
      </c>
      <c r="O77" s="634" t="s">
        <v>197</v>
      </c>
      <c r="P77" s="225">
        <v>0</v>
      </c>
      <c r="Q77" s="225" t="s">
        <v>198</v>
      </c>
      <c r="R77" s="225">
        <v>1</v>
      </c>
      <c r="S77" s="634" t="s">
        <v>199</v>
      </c>
      <c r="T77" s="512">
        <f>R77+R78</f>
        <v>2</v>
      </c>
      <c r="U77" s="514" t="str">
        <f>Z58</f>
        <v>ＦＣＲｉｓｏ</v>
      </c>
      <c r="V77" s="514"/>
      <c r="W77" s="514"/>
      <c r="X77" s="514"/>
      <c r="Y77" s="514"/>
      <c r="Z77" s="514"/>
      <c r="AA77" s="514"/>
      <c r="AB77" s="591"/>
      <c r="AC77" s="633" t="s">
        <v>216</v>
      </c>
      <c r="AD77" s="633" t="s">
        <v>217</v>
      </c>
      <c r="AE77" s="633" t="s">
        <v>218</v>
      </c>
      <c r="AF77" s="633">
        <v>1</v>
      </c>
      <c r="AG77" s="642"/>
    </row>
    <row r="78" spans="1:33" ht="18" customHeight="1" x14ac:dyDescent="0.2">
      <c r="B78" s="512"/>
      <c r="C78" s="512"/>
      <c r="D78" s="513"/>
      <c r="E78" s="513"/>
      <c r="F78" s="513"/>
      <c r="G78" s="519"/>
      <c r="H78" s="519"/>
      <c r="I78" s="519"/>
      <c r="J78" s="519"/>
      <c r="K78" s="519"/>
      <c r="L78" s="519"/>
      <c r="M78" s="519"/>
      <c r="N78" s="512"/>
      <c r="O78" s="634"/>
      <c r="P78" s="225">
        <v>0</v>
      </c>
      <c r="Q78" s="225" t="s">
        <v>198</v>
      </c>
      <c r="R78" s="225">
        <v>1</v>
      </c>
      <c r="S78" s="634"/>
      <c r="T78" s="512"/>
      <c r="U78" s="514"/>
      <c r="V78" s="514"/>
      <c r="W78" s="514"/>
      <c r="X78" s="514"/>
      <c r="Y78" s="514"/>
      <c r="Z78" s="514"/>
      <c r="AA78" s="514"/>
      <c r="AB78" s="591"/>
      <c r="AC78" s="633"/>
      <c r="AD78" s="633"/>
      <c r="AE78" s="633"/>
      <c r="AF78" s="633"/>
      <c r="AG78" s="642"/>
    </row>
    <row r="79" spans="1:33" ht="18" customHeight="1" x14ac:dyDescent="0.2">
      <c r="A79" s="1"/>
      <c r="B79" s="512" t="s">
        <v>39</v>
      </c>
      <c r="C79" s="512" t="s">
        <v>200</v>
      </c>
      <c r="D79" s="513">
        <v>0.4861111111111111</v>
      </c>
      <c r="E79" s="513"/>
      <c r="F79" s="513"/>
      <c r="G79" s="518" t="str">
        <f>C58</f>
        <v>鹿沼西ＦＣ</v>
      </c>
      <c r="H79" s="518"/>
      <c r="I79" s="518"/>
      <c r="J79" s="518"/>
      <c r="K79" s="518"/>
      <c r="L79" s="518"/>
      <c r="M79" s="518"/>
      <c r="N79" s="512">
        <f>P79+P80</f>
        <v>0</v>
      </c>
      <c r="O79" s="634" t="s">
        <v>197</v>
      </c>
      <c r="P79" s="225">
        <v>0</v>
      </c>
      <c r="Q79" s="225" t="s">
        <v>198</v>
      </c>
      <c r="R79" s="225">
        <v>0</v>
      </c>
      <c r="S79" s="634" t="s">
        <v>199</v>
      </c>
      <c r="T79" s="512">
        <f>R79+R80</f>
        <v>0</v>
      </c>
      <c r="U79" s="518" t="str">
        <f>O58</f>
        <v>ＳＵＧＡＯサッカークラブ</v>
      </c>
      <c r="V79" s="518"/>
      <c r="W79" s="518"/>
      <c r="X79" s="518"/>
      <c r="Y79" s="518"/>
      <c r="Z79" s="518"/>
      <c r="AA79" s="518"/>
      <c r="AB79" s="591"/>
      <c r="AC79" s="633" t="s">
        <v>211</v>
      </c>
      <c r="AD79" s="633" t="s">
        <v>212</v>
      </c>
      <c r="AE79" s="633" t="s">
        <v>213</v>
      </c>
      <c r="AF79" s="633">
        <v>2</v>
      </c>
      <c r="AG79" s="642"/>
    </row>
    <row r="80" spans="1:33" ht="18" customHeight="1" x14ac:dyDescent="0.2">
      <c r="A80" s="1"/>
      <c r="B80" s="512"/>
      <c r="C80" s="512"/>
      <c r="D80" s="513"/>
      <c r="E80" s="513"/>
      <c r="F80" s="513"/>
      <c r="G80" s="518"/>
      <c r="H80" s="518"/>
      <c r="I80" s="518"/>
      <c r="J80" s="518"/>
      <c r="K80" s="518"/>
      <c r="L80" s="518"/>
      <c r="M80" s="518"/>
      <c r="N80" s="512"/>
      <c r="O80" s="634"/>
      <c r="P80" s="225">
        <v>0</v>
      </c>
      <c r="Q80" s="225" t="s">
        <v>198</v>
      </c>
      <c r="R80" s="225">
        <v>0</v>
      </c>
      <c r="S80" s="634"/>
      <c r="T80" s="512"/>
      <c r="U80" s="518"/>
      <c r="V80" s="518"/>
      <c r="W80" s="518"/>
      <c r="X80" s="518"/>
      <c r="Y80" s="518"/>
      <c r="Z80" s="518"/>
      <c r="AA80" s="518"/>
      <c r="AB80" s="591"/>
      <c r="AC80" s="633"/>
      <c r="AD80" s="633"/>
      <c r="AE80" s="633"/>
      <c r="AF80" s="633"/>
      <c r="AG80" s="642"/>
    </row>
    <row r="81" spans="1:33" ht="18" customHeight="1" x14ac:dyDescent="0.2">
      <c r="A81" s="1"/>
      <c r="B81" s="512" t="s">
        <v>48</v>
      </c>
      <c r="C81" s="512" t="s">
        <v>201</v>
      </c>
      <c r="D81" s="513">
        <v>0.4861111111111111</v>
      </c>
      <c r="E81" s="513"/>
      <c r="F81" s="513"/>
      <c r="G81" s="517" t="str">
        <f>G58</f>
        <v>那須野ヶ原ＦＣボンジボーラ　セカンド</v>
      </c>
      <c r="H81" s="517"/>
      <c r="I81" s="517"/>
      <c r="J81" s="517"/>
      <c r="K81" s="517"/>
      <c r="L81" s="517"/>
      <c r="M81" s="517"/>
      <c r="N81" s="512">
        <f>P81+P82</f>
        <v>0</v>
      </c>
      <c r="O81" s="634" t="s">
        <v>197</v>
      </c>
      <c r="P81" s="225">
        <v>0</v>
      </c>
      <c r="Q81" s="225" t="s">
        <v>198</v>
      </c>
      <c r="R81" s="225">
        <v>3</v>
      </c>
      <c r="S81" s="634" t="s">
        <v>199</v>
      </c>
      <c r="T81" s="512">
        <f>R81+R82</f>
        <v>4</v>
      </c>
      <c r="U81" s="514" t="str">
        <f>K58</f>
        <v>ＣＡ．アトレチコ　佐野</v>
      </c>
      <c r="V81" s="514"/>
      <c r="W81" s="514"/>
      <c r="X81" s="514"/>
      <c r="Y81" s="514"/>
      <c r="Z81" s="514"/>
      <c r="AA81" s="514"/>
      <c r="AB81" s="591"/>
      <c r="AC81" s="633" t="s">
        <v>212</v>
      </c>
      <c r="AD81" s="633" t="s">
        <v>213</v>
      </c>
      <c r="AE81" s="633" t="s">
        <v>211</v>
      </c>
      <c r="AF81" s="633">
        <v>1</v>
      </c>
      <c r="AG81" s="642"/>
    </row>
    <row r="82" spans="1:33" ht="18" customHeight="1" x14ac:dyDescent="0.2">
      <c r="A82" s="1"/>
      <c r="B82" s="512"/>
      <c r="C82" s="512"/>
      <c r="D82" s="513"/>
      <c r="E82" s="513"/>
      <c r="F82" s="513"/>
      <c r="G82" s="517"/>
      <c r="H82" s="517"/>
      <c r="I82" s="517"/>
      <c r="J82" s="517"/>
      <c r="K82" s="517"/>
      <c r="L82" s="517"/>
      <c r="M82" s="517"/>
      <c r="N82" s="512"/>
      <c r="O82" s="634"/>
      <c r="P82" s="225">
        <v>0</v>
      </c>
      <c r="Q82" s="225" t="s">
        <v>198</v>
      </c>
      <c r="R82" s="225">
        <v>1</v>
      </c>
      <c r="S82" s="634"/>
      <c r="T82" s="512"/>
      <c r="U82" s="514"/>
      <c r="V82" s="514"/>
      <c r="W82" s="514"/>
      <c r="X82" s="514"/>
      <c r="Y82" s="514"/>
      <c r="Z82" s="514"/>
      <c r="AA82" s="514"/>
      <c r="AB82" s="591"/>
      <c r="AC82" s="633"/>
      <c r="AD82" s="633"/>
      <c r="AE82" s="633"/>
      <c r="AF82" s="633"/>
      <c r="AG82" s="642"/>
    </row>
    <row r="83" spans="1:33" ht="18" customHeight="1" x14ac:dyDescent="0.2">
      <c r="A83" s="1"/>
      <c r="B83" s="512" t="s">
        <v>39</v>
      </c>
      <c r="C83" s="512" t="s">
        <v>202</v>
      </c>
      <c r="D83" s="513">
        <v>0.51388888888888895</v>
      </c>
      <c r="E83" s="513"/>
      <c r="F83" s="513"/>
      <c r="G83" s="519" t="str">
        <f>V58</f>
        <v>祖母井クラブ</v>
      </c>
      <c r="H83" s="519"/>
      <c r="I83" s="519"/>
      <c r="J83" s="519"/>
      <c r="K83" s="519"/>
      <c r="L83" s="519"/>
      <c r="M83" s="519"/>
      <c r="N83" s="512">
        <f>P83+P84</f>
        <v>1</v>
      </c>
      <c r="O83" s="634" t="s">
        <v>197</v>
      </c>
      <c r="P83" s="225">
        <v>0</v>
      </c>
      <c r="Q83" s="225" t="s">
        <v>198</v>
      </c>
      <c r="R83" s="225">
        <v>0</v>
      </c>
      <c r="S83" s="634" t="s">
        <v>199</v>
      </c>
      <c r="T83" s="512">
        <f>R83+R84</f>
        <v>2</v>
      </c>
      <c r="U83" s="514" t="str">
        <f>Z58</f>
        <v>ＦＣＲｉｓｏ</v>
      </c>
      <c r="V83" s="514"/>
      <c r="W83" s="514"/>
      <c r="X83" s="514"/>
      <c r="Y83" s="514"/>
      <c r="Z83" s="514"/>
      <c r="AA83" s="514"/>
      <c r="AB83" s="591"/>
      <c r="AC83" s="633" t="s">
        <v>217</v>
      </c>
      <c r="AD83" s="633" t="s">
        <v>218</v>
      </c>
      <c r="AE83" s="633" t="s">
        <v>215</v>
      </c>
      <c r="AF83" s="633">
        <v>2</v>
      </c>
      <c r="AG83" s="642"/>
    </row>
    <row r="84" spans="1:33" ht="18" customHeight="1" x14ac:dyDescent="0.2">
      <c r="A84" s="1"/>
      <c r="B84" s="512"/>
      <c r="C84" s="512"/>
      <c r="D84" s="513"/>
      <c r="E84" s="513"/>
      <c r="F84" s="513"/>
      <c r="G84" s="519"/>
      <c r="H84" s="519"/>
      <c r="I84" s="519"/>
      <c r="J84" s="519"/>
      <c r="K84" s="519"/>
      <c r="L84" s="519"/>
      <c r="M84" s="519"/>
      <c r="N84" s="512"/>
      <c r="O84" s="634"/>
      <c r="P84" s="225">
        <v>1</v>
      </c>
      <c r="Q84" s="225" t="s">
        <v>198</v>
      </c>
      <c r="R84" s="225">
        <v>2</v>
      </c>
      <c r="S84" s="634"/>
      <c r="T84" s="512"/>
      <c r="U84" s="514"/>
      <c r="V84" s="514"/>
      <c r="W84" s="514"/>
      <c r="X84" s="514"/>
      <c r="Y84" s="514"/>
      <c r="Z84" s="514"/>
      <c r="AA84" s="514"/>
      <c r="AB84" s="591"/>
      <c r="AC84" s="633"/>
      <c r="AD84" s="633"/>
      <c r="AE84" s="633"/>
      <c r="AF84" s="633"/>
      <c r="AG84" s="642"/>
    </row>
    <row r="85" spans="1:33" ht="6.75" customHeight="1" x14ac:dyDescent="0.2">
      <c r="A85" s="1"/>
      <c r="C85" s="225"/>
      <c r="D85" s="226"/>
      <c r="E85" s="226"/>
      <c r="F85" s="226"/>
      <c r="G85" s="222"/>
      <c r="H85" s="222"/>
      <c r="I85" s="222"/>
      <c r="J85" s="222"/>
      <c r="K85" s="222"/>
      <c r="L85" s="222"/>
      <c r="M85" s="222"/>
      <c r="N85" s="225"/>
      <c r="O85" s="238"/>
      <c r="P85" s="1"/>
      <c r="Q85" s="225"/>
      <c r="R85" s="224"/>
      <c r="S85" s="238"/>
      <c r="T85" s="225"/>
      <c r="U85" s="222"/>
      <c r="V85" s="222"/>
      <c r="W85" s="222"/>
      <c r="X85" s="222"/>
      <c r="Y85" s="222"/>
      <c r="Z85" s="222"/>
      <c r="AA85" s="222"/>
      <c r="AB85" s="258"/>
      <c r="AC85" s="225"/>
      <c r="AD85" s="258"/>
      <c r="AE85" s="258"/>
      <c r="AF85" s="258"/>
      <c r="AG85" s="258"/>
    </row>
    <row r="86" spans="1:33" ht="19.5" customHeight="1" x14ac:dyDescent="0.2">
      <c r="A86" s="1"/>
      <c r="B86" s="566" t="str">
        <f>I54</f>
        <v>J</v>
      </c>
      <c r="C86" s="567"/>
      <c r="D86" s="567"/>
      <c r="E86" s="568"/>
      <c r="F86" s="643" t="str">
        <f>C58</f>
        <v>鹿沼西ＦＣ</v>
      </c>
      <c r="G86" s="644"/>
      <c r="H86" s="647" t="str">
        <f>G58</f>
        <v>那須野ヶ原ＦＣボンジボーラ　セカンド</v>
      </c>
      <c r="I86" s="648"/>
      <c r="J86" s="651" t="str">
        <f>K58</f>
        <v>ＣＡ．アトレチコ　佐野</v>
      </c>
      <c r="K86" s="652"/>
      <c r="L86" s="647" t="str">
        <f>O58</f>
        <v>ＳＵＧＡＯサッカークラブ</v>
      </c>
      <c r="M86" s="648"/>
      <c r="N86" s="655" t="s">
        <v>203</v>
      </c>
      <c r="O86" s="655" t="s">
        <v>204</v>
      </c>
      <c r="P86" s="655" t="s">
        <v>205</v>
      </c>
      <c r="Q86" s="255"/>
      <c r="R86" s="566" t="str">
        <f>V54</f>
        <v>JJ</v>
      </c>
      <c r="S86" s="567"/>
      <c r="T86" s="567"/>
      <c r="U86" s="568"/>
      <c r="V86" s="643" t="str">
        <f>R58</f>
        <v>石橋ＦＣ</v>
      </c>
      <c r="W86" s="644"/>
      <c r="X86" s="643" t="str">
        <f>V58</f>
        <v>祖母井クラブ</v>
      </c>
      <c r="Y86" s="644"/>
      <c r="Z86" s="643" t="str">
        <f>Z58</f>
        <v>ＦＣＲｉｓｏ</v>
      </c>
      <c r="AA86" s="644"/>
      <c r="AB86" s="655" t="s">
        <v>203</v>
      </c>
      <c r="AC86" s="655" t="s">
        <v>204</v>
      </c>
      <c r="AD86" s="655" t="s">
        <v>205</v>
      </c>
    </row>
    <row r="87" spans="1:33" ht="20.100000000000001" customHeight="1" x14ac:dyDescent="0.2">
      <c r="B87" s="569"/>
      <c r="C87" s="570"/>
      <c r="D87" s="570"/>
      <c r="E87" s="571"/>
      <c r="F87" s="645"/>
      <c r="G87" s="646"/>
      <c r="H87" s="649"/>
      <c r="I87" s="650"/>
      <c r="J87" s="653"/>
      <c r="K87" s="654"/>
      <c r="L87" s="649"/>
      <c r="M87" s="650"/>
      <c r="N87" s="656"/>
      <c r="O87" s="656"/>
      <c r="P87" s="656"/>
      <c r="Q87" s="255"/>
      <c r="R87" s="569"/>
      <c r="S87" s="570"/>
      <c r="T87" s="570"/>
      <c r="U87" s="571"/>
      <c r="V87" s="645"/>
      <c r="W87" s="646"/>
      <c r="X87" s="645"/>
      <c r="Y87" s="646"/>
      <c r="Z87" s="645"/>
      <c r="AA87" s="646"/>
      <c r="AB87" s="656"/>
      <c r="AC87" s="656"/>
      <c r="AD87" s="656"/>
    </row>
    <row r="88" spans="1:33" ht="20.100000000000001" customHeight="1" x14ac:dyDescent="0.2">
      <c r="B88" s="657" t="str">
        <f>C58</f>
        <v>鹿沼西ＦＣ</v>
      </c>
      <c r="C88" s="658"/>
      <c r="D88" s="658"/>
      <c r="E88" s="659"/>
      <c r="F88" s="260"/>
      <c r="G88" s="240"/>
      <c r="H88" s="220">
        <f>N67</f>
        <v>0</v>
      </c>
      <c r="I88" s="220">
        <f>T67</f>
        <v>0</v>
      </c>
      <c r="J88" s="220">
        <f>N73</f>
        <v>0</v>
      </c>
      <c r="K88" s="220">
        <f>T73</f>
        <v>1</v>
      </c>
      <c r="L88" s="220">
        <f>N79</f>
        <v>0</v>
      </c>
      <c r="M88" s="220">
        <f>T79</f>
        <v>0</v>
      </c>
      <c r="N88" s="663">
        <f>COUNTIF(F89:M89,"○")*3+COUNTIF(F89:M89,"△")</f>
        <v>2</v>
      </c>
      <c r="O88" s="663">
        <f>F88-G88+H88-I88+J88-K88+L88-M88</f>
        <v>-1</v>
      </c>
      <c r="P88" s="663">
        <v>3</v>
      </c>
      <c r="Q88" s="255"/>
      <c r="R88" s="657" t="str">
        <f>R58</f>
        <v>石橋ＦＣ</v>
      </c>
      <c r="S88" s="658"/>
      <c r="T88" s="658"/>
      <c r="U88" s="659"/>
      <c r="V88" s="260"/>
      <c r="W88" s="240"/>
      <c r="X88" s="220">
        <f>N71</f>
        <v>0</v>
      </c>
      <c r="Y88" s="220">
        <f>T71</f>
        <v>0</v>
      </c>
      <c r="Z88" s="220">
        <f>N77</f>
        <v>0</v>
      </c>
      <c r="AA88" s="220">
        <f>T77</f>
        <v>2</v>
      </c>
      <c r="AB88" s="665">
        <f>COUNTIF(V89:AA89,"○")*3+COUNTIF(V89:AA89,"△")</f>
        <v>1</v>
      </c>
      <c r="AC88" s="663">
        <f>V88-W88+X88-Y88+Z88-AA88</f>
        <v>-2</v>
      </c>
      <c r="AD88" s="663">
        <v>3</v>
      </c>
    </row>
    <row r="89" spans="1:33" ht="20.100000000000001" customHeight="1" x14ac:dyDescent="0.2">
      <c r="B89" s="660"/>
      <c r="C89" s="661"/>
      <c r="D89" s="661"/>
      <c r="E89" s="662"/>
      <c r="F89" s="241"/>
      <c r="G89" s="261"/>
      <c r="H89" s="667" t="str">
        <f>IF(H88&gt;I88,"○",IF(H88&lt;I88,"×",IF(H88=I88,"△")))</f>
        <v>△</v>
      </c>
      <c r="I89" s="668"/>
      <c r="J89" s="667" t="str">
        <f t="shared" ref="J89" si="0">IF(J88&gt;K88,"○",IF(J88&lt;K88,"×",IF(J88=K88,"△")))</f>
        <v>×</v>
      </c>
      <c r="K89" s="668"/>
      <c r="L89" s="667" t="str">
        <f t="shared" ref="L89" si="1">IF(L88&gt;M88,"○",IF(L88&lt;M88,"×",IF(L88=M88,"△")))</f>
        <v>△</v>
      </c>
      <c r="M89" s="668"/>
      <c r="N89" s="664"/>
      <c r="O89" s="664"/>
      <c r="P89" s="664"/>
      <c r="Q89" s="255"/>
      <c r="R89" s="660"/>
      <c r="S89" s="661"/>
      <c r="T89" s="661"/>
      <c r="U89" s="662"/>
      <c r="V89" s="241"/>
      <c r="W89" s="261"/>
      <c r="X89" s="667" t="str">
        <f>IF(X88&gt;Y88,"○",IF(X88&lt;Y88,"×",IF(X88=Y88,"△")))</f>
        <v>△</v>
      </c>
      <c r="Y89" s="668"/>
      <c r="Z89" s="667" t="str">
        <f t="shared" ref="Z89" si="2">IF(Z88&gt;AA88,"○",IF(Z88&lt;AA88,"×",IF(Z88=AA88,"△")))</f>
        <v>×</v>
      </c>
      <c r="AA89" s="668"/>
      <c r="AB89" s="666"/>
      <c r="AC89" s="664"/>
      <c r="AD89" s="664"/>
    </row>
    <row r="90" spans="1:33" ht="20.100000000000001" customHeight="1" x14ac:dyDescent="0.2">
      <c r="B90" s="616" t="str">
        <f>G58</f>
        <v>那須野ヶ原ＦＣボンジボーラ　セカンド</v>
      </c>
      <c r="C90" s="617"/>
      <c r="D90" s="617"/>
      <c r="E90" s="618"/>
      <c r="F90" s="220">
        <f>T67</f>
        <v>0</v>
      </c>
      <c r="G90" s="220">
        <f>N67</f>
        <v>0</v>
      </c>
      <c r="H90" s="260"/>
      <c r="I90" s="240"/>
      <c r="J90" s="220">
        <f>N81</f>
        <v>0</v>
      </c>
      <c r="K90" s="220">
        <f>T81</f>
        <v>4</v>
      </c>
      <c r="L90" s="220">
        <f>N75</f>
        <v>0</v>
      </c>
      <c r="M90" s="220">
        <f>T75</f>
        <v>4</v>
      </c>
      <c r="N90" s="663">
        <f t="shared" ref="N90" si="3">COUNTIF(F91:M91,"○")*3+COUNTIF(F91:M91,"△")</f>
        <v>1</v>
      </c>
      <c r="O90" s="663">
        <f t="shared" ref="O90" si="4">F90-G90+H90-I90+J90-K90+L90-M90</f>
        <v>-8</v>
      </c>
      <c r="P90" s="663">
        <v>4</v>
      </c>
      <c r="Q90" s="255"/>
      <c r="R90" s="657" t="str">
        <f>V58</f>
        <v>祖母井クラブ</v>
      </c>
      <c r="S90" s="658"/>
      <c r="T90" s="658"/>
      <c r="U90" s="659"/>
      <c r="V90" s="220">
        <f>T71</f>
        <v>0</v>
      </c>
      <c r="W90" s="220">
        <f>N71</f>
        <v>0</v>
      </c>
      <c r="X90" s="260"/>
      <c r="Y90" s="240"/>
      <c r="Z90" s="220">
        <f>N83</f>
        <v>1</v>
      </c>
      <c r="AA90" s="220">
        <f>T83</f>
        <v>2</v>
      </c>
      <c r="AB90" s="665">
        <f>COUNTIF(V91:AA91,"○")*3+COUNTIF(V91:AA91,"△")</f>
        <v>1</v>
      </c>
      <c r="AC90" s="663">
        <f>V90-W90+X90-Y90+Z90-AA90</f>
        <v>-1</v>
      </c>
      <c r="AD90" s="663">
        <v>2</v>
      </c>
    </row>
    <row r="91" spans="1:33" ht="20.100000000000001" customHeight="1" x14ac:dyDescent="0.2">
      <c r="B91" s="619"/>
      <c r="C91" s="620"/>
      <c r="D91" s="620"/>
      <c r="E91" s="621"/>
      <c r="F91" s="667" t="str">
        <f>IF(F90&gt;G90,"○",IF(F90&lt;G90,"×",IF(F90=G90,"△")))</f>
        <v>△</v>
      </c>
      <c r="G91" s="668"/>
      <c r="H91" s="241"/>
      <c r="I91" s="261"/>
      <c r="J91" s="667" t="str">
        <f>IF(J90&gt;K90,"○",IF(J90&lt;K90,"×",IF(J90=K90,"△")))</f>
        <v>×</v>
      </c>
      <c r="K91" s="668"/>
      <c r="L91" s="667" t="str">
        <f>IF(L90&gt;M90,"○",IF(L90&lt;M90,"×",IF(L90=M90,"△")))</f>
        <v>×</v>
      </c>
      <c r="M91" s="668"/>
      <c r="N91" s="664"/>
      <c r="O91" s="664"/>
      <c r="P91" s="664"/>
      <c r="Q91" s="255"/>
      <c r="R91" s="660"/>
      <c r="S91" s="661"/>
      <c r="T91" s="661"/>
      <c r="U91" s="662"/>
      <c r="V91" s="667" t="str">
        <f>IF(V90&gt;W90,"○",IF(V90&lt;W90,"×",IF(V90=W90,"△")))</f>
        <v>△</v>
      </c>
      <c r="W91" s="668"/>
      <c r="X91" s="241"/>
      <c r="Y91" s="261"/>
      <c r="Z91" s="667" t="str">
        <f>IF(Z90&gt;AA90,"○",IF(Z90&lt;AA90,"×",IF(Z90=AA90,"△")))</f>
        <v>×</v>
      </c>
      <c r="AA91" s="668"/>
      <c r="AB91" s="666"/>
      <c r="AC91" s="664"/>
      <c r="AD91" s="664"/>
    </row>
    <row r="92" spans="1:33" ht="20.100000000000001" customHeight="1" x14ac:dyDescent="0.2">
      <c r="B92" s="669" t="str">
        <f>K58</f>
        <v>ＣＡ．アトレチコ　佐野</v>
      </c>
      <c r="C92" s="670"/>
      <c r="D92" s="670"/>
      <c r="E92" s="671"/>
      <c r="F92" s="220">
        <f>T73</f>
        <v>1</v>
      </c>
      <c r="G92" s="220">
        <f>N73</f>
        <v>0</v>
      </c>
      <c r="H92" s="220">
        <f>T81</f>
        <v>4</v>
      </c>
      <c r="I92" s="220">
        <f>N81</f>
        <v>0</v>
      </c>
      <c r="J92" s="260"/>
      <c r="K92" s="240"/>
      <c r="L92" s="220">
        <f>N69</f>
        <v>3</v>
      </c>
      <c r="M92" s="220">
        <f>T69</f>
        <v>0</v>
      </c>
      <c r="N92" s="663">
        <f>COUNTIF(F93:M93,"○")*3+COUNTIF(F93:M93,"△")</f>
        <v>9</v>
      </c>
      <c r="O92" s="663">
        <f t="shared" ref="O92" si="5">F92-G92+H92-I92+J92-K92+L92-M92</f>
        <v>8</v>
      </c>
      <c r="P92" s="663">
        <v>1</v>
      </c>
      <c r="Q92" s="255"/>
      <c r="R92" s="669" t="str">
        <f>Z58</f>
        <v>ＦＣＲｉｓｏ</v>
      </c>
      <c r="S92" s="670"/>
      <c r="T92" s="670"/>
      <c r="U92" s="671"/>
      <c r="V92" s="220">
        <f>T77</f>
        <v>2</v>
      </c>
      <c r="W92" s="220">
        <f>N77</f>
        <v>0</v>
      </c>
      <c r="X92" s="220">
        <f>T83</f>
        <v>2</v>
      </c>
      <c r="Y92" s="220">
        <f>N83</f>
        <v>1</v>
      </c>
      <c r="Z92" s="260"/>
      <c r="AA92" s="240"/>
      <c r="AB92" s="663">
        <f>COUNTIF(V93:AA93,"○")*3+COUNTIF(V93:AA93,"△")</f>
        <v>6</v>
      </c>
      <c r="AC92" s="663">
        <f>V92-W92+X92-Y92+Z92-AA92</f>
        <v>3</v>
      </c>
      <c r="AD92" s="663">
        <v>1</v>
      </c>
    </row>
    <row r="93" spans="1:33" ht="20.100000000000001" customHeight="1" x14ac:dyDescent="0.2">
      <c r="B93" s="672"/>
      <c r="C93" s="673"/>
      <c r="D93" s="673"/>
      <c r="E93" s="674"/>
      <c r="F93" s="667" t="str">
        <f>IF(F92&gt;G92,"○",IF(F92&lt;G92,"×",IF(F92=G92,"△")))</f>
        <v>○</v>
      </c>
      <c r="G93" s="668"/>
      <c r="H93" s="667" t="str">
        <f>IF(H92&gt;I92,"○",IF(H92&lt;I92,"×",IF(H92=I92,"△")))</f>
        <v>○</v>
      </c>
      <c r="I93" s="668"/>
      <c r="J93" s="241"/>
      <c r="K93" s="261"/>
      <c r="L93" s="667" t="str">
        <f>IF(L92&gt;M92,"○",IF(L92&lt;M92,"×",IF(L92=M92,"△")))</f>
        <v>○</v>
      </c>
      <c r="M93" s="668"/>
      <c r="N93" s="664"/>
      <c r="O93" s="664"/>
      <c r="P93" s="664"/>
      <c r="Q93" s="255"/>
      <c r="R93" s="672"/>
      <c r="S93" s="673"/>
      <c r="T93" s="673"/>
      <c r="U93" s="674"/>
      <c r="V93" s="667" t="str">
        <f t="shared" ref="V93" si="6">IF(V92&gt;W92,"○",IF(V92&lt;W92,"×",IF(V92=W92,"△")))</f>
        <v>○</v>
      </c>
      <c r="W93" s="668"/>
      <c r="X93" s="667" t="str">
        <f t="shared" ref="X93" si="7">IF(X92&gt;Y92,"○",IF(X92&lt;Y92,"×",IF(X92=Y92,"△")))</f>
        <v>○</v>
      </c>
      <c r="Y93" s="668"/>
      <c r="Z93" s="241"/>
      <c r="AA93" s="261"/>
      <c r="AB93" s="664"/>
      <c r="AC93" s="664"/>
      <c r="AD93" s="664"/>
    </row>
    <row r="94" spans="1:33" ht="20.100000000000001" customHeight="1" x14ac:dyDescent="0.2">
      <c r="B94" s="657" t="str">
        <f>O58</f>
        <v>ＳＵＧＡＯサッカークラブ</v>
      </c>
      <c r="C94" s="658"/>
      <c r="D94" s="658"/>
      <c r="E94" s="659"/>
      <c r="F94" s="220">
        <f>T79</f>
        <v>0</v>
      </c>
      <c r="G94" s="220">
        <f>N79</f>
        <v>0</v>
      </c>
      <c r="H94" s="220">
        <f>T75</f>
        <v>4</v>
      </c>
      <c r="I94" s="220">
        <f>N75</f>
        <v>0</v>
      </c>
      <c r="J94" s="220">
        <f>T69</f>
        <v>0</v>
      </c>
      <c r="K94" s="220">
        <f>N69</f>
        <v>3</v>
      </c>
      <c r="L94" s="260"/>
      <c r="M94" s="240"/>
      <c r="N94" s="663">
        <f t="shared" ref="N94" si="8">COUNTIF(F95:M95,"○")*3+COUNTIF(F95:M95,"△")</f>
        <v>4</v>
      </c>
      <c r="O94" s="663">
        <f t="shared" ref="O94" si="9">F94-G94+H94-I94+J94-K94+L94-M94</f>
        <v>1</v>
      </c>
      <c r="P94" s="663">
        <v>2</v>
      </c>
      <c r="Q94" s="255"/>
      <c r="R94" s="242"/>
      <c r="S94" s="242"/>
      <c r="T94" s="113"/>
      <c r="U94" s="113"/>
      <c r="V94" s="113"/>
      <c r="W94" s="113"/>
      <c r="X94" s="113"/>
      <c r="Y94" s="113"/>
      <c r="Z94" s="113"/>
      <c r="AA94" s="113"/>
      <c r="AB94" s="25"/>
    </row>
    <row r="95" spans="1:33" ht="20.100000000000001" customHeight="1" x14ac:dyDescent="0.2">
      <c r="B95" s="660"/>
      <c r="C95" s="661"/>
      <c r="D95" s="661"/>
      <c r="E95" s="662"/>
      <c r="F95" s="667" t="str">
        <f>IF(F94&gt;G94,"○",IF(F94&lt;G94,"×",IF(F94=G94,"△")))</f>
        <v>△</v>
      </c>
      <c r="G95" s="668"/>
      <c r="H95" s="667" t="str">
        <f>IF(H94&gt;I94,"○",IF(H94&lt;I94,"×",IF(H94=I94,"△")))</f>
        <v>○</v>
      </c>
      <c r="I95" s="668"/>
      <c r="J95" s="667" t="str">
        <f>IF(J94&gt;K94,"○",IF(J94&lt;K94,"×",IF(J94=K94,"△")))</f>
        <v>×</v>
      </c>
      <c r="K95" s="668"/>
      <c r="L95" s="241"/>
      <c r="M95" s="261"/>
      <c r="N95" s="664"/>
      <c r="O95" s="664"/>
      <c r="P95" s="664"/>
      <c r="Q95" s="255"/>
      <c r="R95" s="121"/>
      <c r="S95" s="121"/>
      <c r="T95" s="233"/>
      <c r="U95" s="233"/>
      <c r="V95" s="233"/>
      <c r="W95" s="233"/>
      <c r="X95" s="233"/>
      <c r="Y95" s="233"/>
      <c r="Z95" s="22"/>
      <c r="AA95" s="22"/>
      <c r="AB95" s="233"/>
    </row>
    <row r="96" spans="1:33" ht="20.100000000000001" customHeight="1" x14ac:dyDescent="0.2">
      <c r="AA96" s="509"/>
    </row>
    <row r="97" spans="26:27" ht="20.100000000000001" customHeight="1" x14ac:dyDescent="0.2">
      <c r="Z97" s="233"/>
      <c r="AA97" s="509"/>
    </row>
    <row r="98" spans="26:27" ht="20.100000000000001" customHeight="1" x14ac:dyDescent="0.2"/>
  </sheetData>
  <mergeCells count="497">
    <mergeCell ref="B73:B74"/>
    <mergeCell ref="B71:B72"/>
    <mergeCell ref="B69:B70"/>
    <mergeCell ref="B67:B68"/>
    <mergeCell ref="AA96:AA97"/>
    <mergeCell ref="B83:B84"/>
    <mergeCell ref="B81:B82"/>
    <mergeCell ref="B79:B80"/>
    <mergeCell ref="B77:B78"/>
    <mergeCell ref="B75:B76"/>
    <mergeCell ref="B94:E95"/>
    <mergeCell ref="N94:N95"/>
    <mergeCell ref="O94:O95"/>
    <mergeCell ref="P94:P95"/>
    <mergeCell ref="F95:G95"/>
    <mergeCell ref="H95:I95"/>
    <mergeCell ref="J95:K95"/>
    <mergeCell ref="B90:E91"/>
    <mergeCell ref="G79:M80"/>
    <mergeCell ref="N79:N80"/>
    <mergeCell ref="O79:O80"/>
    <mergeCell ref="S79:S80"/>
    <mergeCell ref="G75:M76"/>
    <mergeCell ref="N75:N76"/>
    <mergeCell ref="AC92:AC93"/>
    <mergeCell ref="AD92:AD93"/>
    <mergeCell ref="F93:G93"/>
    <mergeCell ref="H93:I93"/>
    <mergeCell ref="L93:M93"/>
    <mergeCell ref="V93:W93"/>
    <mergeCell ref="X93:Y93"/>
    <mergeCell ref="B92:E93"/>
    <mergeCell ref="N92:N93"/>
    <mergeCell ref="O92:O93"/>
    <mergeCell ref="P92:P93"/>
    <mergeCell ref="R92:U93"/>
    <mergeCell ref="AB92:AB93"/>
    <mergeCell ref="V86:W87"/>
    <mergeCell ref="X86:Y87"/>
    <mergeCell ref="Z86:AA87"/>
    <mergeCell ref="AB86:AB87"/>
    <mergeCell ref="AC86:AC87"/>
    <mergeCell ref="AB90:AB91"/>
    <mergeCell ref="AC90:AC91"/>
    <mergeCell ref="AD90:AD91"/>
    <mergeCell ref="F91:G91"/>
    <mergeCell ref="J91:K91"/>
    <mergeCell ref="L91:M91"/>
    <mergeCell ref="V91:W91"/>
    <mergeCell ref="Z91:AA91"/>
    <mergeCell ref="J89:K89"/>
    <mergeCell ref="L89:M89"/>
    <mergeCell ref="X89:Y89"/>
    <mergeCell ref="Z89:AA89"/>
    <mergeCell ref="N90:N91"/>
    <mergeCell ref="O90:O91"/>
    <mergeCell ref="P90:P91"/>
    <mergeCell ref="R90:U91"/>
    <mergeCell ref="B88:E89"/>
    <mergeCell ref="N88:N89"/>
    <mergeCell ref="O88:O89"/>
    <mergeCell ref="P88:P89"/>
    <mergeCell ref="R88:U89"/>
    <mergeCell ref="AB88:AB89"/>
    <mergeCell ref="AC88:AC89"/>
    <mergeCell ref="AD88:AD89"/>
    <mergeCell ref="H89:I89"/>
    <mergeCell ref="AF83:AF84"/>
    <mergeCell ref="AG83:AG84"/>
    <mergeCell ref="B86:E87"/>
    <mergeCell ref="F86:G87"/>
    <mergeCell ref="H86:I87"/>
    <mergeCell ref="J86:K87"/>
    <mergeCell ref="L86:M87"/>
    <mergeCell ref="N86:N87"/>
    <mergeCell ref="O86:O87"/>
    <mergeCell ref="P86:P87"/>
    <mergeCell ref="T83:T84"/>
    <mergeCell ref="U83:AA84"/>
    <mergeCell ref="AB83:AB84"/>
    <mergeCell ref="AC83:AC84"/>
    <mergeCell ref="AD83:AD84"/>
    <mergeCell ref="AE83:AE84"/>
    <mergeCell ref="C83:C84"/>
    <mergeCell ref="D83:F84"/>
    <mergeCell ref="G83:M84"/>
    <mergeCell ref="N83:N84"/>
    <mergeCell ref="O83:O84"/>
    <mergeCell ref="S83:S84"/>
    <mergeCell ref="AD86:AD87"/>
    <mergeCell ref="R86:U87"/>
    <mergeCell ref="AB81:AB82"/>
    <mergeCell ref="AC81:AC82"/>
    <mergeCell ref="AD81:AD82"/>
    <mergeCell ref="AE81:AE82"/>
    <mergeCell ref="AF81:AF82"/>
    <mergeCell ref="AG81:AG82"/>
    <mergeCell ref="AF79:AF80"/>
    <mergeCell ref="AG79:AG80"/>
    <mergeCell ref="C81:C82"/>
    <mergeCell ref="D81:F82"/>
    <mergeCell ref="G81:M82"/>
    <mergeCell ref="N81:N82"/>
    <mergeCell ref="O81:O82"/>
    <mergeCell ref="S81:S82"/>
    <mergeCell ref="T81:T82"/>
    <mergeCell ref="U81:AA82"/>
    <mergeCell ref="T79:T80"/>
    <mergeCell ref="U79:AA80"/>
    <mergeCell ref="AB79:AB80"/>
    <mergeCell ref="AC79:AC80"/>
    <mergeCell ref="AD79:AD80"/>
    <mergeCell ref="AE79:AE80"/>
    <mergeCell ref="C79:C80"/>
    <mergeCell ref="D79:F80"/>
    <mergeCell ref="AB77:AB78"/>
    <mergeCell ref="AC77:AC78"/>
    <mergeCell ref="AD77:AD78"/>
    <mergeCell ref="AE77:AE78"/>
    <mergeCell ref="AF77:AF78"/>
    <mergeCell ref="AG77:AG78"/>
    <mergeCell ref="AF75:AF76"/>
    <mergeCell ref="AG75:AG76"/>
    <mergeCell ref="C77:C78"/>
    <mergeCell ref="D77:F78"/>
    <mergeCell ref="G77:M78"/>
    <mergeCell ref="N77:N78"/>
    <mergeCell ref="O77:O78"/>
    <mergeCell ref="S77:S78"/>
    <mergeCell ref="T77:T78"/>
    <mergeCell ref="U77:AA78"/>
    <mergeCell ref="T75:T76"/>
    <mergeCell ref="U75:AA76"/>
    <mergeCell ref="AB75:AB76"/>
    <mergeCell ref="AC75:AC76"/>
    <mergeCell ref="AD75:AD76"/>
    <mergeCell ref="AE75:AE76"/>
    <mergeCell ref="C75:C76"/>
    <mergeCell ref="D75:F76"/>
    <mergeCell ref="O75:O76"/>
    <mergeCell ref="S75:S76"/>
    <mergeCell ref="AB73:AB74"/>
    <mergeCell ref="AC73:AC74"/>
    <mergeCell ref="AD73:AD74"/>
    <mergeCell ref="AE73:AE74"/>
    <mergeCell ref="AF73:AF74"/>
    <mergeCell ref="AG73:AG74"/>
    <mergeCell ref="AF71:AF72"/>
    <mergeCell ref="AG71:AG72"/>
    <mergeCell ref="AB71:AB72"/>
    <mergeCell ref="AC71:AC72"/>
    <mergeCell ref="AD71:AD72"/>
    <mergeCell ref="AE71:AE72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C71:C72"/>
    <mergeCell ref="D71:F72"/>
    <mergeCell ref="G71:M72"/>
    <mergeCell ref="N71:N72"/>
    <mergeCell ref="O71:O72"/>
    <mergeCell ref="S71:S72"/>
    <mergeCell ref="AC69:AC70"/>
    <mergeCell ref="AD69:AD70"/>
    <mergeCell ref="AE69:AE70"/>
    <mergeCell ref="AF69:AF70"/>
    <mergeCell ref="AG69:AG70"/>
    <mergeCell ref="AF67:AF68"/>
    <mergeCell ref="AG67:AG68"/>
    <mergeCell ref="C69:C70"/>
    <mergeCell ref="D69:F70"/>
    <mergeCell ref="G69:M70"/>
    <mergeCell ref="N69:N70"/>
    <mergeCell ref="O69:O70"/>
    <mergeCell ref="S69:S70"/>
    <mergeCell ref="T69:T70"/>
    <mergeCell ref="U69:AA70"/>
    <mergeCell ref="T67:T68"/>
    <mergeCell ref="U67:AA68"/>
    <mergeCell ref="AB67:AB68"/>
    <mergeCell ref="AC67:AC68"/>
    <mergeCell ref="AD67:AD68"/>
    <mergeCell ref="AE67:AE68"/>
    <mergeCell ref="C67:C68"/>
    <mergeCell ref="D67:F68"/>
    <mergeCell ref="Z57:AA57"/>
    <mergeCell ref="C58:D65"/>
    <mergeCell ref="G58:H65"/>
    <mergeCell ref="K58:L65"/>
    <mergeCell ref="O58:P65"/>
    <mergeCell ref="R58:S65"/>
    <mergeCell ref="V58:W65"/>
    <mergeCell ref="Z58:AA65"/>
    <mergeCell ref="AB69:AB70"/>
    <mergeCell ref="I54:J54"/>
    <mergeCell ref="V54:W54"/>
    <mergeCell ref="C57:D57"/>
    <mergeCell ref="G57:H57"/>
    <mergeCell ref="K57:L57"/>
    <mergeCell ref="O57:P57"/>
    <mergeCell ref="R57:S57"/>
    <mergeCell ref="G67:M68"/>
    <mergeCell ref="N67:N68"/>
    <mergeCell ref="O67:O68"/>
    <mergeCell ref="S67:S68"/>
    <mergeCell ref="V57:W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AF38:AF39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N34:N35"/>
    <mergeCell ref="O34:O35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AD38:AD39"/>
    <mergeCell ref="AE38:AE39"/>
    <mergeCell ref="D30:F31"/>
    <mergeCell ref="G30:M31"/>
    <mergeCell ref="N30:N31"/>
    <mergeCell ref="O30:O31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style="248" customWidth="1"/>
    <col min="2" max="36" width="5.6640625" style="248" customWidth="1"/>
    <col min="37" max="256" width="8.88671875" style="248"/>
    <col min="257" max="257" width="5.44140625" style="248" customWidth="1"/>
    <col min="258" max="292" width="5.6640625" style="248" customWidth="1"/>
    <col min="293" max="512" width="8.88671875" style="248"/>
    <col min="513" max="513" width="5.44140625" style="248" customWidth="1"/>
    <col min="514" max="548" width="5.6640625" style="248" customWidth="1"/>
    <col min="549" max="768" width="8.88671875" style="248"/>
    <col min="769" max="769" width="5.44140625" style="248" customWidth="1"/>
    <col min="770" max="804" width="5.6640625" style="248" customWidth="1"/>
    <col min="805" max="1024" width="8.88671875" style="248"/>
    <col min="1025" max="1025" width="5.44140625" style="248" customWidth="1"/>
    <col min="1026" max="1060" width="5.6640625" style="248" customWidth="1"/>
    <col min="1061" max="1280" width="8.88671875" style="248"/>
    <col min="1281" max="1281" width="5.44140625" style="248" customWidth="1"/>
    <col min="1282" max="1316" width="5.6640625" style="248" customWidth="1"/>
    <col min="1317" max="1536" width="8.88671875" style="248"/>
    <col min="1537" max="1537" width="5.44140625" style="248" customWidth="1"/>
    <col min="1538" max="1572" width="5.6640625" style="248" customWidth="1"/>
    <col min="1573" max="1792" width="8.88671875" style="248"/>
    <col min="1793" max="1793" width="5.44140625" style="248" customWidth="1"/>
    <col min="1794" max="1828" width="5.6640625" style="248" customWidth="1"/>
    <col min="1829" max="2048" width="8.88671875" style="248"/>
    <col min="2049" max="2049" width="5.44140625" style="248" customWidth="1"/>
    <col min="2050" max="2084" width="5.6640625" style="248" customWidth="1"/>
    <col min="2085" max="2304" width="8.88671875" style="248"/>
    <col min="2305" max="2305" width="5.44140625" style="248" customWidth="1"/>
    <col min="2306" max="2340" width="5.6640625" style="248" customWidth="1"/>
    <col min="2341" max="2560" width="8.88671875" style="248"/>
    <col min="2561" max="2561" width="5.44140625" style="248" customWidth="1"/>
    <col min="2562" max="2596" width="5.6640625" style="248" customWidth="1"/>
    <col min="2597" max="2816" width="8.88671875" style="248"/>
    <col min="2817" max="2817" width="5.44140625" style="248" customWidth="1"/>
    <col min="2818" max="2852" width="5.6640625" style="248" customWidth="1"/>
    <col min="2853" max="3072" width="8.88671875" style="248"/>
    <col min="3073" max="3073" width="5.44140625" style="248" customWidth="1"/>
    <col min="3074" max="3108" width="5.6640625" style="248" customWidth="1"/>
    <col min="3109" max="3328" width="8.88671875" style="248"/>
    <col min="3329" max="3329" width="5.44140625" style="248" customWidth="1"/>
    <col min="3330" max="3364" width="5.6640625" style="248" customWidth="1"/>
    <col min="3365" max="3584" width="8.88671875" style="248"/>
    <col min="3585" max="3585" width="5.44140625" style="248" customWidth="1"/>
    <col min="3586" max="3620" width="5.6640625" style="248" customWidth="1"/>
    <col min="3621" max="3840" width="8.88671875" style="248"/>
    <col min="3841" max="3841" width="5.44140625" style="248" customWidth="1"/>
    <col min="3842" max="3876" width="5.6640625" style="248" customWidth="1"/>
    <col min="3877" max="4096" width="8.88671875" style="248"/>
    <col min="4097" max="4097" width="5.44140625" style="248" customWidth="1"/>
    <col min="4098" max="4132" width="5.6640625" style="248" customWidth="1"/>
    <col min="4133" max="4352" width="8.88671875" style="248"/>
    <col min="4353" max="4353" width="5.44140625" style="248" customWidth="1"/>
    <col min="4354" max="4388" width="5.6640625" style="248" customWidth="1"/>
    <col min="4389" max="4608" width="8.88671875" style="248"/>
    <col min="4609" max="4609" width="5.44140625" style="248" customWidth="1"/>
    <col min="4610" max="4644" width="5.6640625" style="248" customWidth="1"/>
    <col min="4645" max="4864" width="8.88671875" style="248"/>
    <col min="4865" max="4865" width="5.44140625" style="248" customWidth="1"/>
    <col min="4866" max="4900" width="5.6640625" style="248" customWidth="1"/>
    <col min="4901" max="5120" width="8.88671875" style="248"/>
    <col min="5121" max="5121" width="5.44140625" style="248" customWidth="1"/>
    <col min="5122" max="5156" width="5.6640625" style="248" customWidth="1"/>
    <col min="5157" max="5376" width="8.88671875" style="248"/>
    <col min="5377" max="5377" width="5.44140625" style="248" customWidth="1"/>
    <col min="5378" max="5412" width="5.6640625" style="248" customWidth="1"/>
    <col min="5413" max="5632" width="8.88671875" style="248"/>
    <col min="5633" max="5633" width="5.44140625" style="248" customWidth="1"/>
    <col min="5634" max="5668" width="5.6640625" style="248" customWidth="1"/>
    <col min="5669" max="5888" width="8.88671875" style="248"/>
    <col min="5889" max="5889" width="5.44140625" style="248" customWidth="1"/>
    <col min="5890" max="5924" width="5.6640625" style="248" customWidth="1"/>
    <col min="5925" max="6144" width="8.88671875" style="248"/>
    <col min="6145" max="6145" width="5.44140625" style="248" customWidth="1"/>
    <col min="6146" max="6180" width="5.6640625" style="248" customWidth="1"/>
    <col min="6181" max="6400" width="8.88671875" style="248"/>
    <col min="6401" max="6401" width="5.44140625" style="248" customWidth="1"/>
    <col min="6402" max="6436" width="5.6640625" style="248" customWidth="1"/>
    <col min="6437" max="6656" width="8.88671875" style="248"/>
    <col min="6657" max="6657" width="5.44140625" style="248" customWidth="1"/>
    <col min="6658" max="6692" width="5.6640625" style="248" customWidth="1"/>
    <col min="6693" max="6912" width="8.88671875" style="248"/>
    <col min="6913" max="6913" width="5.44140625" style="248" customWidth="1"/>
    <col min="6914" max="6948" width="5.6640625" style="248" customWidth="1"/>
    <col min="6949" max="7168" width="8.88671875" style="248"/>
    <col min="7169" max="7169" width="5.44140625" style="248" customWidth="1"/>
    <col min="7170" max="7204" width="5.6640625" style="248" customWidth="1"/>
    <col min="7205" max="7424" width="8.88671875" style="248"/>
    <col min="7425" max="7425" width="5.44140625" style="248" customWidth="1"/>
    <col min="7426" max="7460" width="5.6640625" style="248" customWidth="1"/>
    <col min="7461" max="7680" width="8.88671875" style="248"/>
    <col min="7681" max="7681" width="5.44140625" style="248" customWidth="1"/>
    <col min="7682" max="7716" width="5.6640625" style="248" customWidth="1"/>
    <col min="7717" max="7936" width="8.88671875" style="248"/>
    <col min="7937" max="7937" width="5.44140625" style="248" customWidth="1"/>
    <col min="7938" max="7972" width="5.6640625" style="248" customWidth="1"/>
    <col min="7973" max="8192" width="8.88671875" style="248"/>
    <col min="8193" max="8193" width="5.44140625" style="248" customWidth="1"/>
    <col min="8194" max="8228" width="5.6640625" style="248" customWidth="1"/>
    <col min="8229" max="8448" width="8.88671875" style="248"/>
    <col min="8449" max="8449" width="5.44140625" style="248" customWidth="1"/>
    <col min="8450" max="8484" width="5.6640625" style="248" customWidth="1"/>
    <col min="8485" max="8704" width="8.88671875" style="248"/>
    <col min="8705" max="8705" width="5.44140625" style="248" customWidth="1"/>
    <col min="8706" max="8740" width="5.6640625" style="248" customWidth="1"/>
    <col min="8741" max="8960" width="8.88671875" style="248"/>
    <col min="8961" max="8961" width="5.44140625" style="248" customWidth="1"/>
    <col min="8962" max="8996" width="5.6640625" style="248" customWidth="1"/>
    <col min="8997" max="9216" width="8.88671875" style="248"/>
    <col min="9217" max="9217" width="5.44140625" style="248" customWidth="1"/>
    <col min="9218" max="9252" width="5.6640625" style="248" customWidth="1"/>
    <col min="9253" max="9472" width="8.88671875" style="248"/>
    <col min="9473" max="9473" width="5.44140625" style="248" customWidth="1"/>
    <col min="9474" max="9508" width="5.6640625" style="248" customWidth="1"/>
    <col min="9509" max="9728" width="8.88671875" style="248"/>
    <col min="9729" max="9729" width="5.44140625" style="248" customWidth="1"/>
    <col min="9730" max="9764" width="5.6640625" style="248" customWidth="1"/>
    <col min="9765" max="9984" width="8.88671875" style="248"/>
    <col min="9985" max="9985" width="5.44140625" style="248" customWidth="1"/>
    <col min="9986" max="10020" width="5.6640625" style="248" customWidth="1"/>
    <col min="10021" max="10240" width="8.88671875" style="248"/>
    <col min="10241" max="10241" width="5.44140625" style="248" customWidth="1"/>
    <col min="10242" max="10276" width="5.6640625" style="248" customWidth="1"/>
    <col min="10277" max="10496" width="8.88671875" style="248"/>
    <col min="10497" max="10497" width="5.44140625" style="248" customWidth="1"/>
    <col min="10498" max="10532" width="5.6640625" style="248" customWidth="1"/>
    <col min="10533" max="10752" width="8.88671875" style="248"/>
    <col min="10753" max="10753" width="5.44140625" style="248" customWidth="1"/>
    <col min="10754" max="10788" width="5.6640625" style="248" customWidth="1"/>
    <col min="10789" max="11008" width="8.88671875" style="248"/>
    <col min="11009" max="11009" width="5.44140625" style="248" customWidth="1"/>
    <col min="11010" max="11044" width="5.6640625" style="248" customWidth="1"/>
    <col min="11045" max="11264" width="8.88671875" style="248"/>
    <col min="11265" max="11265" width="5.44140625" style="248" customWidth="1"/>
    <col min="11266" max="11300" width="5.6640625" style="248" customWidth="1"/>
    <col min="11301" max="11520" width="8.88671875" style="248"/>
    <col min="11521" max="11521" width="5.44140625" style="248" customWidth="1"/>
    <col min="11522" max="11556" width="5.6640625" style="248" customWidth="1"/>
    <col min="11557" max="11776" width="8.88671875" style="248"/>
    <col min="11777" max="11777" width="5.44140625" style="248" customWidth="1"/>
    <col min="11778" max="11812" width="5.6640625" style="248" customWidth="1"/>
    <col min="11813" max="12032" width="8.88671875" style="248"/>
    <col min="12033" max="12033" width="5.44140625" style="248" customWidth="1"/>
    <col min="12034" max="12068" width="5.6640625" style="248" customWidth="1"/>
    <col min="12069" max="12288" width="8.88671875" style="248"/>
    <col min="12289" max="12289" width="5.44140625" style="248" customWidth="1"/>
    <col min="12290" max="12324" width="5.6640625" style="248" customWidth="1"/>
    <col min="12325" max="12544" width="8.88671875" style="248"/>
    <col min="12545" max="12545" width="5.44140625" style="248" customWidth="1"/>
    <col min="12546" max="12580" width="5.6640625" style="248" customWidth="1"/>
    <col min="12581" max="12800" width="8.88671875" style="248"/>
    <col min="12801" max="12801" width="5.44140625" style="248" customWidth="1"/>
    <col min="12802" max="12836" width="5.6640625" style="248" customWidth="1"/>
    <col min="12837" max="13056" width="8.88671875" style="248"/>
    <col min="13057" max="13057" width="5.44140625" style="248" customWidth="1"/>
    <col min="13058" max="13092" width="5.6640625" style="248" customWidth="1"/>
    <col min="13093" max="13312" width="8.88671875" style="248"/>
    <col min="13313" max="13313" width="5.44140625" style="248" customWidth="1"/>
    <col min="13314" max="13348" width="5.6640625" style="248" customWidth="1"/>
    <col min="13349" max="13568" width="8.88671875" style="248"/>
    <col min="13569" max="13569" width="5.44140625" style="248" customWidth="1"/>
    <col min="13570" max="13604" width="5.6640625" style="248" customWidth="1"/>
    <col min="13605" max="13824" width="8.88671875" style="248"/>
    <col min="13825" max="13825" width="5.44140625" style="248" customWidth="1"/>
    <col min="13826" max="13860" width="5.6640625" style="248" customWidth="1"/>
    <col min="13861" max="14080" width="8.88671875" style="248"/>
    <col min="14081" max="14081" width="5.44140625" style="248" customWidth="1"/>
    <col min="14082" max="14116" width="5.6640625" style="248" customWidth="1"/>
    <col min="14117" max="14336" width="8.88671875" style="248"/>
    <col min="14337" max="14337" width="5.44140625" style="248" customWidth="1"/>
    <col min="14338" max="14372" width="5.6640625" style="248" customWidth="1"/>
    <col min="14373" max="14592" width="8.88671875" style="248"/>
    <col min="14593" max="14593" width="5.44140625" style="248" customWidth="1"/>
    <col min="14594" max="14628" width="5.6640625" style="248" customWidth="1"/>
    <col min="14629" max="14848" width="8.88671875" style="248"/>
    <col min="14849" max="14849" width="5.44140625" style="248" customWidth="1"/>
    <col min="14850" max="14884" width="5.6640625" style="248" customWidth="1"/>
    <col min="14885" max="15104" width="8.88671875" style="248"/>
    <col min="15105" max="15105" width="5.44140625" style="248" customWidth="1"/>
    <col min="15106" max="15140" width="5.6640625" style="248" customWidth="1"/>
    <col min="15141" max="15360" width="8.88671875" style="248"/>
    <col min="15361" max="15361" width="5.44140625" style="248" customWidth="1"/>
    <col min="15362" max="15396" width="5.6640625" style="248" customWidth="1"/>
    <col min="15397" max="15616" width="8.88671875" style="248"/>
    <col min="15617" max="15617" width="5.44140625" style="248" customWidth="1"/>
    <col min="15618" max="15652" width="5.6640625" style="248" customWidth="1"/>
    <col min="15653" max="15872" width="8.88671875" style="248"/>
    <col min="15873" max="15873" width="5.44140625" style="248" customWidth="1"/>
    <col min="15874" max="15908" width="5.6640625" style="248" customWidth="1"/>
    <col min="15909" max="16128" width="8.88671875" style="248"/>
    <col min="16129" max="16129" width="5.44140625" style="248" customWidth="1"/>
    <col min="16130" max="16164" width="5.6640625" style="248" customWidth="1"/>
    <col min="16165" max="16384" width="8.88671875" style="248"/>
  </cols>
  <sheetData>
    <row r="1" spans="1:33" ht="22.05" customHeight="1" x14ac:dyDescent="0.2">
      <c r="A1" s="14" t="str">
        <f>'U11組合せ (抽選結果)'!J3</f>
        <v>■第1日　1月13日</v>
      </c>
      <c r="B1" s="169"/>
      <c r="C1" s="169"/>
      <c r="D1" s="169"/>
      <c r="E1" s="169"/>
      <c r="F1" s="169"/>
      <c r="G1" s="169"/>
      <c r="H1" s="169"/>
      <c r="I1" s="526" t="str">
        <f>'U11組合せ (抽選結果)'!S3</f>
        <v>予選リーグ</v>
      </c>
      <c r="J1" s="526"/>
      <c r="K1" s="526"/>
      <c r="L1" s="526"/>
      <c r="M1" s="526"/>
      <c r="N1" s="606"/>
      <c r="O1" s="606"/>
      <c r="P1" s="606"/>
      <c r="Q1" s="606"/>
      <c r="R1" s="606"/>
      <c r="T1" s="525" t="s">
        <v>321</v>
      </c>
      <c r="U1" s="525"/>
      <c r="V1" s="525"/>
      <c r="W1" s="525"/>
      <c r="X1" s="526" t="str">
        <f>'U11組合せ (抽選結果)'!AL94</f>
        <v>大桶運動公園B</v>
      </c>
      <c r="Y1" s="526"/>
      <c r="Z1" s="526"/>
      <c r="AA1" s="526"/>
      <c r="AB1" s="526"/>
      <c r="AC1" s="526"/>
      <c r="AD1" s="526"/>
      <c r="AE1" s="526"/>
      <c r="AF1" s="526"/>
      <c r="AG1" s="526"/>
    </row>
    <row r="2" spans="1:33" ht="20.100000000000001" customHeight="1" x14ac:dyDescent="0.2">
      <c r="A2" s="169"/>
      <c r="B2" s="169"/>
      <c r="C2" s="169"/>
      <c r="D2" s="169"/>
      <c r="E2" s="169"/>
      <c r="F2" s="169"/>
      <c r="G2" s="169"/>
      <c r="H2" s="178"/>
      <c r="I2" s="234"/>
      <c r="J2" s="234"/>
      <c r="K2" s="234"/>
      <c r="L2" s="234"/>
      <c r="N2" s="234"/>
      <c r="O2" s="234"/>
      <c r="P2" s="234"/>
      <c r="Q2" s="234"/>
      <c r="R2" s="234"/>
      <c r="T2" s="228"/>
      <c r="U2" s="228"/>
      <c r="V2" s="228"/>
      <c r="W2" s="228"/>
      <c r="X2" s="229"/>
      <c r="Y2" s="229"/>
      <c r="AA2" s="177"/>
      <c r="AB2" s="176"/>
      <c r="AC2" s="176"/>
      <c r="AD2" s="176"/>
      <c r="AE2" s="176"/>
      <c r="AF2" s="176"/>
      <c r="AG2" s="176"/>
    </row>
    <row r="3" spans="1:33" ht="20.100000000000001" customHeight="1" x14ac:dyDescent="0.2">
      <c r="F3" s="235"/>
      <c r="J3" s="607" t="s">
        <v>323</v>
      </c>
      <c r="K3" s="607"/>
      <c r="W3" s="607" t="s">
        <v>324</v>
      </c>
      <c r="X3" s="607"/>
      <c r="Z3" s="177"/>
      <c r="AA3" s="177"/>
      <c r="AB3" s="176"/>
      <c r="AC3" s="176"/>
      <c r="AD3" s="176"/>
      <c r="AE3" s="176"/>
      <c r="AF3" s="176"/>
      <c r="AG3" s="176"/>
    </row>
    <row r="4" spans="1:33" ht="20.100000000000001" customHeight="1" thickBot="1" x14ac:dyDescent="0.25">
      <c r="G4" s="249"/>
      <c r="H4" s="249"/>
      <c r="I4" s="249"/>
      <c r="J4" s="250"/>
      <c r="K4" s="249"/>
      <c r="L4" s="249"/>
      <c r="M4" s="249"/>
      <c r="N4" s="249"/>
      <c r="T4" s="249"/>
      <c r="U4" s="249"/>
      <c r="V4" s="249"/>
      <c r="W4" s="250"/>
      <c r="X4" s="283"/>
      <c r="Y4" s="283"/>
      <c r="Z4" s="177"/>
      <c r="AA4" s="177"/>
      <c r="AB4" s="176"/>
      <c r="AC4" s="176"/>
      <c r="AD4" s="176"/>
      <c r="AE4" s="176"/>
      <c r="AF4" s="176"/>
      <c r="AG4" s="176"/>
    </row>
    <row r="5" spans="1:33" ht="20.100000000000001" customHeight="1" thickTop="1" x14ac:dyDescent="0.2">
      <c r="F5" s="251"/>
      <c r="H5" s="252"/>
      <c r="J5" s="253"/>
      <c r="K5" s="290"/>
      <c r="L5" s="286"/>
      <c r="M5" s="286"/>
      <c r="N5" s="291"/>
      <c r="S5" s="251"/>
      <c r="V5" s="252"/>
      <c r="W5" s="253"/>
      <c r="X5" s="290"/>
      <c r="Y5" s="286"/>
      <c r="Z5" s="286"/>
      <c r="AA5" s="291"/>
      <c r="AB5" s="283"/>
    </row>
    <row r="6" spans="1:33" ht="20.100000000000001" customHeight="1" x14ac:dyDescent="0.2">
      <c r="B6" s="608"/>
      <c r="C6" s="608"/>
      <c r="D6" s="172"/>
      <c r="E6" s="172"/>
      <c r="F6" s="509">
        <v>1</v>
      </c>
      <c r="G6" s="509"/>
      <c r="H6" s="22"/>
      <c r="I6" s="22"/>
      <c r="J6" s="509">
        <v>2</v>
      </c>
      <c r="K6" s="509"/>
      <c r="L6" s="22"/>
      <c r="M6" s="22"/>
      <c r="N6" s="509">
        <v>3</v>
      </c>
      <c r="O6" s="509"/>
      <c r="P6" s="255"/>
      <c r="Q6" s="22"/>
      <c r="R6" s="22"/>
      <c r="S6" s="509">
        <v>4</v>
      </c>
      <c r="T6" s="509"/>
      <c r="U6" s="22"/>
      <c r="V6" s="22"/>
      <c r="W6" s="509">
        <v>5</v>
      </c>
      <c r="X6" s="509"/>
      <c r="Y6" s="22"/>
      <c r="Z6" s="22"/>
      <c r="AA6" s="509">
        <v>6</v>
      </c>
      <c r="AB6" s="509"/>
      <c r="AC6" s="172"/>
      <c r="AD6" s="172"/>
      <c r="AE6" s="604"/>
      <c r="AF6" s="605"/>
    </row>
    <row r="7" spans="1:33" ht="20.100000000000001" customHeight="1" x14ac:dyDescent="0.2">
      <c r="B7" s="602"/>
      <c r="C7" s="602"/>
      <c r="D7" s="175"/>
      <c r="E7" s="175"/>
      <c r="F7" s="597" t="str">
        <f>'U11組合せ (抽選結果)'!AJ107</f>
        <v>今市ＦＣプログレス</v>
      </c>
      <c r="G7" s="597"/>
      <c r="H7" s="175"/>
      <c r="I7" s="175"/>
      <c r="J7" s="686" t="str">
        <f>'U11組合せ (抽選結果)'!AJ105</f>
        <v>大山フットボールクラブアミーゴ</v>
      </c>
      <c r="K7" s="686"/>
      <c r="L7" s="175"/>
      <c r="M7" s="175"/>
      <c r="N7" s="600" t="str">
        <f>'U11組合せ (抽選結果)'!AJ103</f>
        <v>大谷東フットボールクラブ</v>
      </c>
      <c r="O7" s="600"/>
      <c r="P7" s="256"/>
      <c r="Q7" s="175"/>
      <c r="R7" s="175"/>
      <c r="S7" s="597" t="str">
        <f>'U11組合せ (抽選結果)'!AJ99</f>
        <v>ＦＣアネーロ宇都宮</v>
      </c>
      <c r="T7" s="597"/>
      <c r="U7" s="175"/>
      <c r="V7" s="175"/>
      <c r="W7" s="597" t="str">
        <f>'U11組合せ (抽選結果)'!AJ97</f>
        <v>ＢＬＵＥ　ＴＨＵＮＤＥＲ</v>
      </c>
      <c r="X7" s="597"/>
      <c r="Y7" s="175"/>
      <c r="Z7" s="175"/>
      <c r="AA7" s="600" t="str">
        <f>'U11組合せ (抽選結果)'!AJ95</f>
        <v>茂木ＦＣ</v>
      </c>
      <c r="AB7" s="600"/>
      <c r="AC7" s="175"/>
      <c r="AD7" s="175"/>
      <c r="AE7" s="598"/>
      <c r="AF7" s="599"/>
    </row>
    <row r="8" spans="1:33" ht="20.100000000000001" customHeight="1" x14ac:dyDescent="0.2">
      <c r="B8" s="602"/>
      <c r="C8" s="602"/>
      <c r="D8" s="175"/>
      <c r="E8" s="175"/>
      <c r="F8" s="597"/>
      <c r="G8" s="597"/>
      <c r="H8" s="175"/>
      <c r="I8" s="175"/>
      <c r="J8" s="686"/>
      <c r="K8" s="686"/>
      <c r="L8" s="175"/>
      <c r="M8" s="175"/>
      <c r="N8" s="600"/>
      <c r="O8" s="600"/>
      <c r="P8" s="256"/>
      <c r="Q8" s="175"/>
      <c r="R8" s="175"/>
      <c r="S8" s="597"/>
      <c r="T8" s="597"/>
      <c r="U8" s="175"/>
      <c r="V8" s="175"/>
      <c r="W8" s="597"/>
      <c r="X8" s="597"/>
      <c r="Y8" s="175"/>
      <c r="Z8" s="175"/>
      <c r="AA8" s="600"/>
      <c r="AB8" s="600"/>
      <c r="AC8" s="175"/>
      <c r="AD8" s="175"/>
      <c r="AE8" s="598"/>
      <c r="AF8" s="599"/>
    </row>
    <row r="9" spans="1:33" ht="20.100000000000001" customHeight="1" x14ac:dyDescent="0.2">
      <c r="B9" s="602"/>
      <c r="C9" s="602"/>
      <c r="D9" s="175"/>
      <c r="E9" s="175"/>
      <c r="F9" s="597"/>
      <c r="G9" s="597"/>
      <c r="H9" s="175"/>
      <c r="I9" s="175"/>
      <c r="J9" s="686"/>
      <c r="K9" s="686"/>
      <c r="L9" s="175"/>
      <c r="M9" s="175"/>
      <c r="N9" s="600"/>
      <c r="O9" s="600"/>
      <c r="P9" s="256"/>
      <c r="Q9" s="175"/>
      <c r="R9" s="175"/>
      <c r="S9" s="597"/>
      <c r="T9" s="597"/>
      <c r="U9" s="175"/>
      <c r="V9" s="175"/>
      <c r="W9" s="597"/>
      <c r="X9" s="597"/>
      <c r="Y9" s="175"/>
      <c r="Z9" s="175"/>
      <c r="AA9" s="600"/>
      <c r="AB9" s="600"/>
      <c r="AC9" s="175"/>
      <c r="AD9" s="175"/>
      <c r="AE9" s="598"/>
      <c r="AF9" s="599"/>
    </row>
    <row r="10" spans="1:33" ht="20.100000000000001" customHeight="1" x14ac:dyDescent="0.2">
      <c r="B10" s="602"/>
      <c r="C10" s="602"/>
      <c r="D10" s="175"/>
      <c r="E10" s="175"/>
      <c r="F10" s="597"/>
      <c r="G10" s="597"/>
      <c r="H10" s="175"/>
      <c r="I10" s="175"/>
      <c r="J10" s="686"/>
      <c r="K10" s="686"/>
      <c r="L10" s="175"/>
      <c r="M10" s="175"/>
      <c r="N10" s="600"/>
      <c r="O10" s="600"/>
      <c r="P10" s="256"/>
      <c r="Q10" s="175"/>
      <c r="R10" s="175"/>
      <c r="S10" s="597"/>
      <c r="T10" s="597"/>
      <c r="U10" s="175"/>
      <c r="V10" s="175"/>
      <c r="W10" s="597"/>
      <c r="X10" s="597"/>
      <c r="Y10" s="175"/>
      <c r="Z10" s="175"/>
      <c r="AA10" s="600"/>
      <c r="AB10" s="600"/>
      <c r="AC10" s="175"/>
      <c r="AD10" s="175"/>
      <c r="AE10" s="598"/>
      <c r="AF10" s="599"/>
    </row>
    <row r="11" spans="1:33" ht="20.100000000000001" customHeight="1" x14ac:dyDescent="0.2">
      <c r="B11" s="602"/>
      <c r="C11" s="602"/>
      <c r="D11" s="175"/>
      <c r="E11" s="175"/>
      <c r="F11" s="597"/>
      <c r="G11" s="597"/>
      <c r="H11" s="175"/>
      <c r="I11" s="175"/>
      <c r="J11" s="686"/>
      <c r="K11" s="686"/>
      <c r="L11" s="175"/>
      <c r="M11" s="175"/>
      <c r="N11" s="600"/>
      <c r="O11" s="600"/>
      <c r="P11" s="256"/>
      <c r="Q11" s="175"/>
      <c r="R11" s="175"/>
      <c r="S11" s="597"/>
      <c r="T11" s="597"/>
      <c r="U11" s="175"/>
      <c r="V11" s="175"/>
      <c r="W11" s="597"/>
      <c r="X11" s="597"/>
      <c r="Y11" s="175"/>
      <c r="Z11" s="175"/>
      <c r="AA11" s="600"/>
      <c r="AB11" s="600"/>
      <c r="AC11" s="175"/>
      <c r="AD11" s="175"/>
      <c r="AE11" s="598"/>
      <c r="AF11" s="599"/>
    </row>
    <row r="12" spans="1:33" ht="20.100000000000001" customHeight="1" x14ac:dyDescent="0.2">
      <c r="B12" s="602"/>
      <c r="C12" s="602"/>
      <c r="D12" s="175"/>
      <c r="E12" s="175"/>
      <c r="F12" s="597"/>
      <c r="G12" s="597"/>
      <c r="H12" s="175"/>
      <c r="I12" s="175"/>
      <c r="J12" s="686"/>
      <c r="K12" s="686"/>
      <c r="L12" s="175"/>
      <c r="M12" s="175"/>
      <c r="N12" s="600"/>
      <c r="O12" s="600"/>
      <c r="P12" s="256"/>
      <c r="Q12" s="175"/>
      <c r="R12" s="175"/>
      <c r="S12" s="597"/>
      <c r="T12" s="597"/>
      <c r="U12" s="175"/>
      <c r="V12" s="175"/>
      <c r="W12" s="597"/>
      <c r="X12" s="597"/>
      <c r="Y12" s="175"/>
      <c r="Z12" s="175"/>
      <c r="AA12" s="600"/>
      <c r="AB12" s="600"/>
      <c r="AC12" s="175"/>
      <c r="AD12" s="175"/>
      <c r="AE12" s="598"/>
      <c r="AF12" s="599"/>
    </row>
    <row r="13" spans="1:33" ht="20.100000000000001" customHeight="1" x14ac:dyDescent="0.2">
      <c r="B13" s="602"/>
      <c r="C13" s="602"/>
      <c r="D13" s="256"/>
      <c r="E13" s="256"/>
      <c r="F13" s="597"/>
      <c r="G13" s="597"/>
      <c r="H13" s="256"/>
      <c r="I13" s="256"/>
      <c r="J13" s="686"/>
      <c r="K13" s="686"/>
      <c r="L13" s="256"/>
      <c r="M13" s="256"/>
      <c r="N13" s="600"/>
      <c r="O13" s="600"/>
      <c r="P13" s="256"/>
      <c r="Q13" s="256"/>
      <c r="R13" s="256"/>
      <c r="S13" s="597"/>
      <c r="T13" s="597"/>
      <c r="U13" s="256"/>
      <c r="V13" s="256"/>
      <c r="W13" s="597"/>
      <c r="X13" s="597"/>
      <c r="Y13" s="256"/>
      <c r="Z13" s="256"/>
      <c r="AA13" s="600"/>
      <c r="AB13" s="600"/>
      <c r="AC13" s="256"/>
      <c r="AD13" s="256"/>
      <c r="AE13" s="598"/>
      <c r="AF13" s="599"/>
    </row>
    <row r="14" spans="1:33" ht="20.100000000000001" customHeight="1" x14ac:dyDescent="0.2">
      <c r="B14" s="602"/>
      <c r="C14" s="602"/>
      <c r="D14" s="256"/>
      <c r="E14" s="256"/>
      <c r="F14" s="597"/>
      <c r="G14" s="597"/>
      <c r="H14" s="256"/>
      <c r="I14" s="256"/>
      <c r="J14" s="686"/>
      <c r="K14" s="686"/>
      <c r="L14" s="256"/>
      <c r="M14" s="256"/>
      <c r="N14" s="600"/>
      <c r="O14" s="600"/>
      <c r="P14" s="256"/>
      <c r="Q14" s="256"/>
      <c r="R14" s="256"/>
      <c r="S14" s="597"/>
      <c r="T14" s="597"/>
      <c r="U14" s="256"/>
      <c r="V14" s="256"/>
      <c r="W14" s="597"/>
      <c r="X14" s="597"/>
      <c r="Y14" s="256"/>
      <c r="Z14" s="256"/>
      <c r="AA14" s="600"/>
      <c r="AB14" s="600"/>
      <c r="AC14" s="256"/>
      <c r="AD14" s="256"/>
      <c r="AE14" s="598"/>
      <c r="AF14" s="599"/>
    </row>
    <row r="15" spans="1:33" ht="20.100000000000001" customHeight="1" x14ac:dyDescent="0.2">
      <c r="C15" s="236"/>
      <c r="D15" s="236"/>
      <c r="G15" s="236"/>
      <c r="H15" s="236"/>
      <c r="K15" s="236"/>
      <c r="L15" s="236"/>
      <c r="O15" s="236"/>
      <c r="P15" s="236"/>
      <c r="T15" s="236"/>
      <c r="U15" s="236"/>
      <c r="X15" s="236"/>
      <c r="Y15" s="236"/>
      <c r="AB15" s="230" t="s">
        <v>220</v>
      </c>
      <c r="AC15" s="221" t="s">
        <v>207</v>
      </c>
      <c r="AD15" s="221" t="s">
        <v>208</v>
      </c>
      <c r="AE15" s="221" t="s">
        <v>208</v>
      </c>
      <c r="AF15" s="221" t="s">
        <v>209</v>
      </c>
      <c r="AG15" s="239" t="s">
        <v>221</v>
      </c>
    </row>
    <row r="16" spans="1:33" ht="20.100000000000001" customHeight="1" x14ac:dyDescent="0.2">
      <c r="A16" s="172"/>
      <c r="B16" s="512" t="s">
        <v>1</v>
      </c>
      <c r="C16" s="595">
        <v>0.375</v>
      </c>
      <c r="D16" s="595"/>
      <c r="E16" s="595"/>
      <c r="G16" s="594" t="str">
        <f>F7</f>
        <v>今市ＦＣプログレス</v>
      </c>
      <c r="H16" s="594"/>
      <c r="I16" s="594"/>
      <c r="J16" s="594"/>
      <c r="K16" s="594"/>
      <c r="L16" s="594"/>
      <c r="M16" s="594"/>
      <c r="N16" s="592">
        <f>P16+P17</f>
        <v>1</v>
      </c>
      <c r="O16" s="596" t="s">
        <v>197</v>
      </c>
      <c r="P16" s="231">
        <v>0</v>
      </c>
      <c r="Q16" s="245" t="s">
        <v>308</v>
      </c>
      <c r="R16" s="231">
        <v>0</v>
      </c>
      <c r="S16" s="596" t="s">
        <v>199</v>
      </c>
      <c r="T16" s="592">
        <f>R16+R17</f>
        <v>0</v>
      </c>
      <c r="U16" s="685" t="str">
        <f>J7</f>
        <v>大山フットボールクラブアミーゴ</v>
      </c>
      <c r="V16" s="685"/>
      <c r="W16" s="685"/>
      <c r="X16" s="685"/>
      <c r="Y16" s="685"/>
      <c r="Z16" s="685"/>
      <c r="AA16" s="685"/>
      <c r="AB16" s="591"/>
      <c r="AC16" s="590" t="s">
        <v>212</v>
      </c>
      <c r="AD16" s="590" t="s">
        <v>218</v>
      </c>
      <c r="AE16" s="590" t="s">
        <v>211</v>
      </c>
      <c r="AF16" s="590">
        <v>6</v>
      </c>
      <c r="AG16" s="511"/>
    </row>
    <row r="17" spans="1:33" ht="20.100000000000001" customHeight="1" x14ac:dyDescent="0.2">
      <c r="A17" s="172"/>
      <c r="B17" s="512"/>
      <c r="C17" s="595"/>
      <c r="D17" s="595"/>
      <c r="E17" s="595"/>
      <c r="G17" s="594"/>
      <c r="H17" s="594"/>
      <c r="I17" s="594"/>
      <c r="J17" s="594"/>
      <c r="K17" s="594"/>
      <c r="L17" s="594"/>
      <c r="M17" s="594"/>
      <c r="N17" s="592"/>
      <c r="O17" s="596"/>
      <c r="P17" s="231">
        <v>1</v>
      </c>
      <c r="Q17" s="245" t="s">
        <v>308</v>
      </c>
      <c r="R17" s="231">
        <v>0</v>
      </c>
      <c r="S17" s="596"/>
      <c r="T17" s="592"/>
      <c r="U17" s="685"/>
      <c r="V17" s="685"/>
      <c r="W17" s="685"/>
      <c r="X17" s="685"/>
      <c r="Y17" s="685"/>
      <c r="Z17" s="685"/>
      <c r="AA17" s="685"/>
      <c r="AB17" s="591"/>
      <c r="AC17" s="590"/>
      <c r="AD17" s="590"/>
      <c r="AE17" s="590"/>
      <c r="AF17" s="590"/>
      <c r="AG17" s="511"/>
    </row>
    <row r="18" spans="1:33" ht="20.100000000000001" customHeight="1" x14ac:dyDescent="0.2">
      <c r="C18" s="131"/>
      <c r="D18" s="131"/>
      <c r="E18" s="82"/>
      <c r="G18" s="231"/>
      <c r="H18" s="231"/>
      <c r="I18" s="257"/>
      <c r="J18" s="257"/>
      <c r="K18" s="231"/>
      <c r="L18" s="231"/>
      <c r="M18" s="257"/>
      <c r="N18" s="257"/>
      <c r="O18" s="231"/>
      <c r="P18" s="231"/>
      <c r="Q18" s="257"/>
      <c r="R18" s="257"/>
      <c r="S18" s="257"/>
      <c r="T18" s="231"/>
      <c r="U18" s="231"/>
      <c r="V18" s="257"/>
      <c r="W18" s="257"/>
      <c r="X18" s="231"/>
      <c r="Y18" s="231"/>
      <c r="Z18" s="257"/>
      <c r="AA18" s="257"/>
      <c r="AB18" s="223"/>
      <c r="AC18" s="67"/>
      <c r="AD18" s="67"/>
      <c r="AE18" s="174"/>
      <c r="AF18" s="174"/>
      <c r="AG18" s="224"/>
    </row>
    <row r="19" spans="1:33" ht="20.100000000000001" customHeight="1" x14ac:dyDescent="0.2">
      <c r="A19" s="172"/>
      <c r="B19" s="512" t="s">
        <v>2</v>
      </c>
      <c r="C19" s="595">
        <v>0.40277777777777773</v>
      </c>
      <c r="D19" s="595"/>
      <c r="E19" s="595"/>
      <c r="G19" s="609" t="str">
        <f>S7</f>
        <v>ＦＣアネーロ宇都宮</v>
      </c>
      <c r="H19" s="609"/>
      <c r="I19" s="609"/>
      <c r="J19" s="609"/>
      <c r="K19" s="609"/>
      <c r="L19" s="609"/>
      <c r="M19" s="609"/>
      <c r="N19" s="592">
        <f>P19+P20</f>
        <v>0</v>
      </c>
      <c r="O19" s="596" t="s">
        <v>197</v>
      </c>
      <c r="P19" s="231">
        <v>0</v>
      </c>
      <c r="Q19" s="245" t="s">
        <v>308</v>
      </c>
      <c r="R19" s="231">
        <v>0</v>
      </c>
      <c r="S19" s="596" t="s">
        <v>199</v>
      </c>
      <c r="T19" s="592">
        <f>R19+R20</f>
        <v>0</v>
      </c>
      <c r="U19" s="609" t="str">
        <f>W7</f>
        <v>ＢＬＵＥ　ＴＨＵＮＤＥＲ</v>
      </c>
      <c r="V19" s="609"/>
      <c r="W19" s="609"/>
      <c r="X19" s="609"/>
      <c r="Y19" s="609"/>
      <c r="Z19" s="609"/>
      <c r="AA19" s="609"/>
      <c r="AB19" s="591"/>
      <c r="AC19" s="590" t="s">
        <v>217</v>
      </c>
      <c r="AD19" s="590" t="s">
        <v>215</v>
      </c>
      <c r="AE19" s="590" t="s">
        <v>216</v>
      </c>
      <c r="AF19" s="590">
        <v>3</v>
      </c>
      <c r="AG19" s="511"/>
    </row>
    <row r="20" spans="1:33" ht="20.100000000000001" customHeight="1" x14ac:dyDescent="0.2">
      <c r="A20" s="172"/>
      <c r="B20" s="512"/>
      <c r="C20" s="595"/>
      <c r="D20" s="595"/>
      <c r="E20" s="595"/>
      <c r="G20" s="609"/>
      <c r="H20" s="609"/>
      <c r="I20" s="609"/>
      <c r="J20" s="609"/>
      <c r="K20" s="609"/>
      <c r="L20" s="609"/>
      <c r="M20" s="609"/>
      <c r="N20" s="592"/>
      <c r="O20" s="596"/>
      <c r="P20" s="231">
        <v>0</v>
      </c>
      <c r="Q20" s="245" t="s">
        <v>308</v>
      </c>
      <c r="R20" s="231">
        <v>0</v>
      </c>
      <c r="S20" s="596"/>
      <c r="T20" s="592"/>
      <c r="U20" s="609"/>
      <c r="V20" s="609"/>
      <c r="W20" s="609"/>
      <c r="X20" s="609"/>
      <c r="Y20" s="609"/>
      <c r="Z20" s="609"/>
      <c r="AA20" s="609"/>
      <c r="AB20" s="591"/>
      <c r="AC20" s="590"/>
      <c r="AD20" s="590"/>
      <c r="AE20" s="590"/>
      <c r="AF20" s="590"/>
      <c r="AG20" s="511"/>
    </row>
    <row r="21" spans="1:33" ht="20.100000000000001" customHeight="1" x14ac:dyDescent="0.2">
      <c r="A21" s="172"/>
      <c r="C21" s="131"/>
      <c r="D21" s="131"/>
      <c r="E21" s="82"/>
      <c r="G21" s="231"/>
      <c r="H21" s="231"/>
      <c r="I21" s="257"/>
      <c r="J21" s="257"/>
      <c r="K21" s="231"/>
      <c r="L21" s="231"/>
      <c r="M21" s="257"/>
      <c r="N21" s="257"/>
      <c r="O21" s="231"/>
      <c r="P21" s="231"/>
      <c r="Q21" s="257"/>
      <c r="R21" s="257"/>
      <c r="S21" s="257"/>
      <c r="T21" s="231"/>
      <c r="U21" s="231"/>
      <c r="V21" s="257"/>
      <c r="W21" s="257"/>
      <c r="X21" s="231"/>
      <c r="Y21" s="231"/>
      <c r="Z21" s="257"/>
      <c r="AA21" s="257"/>
      <c r="AB21" s="223"/>
      <c r="AC21" s="67"/>
      <c r="AD21" s="67"/>
      <c r="AE21" s="174"/>
      <c r="AF21" s="174"/>
      <c r="AG21" s="224"/>
    </row>
    <row r="22" spans="1:33" ht="20.100000000000001" customHeight="1" x14ac:dyDescent="0.2">
      <c r="A22" s="172"/>
      <c r="B22" s="512" t="s">
        <v>3</v>
      </c>
      <c r="C22" s="595">
        <v>0.43055555555555558</v>
      </c>
      <c r="D22" s="595"/>
      <c r="E22" s="595"/>
      <c r="G22" s="609" t="str">
        <f>F7</f>
        <v>今市ＦＣプログレス</v>
      </c>
      <c r="H22" s="609"/>
      <c r="I22" s="609"/>
      <c r="J22" s="609"/>
      <c r="K22" s="609"/>
      <c r="L22" s="609"/>
      <c r="M22" s="609"/>
      <c r="N22" s="592">
        <f>P22+P23</f>
        <v>0</v>
      </c>
      <c r="O22" s="596" t="s">
        <v>197</v>
      </c>
      <c r="P22" s="231">
        <v>0</v>
      </c>
      <c r="Q22" s="245" t="s">
        <v>308</v>
      </c>
      <c r="R22" s="231">
        <v>0</v>
      </c>
      <c r="S22" s="596" t="s">
        <v>199</v>
      </c>
      <c r="T22" s="592">
        <f>R22+R23</f>
        <v>0</v>
      </c>
      <c r="U22" s="609" t="str">
        <f>N7</f>
        <v>大谷東フットボールクラブ</v>
      </c>
      <c r="V22" s="609"/>
      <c r="W22" s="609"/>
      <c r="X22" s="609"/>
      <c r="Y22" s="609"/>
      <c r="Z22" s="609"/>
      <c r="AA22" s="609"/>
      <c r="AB22" s="591"/>
      <c r="AC22" s="590" t="s">
        <v>211</v>
      </c>
      <c r="AD22" s="590" t="s">
        <v>212</v>
      </c>
      <c r="AE22" s="590" t="s">
        <v>218</v>
      </c>
      <c r="AF22" s="590">
        <v>5</v>
      </c>
      <c r="AG22" s="511"/>
    </row>
    <row r="23" spans="1:33" ht="20.100000000000001" customHeight="1" x14ac:dyDescent="0.2">
      <c r="A23" s="172"/>
      <c r="B23" s="512"/>
      <c r="C23" s="595"/>
      <c r="D23" s="595"/>
      <c r="E23" s="595"/>
      <c r="G23" s="609"/>
      <c r="H23" s="609"/>
      <c r="I23" s="609"/>
      <c r="J23" s="609"/>
      <c r="K23" s="609"/>
      <c r="L23" s="609"/>
      <c r="M23" s="609"/>
      <c r="N23" s="592"/>
      <c r="O23" s="596"/>
      <c r="P23" s="231">
        <v>0</v>
      </c>
      <c r="Q23" s="245" t="s">
        <v>308</v>
      </c>
      <c r="R23" s="231">
        <v>0</v>
      </c>
      <c r="S23" s="596"/>
      <c r="T23" s="592"/>
      <c r="U23" s="609"/>
      <c r="V23" s="609"/>
      <c r="W23" s="609"/>
      <c r="X23" s="609"/>
      <c r="Y23" s="609"/>
      <c r="Z23" s="609"/>
      <c r="AA23" s="609"/>
      <c r="AB23" s="591"/>
      <c r="AC23" s="590"/>
      <c r="AD23" s="590"/>
      <c r="AE23" s="590"/>
      <c r="AF23" s="590"/>
      <c r="AG23" s="511"/>
    </row>
    <row r="24" spans="1:33" ht="20.100000000000001" customHeight="1" x14ac:dyDescent="0.2">
      <c r="A24" s="172"/>
      <c r="B24" s="225"/>
      <c r="C24" s="235"/>
      <c r="D24" s="235"/>
      <c r="E24" s="235"/>
      <c r="G24" s="231"/>
      <c r="H24" s="231"/>
      <c r="I24" s="231"/>
      <c r="J24" s="231"/>
      <c r="K24" s="231"/>
      <c r="L24" s="231"/>
      <c r="M24" s="231"/>
      <c r="N24" s="170"/>
      <c r="O24" s="232"/>
      <c r="P24" s="231"/>
      <c r="Q24" s="257"/>
      <c r="R24" s="257"/>
      <c r="S24" s="232"/>
      <c r="T24" s="170"/>
      <c r="U24" s="231"/>
      <c r="V24" s="231"/>
      <c r="W24" s="231"/>
      <c r="X24" s="231"/>
      <c r="Y24" s="231"/>
      <c r="Z24" s="231"/>
      <c r="AA24" s="231"/>
      <c r="AB24" s="223"/>
      <c r="AC24" s="67"/>
      <c r="AD24" s="67"/>
      <c r="AE24" s="174"/>
      <c r="AF24" s="174"/>
      <c r="AG24" s="224"/>
    </row>
    <row r="25" spans="1:33" ht="20.100000000000001" customHeight="1" x14ac:dyDescent="0.2">
      <c r="A25" s="172"/>
      <c r="B25" s="512" t="s">
        <v>4</v>
      </c>
      <c r="C25" s="595">
        <v>0.45833333333333331</v>
      </c>
      <c r="D25" s="595"/>
      <c r="E25" s="595"/>
      <c r="G25" s="593" t="str">
        <f>S7</f>
        <v>ＦＣアネーロ宇都宮</v>
      </c>
      <c r="H25" s="593"/>
      <c r="I25" s="593"/>
      <c r="J25" s="593"/>
      <c r="K25" s="593"/>
      <c r="L25" s="593"/>
      <c r="M25" s="593"/>
      <c r="N25" s="592">
        <f>P25+P26</f>
        <v>0</v>
      </c>
      <c r="O25" s="596" t="s">
        <v>197</v>
      </c>
      <c r="P25" s="231">
        <v>0</v>
      </c>
      <c r="Q25" s="245" t="s">
        <v>308</v>
      </c>
      <c r="R25" s="231">
        <v>3</v>
      </c>
      <c r="S25" s="596" t="s">
        <v>199</v>
      </c>
      <c r="T25" s="592">
        <f>R25+R26</f>
        <v>5</v>
      </c>
      <c r="U25" s="594" t="str">
        <f>AA7</f>
        <v>茂木ＦＣ</v>
      </c>
      <c r="V25" s="594"/>
      <c r="W25" s="594"/>
      <c r="X25" s="594"/>
      <c r="Y25" s="594"/>
      <c r="Z25" s="594"/>
      <c r="AA25" s="594"/>
      <c r="AB25" s="591"/>
      <c r="AC25" s="590" t="s">
        <v>216</v>
      </c>
      <c r="AD25" s="590" t="s">
        <v>217</v>
      </c>
      <c r="AE25" s="590" t="s">
        <v>215</v>
      </c>
      <c r="AF25" s="590">
        <v>2</v>
      </c>
      <c r="AG25" s="511"/>
    </row>
    <row r="26" spans="1:33" ht="20.100000000000001" customHeight="1" x14ac:dyDescent="0.2">
      <c r="A26" s="172"/>
      <c r="B26" s="512"/>
      <c r="C26" s="595"/>
      <c r="D26" s="595"/>
      <c r="E26" s="595"/>
      <c r="G26" s="593"/>
      <c r="H26" s="593"/>
      <c r="I26" s="593"/>
      <c r="J26" s="593"/>
      <c r="K26" s="593"/>
      <c r="L26" s="593"/>
      <c r="M26" s="593"/>
      <c r="N26" s="592"/>
      <c r="O26" s="596"/>
      <c r="P26" s="231">
        <v>0</v>
      </c>
      <c r="Q26" s="245" t="s">
        <v>308</v>
      </c>
      <c r="R26" s="231">
        <v>2</v>
      </c>
      <c r="S26" s="596"/>
      <c r="T26" s="592"/>
      <c r="U26" s="594"/>
      <c r="V26" s="594"/>
      <c r="W26" s="594"/>
      <c r="X26" s="594"/>
      <c r="Y26" s="594"/>
      <c r="Z26" s="594"/>
      <c r="AA26" s="594"/>
      <c r="AB26" s="591"/>
      <c r="AC26" s="590"/>
      <c r="AD26" s="590"/>
      <c r="AE26" s="590"/>
      <c r="AF26" s="590"/>
      <c r="AG26" s="511"/>
    </row>
    <row r="27" spans="1:33" ht="20.100000000000001" customHeight="1" x14ac:dyDescent="0.2">
      <c r="A27" s="172"/>
      <c r="C27" s="131"/>
      <c r="D27" s="131"/>
      <c r="E27" s="82"/>
      <c r="G27" s="231"/>
      <c r="H27" s="231"/>
      <c r="I27" s="257"/>
      <c r="J27" s="257"/>
      <c r="K27" s="231"/>
      <c r="L27" s="231"/>
      <c r="M27" s="257"/>
      <c r="N27" s="257"/>
      <c r="O27" s="231"/>
      <c r="P27" s="231"/>
      <c r="Q27" s="257"/>
      <c r="R27" s="257"/>
      <c r="S27" s="257"/>
      <c r="T27" s="231"/>
      <c r="U27" s="231"/>
      <c r="V27" s="257"/>
      <c r="W27" s="257"/>
      <c r="X27" s="231"/>
      <c r="Y27" s="231"/>
      <c r="Z27" s="257"/>
      <c r="AA27" s="257"/>
      <c r="AB27" s="223"/>
      <c r="AC27" s="67"/>
      <c r="AD27" s="67"/>
      <c r="AE27" s="174"/>
      <c r="AF27" s="174"/>
      <c r="AG27" s="224"/>
    </row>
    <row r="28" spans="1:33" ht="20.100000000000001" customHeight="1" x14ac:dyDescent="0.2">
      <c r="A28" s="172"/>
      <c r="B28" s="512" t="s">
        <v>5</v>
      </c>
      <c r="C28" s="595">
        <v>0.4861111111111111</v>
      </c>
      <c r="D28" s="595"/>
      <c r="E28" s="595"/>
      <c r="G28" s="685" t="str">
        <f>J7</f>
        <v>大山フットボールクラブアミーゴ</v>
      </c>
      <c r="H28" s="685"/>
      <c r="I28" s="685"/>
      <c r="J28" s="685"/>
      <c r="K28" s="685"/>
      <c r="L28" s="685"/>
      <c r="M28" s="685"/>
      <c r="N28" s="592">
        <f>P28+P29</f>
        <v>2</v>
      </c>
      <c r="O28" s="596" t="s">
        <v>197</v>
      </c>
      <c r="P28" s="231">
        <v>1</v>
      </c>
      <c r="Q28" s="245" t="s">
        <v>308</v>
      </c>
      <c r="R28" s="231">
        <v>1</v>
      </c>
      <c r="S28" s="596" t="s">
        <v>199</v>
      </c>
      <c r="T28" s="592">
        <f>R28+R29</f>
        <v>3</v>
      </c>
      <c r="U28" s="594" t="str">
        <f>N7</f>
        <v>大谷東フットボールクラブ</v>
      </c>
      <c r="V28" s="594"/>
      <c r="W28" s="594"/>
      <c r="X28" s="594"/>
      <c r="Y28" s="594"/>
      <c r="Z28" s="594"/>
      <c r="AA28" s="594"/>
      <c r="AB28" s="591"/>
      <c r="AC28" s="590" t="s">
        <v>218</v>
      </c>
      <c r="AD28" s="590" t="s">
        <v>211</v>
      </c>
      <c r="AE28" s="590" t="s">
        <v>212</v>
      </c>
      <c r="AF28" s="590">
        <v>4</v>
      </c>
      <c r="AG28" s="511"/>
    </row>
    <row r="29" spans="1:33" ht="20.100000000000001" customHeight="1" x14ac:dyDescent="0.2">
      <c r="A29" s="172"/>
      <c r="B29" s="512"/>
      <c r="C29" s="595"/>
      <c r="D29" s="595"/>
      <c r="E29" s="595"/>
      <c r="G29" s="685"/>
      <c r="H29" s="685"/>
      <c r="I29" s="685"/>
      <c r="J29" s="685"/>
      <c r="K29" s="685"/>
      <c r="L29" s="685"/>
      <c r="M29" s="685"/>
      <c r="N29" s="592"/>
      <c r="O29" s="596"/>
      <c r="P29" s="231">
        <v>1</v>
      </c>
      <c r="Q29" s="245" t="s">
        <v>308</v>
      </c>
      <c r="R29" s="231">
        <v>2</v>
      </c>
      <c r="S29" s="596"/>
      <c r="T29" s="592"/>
      <c r="U29" s="594"/>
      <c r="V29" s="594"/>
      <c r="W29" s="594"/>
      <c r="X29" s="594"/>
      <c r="Y29" s="594"/>
      <c r="Z29" s="594"/>
      <c r="AA29" s="594"/>
      <c r="AB29" s="591"/>
      <c r="AC29" s="590"/>
      <c r="AD29" s="590"/>
      <c r="AE29" s="590"/>
      <c r="AF29" s="590"/>
      <c r="AG29" s="511"/>
    </row>
    <row r="30" spans="1:33" ht="20.100000000000001" customHeight="1" x14ac:dyDescent="0.2">
      <c r="A30" s="172"/>
      <c r="C30" s="131"/>
      <c r="D30" s="131"/>
      <c r="E30" s="82"/>
      <c r="G30" s="231"/>
      <c r="H30" s="231"/>
      <c r="I30" s="257"/>
      <c r="J30" s="257"/>
      <c r="K30" s="231"/>
      <c r="L30" s="231"/>
      <c r="M30" s="257"/>
      <c r="N30" s="257"/>
      <c r="O30" s="231"/>
      <c r="P30" s="231"/>
      <c r="Q30" s="257"/>
      <c r="R30" s="257"/>
      <c r="S30" s="257"/>
      <c r="T30" s="231"/>
      <c r="U30" s="231"/>
      <c r="V30" s="257"/>
      <c r="W30" s="257"/>
      <c r="X30" s="231"/>
      <c r="Y30" s="231"/>
      <c r="Z30" s="257"/>
      <c r="AA30" s="257"/>
      <c r="AB30" s="223"/>
      <c r="AC30" s="236"/>
      <c r="AD30" s="67"/>
      <c r="AE30" s="67"/>
      <c r="AF30" s="174"/>
      <c r="AG30" s="173"/>
    </row>
    <row r="31" spans="1:33" ht="20.100000000000001" customHeight="1" x14ac:dyDescent="0.2">
      <c r="A31" s="172"/>
      <c r="B31" s="512" t="s">
        <v>0</v>
      </c>
      <c r="C31" s="595">
        <v>0.51388888888888895</v>
      </c>
      <c r="D31" s="595"/>
      <c r="E31" s="595"/>
      <c r="G31" s="593" t="str">
        <f>W7</f>
        <v>ＢＬＵＥ　ＴＨＵＮＤＥＲ</v>
      </c>
      <c r="H31" s="593"/>
      <c r="I31" s="593"/>
      <c r="J31" s="593"/>
      <c r="K31" s="593"/>
      <c r="L31" s="593"/>
      <c r="M31" s="593"/>
      <c r="N31" s="592">
        <f>P31+P32</f>
        <v>0</v>
      </c>
      <c r="O31" s="596" t="s">
        <v>197</v>
      </c>
      <c r="P31" s="231">
        <v>0</v>
      </c>
      <c r="Q31" s="245" t="s">
        <v>308</v>
      </c>
      <c r="R31" s="231">
        <v>4</v>
      </c>
      <c r="S31" s="596" t="s">
        <v>199</v>
      </c>
      <c r="T31" s="592">
        <f>R31+R32</f>
        <v>6</v>
      </c>
      <c r="U31" s="594" t="str">
        <f>AA7</f>
        <v>茂木ＦＣ</v>
      </c>
      <c r="V31" s="594"/>
      <c r="W31" s="594"/>
      <c r="X31" s="594"/>
      <c r="Y31" s="594"/>
      <c r="Z31" s="594"/>
      <c r="AA31" s="594"/>
      <c r="AB31" s="591"/>
      <c r="AC31" s="590" t="s">
        <v>215</v>
      </c>
      <c r="AD31" s="590" t="s">
        <v>216</v>
      </c>
      <c r="AE31" s="590" t="s">
        <v>217</v>
      </c>
      <c r="AF31" s="590">
        <v>1</v>
      </c>
      <c r="AG31" s="511"/>
    </row>
    <row r="32" spans="1:33" ht="20.100000000000001" customHeight="1" x14ac:dyDescent="0.2">
      <c r="A32" s="172"/>
      <c r="B32" s="512"/>
      <c r="C32" s="595"/>
      <c r="D32" s="595"/>
      <c r="E32" s="595"/>
      <c r="G32" s="593"/>
      <c r="H32" s="593"/>
      <c r="I32" s="593"/>
      <c r="J32" s="593"/>
      <c r="K32" s="593"/>
      <c r="L32" s="593"/>
      <c r="M32" s="593"/>
      <c r="N32" s="592"/>
      <c r="O32" s="596"/>
      <c r="P32" s="231">
        <v>0</v>
      </c>
      <c r="Q32" s="245" t="s">
        <v>308</v>
      </c>
      <c r="R32" s="231">
        <v>2</v>
      </c>
      <c r="S32" s="596"/>
      <c r="T32" s="592"/>
      <c r="U32" s="594"/>
      <c r="V32" s="594"/>
      <c r="W32" s="594"/>
      <c r="X32" s="594"/>
      <c r="Y32" s="594"/>
      <c r="Z32" s="594"/>
      <c r="AA32" s="594"/>
      <c r="AB32" s="591"/>
      <c r="AC32" s="590"/>
      <c r="AD32" s="590"/>
      <c r="AE32" s="590"/>
      <c r="AF32" s="590"/>
      <c r="AG32" s="511"/>
    </row>
    <row r="33" spans="1:33" ht="20.100000000000001" customHeight="1" x14ac:dyDescent="0.2">
      <c r="B33" s="225"/>
      <c r="C33" s="171"/>
      <c r="D33" s="171"/>
      <c r="E33" s="171"/>
      <c r="G33" s="231"/>
      <c r="H33" s="231"/>
      <c r="I33" s="231"/>
      <c r="J33" s="231"/>
      <c r="K33" s="231"/>
      <c r="L33" s="231"/>
      <c r="M33" s="231"/>
      <c r="N33" s="170"/>
      <c r="O33" s="232"/>
      <c r="P33" s="231"/>
      <c r="Q33" s="245"/>
      <c r="R33" s="257"/>
      <c r="S33" s="232"/>
      <c r="T33" s="170"/>
      <c r="U33" s="231"/>
      <c r="V33" s="231"/>
      <c r="W33" s="231"/>
      <c r="X33" s="231"/>
      <c r="Y33" s="231"/>
      <c r="Z33" s="231"/>
      <c r="AA33" s="231"/>
      <c r="AB33" s="236"/>
      <c r="AC33" s="236"/>
      <c r="AF33" s="236"/>
      <c r="AG33" s="236"/>
    </row>
    <row r="34" spans="1:33" ht="20.100000000000001" customHeight="1" x14ac:dyDescent="0.2">
      <c r="C34" s="566" t="str">
        <f>J3 &amp;"リーグ"</f>
        <v>Kリーグ</v>
      </c>
      <c r="D34" s="567"/>
      <c r="E34" s="567"/>
      <c r="F34" s="568"/>
      <c r="G34" s="489" t="str">
        <f>C36</f>
        <v>今市ＦＣプログレス</v>
      </c>
      <c r="H34" s="490"/>
      <c r="I34" s="537" t="str">
        <f>C38</f>
        <v>大山フットボールクラブアミーゴ</v>
      </c>
      <c r="J34" s="538"/>
      <c r="K34" s="537" t="str">
        <f>C40</f>
        <v>大谷東フットボールクラブ</v>
      </c>
      <c r="L34" s="538"/>
      <c r="M34" s="588" t="s">
        <v>203</v>
      </c>
      <c r="N34" s="588" t="s">
        <v>204</v>
      </c>
      <c r="O34" s="588" t="s">
        <v>307</v>
      </c>
      <c r="P34" s="588" t="s">
        <v>205</v>
      </c>
      <c r="R34" s="499" t="str">
        <f>W3 &amp;"リーグ"</f>
        <v>KKリーグ</v>
      </c>
      <c r="S34" s="500"/>
      <c r="T34" s="500"/>
      <c r="U34" s="501"/>
      <c r="V34" s="489" t="str">
        <f>R36</f>
        <v>ＦＣアネーロ宇都宮</v>
      </c>
      <c r="W34" s="490"/>
      <c r="X34" s="537" t="str">
        <f>R38</f>
        <v>ＢＬＵＥ　ＴＨＵＮＤＥＲ</v>
      </c>
      <c r="Y34" s="538"/>
      <c r="Z34" s="469" t="str">
        <f>R40</f>
        <v>茂木ＦＣ</v>
      </c>
      <c r="AA34" s="471"/>
      <c r="AB34" s="588" t="s">
        <v>203</v>
      </c>
      <c r="AC34" s="588" t="s">
        <v>204</v>
      </c>
      <c r="AD34" s="588" t="s">
        <v>307</v>
      </c>
      <c r="AE34" s="588" t="s">
        <v>205</v>
      </c>
    </row>
    <row r="35" spans="1:33" ht="20.100000000000001" customHeight="1" x14ac:dyDescent="0.2">
      <c r="C35" s="569"/>
      <c r="D35" s="570"/>
      <c r="E35" s="570"/>
      <c r="F35" s="571"/>
      <c r="G35" s="491"/>
      <c r="H35" s="492"/>
      <c r="I35" s="539"/>
      <c r="J35" s="540"/>
      <c r="K35" s="539"/>
      <c r="L35" s="540"/>
      <c r="M35" s="589"/>
      <c r="N35" s="589"/>
      <c r="O35" s="589"/>
      <c r="P35" s="589"/>
      <c r="R35" s="502"/>
      <c r="S35" s="503"/>
      <c r="T35" s="503"/>
      <c r="U35" s="504"/>
      <c r="V35" s="491"/>
      <c r="W35" s="492"/>
      <c r="X35" s="539"/>
      <c r="Y35" s="540"/>
      <c r="Z35" s="472"/>
      <c r="AA35" s="474"/>
      <c r="AB35" s="589"/>
      <c r="AC35" s="589"/>
      <c r="AD35" s="589"/>
      <c r="AE35" s="589"/>
    </row>
    <row r="36" spans="1:33" ht="20.100000000000001" customHeight="1" x14ac:dyDescent="0.2">
      <c r="C36" s="566" t="str">
        <f>F7</f>
        <v>今市ＦＣプログレス</v>
      </c>
      <c r="D36" s="567"/>
      <c r="E36" s="567"/>
      <c r="F36" s="568"/>
      <c r="G36" s="572"/>
      <c r="H36" s="573"/>
      <c r="I36" s="259">
        <f>N16</f>
        <v>1</v>
      </c>
      <c r="J36" s="259">
        <f>T16</f>
        <v>0</v>
      </c>
      <c r="K36" s="259">
        <f>N22</f>
        <v>0</v>
      </c>
      <c r="L36" s="259">
        <f>T22</f>
        <v>0</v>
      </c>
      <c r="M36" s="576">
        <f>COUNTIF(G37:L37,"○")*3+COUNTIF(G37:L37,"△")</f>
        <v>4</v>
      </c>
      <c r="N36" s="562">
        <f>O36-J36-L36</f>
        <v>1</v>
      </c>
      <c r="O36" s="562">
        <f>I36+K36</f>
        <v>1</v>
      </c>
      <c r="P36" s="562">
        <v>2</v>
      </c>
      <c r="R36" s="566" t="str">
        <f>S7</f>
        <v>ＦＣアネーロ宇都宮</v>
      </c>
      <c r="S36" s="567"/>
      <c r="T36" s="567"/>
      <c r="U36" s="568"/>
      <c r="V36" s="572"/>
      <c r="W36" s="573"/>
      <c r="X36" s="259">
        <f>N19</f>
        <v>0</v>
      </c>
      <c r="Y36" s="259">
        <f>T19</f>
        <v>0</v>
      </c>
      <c r="Z36" s="259">
        <f>N25</f>
        <v>0</v>
      </c>
      <c r="AA36" s="259">
        <f>T25</f>
        <v>5</v>
      </c>
      <c r="AB36" s="576">
        <f>COUNTIF(V37:AA37,"○")*3+COUNTIF(V37:AA37,"△")</f>
        <v>1</v>
      </c>
      <c r="AC36" s="562">
        <f>AD36-Y36-AA36</f>
        <v>-5</v>
      </c>
      <c r="AD36" s="562">
        <f>X36+Z36</f>
        <v>0</v>
      </c>
      <c r="AE36" s="562">
        <v>2</v>
      </c>
    </row>
    <row r="37" spans="1:33" ht="20.100000000000001" customHeight="1" x14ac:dyDescent="0.2">
      <c r="C37" s="569"/>
      <c r="D37" s="570"/>
      <c r="E37" s="570"/>
      <c r="F37" s="571"/>
      <c r="G37" s="574"/>
      <c r="H37" s="575"/>
      <c r="I37" s="564" t="str">
        <f>IF(I36&gt;J36,"○",IF(I36&lt;J36,"×",IF(I36=J36,"△")))</f>
        <v>○</v>
      </c>
      <c r="J37" s="565"/>
      <c r="K37" s="564" t="str">
        <f>IF(K36&gt;L36,"○",IF(K36&lt;L36,"×",IF(K36=L36,"△")))</f>
        <v>△</v>
      </c>
      <c r="L37" s="565"/>
      <c r="M37" s="577"/>
      <c r="N37" s="563"/>
      <c r="O37" s="563"/>
      <c r="P37" s="563"/>
      <c r="R37" s="569"/>
      <c r="S37" s="570"/>
      <c r="T37" s="570"/>
      <c r="U37" s="571"/>
      <c r="V37" s="574"/>
      <c r="W37" s="575"/>
      <c r="X37" s="564" t="str">
        <f>IF(X36&gt;Y36,"○",IF(X36&lt;Y36,"×",IF(X36=Y36,"△")))</f>
        <v>△</v>
      </c>
      <c r="Y37" s="565"/>
      <c r="Z37" s="564" t="str">
        <f>IF(Z36&gt;AA36,"○",IF(Z36&lt;AA36,"×",IF(Z36=AA36,"△")))</f>
        <v>×</v>
      </c>
      <c r="AA37" s="565"/>
      <c r="AB37" s="577"/>
      <c r="AC37" s="563"/>
      <c r="AD37" s="563"/>
      <c r="AE37" s="563"/>
    </row>
    <row r="38" spans="1:33" ht="20.100000000000001" customHeight="1" x14ac:dyDescent="0.2">
      <c r="C38" s="566" t="str">
        <f>J7</f>
        <v>大山フットボールクラブアミーゴ</v>
      </c>
      <c r="D38" s="567"/>
      <c r="E38" s="567"/>
      <c r="F38" s="568"/>
      <c r="G38" s="259">
        <f>J36</f>
        <v>0</v>
      </c>
      <c r="H38" s="259">
        <f>I36</f>
        <v>1</v>
      </c>
      <c r="I38" s="572"/>
      <c r="J38" s="573"/>
      <c r="K38" s="259">
        <f>N28</f>
        <v>2</v>
      </c>
      <c r="L38" s="259">
        <f>T28</f>
        <v>3</v>
      </c>
      <c r="M38" s="576">
        <f>COUNTIF(G39:L39,"○")*3+COUNTIF(G39:L39,"△")</f>
        <v>0</v>
      </c>
      <c r="N38" s="562">
        <f>O38-H38-L38</f>
        <v>-2</v>
      </c>
      <c r="O38" s="562">
        <f>G38+K38</f>
        <v>2</v>
      </c>
      <c r="P38" s="562">
        <v>3</v>
      </c>
      <c r="R38" s="566" t="str">
        <f>W7</f>
        <v>ＢＬＵＥ　ＴＨＵＮＤＥＲ</v>
      </c>
      <c r="S38" s="567"/>
      <c r="T38" s="567"/>
      <c r="U38" s="568"/>
      <c r="V38" s="259">
        <f>Y36</f>
        <v>0</v>
      </c>
      <c r="W38" s="259">
        <f>X36</f>
        <v>0</v>
      </c>
      <c r="X38" s="572"/>
      <c r="Y38" s="573"/>
      <c r="Z38" s="259">
        <f>N31</f>
        <v>0</v>
      </c>
      <c r="AA38" s="259">
        <f>T31</f>
        <v>6</v>
      </c>
      <c r="AB38" s="576">
        <f>COUNTIF(V39:AA39,"○")*3+COUNTIF(V39:AA39,"△")</f>
        <v>1</v>
      </c>
      <c r="AC38" s="562">
        <f>AD38-W38-AA38</f>
        <v>-6</v>
      </c>
      <c r="AD38" s="562">
        <f>V38+Z38</f>
        <v>0</v>
      </c>
      <c r="AE38" s="562">
        <v>3</v>
      </c>
    </row>
    <row r="39" spans="1:33" ht="20.100000000000001" customHeight="1" x14ac:dyDescent="0.2">
      <c r="C39" s="569"/>
      <c r="D39" s="570"/>
      <c r="E39" s="570"/>
      <c r="F39" s="571"/>
      <c r="G39" s="564" t="str">
        <f>IF(G38&gt;H38,"○",IF(G38&lt;H38,"×",IF(G38=H38,"△")))</f>
        <v>×</v>
      </c>
      <c r="H39" s="565"/>
      <c r="I39" s="574"/>
      <c r="J39" s="575"/>
      <c r="K39" s="564" t="str">
        <f>IF(K38&gt;L38,"○",IF(K38&lt;L38,"×",IF(K38=L38,"△")))</f>
        <v>×</v>
      </c>
      <c r="L39" s="565"/>
      <c r="M39" s="577"/>
      <c r="N39" s="563"/>
      <c r="O39" s="563"/>
      <c r="P39" s="563"/>
      <c r="R39" s="569"/>
      <c r="S39" s="570"/>
      <c r="T39" s="570"/>
      <c r="U39" s="571"/>
      <c r="V39" s="564" t="str">
        <f>IF(V38&gt;W38,"○",IF(V38&lt;W38,"×",IF(V38=W38,"△")))</f>
        <v>△</v>
      </c>
      <c r="W39" s="565"/>
      <c r="X39" s="574"/>
      <c r="Y39" s="575"/>
      <c r="Z39" s="564" t="str">
        <f>IF(Z38&gt;AA38,"○",IF(Z38&lt;AA38,"×",IF(Z38=AA38,"△")))</f>
        <v>×</v>
      </c>
      <c r="AA39" s="565"/>
      <c r="AB39" s="577"/>
      <c r="AC39" s="563"/>
      <c r="AD39" s="563"/>
      <c r="AE39" s="563"/>
    </row>
    <row r="40" spans="1:33" ht="20.100000000000001" customHeight="1" x14ac:dyDescent="0.2">
      <c r="C40" s="578" t="str">
        <f>N7</f>
        <v>大谷東フットボールクラブ</v>
      </c>
      <c r="D40" s="579"/>
      <c r="E40" s="579"/>
      <c r="F40" s="580"/>
      <c r="G40" s="259">
        <f>L36</f>
        <v>0</v>
      </c>
      <c r="H40" s="259">
        <f>K36</f>
        <v>0</v>
      </c>
      <c r="I40" s="259">
        <f>L38</f>
        <v>3</v>
      </c>
      <c r="J40" s="259">
        <f>K38</f>
        <v>2</v>
      </c>
      <c r="K40" s="572"/>
      <c r="L40" s="573"/>
      <c r="M40" s="576">
        <f>COUNTIF(G41:L41,"○")*3+COUNTIF(G41:L41,"△")</f>
        <v>4</v>
      </c>
      <c r="N40" s="562">
        <f>O40-H40-J40</f>
        <v>1</v>
      </c>
      <c r="O40" s="562">
        <f>G40+I40</f>
        <v>3</v>
      </c>
      <c r="P40" s="562">
        <v>1</v>
      </c>
      <c r="R40" s="578" t="str">
        <f>AA7</f>
        <v>茂木ＦＣ</v>
      </c>
      <c r="S40" s="579"/>
      <c r="T40" s="579"/>
      <c r="U40" s="580"/>
      <c r="V40" s="259">
        <f>AA36</f>
        <v>5</v>
      </c>
      <c r="W40" s="259">
        <f>Z36</f>
        <v>0</v>
      </c>
      <c r="X40" s="259">
        <f>AA38</f>
        <v>6</v>
      </c>
      <c r="Y40" s="259">
        <f>Z38</f>
        <v>0</v>
      </c>
      <c r="Z40" s="572"/>
      <c r="AA40" s="573"/>
      <c r="AB40" s="576">
        <f>COUNTIF(V41:AA41,"○")*3+COUNTIF(V41:AA41,"△")</f>
        <v>6</v>
      </c>
      <c r="AC40" s="562">
        <f>AD40-W40-Y40</f>
        <v>11</v>
      </c>
      <c r="AD40" s="562">
        <f>V40+X40</f>
        <v>11</v>
      </c>
      <c r="AE40" s="562">
        <v>1</v>
      </c>
    </row>
    <row r="41" spans="1:33" ht="20.100000000000001" customHeight="1" x14ac:dyDescent="0.2">
      <c r="C41" s="581"/>
      <c r="D41" s="582"/>
      <c r="E41" s="582"/>
      <c r="F41" s="583"/>
      <c r="G41" s="564" t="str">
        <f>IF(G40&gt;H40,"○",IF(G40&lt;H40,"×",IF(G40=H40,"△")))</f>
        <v>△</v>
      </c>
      <c r="H41" s="565"/>
      <c r="I41" s="564" t="str">
        <f>IF(I40&gt;J40,"○",IF(I40&lt;J40,"×",IF(I40=J40,"△")))</f>
        <v>○</v>
      </c>
      <c r="J41" s="565"/>
      <c r="K41" s="574"/>
      <c r="L41" s="575"/>
      <c r="M41" s="577"/>
      <c r="N41" s="563"/>
      <c r="O41" s="563"/>
      <c r="P41" s="563"/>
      <c r="R41" s="581"/>
      <c r="S41" s="582"/>
      <c r="T41" s="582"/>
      <c r="U41" s="583"/>
      <c r="V41" s="564" t="str">
        <f>IF(V40&gt;W40,"○",IF(V40&lt;W40,"×",IF(V40=W40,"△")))</f>
        <v>○</v>
      </c>
      <c r="W41" s="565"/>
      <c r="X41" s="564" t="str">
        <f>IF(X40&gt;Y40,"○",IF(X40&lt;Y40,"×",IF(X40=Y40,"△")))</f>
        <v>○</v>
      </c>
      <c r="Y41" s="565"/>
      <c r="Z41" s="574"/>
      <c r="AA41" s="575"/>
      <c r="AB41" s="577"/>
      <c r="AC41" s="563"/>
      <c r="AD41" s="563"/>
      <c r="AE41" s="563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0"/>
      <c r="C44" s="110"/>
      <c r="D44" s="110"/>
      <c r="E44" s="110"/>
      <c r="F44" s="110"/>
      <c r="G44" s="110"/>
      <c r="H44" s="110"/>
      <c r="I44" s="526" t="str">
        <f>I1</f>
        <v>予選リーグ</v>
      </c>
      <c r="J44" s="526"/>
      <c r="K44" s="526"/>
      <c r="L44" s="526"/>
      <c r="M44" s="526"/>
      <c r="N44" s="606"/>
      <c r="O44" s="606"/>
      <c r="P44" s="606"/>
      <c r="Q44" s="606"/>
      <c r="R44" s="606"/>
      <c r="T44" s="525" t="s">
        <v>322</v>
      </c>
      <c r="U44" s="525"/>
      <c r="V44" s="525"/>
      <c r="W44" s="525"/>
      <c r="X44" s="526" t="str">
        <f>'U11組合せ (抽選結果)'!AL77</f>
        <v>足利本町緑地サッカー場Ｂ</v>
      </c>
      <c r="Y44" s="526"/>
      <c r="Z44" s="526"/>
      <c r="AA44" s="526"/>
      <c r="AB44" s="526"/>
      <c r="AC44" s="526"/>
      <c r="AD44" s="526"/>
      <c r="AE44" s="526"/>
      <c r="AF44" s="526"/>
      <c r="AG44" s="526"/>
    </row>
    <row r="45" spans="1:33" ht="20.100000000000001" customHeight="1" x14ac:dyDescent="0.2">
      <c r="A45" s="169"/>
      <c r="B45" s="169"/>
      <c r="C45" s="169"/>
      <c r="D45" s="169"/>
      <c r="E45" s="169"/>
      <c r="F45" s="169"/>
      <c r="G45" s="169"/>
      <c r="H45" s="178"/>
      <c r="I45" s="234"/>
      <c r="J45" s="234"/>
      <c r="K45" s="234"/>
      <c r="L45" s="234"/>
      <c r="N45" s="234"/>
      <c r="O45" s="234"/>
      <c r="P45" s="234"/>
      <c r="Q45" s="234"/>
      <c r="R45" s="234"/>
      <c r="T45" s="228"/>
      <c r="U45" s="228"/>
      <c r="V45" s="228"/>
      <c r="W45" s="228"/>
      <c r="X45" s="229"/>
      <c r="Y45" s="229"/>
      <c r="AA45" s="177"/>
      <c r="AB45" s="176"/>
      <c r="AC45" s="176"/>
      <c r="AD45" s="176"/>
      <c r="AE45" s="176"/>
      <c r="AF45" s="176"/>
      <c r="AG45" s="176"/>
    </row>
    <row r="46" spans="1:33" ht="20.100000000000001" customHeight="1" x14ac:dyDescent="0.2">
      <c r="F46" s="235"/>
      <c r="J46" s="607" t="s">
        <v>325</v>
      </c>
      <c r="K46" s="607"/>
      <c r="W46" s="607" t="s">
        <v>326</v>
      </c>
      <c r="X46" s="607"/>
      <c r="Z46" s="177"/>
      <c r="AA46" s="177"/>
      <c r="AB46" s="176"/>
      <c r="AC46" s="176"/>
      <c r="AD46" s="176"/>
      <c r="AE46" s="176"/>
      <c r="AF46" s="176"/>
      <c r="AG46" s="176"/>
    </row>
    <row r="47" spans="1:33" ht="20.100000000000001" customHeight="1" thickBot="1" x14ac:dyDescent="0.25">
      <c r="G47" s="249"/>
      <c r="H47" s="249"/>
      <c r="I47" s="249"/>
      <c r="J47" s="250"/>
      <c r="K47" s="249"/>
      <c r="L47" s="249"/>
      <c r="M47" s="249"/>
      <c r="N47" s="249"/>
      <c r="T47" s="249"/>
      <c r="U47" s="249"/>
      <c r="V47" s="249"/>
      <c r="W47" s="250"/>
      <c r="X47" s="283"/>
      <c r="Y47" s="283"/>
      <c r="Z47" s="177"/>
      <c r="AA47" s="177"/>
      <c r="AB47" s="176"/>
      <c r="AC47" s="176"/>
      <c r="AD47" s="176"/>
      <c r="AE47" s="176"/>
      <c r="AF47" s="176"/>
      <c r="AG47" s="176"/>
    </row>
    <row r="48" spans="1:33" ht="20.100000000000001" customHeight="1" thickTop="1" x14ac:dyDescent="0.2">
      <c r="F48" s="251"/>
      <c r="H48" s="252"/>
      <c r="J48" s="302"/>
      <c r="K48" s="252"/>
      <c r="N48" s="251"/>
      <c r="S48" s="251"/>
      <c r="V48" s="252"/>
      <c r="W48" s="253"/>
      <c r="X48" s="290"/>
      <c r="Y48" s="286"/>
      <c r="Z48" s="286"/>
      <c r="AA48" s="291"/>
      <c r="AB48" s="283"/>
    </row>
    <row r="49" spans="1:33" ht="20.100000000000001" customHeight="1" x14ac:dyDescent="0.2">
      <c r="B49" s="608"/>
      <c r="C49" s="608"/>
      <c r="D49" s="172"/>
      <c r="E49" s="172"/>
      <c r="F49" s="509">
        <v>1</v>
      </c>
      <c r="G49" s="509"/>
      <c r="H49" s="22"/>
      <c r="I49" s="22"/>
      <c r="J49" s="509">
        <v>2</v>
      </c>
      <c r="K49" s="509"/>
      <c r="L49" s="22"/>
      <c r="M49" s="22"/>
      <c r="N49" s="509">
        <v>3</v>
      </c>
      <c r="O49" s="509"/>
      <c r="P49" s="255"/>
      <c r="Q49" s="22"/>
      <c r="R49" s="22"/>
      <c r="S49" s="509">
        <v>4</v>
      </c>
      <c r="T49" s="509"/>
      <c r="U49" s="22"/>
      <c r="V49" s="22"/>
      <c r="W49" s="509">
        <v>5</v>
      </c>
      <c r="X49" s="509"/>
      <c r="Y49" s="22"/>
      <c r="Z49" s="22"/>
      <c r="AA49" s="509">
        <v>6</v>
      </c>
      <c r="AB49" s="509"/>
      <c r="AC49" s="172"/>
      <c r="AD49" s="172"/>
      <c r="AE49" s="604"/>
      <c r="AF49" s="605"/>
    </row>
    <row r="50" spans="1:33" ht="20.100000000000001" customHeight="1" x14ac:dyDescent="0.2">
      <c r="B50" s="602"/>
      <c r="C50" s="602"/>
      <c r="D50" s="175"/>
      <c r="E50" s="175"/>
      <c r="F50" s="597" t="str">
        <f>'U11組合せ (抽選結果)'!AJ90</f>
        <v>鹿沼東光ＦＣ</v>
      </c>
      <c r="G50" s="597"/>
      <c r="H50" s="175"/>
      <c r="I50" s="175"/>
      <c r="J50" s="624" t="str">
        <f>'U11組合せ (抽選結果)'!AJ88</f>
        <v>ＫＯＨＡＲＵ　ＰＲＯＵＤ栃木フットボールクラブ</v>
      </c>
      <c r="K50" s="624"/>
      <c r="L50" s="175"/>
      <c r="M50" s="175"/>
      <c r="N50" s="597" t="str">
        <f>'U11組合せ (抽選結果)'!AJ86</f>
        <v>壬生ＦＣユナイテッド</v>
      </c>
      <c r="O50" s="597"/>
      <c r="P50" s="256"/>
      <c r="Q50" s="175"/>
      <c r="R50" s="175"/>
      <c r="S50" s="597" t="str">
        <f>'U11組合せ (抽選結果)'!AJ82</f>
        <v>益子ＳＣ</v>
      </c>
      <c r="T50" s="597"/>
      <c r="U50" s="175"/>
      <c r="V50" s="175"/>
      <c r="W50" s="597" t="str">
        <f>'U11組合せ (抽選結果)'!AJ80</f>
        <v>御厨フットボールクラブ</v>
      </c>
      <c r="X50" s="597"/>
      <c r="Y50" s="175"/>
      <c r="Z50" s="175"/>
      <c r="AA50" s="600" t="str">
        <f>'U11組合せ (抽選結果)'!AJ78</f>
        <v>ＦＣみらい</v>
      </c>
      <c r="AB50" s="600"/>
      <c r="AC50" s="175"/>
      <c r="AD50" s="175"/>
      <c r="AE50" s="598"/>
      <c r="AF50" s="599"/>
    </row>
    <row r="51" spans="1:33" ht="20.100000000000001" customHeight="1" x14ac:dyDescent="0.2">
      <c r="B51" s="602"/>
      <c r="C51" s="602"/>
      <c r="D51" s="175"/>
      <c r="E51" s="175"/>
      <c r="F51" s="597"/>
      <c r="G51" s="597"/>
      <c r="H51" s="175"/>
      <c r="I51" s="175"/>
      <c r="J51" s="624"/>
      <c r="K51" s="624"/>
      <c r="L51" s="175"/>
      <c r="M51" s="175"/>
      <c r="N51" s="597"/>
      <c r="O51" s="597"/>
      <c r="P51" s="256"/>
      <c r="Q51" s="175"/>
      <c r="R51" s="175"/>
      <c r="S51" s="597"/>
      <c r="T51" s="597"/>
      <c r="U51" s="175"/>
      <c r="V51" s="175"/>
      <c r="W51" s="597"/>
      <c r="X51" s="597"/>
      <c r="Y51" s="175"/>
      <c r="Z51" s="175"/>
      <c r="AA51" s="600"/>
      <c r="AB51" s="600"/>
      <c r="AC51" s="175"/>
      <c r="AD51" s="175"/>
      <c r="AE51" s="598"/>
      <c r="AF51" s="599"/>
    </row>
    <row r="52" spans="1:33" ht="20.100000000000001" customHeight="1" x14ac:dyDescent="0.2">
      <c r="B52" s="602"/>
      <c r="C52" s="602"/>
      <c r="D52" s="175"/>
      <c r="E52" s="175"/>
      <c r="F52" s="597"/>
      <c r="G52" s="597"/>
      <c r="H52" s="175"/>
      <c r="I52" s="175"/>
      <c r="J52" s="624"/>
      <c r="K52" s="624"/>
      <c r="L52" s="175"/>
      <c r="M52" s="175"/>
      <c r="N52" s="597"/>
      <c r="O52" s="597"/>
      <c r="P52" s="256"/>
      <c r="Q52" s="175"/>
      <c r="R52" s="175"/>
      <c r="S52" s="597"/>
      <c r="T52" s="597"/>
      <c r="U52" s="175"/>
      <c r="V52" s="175"/>
      <c r="W52" s="597"/>
      <c r="X52" s="597"/>
      <c r="Y52" s="175"/>
      <c r="Z52" s="175"/>
      <c r="AA52" s="600"/>
      <c r="AB52" s="600"/>
      <c r="AC52" s="175"/>
      <c r="AD52" s="175"/>
      <c r="AE52" s="598"/>
      <c r="AF52" s="599"/>
    </row>
    <row r="53" spans="1:33" ht="20.100000000000001" customHeight="1" x14ac:dyDescent="0.2">
      <c r="B53" s="602"/>
      <c r="C53" s="602"/>
      <c r="D53" s="175"/>
      <c r="E53" s="175"/>
      <c r="F53" s="597"/>
      <c r="G53" s="597"/>
      <c r="H53" s="175"/>
      <c r="I53" s="175"/>
      <c r="J53" s="624"/>
      <c r="K53" s="624"/>
      <c r="L53" s="175"/>
      <c r="M53" s="175"/>
      <c r="N53" s="597"/>
      <c r="O53" s="597"/>
      <c r="P53" s="256"/>
      <c r="Q53" s="175"/>
      <c r="R53" s="175"/>
      <c r="S53" s="597"/>
      <c r="T53" s="597"/>
      <c r="U53" s="175"/>
      <c r="V53" s="175"/>
      <c r="W53" s="597"/>
      <c r="X53" s="597"/>
      <c r="Y53" s="175"/>
      <c r="Z53" s="175"/>
      <c r="AA53" s="600"/>
      <c r="AB53" s="600"/>
      <c r="AC53" s="175"/>
      <c r="AD53" s="175"/>
      <c r="AE53" s="598"/>
      <c r="AF53" s="599"/>
    </row>
    <row r="54" spans="1:33" ht="20.100000000000001" customHeight="1" x14ac:dyDescent="0.2">
      <c r="B54" s="602"/>
      <c r="C54" s="602"/>
      <c r="D54" s="175"/>
      <c r="E54" s="175"/>
      <c r="F54" s="597"/>
      <c r="G54" s="597"/>
      <c r="H54" s="175"/>
      <c r="I54" s="175"/>
      <c r="J54" s="624"/>
      <c r="K54" s="624"/>
      <c r="L54" s="175"/>
      <c r="M54" s="175"/>
      <c r="N54" s="597"/>
      <c r="O54" s="597"/>
      <c r="P54" s="256"/>
      <c r="Q54" s="175"/>
      <c r="R54" s="175"/>
      <c r="S54" s="597"/>
      <c r="T54" s="597"/>
      <c r="U54" s="175"/>
      <c r="V54" s="175"/>
      <c r="W54" s="597"/>
      <c r="X54" s="597"/>
      <c r="Y54" s="175"/>
      <c r="Z54" s="175"/>
      <c r="AA54" s="600"/>
      <c r="AB54" s="600"/>
      <c r="AC54" s="175"/>
      <c r="AD54" s="175"/>
      <c r="AE54" s="598"/>
      <c r="AF54" s="599"/>
    </row>
    <row r="55" spans="1:33" ht="20.100000000000001" customHeight="1" x14ac:dyDescent="0.2">
      <c r="B55" s="602"/>
      <c r="C55" s="602"/>
      <c r="D55" s="175"/>
      <c r="E55" s="175"/>
      <c r="F55" s="597"/>
      <c r="G55" s="597"/>
      <c r="H55" s="175"/>
      <c r="I55" s="175"/>
      <c r="J55" s="624"/>
      <c r="K55" s="624"/>
      <c r="L55" s="175"/>
      <c r="M55" s="175"/>
      <c r="N55" s="597"/>
      <c r="O55" s="597"/>
      <c r="P55" s="256"/>
      <c r="Q55" s="175"/>
      <c r="R55" s="175"/>
      <c r="S55" s="597"/>
      <c r="T55" s="597"/>
      <c r="U55" s="175"/>
      <c r="V55" s="175"/>
      <c r="W55" s="597"/>
      <c r="X55" s="597"/>
      <c r="Y55" s="175"/>
      <c r="Z55" s="175"/>
      <c r="AA55" s="600"/>
      <c r="AB55" s="600"/>
      <c r="AC55" s="175"/>
      <c r="AD55" s="175"/>
      <c r="AE55" s="598"/>
      <c r="AF55" s="599"/>
    </row>
    <row r="56" spans="1:33" ht="20.100000000000001" customHeight="1" x14ac:dyDescent="0.2">
      <c r="B56" s="602"/>
      <c r="C56" s="602"/>
      <c r="D56" s="256"/>
      <c r="E56" s="256"/>
      <c r="F56" s="597"/>
      <c r="G56" s="597"/>
      <c r="H56" s="256"/>
      <c r="I56" s="256"/>
      <c r="J56" s="624"/>
      <c r="K56" s="624"/>
      <c r="L56" s="256"/>
      <c r="M56" s="256"/>
      <c r="N56" s="597"/>
      <c r="O56" s="597"/>
      <c r="P56" s="256"/>
      <c r="Q56" s="256"/>
      <c r="R56" s="256"/>
      <c r="S56" s="597"/>
      <c r="T56" s="597"/>
      <c r="U56" s="256"/>
      <c r="V56" s="256"/>
      <c r="W56" s="597"/>
      <c r="X56" s="597"/>
      <c r="Y56" s="256"/>
      <c r="Z56" s="256"/>
      <c r="AA56" s="600"/>
      <c r="AB56" s="600"/>
      <c r="AC56" s="256"/>
      <c r="AD56" s="256"/>
      <c r="AE56" s="598"/>
      <c r="AF56" s="599"/>
    </row>
    <row r="57" spans="1:33" ht="20.100000000000001" customHeight="1" x14ac:dyDescent="0.2">
      <c r="B57" s="602"/>
      <c r="C57" s="602"/>
      <c r="D57" s="256"/>
      <c r="E57" s="256"/>
      <c r="F57" s="597"/>
      <c r="G57" s="597"/>
      <c r="H57" s="256"/>
      <c r="I57" s="256"/>
      <c r="J57" s="624"/>
      <c r="K57" s="624"/>
      <c r="L57" s="256"/>
      <c r="M57" s="256"/>
      <c r="N57" s="597"/>
      <c r="O57" s="597"/>
      <c r="P57" s="256"/>
      <c r="Q57" s="256"/>
      <c r="R57" s="256"/>
      <c r="S57" s="597"/>
      <c r="T57" s="597"/>
      <c r="U57" s="256"/>
      <c r="V57" s="256"/>
      <c r="W57" s="597"/>
      <c r="X57" s="597"/>
      <c r="Y57" s="256"/>
      <c r="Z57" s="256"/>
      <c r="AA57" s="600"/>
      <c r="AB57" s="600"/>
      <c r="AC57" s="256"/>
      <c r="AD57" s="256"/>
      <c r="AE57" s="598"/>
      <c r="AF57" s="599"/>
    </row>
    <row r="58" spans="1:33" ht="20.100000000000001" customHeight="1" x14ac:dyDescent="0.2">
      <c r="C58" s="236"/>
      <c r="D58" s="236"/>
      <c r="G58" s="236"/>
      <c r="H58" s="236"/>
      <c r="K58" s="236"/>
      <c r="L58" s="236"/>
      <c r="O58" s="236"/>
      <c r="P58" s="236"/>
      <c r="T58" s="236"/>
      <c r="U58" s="236"/>
      <c r="X58" s="236"/>
      <c r="Y58" s="236"/>
      <c r="AB58" s="230" t="s">
        <v>220</v>
      </c>
      <c r="AC58" s="221" t="s">
        <v>207</v>
      </c>
      <c r="AD58" s="221" t="s">
        <v>208</v>
      </c>
      <c r="AE58" s="221" t="s">
        <v>208</v>
      </c>
      <c r="AF58" s="221" t="s">
        <v>209</v>
      </c>
      <c r="AG58" s="239" t="s">
        <v>221</v>
      </c>
    </row>
    <row r="59" spans="1:33" ht="20.100000000000001" customHeight="1" x14ac:dyDescent="0.2">
      <c r="A59" s="172"/>
      <c r="B59" s="512" t="s">
        <v>1</v>
      </c>
      <c r="C59" s="595">
        <v>0.375</v>
      </c>
      <c r="D59" s="595"/>
      <c r="E59" s="595"/>
      <c r="G59" s="593" t="str">
        <f>F50</f>
        <v>鹿沼東光ＦＣ</v>
      </c>
      <c r="H59" s="593"/>
      <c r="I59" s="593"/>
      <c r="J59" s="593"/>
      <c r="K59" s="593"/>
      <c r="L59" s="593"/>
      <c r="M59" s="593"/>
      <c r="N59" s="592">
        <f>P59+P60</f>
        <v>0</v>
      </c>
      <c r="O59" s="596" t="s">
        <v>197</v>
      </c>
      <c r="P59" s="231">
        <v>0</v>
      </c>
      <c r="Q59" s="245" t="s">
        <v>308</v>
      </c>
      <c r="R59" s="231">
        <v>5</v>
      </c>
      <c r="S59" s="596" t="s">
        <v>199</v>
      </c>
      <c r="T59" s="592">
        <f>R59+R60</f>
        <v>6</v>
      </c>
      <c r="U59" s="594" t="str">
        <f>J50</f>
        <v>ＫＯＨＡＲＵ　ＰＲＯＵＤ栃木フットボールクラブ</v>
      </c>
      <c r="V59" s="594"/>
      <c r="W59" s="594"/>
      <c r="X59" s="594"/>
      <c r="Y59" s="594"/>
      <c r="Z59" s="594"/>
      <c r="AA59" s="594"/>
      <c r="AB59" s="591"/>
      <c r="AC59" s="590" t="s">
        <v>212</v>
      </c>
      <c r="AD59" s="590" t="s">
        <v>218</v>
      </c>
      <c r="AE59" s="590" t="s">
        <v>211</v>
      </c>
      <c r="AF59" s="590">
        <v>6</v>
      </c>
      <c r="AG59" s="511"/>
    </row>
    <row r="60" spans="1:33" ht="20.100000000000001" customHeight="1" x14ac:dyDescent="0.2">
      <c r="A60" s="172"/>
      <c r="B60" s="512"/>
      <c r="C60" s="595"/>
      <c r="D60" s="595"/>
      <c r="E60" s="595"/>
      <c r="G60" s="593"/>
      <c r="H60" s="593"/>
      <c r="I60" s="593"/>
      <c r="J60" s="593"/>
      <c r="K60" s="593"/>
      <c r="L60" s="593"/>
      <c r="M60" s="593"/>
      <c r="N60" s="592"/>
      <c r="O60" s="596"/>
      <c r="P60" s="231">
        <v>0</v>
      </c>
      <c r="Q60" s="245" t="s">
        <v>308</v>
      </c>
      <c r="R60" s="231">
        <v>1</v>
      </c>
      <c r="S60" s="596"/>
      <c r="T60" s="592"/>
      <c r="U60" s="594"/>
      <c r="V60" s="594"/>
      <c r="W60" s="594"/>
      <c r="X60" s="594"/>
      <c r="Y60" s="594"/>
      <c r="Z60" s="594"/>
      <c r="AA60" s="594"/>
      <c r="AB60" s="591"/>
      <c r="AC60" s="590"/>
      <c r="AD60" s="590"/>
      <c r="AE60" s="590"/>
      <c r="AF60" s="590"/>
      <c r="AG60" s="511"/>
    </row>
    <row r="61" spans="1:33" ht="20.100000000000001" customHeight="1" x14ac:dyDescent="0.2">
      <c r="C61" s="131"/>
      <c r="D61" s="131"/>
      <c r="E61" s="82"/>
      <c r="G61" s="231"/>
      <c r="H61" s="231"/>
      <c r="I61" s="257"/>
      <c r="J61" s="257"/>
      <c r="K61" s="231"/>
      <c r="L61" s="231"/>
      <c r="M61" s="257"/>
      <c r="N61" s="257"/>
      <c r="O61" s="231"/>
      <c r="P61" s="231"/>
      <c r="Q61" s="257"/>
      <c r="R61" s="257"/>
      <c r="S61" s="257"/>
      <c r="T61" s="231"/>
      <c r="U61" s="231"/>
      <c r="V61" s="257"/>
      <c r="W61" s="257"/>
      <c r="X61" s="231"/>
      <c r="Y61" s="231"/>
      <c r="Z61" s="257"/>
      <c r="AA61" s="257"/>
      <c r="AB61" s="223"/>
      <c r="AC61" s="67"/>
      <c r="AD61" s="67"/>
      <c r="AE61" s="174"/>
      <c r="AF61" s="174"/>
      <c r="AG61" s="224"/>
    </row>
    <row r="62" spans="1:33" ht="20.100000000000001" customHeight="1" x14ac:dyDescent="0.2">
      <c r="A62" s="172"/>
      <c r="B62" s="512" t="s">
        <v>2</v>
      </c>
      <c r="C62" s="595">
        <v>0.40277777777777773</v>
      </c>
      <c r="D62" s="595"/>
      <c r="E62" s="595"/>
      <c r="G62" s="594" t="str">
        <f>S50</f>
        <v>益子ＳＣ</v>
      </c>
      <c r="H62" s="594"/>
      <c r="I62" s="594"/>
      <c r="J62" s="594"/>
      <c r="K62" s="594"/>
      <c r="L62" s="594"/>
      <c r="M62" s="594"/>
      <c r="N62" s="592">
        <f>P62+P63</f>
        <v>1</v>
      </c>
      <c r="O62" s="596" t="s">
        <v>197</v>
      </c>
      <c r="P62" s="231">
        <v>1</v>
      </c>
      <c r="Q62" s="245" t="s">
        <v>308</v>
      </c>
      <c r="R62" s="231">
        <v>0</v>
      </c>
      <c r="S62" s="596" t="s">
        <v>199</v>
      </c>
      <c r="T62" s="592">
        <f>R62+R63</f>
        <v>0</v>
      </c>
      <c r="U62" s="593" t="str">
        <f>W50</f>
        <v>御厨フットボールクラブ</v>
      </c>
      <c r="V62" s="593"/>
      <c r="W62" s="593"/>
      <c r="X62" s="593"/>
      <c r="Y62" s="593"/>
      <c r="Z62" s="593"/>
      <c r="AA62" s="593"/>
      <c r="AB62" s="591"/>
      <c r="AC62" s="590" t="s">
        <v>217</v>
      </c>
      <c r="AD62" s="590" t="s">
        <v>215</v>
      </c>
      <c r="AE62" s="590" t="s">
        <v>216</v>
      </c>
      <c r="AF62" s="590">
        <v>3</v>
      </c>
      <c r="AG62" s="511"/>
    </row>
    <row r="63" spans="1:33" ht="20.100000000000001" customHeight="1" x14ac:dyDescent="0.2">
      <c r="A63" s="172"/>
      <c r="B63" s="512"/>
      <c r="C63" s="595"/>
      <c r="D63" s="595"/>
      <c r="E63" s="595"/>
      <c r="G63" s="594"/>
      <c r="H63" s="594"/>
      <c r="I63" s="594"/>
      <c r="J63" s="594"/>
      <c r="K63" s="594"/>
      <c r="L63" s="594"/>
      <c r="M63" s="594"/>
      <c r="N63" s="592"/>
      <c r="O63" s="596"/>
      <c r="P63" s="231">
        <v>0</v>
      </c>
      <c r="Q63" s="245" t="s">
        <v>308</v>
      </c>
      <c r="R63" s="231">
        <v>0</v>
      </c>
      <c r="S63" s="596"/>
      <c r="T63" s="592"/>
      <c r="U63" s="593"/>
      <c r="V63" s="593"/>
      <c r="W63" s="593"/>
      <c r="X63" s="593"/>
      <c r="Y63" s="593"/>
      <c r="Z63" s="593"/>
      <c r="AA63" s="593"/>
      <c r="AB63" s="591"/>
      <c r="AC63" s="590"/>
      <c r="AD63" s="590"/>
      <c r="AE63" s="590"/>
      <c r="AF63" s="590"/>
      <c r="AG63" s="511"/>
    </row>
    <row r="64" spans="1:33" ht="20.100000000000001" customHeight="1" x14ac:dyDescent="0.2">
      <c r="A64" s="172"/>
      <c r="C64" s="131"/>
      <c r="D64" s="131"/>
      <c r="E64" s="82"/>
      <c r="G64" s="231"/>
      <c r="H64" s="231"/>
      <c r="I64" s="257"/>
      <c r="J64" s="257"/>
      <c r="K64" s="231"/>
      <c r="L64" s="231"/>
      <c r="M64" s="257"/>
      <c r="N64" s="257"/>
      <c r="O64" s="231"/>
      <c r="P64" s="231"/>
      <c r="Q64" s="257"/>
      <c r="R64" s="257"/>
      <c r="S64" s="257"/>
      <c r="T64" s="231"/>
      <c r="U64" s="231"/>
      <c r="V64" s="257"/>
      <c r="W64" s="257"/>
      <c r="X64" s="231"/>
      <c r="Y64" s="231"/>
      <c r="Z64" s="257"/>
      <c r="AA64" s="257"/>
      <c r="AB64" s="223"/>
      <c r="AC64" s="67"/>
      <c r="AD64" s="67"/>
      <c r="AE64" s="174"/>
      <c r="AF64" s="174"/>
      <c r="AG64" s="224"/>
    </row>
    <row r="65" spans="1:33" ht="20.100000000000001" customHeight="1" x14ac:dyDescent="0.2">
      <c r="A65" s="172"/>
      <c r="B65" s="512" t="s">
        <v>3</v>
      </c>
      <c r="C65" s="595">
        <v>0.43055555555555558</v>
      </c>
      <c r="D65" s="595"/>
      <c r="E65" s="595"/>
      <c r="G65" s="593" t="str">
        <f>F50</f>
        <v>鹿沼東光ＦＣ</v>
      </c>
      <c r="H65" s="593"/>
      <c r="I65" s="593"/>
      <c r="J65" s="593"/>
      <c r="K65" s="593"/>
      <c r="L65" s="593"/>
      <c r="M65" s="593"/>
      <c r="N65" s="592">
        <f>P65+P66</f>
        <v>0</v>
      </c>
      <c r="O65" s="596" t="s">
        <v>197</v>
      </c>
      <c r="P65" s="231">
        <v>0</v>
      </c>
      <c r="Q65" s="245" t="s">
        <v>308</v>
      </c>
      <c r="R65" s="231">
        <v>1</v>
      </c>
      <c r="S65" s="596" t="s">
        <v>199</v>
      </c>
      <c r="T65" s="592">
        <f>R65+R66</f>
        <v>2</v>
      </c>
      <c r="U65" s="594" t="str">
        <f>N50</f>
        <v>壬生ＦＣユナイテッド</v>
      </c>
      <c r="V65" s="594"/>
      <c r="W65" s="594"/>
      <c r="X65" s="594"/>
      <c r="Y65" s="594"/>
      <c r="Z65" s="594"/>
      <c r="AA65" s="594"/>
      <c r="AB65" s="591"/>
      <c r="AC65" s="590" t="s">
        <v>211</v>
      </c>
      <c r="AD65" s="590" t="s">
        <v>212</v>
      </c>
      <c r="AE65" s="590" t="s">
        <v>218</v>
      </c>
      <c r="AF65" s="590">
        <v>5</v>
      </c>
      <c r="AG65" s="511"/>
    </row>
    <row r="66" spans="1:33" ht="20.100000000000001" customHeight="1" x14ac:dyDescent="0.2">
      <c r="A66" s="172"/>
      <c r="B66" s="512"/>
      <c r="C66" s="595"/>
      <c r="D66" s="595"/>
      <c r="E66" s="595"/>
      <c r="G66" s="593"/>
      <c r="H66" s="593"/>
      <c r="I66" s="593"/>
      <c r="J66" s="593"/>
      <c r="K66" s="593"/>
      <c r="L66" s="593"/>
      <c r="M66" s="593"/>
      <c r="N66" s="592"/>
      <c r="O66" s="596"/>
      <c r="P66" s="231">
        <v>0</v>
      </c>
      <c r="Q66" s="245" t="s">
        <v>308</v>
      </c>
      <c r="R66" s="231">
        <v>1</v>
      </c>
      <c r="S66" s="596"/>
      <c r="T66" s="592"/>
      <c r="U66" s="594"/>
      <c r="V66" s="594"/>
      <c r="W66" s="594"/>
      <c r="X66" s="594"/>
      <c r="Y66" s="594"/>
      <c r="Z66" s="594"/>
      <c r="AA66" s="594"/>
      <c r="AB66" s="591"/>
      <c r="AC66" s="590"/>
      <c r="AD66" s="590"/>
      <c r="AE66" s="590"/>
      <c r="AF66" s="590"/>
      <c r="AG66" s="511"/>
    </row>
    <row r="67" spans="1:33" ht="20.100000000000001" customHeight="1" x14ac:dyDescent="0.2">
      <c r="A67" s="172"/>
      <c r="B67" s="225"/>
      <c r="C67" s="235"/>
      <c r="D67" s="235"/>
      <c r="E67" s="235"/>
      <c r="G67" s="231"/>
      <c r="H67" s="231"/>
      <c r="I67" s="231"/>
      <c r="J67" s="231"/>
      <c r="K67" s="231"/>
      <c r="L67" s="231"/>
      <c r="M67" s="231"/>
      <c r="N67" s="170"/>
      <c r="O67" s="232"/>
      <c r="P67" s="231"/>
      <c r="Q67" s="257"/>
      <c r="R67" s="257"/>
      <c r="S67" s="232"/>
      <c r="T67" s="170"/>
      <c r="U67" s="231"/>
      <c r="V67" s="231"/>
      <c r="W67" s="231"/>
      <c r="X67" s="231"/>
      <c r="Y67" s="231"/>
      <c r="Z67" s="231"/>
      <c r="AA67" s="231"/>
      <c r="AB67" s="223"/>
      <c r="AC67" s="67"/>
      <c r="AD67" s="67"/>
      <c r="AE67" s="174"/>
      <c r="AF67" s="174"/>
      <c r="AG67" s="224"/>
    </row>
    <row r="68" spans="1:33" ht="20.100000000000001" customHeight="1" x14ac:dyDescent="0.2">
      <c r="A68" s="172"/>
      <c r="B68" s="512" t="s">
        <v>4</v>
      </c>
      <c r="C68" s="595">
        <v>0.45833333333333331</v>
      </c>
      <c r="D68" s="595"/>
      <c r="E68" s="595"/>
      <c r="G68" s="593" t="str">
        <f>S50</f>
        <v>益子ＳＣ</v>
      </c>
      <c r="H68" s="593"/>
      <c r="I68" s="593"/>
      <c r="J68" s="593"/>
      <c r="K68" s="593"/>
      <c r="L68" s="593"/>
      <c r="M68" s="593"/>
      <c r="N68" s="592">
        <f>P68+P69</f>
        <v>1</v>
      </c>
      <c r="O68" s="596" t="s">
        <v>197</v>
      </c>
      <c r="P68" s="231">
        <v>0</v>
      </c>
      <c r="Q68" s="245" t="s">
        <v>308</v>
      </c>
      <c r="R68" s="231">
        <v>0</v>
      </c>
      <c r="S68" s="596" t="s">
        <v>199</v>
      </c>
      <c r="T68" s="592">
        <f>R68+R69</f>
        <v>2</v>
      </c>
      <c r="U68" s="594" t="str">
        <f>AA50</f>
        <v>ＦＣみらい</v>
      </c>
      <c r="V68" s="594"/>
      <c r="W68" s="594"/>
      <c r="X68" s="594"/>
      <c r="Y68" s="594"/>
      <c r="Z68" s="594"/>
      <c r="AA68" s="594"/>
      <c r="AB68" s="591"/>
      <c r="AC68" s="590" t="s">
        <v>216</v>
      </c>
      <c r="AD68" s="590" t="s">
        <v>217</v>
      </c>
      <c r="AE68" s="590" t="s">
        <v>215</v>
      </c>
      <c r="AF68" s="590">
        <v>2</v>
      </c>
      <c r="AG68" s="511"/>
    </row>
    <row r="69" spans="1:33" ht="20.100000000000001" customHeight="1" x14ac:dyDescent="0.2">
      <c r="A69" s="172"/>
      <c r="B69" s="512"/>
      <c r="C69" s="595"/>
      <c r="D69" s="595"/>
      <c r="E69" s="595"/>
      <c r="G69" s="593"/>
      <c r="H69" s="593"/>
      <c r="I69" s="593"/>
      <c r="J69" s="593"/>
      <c r="K69" s="593"/>
      <c r="L69" s="593"/>
      <c r="M69" s="593"/>
      <c r="N69" s="592"/>
      <c r="O69" s="596"/>
      <c r="P69" s="231">
        <v>1</v>
      </c>
      <c r="Q69" s="245" t="s">
        <v>308</v>
      </c>
      <c r="R69" s="231">
        <v>2</v>
      </c>
      <c r="S69" s="596"/>
      <c r="T69" s="592"/>
      <c r="U69" s="594"/>
      <c r="V69" s="594"/>
      <c r="W69" s="594"/>
      <c r="X69" s="594"/>
      <c r="Y69" s="594"/>
      <c r="Z69" s="594"/>
      <c r="AA69" s="594"/>
      <c r="AB69" s="591"/>
      <c r="AC69" s="590"/>
      <c r="AD69" s="590"/>
      <c r="AE69" s="590"/>
      <c r="AF69" s="590"/>
      <c r="AG69" s="511"/>
    </row>
    <row r="70" spans="1:33" ht="20.100000000000001" customHeight="1" x14ac:dyDescent="0.2">
      <c r="A70" s="172"/>
      <c r="C70" s="131"/>
      <c r="D70" s="131"/>
      <c r="E70" s="82"/>
      <c r="G70" s="231"/>
      <c r="H70" s="231"/>
      <c r="I70" s="257"/>
      <c r="J70" s="257"/>
      <c r="K70" s="231"/>
      <c r="L70" s="231"/>
      <c r="M70" s="257"/>
      <c r="N70" s="257"/>
      <c r="O70" s="231"/>
      <c r="P70" s="231"/>
      <c r="Q70" s="257"/>
      <c r="R70" s="257"/>
      <c r="S70" s="257"/>
      <c r="T70" s="231"/>
      <c r="U70" s="231"/>
      <c r="V70" s="257"/>
      <c r="W70" s="257"/>
      <c r="X70" s="231"/>
      <c r="Y70" s="231"/>
      <c r="Z70" s="257"/>
      <c r="AA70" s="257"/>
      <c r="AB70" s="223"/>
      <c r="AC70" s="67"/>
      <c r="AD70" s="67"/>
      <c r="AE70" s="174"/>
      <c r="AF70" s="174"/>
      <c r="AG70" s="224"/>
    </row>
    <row r="71" spans="1:33" ht="20.100000000000001" customHeight="1" x14ac:dyDescent="0.2">
      <c r="A71" s="172"/>
      <c r="B71" s="512" t="s">
        <v>5</v>
      </c>
      <c r="C71" s="595">
        <v>0.4861111111111111</v>
      </c>
      <c r="D71" s="595"/>
      <c r="E71" s="595"/>
      <c r="G71" s="594" t="str">
        <f>J50</f>
        <v>ＫＯＨＡＲＵ　ＰＲＯＵＤ栃木フットボールクラブ</v>
      </c>
      <c r="H71" s="594"/>
      <c r="I71" s="594"/>
      <c r="J71" s="594"/>
      <c r="K71" s="594"/>
      <c r="L71" s="594"/>
      <c r="M71" s="594"/>
      <c r="N71" s="592">
        <f>P71+P72</f>
        <v>8</v>
      </c>
      <c r="O71" s="596" t="s">
        <v>197</v>
      </c>
      <c r="P71" s="231">
        <v>3</v>
      </c>
      <c r="Q71" s="245" t="s">
        <v>308</v>
      </c>
      <c r="R71" s="231">
        <v>0</v>
      </c>
      <c r="S71" s="596" t="s">
        <v>199</v>
      </c>
      <c r="T71" s="592">
        <f>R71+R72</f>
        <v>0</v>
      </c>
      <c r="U71" s="593" t="str">
        <f>N50</f>
        <v>壬生ＦＣユナイテッド</v>
      </c>
      <c r="V71" s="593"/>
      <c r="W71" s="593"/>
      <c r="X71" s="593"/>
      <c r="Y71" s="593"/>
      <c r="Z71" s="593"/>
      <c r="AA71" s="593"/>
      <c r="AB71" s="591"/>
      <c r="AC71" s="590" t="s">
        <v>218</v>
      </c>
      <c r="AD71" s="590" t="s">
        <v>211</v>
      </c>
      <c r="AE71" s="590" t="s">
        <v>212</v>
      </c>
      <c r="AF71" s="590">
        <v>4</v>
      </c>
      <c r="AG71" s="511"/>
    </row>
    <row r="72" spans="1:33" ht="20.100000000000001" customHeight="1" x14ac:dyDescent="0.2">
      <c r="A72" s="172"/>
      <c r="B72" s="512"/>
      <c r="C72" s="595"/>
      <c r="D72" s="595"/>
      <c r="E72" s="595"/>
      <c r="G72" s="594"/>
      <c r="H72" s="594"/>
      <c r="I72" s="594"/>
      <c r="J72" s="594"/>
      <c r="K72" s="594"/>
      <c r="L72" s="594"/>
      <c r="M72" s="594"/>
      <c r="N72" s="592"/>
      <c r="O72" s="596"/>
      <c r="P72" s="231">
        <v>5</v>
      </c>
      <c r="Q72" s="245" t="s">
        <v>308</v>
      </c>
      <c r="R72" s="231">
        <v>0</v>
      </c>
      <c r="S72" s="596"/>
      <c r="T72" s="592"/>
      <c r="U72" s="593"/>
      <c r="V72" s="593"/>
      <c r="W72" s="593"/>
      <c r="X72" s="593"/>
      <c r="Y72" s="593"/>
      <c r="Z72" s="593"/>
      <c r="AA72" s="593"/>
      <c r="AB72" s="591"/>
      <c r="AC72" s="590"/>
      <c r="AD72" s="590"/>
      <c r="AE72" s="590"/>
      <c r="AF72" s="590"/>
      <c r="AG72" s="511"/>
    </row>
    <row r="73" spans="1:33" ht="20.100000000000001" customHeight="1" x14ac:dyDescent="0.2">
      <c r="A73" s="172"/>
      <c r="C73" s="131"/>
      <c r="D73" s="131"/>
      <c r="E73" s="82"/>
      <c r="G73" s="231"/>
      <c r="H73" s="231"/>
      <c r="I73" s="257"/>
      <c r="J73" s="257"/>
      <c r="K73" s="231"/>
      <c r="L73" s="231"/>
      <c r="M73" s="257"/>
      <c r="N73" s="257"/>
      <c r="O73" s="231"/>
      <c r="P73" s="231"/>
      <c r="Q73" s="257"/>
      <c r="R73" s="257"/>
      <c r="S73" s="257"/>
      <c r="T73" s="231"/>
      <c r="U73" s="231"/>
      <c r="V73" s="257"/>
      <c r="W73" s="257"/>
      <c r="X73" s="231"/>
      <c r="Y73" s="231"/>
      <c r="Z73" s="257"/>
      <c r="AA73" s="257"/>
      <c r="AB73" s="223"/>
      <c r="AC73" s="236"/>
      <c r="AD73" s="67"/>
      <c r="AE73" s="67"/>
      <c r="AF73" s="174"/>
      <c r="AG73" s="173"/>
    </row>
    <row r="74" spans="1:33" ht="20.100000000000001" customHeight="1" x14ac:dyDescent="0.2">
      <c r="A74" s="172"/>
      <c r="B74" s="512" t="s">
        <v>0</v>
      </c>
      <c r="C74" s="595">
        <v>0.51388888888888895</v>
      </c>
      <c r="D74" s="595"/>
      <c r="E74" s="595"/>
      <c r="G74" s="593" t="str">
        <f>W50</f>
        <v>御厨フットボールクラブ</v>
      </c>
      <c r="H74" s="593"/>
      <c r="I74" s="593"/>
      <c r="J74" s="593"/>
      <c r="K74" s="593"/>
      <c r="L74" s="593"/>
      <c r="M74" s="593"/>
      <c r="N74" s="592">
        <f>P74+P75</f>
        <v>0</v>
      </c>
      <c r="O74" s="596" t="s">
        <v>197</v>
      </c>
      <c r="P74" s="231">
        <v>0</v>
      </c>
      <c r="Q74" s="245" t="s">
        <v>308</v>
      </c>
      <c r="R74" s="231">
        <v>1</v>
      </c>
      <c r="S74" s="596" t="s">
        <v>199</v>
      </c>
      <c r="T74" s="592">
        <f>R74+R75</f>
        <v>3</v>
      </c>
      <c r="U74" s="594" t="str">
        <f>AA50</f>
        <v>ＦＣみらい</v>
      </c>
      <c r="V74" s="594"/>
      <c r="W74" s="594"/>
      <c r="X74" s="594"/>
      <c r="Y74" s="594"/>
      <c r="Z74" s="594"/>
      <c r="AA74" s="594"/>
      <c r="AB74" s="591"/>
      <c r="AC74" s="590" t="s">
        <v>215</v>
      </c>
      <c r="AD74" s="590" t="s">
        <v>216</v>
      </c>
      <c r="AE74" s="590" t="s">
        <v>217</v>
      </c>
      <c r="AF74" s="590">
        <v>1</v>
      </c>
      <c r="AG74" s="511"/>
    </row>
    <row r="75" spans="1:33" ht="20.100000000000001" customHeight="1" x14ac:dyDescent="0.2">
      <c r="A75" s="172"/>
      <c r="B75" s="512"/>
      <c r="C75" s="595"/>
      <c r="D75" s="595"/>
      <c r="E75" s="595"/>
      <c r="G75" s="593"/>
      <c r="H75" s="593"/>
      <c r="I75" s="593"/>
      <c r="J75" s="593"/>
      <c r="K75" s="593"/>
      <c r="L75" s="593"/>
      <c r="M75" s="593"/>
      <c r="N75" s="592"/>
      <c r="O75" s="596"/>
      <c r="P75" s="231">
        <v>0</v>
      </c>
      <c r="Q75" s="245" t="s">
        <v>308</v>
      </c>
      <c r="R75" s="231">
        <v>2</v>
      </c>
      <c r="S75" s="596"/>
      <c r="T75" s="592"/>
      <c r="U75" s="594"/>
      <c r="V75" s="594"/>
      <c r="W75" s="594"/>
      <c r="X75" s="594"/>
      <c r="Y75" s="594"/>
      <c r="Z75" s="594"/>
      <c r="AA75" s="594"/>
      <c r="AB75" s="591"/>
      <c r="AC75" s="590"/>
      <c r="AD75" s="590"/>
      <c r="AE75" s="590"/>
      <c r="AF75" s="590"/>
      <c r="AG75" s="511"/>
    </row>
    <row r="76" spans="1:33" ht="20.100000000000001" customHeight="1" x14ac:dyDescent="0.2">
      <c r="B76" s="225"/>
      <c r="C76" s="171"/>
      <c r="D76" s="171"/>
      <c r="E76" s="171"/>
      <c r="G76" s="231"/>
      <c r="H76" s="231"/>
      <c r="I76" s="231"/>
      <c r="J76" s="231"/>
      <c r="K76" s="231"/>
      <c r="L76" s="231"/>
      <c r="M76" s="231"/>
      <c r="N76" s="170"/>
      <c r="O76" s="232"/>
      <c r="P76" s="231"/>
      <c r="Q76" s="245"/>
      <c r="R76" s="257"/>
      <c r="S76" s="232"/>
      <c r="T76" s="170"/>
      <c r="U76" s="231"/>
      <c r="V76" s="231"/>
      <c r="W76" s="231"/>
      <c r="X76" s="231"/>
      <c r="Y76" s="231"/>
      <c r="Z76" s="231"/>
      <c r="AA76" s="231"/>
      <c r="AB76" s="236"/>
      <c r="AC76" s="236"/>
      <c r="AF76" s="236"/>
      <c r="AG76" s="236"/>
    </row>
    <row r="77" spans="1:33" ht="20.100000000000001" customHeight="1" x14ac:dyDescent="0.2">
      <c r="C77" s="566" t="str">
        <f>J46 &amp;"リーグ"</f>
        <v>Lリーグ</v>
      </c>
      <c r="D77" s="567"/>
      <c r="E77" s="567"/>
      <c r="F77" s="568"/>
      <c r="G77" s="469" t="str">
        <f>C79</f>
        <v>鹿沼東光ＦＣ</v>
      </c>
      <c r="H77" s="471"/>
      <c r="I77" s="681" t="str">
        <f>C81</f>
        <v>ＫＯＨＡＲＵ　ＰＲＯＵＤ栃木フットボールクラブ</v>
      </c>
      <c r="J77" s="682"/>
      <c r="K77" s="533" t="str">
        <f>C83</f>
        <v>壬生ＦＣユナイテッド</v>
      </c>
      <c r="L77" s="534"/>
      <c r="M77" s="588" t="s">
        <v>203</v>
      </c>
      <c r="N77" s="588" t="s">
        <v>204</v>
      </c>
      <c r="O77" s="588" t="s">
        <v>307</v>
      </c>
      <c r="P77" s="588" t="s">
        <v>205</v>
      </c>
      <c r="R77" s="499" t="str">
        <f>W46 &amp;"リーグ"</f>
        <v>LLリーグ</v>
      </c>
      <c r="S77" s="500"/>
      <c r="T77" s="500"/>
      <c r="U77" s="501"/>
      <c r="V77" s="477" t="str">
        <f>R79</f>
        <v>益子ＳＣ</v>
      </c>
      <c r="W77" s="479"/>
      <c r="X77" s="537" t="str">
        <f>R81</f>
        <v>御厨フットボールクラブ</v>
      </c>
      <c r="Y77" s="538"/>
      <c r="Z77" s="485" t="str">
        <f>R83</f>
        <v>ＦＣみらい</v>
      </c>
      <c r="AA77" s="486"/>
      <c r="AB77" s="588" t="s">
        <v>203</v>
      </c>
      <c r="AC77" s="588" t="s">
        <v>204</v>
      </c>
      <c r="AD77" s="588" t="s">
        <v>307</v>
      </c>
      <c r="AE77" s="588" t="s">
        <v>205</v>
      </c>
    </row>
    <row r="78" spans="1:33" ht="20.100000000000001" customHeight="1" x14ac:dyDescent="0.2">
      <c r="C78" s="569"/>
      <c r="D78" s="570"/>
      <c r="E78" s="570"/>
      <c r="F78" s="571"/>
      <c r="G78" s="472"/>
      <c r="H78" s="474"/>
      <c r="I78" s="683"/>
      <c r="J78" s="684"/>
      <c r="K78" s="535"/>
      <c r="L78" s="536"/>
      <c r="M78" s="589"/>
      <c r="N78" s="589"/>
      <c r="O78" s="589"/>
      <c r="P78" s="589"/>
      <c r="R78" s="502"/>
      <c r="S78" s="503"/>
      <c r="T78" s="503"/>
      <c r="U78" s="504"/>
      <c r="V78" s="480"/>
      <c r="W78" s="482"/>
      <c r="X78" s="539"/>
      <c r="Y78" s="540"/>
      <c r="Z78" s="487"/>
      <c r="AA78" s="488"/>
      <c r="AB78" s="589"/>
      <c r="AC78" s="589"/>
      <c r="AD78" s="589"/>
      <c r="AE78" s="589"/>
    </row>
    <row r="79" spans="1:33" ht="20.100000000000001" customHeight="1" x14ac:dyDescent="0.2">
      <c r="C79" s="566" t="str">
        <f>F50</f>
        <v>鹿沼東光ＦＣ</v>
      </c>
      <c r="D79" s="567"/>
      <c r="E79" s="567"/>
      <c r="F79" s="568"/>
      <c r="G79" s="572"/>
      <c r="H79" s="573"/>
      <c r="I79" s="259">
        <f>N59</f>
        <v>0</v>
      </c>
      <c r="J79" s="259">
        <f>T59</f>
        <v>6</v>
      </c>
      <c r="K79" s="259">
        <f>N65</f>
        <v>0</v>
      </c>
      <c r="L79" s="259">
        <f>T65</f>
        <v>2</v>
      </c>
      <c r="M79" s="576">
        <f>COUNTIF(G80:L80,"○")*3+COUNTIF(G80:L80,"△")</f>
        <v>0</v>
      </c>
      <c r="N79" s="562">
        <f>O79-J79-L79</f>
        <v>-8</v>
      </c>
      <c r="O79" s="562">
        <f>I79+K79</f>
        <v>0</v>
      </c>
      <c r="P79" s="562">
        <v>3</v>
      </c>
      <c r="R79" s="566" t="str">
        <f>S50</f>
        <v>益子ＳＣ</v>
      </c>
      <c r="S79" s="567"/>
      <c r="T79" s="567"/>
      <c r="U79" s="568"/>
      <c r="V79" s="572"/>
      <c r="W79" s="573"/>
      <c r="X79" s="259">
        <f>N62</f>
        <v>1</v>
      </c>
      <c r="Y79" s="259">
        <f>T62</f>
        <v>0</v>
      </c>
      <c r="Z79" s="259">
        <f>N68</f>
        <v>1</v>
      </c>
      <c r="AA79" s="259">
        <f>T68</f>
        <v>2</v>
      </c>
      <c r="AB79" s="576">
        <f>COUNTIF(V80:AA80,"○")*3+COUNTIF(V80:AA80,"△")</f>
        <v>3</v>
      </c>
      <c r="AC79" s="562">
        <f>AD79-Y79-AA79</f>
        <v>0</v>
      </c>
      <c r="AD79" s="562">
        <f>X79+Z79</f>
        <v>2</v>
      </c>
      <c r="AE79" s="562">
        <v>2</v>
      </c>
    </row>
    <row r="80" spans="1:33" ht="20.100000000000001" customHeight="1" x14ac:dyDescent="0.2">
      <c r="C80" s="569"/>
      <c r="D80" s="570"/>
      <c r="E80" s="570"/>
      <c r="F80" s="571"/>
      <c r="G80" s="574"/>
      <c r="H80" s="575"/>
      <c r="I80" s="564" t="str">
        <f>IF(I79&gt;J79,"○",IF(I79&lt;J79,"×",IF(I79=J79,"△")))</f>
        <v>×</v>
      </c>
      <c r="J80" s="565"/>
      <c r="K80" s="564" t="str">
        <f>IF(K79&gt;L79,"○",IF(K79&lt;L79,"×",IF(K79=L79,"△")))</f>
        <v>×</v>
      </c>
      <c r="L80" s="565"/>
      <c r="M80" s="577"/>
      <c r="N80" s="563"/>
      <c r="O80" s="563"/>
      <c r="P80" s="563"/>
      <c r="R80" s="569"/>
      <c r="S80" s="570"/>
      <c r="T80" s="570"/>
      <c r="U80" s="571"/>
      <c r="V80" s="574"/>
      <c r="W80" s="575"/>
      <c r="X80" s="564" t="str">
        <f>IF(X79&gt;Y79,"○",IF(X79&lt;Y79,"×",IF(X79=Y79,"△")))</f>
        <v>○</v>
      </c>
      <c r="Y80" s="565"/>
      <c r="Z80" s="564" t="str">
        <f>IF(Z79&gt;AA79,"○",IF(Z79&lt;AA79,"×",IF(Z79=AA79,"△")))</f>
        <v>×</v>
      </c>
      <c r="AA80" s="565"/>
      <c r="AB80" s="577"/>
      <c r="AC80" s="563"/>
      <c r="AD80" s="563"/>
      <c r="AE80" s="563"/>
    </row>
    <row r="81" spans="3:31" ht="20.100000000000001" customHeight="1" x14ac:dyDescent="0.2">
      <c r="C81" s="675" t="str">
        <f>J50</f>
        <v>ＫＯＨＡＲＵ　ＰＲＯＵＤ栃木フットボールクラブ</v>
      </c>
      <c r="D81" s="676"/>
      <c r="E81" s="676"/>
      <c r="F81" s="677"/>
      <c r="G81" s="259">
        <f>J79</f>
        <v>6</v>
      </c>
      <c r="H81" s="259">
        <f>I79</f>
        <v>0</v>
      </c>
      <c r="I81" s="572"/>
      <c r="J81" s="573"/>
      <c r="K81" s="259">
        <f>N71</f>
        <v>8</v>
      </c>
      <c r="L81" s="259">
        <f>T71</f>
        <v>0</v>
      </c>
      <c r="M81" s="576">
        <f>COUNTIF(G82:L82,"○")*3+COUNTIF(G82:L82,"△")</f>
        <v>6</v>
      </c>
      <c r="N81" s="562">
        <f>O81-H81-L81</f>
        <v>14</v>
      </c>
      <c r="O81" s="562">
        <f>G81+K81</f>
        <v>14</v>
      </c>
      <c r="P81" s="562">
        <v>1</v>
      </c>
      <c r="R81" s="566" t="str">
        <f>W50</f>
        <v>御厨フットボールクラブ</v>
      </c>
      <c r="S81" s="567"/>
      <c r="T81" s="567"/>
      <c r="U81" s="568"/>
      <c r="V81" s="259">
        <f>Y79</f>
        <v>0</v>
      </c>
      <c r="W81" s="259">
        <f>X79</f>
        <v>1</v>
      </c>
      <c r="X81" s="572"/>
      <c r="Y81" s="573"/>
      <c r="Z81" s="259">
        <f>N74</f>
        <v>0</v>
      </c>
      <c r="AA81" s="259">
        <f>T74</f>
        <v>3</v>
      </c>
      <c r="AB81" s="576">
        <f>COUNTIF(V82:AA82,"○")*3+COUNTIF(V82:AA82,"△")</f>
        <v>0</v>
      </c>
      <c r="AC81" s="562">
        <f>AD81-W81-AA81</f>
        <v>-4</v>
      </c>
      <c r="AD81" s="562">
        <f>V81+Z81</f>
        <v>0</v>
      </c>
      <c r="AE81" s="562">
        <v>3</v>
      </c>
    </row>
    <row r="82" spans="3:31" ht="20.100000000000001" customHeight="1" x14ac:dyDescent="0.2">
      <c r="C82" s="678"/>
      <c r="D82" s="679"/>
      <c r="E82" s="679"/>
      <c r="F82" s="680"/>
      <c r="G82" s="564" t="str">
        <f>IF(G81&gt;H81,"○",IF(G81&lt;H81,"×",IF(G81=H81,"△")))</f>
        <v>○</v>
      </c>
      <c r="H82" s="565"/>
      <c r="I82" s="574"/>
      <c r="J82" s="575"/>
      <c r="K82" s="564" t="str">
        <f>IF(K81&gt;L81,"○",IF(K81&lt;L81,"×",IF(K81=L81,"△")))</f>
        <v>○</v>
      </c>
      <c r="L82" s="565"/>
      <c r="M82" s="577"/>
      <c r="N82" s="563"/>
      <c r="O82" s="563"/>
      <c r="P82" s="563"/>
      <c r="R82" s="569"/>
      <c r="S82" s="570"/>
      <c r="T82" s="570"/>
      <c r="U82" s="571"/>
      <c r="V82" s="564" t="str">
        <f>IF(V81&gt;W81,"○",IF(V81&lt;W81,"×",IF(V81=W81,"△")))</f>
        <v>×</v>
      </c>
      <c r="W82" s="565"/>
      <c r="X82" s="574"/>
      <c r="Y82" s="575"/>
      <c r="Z82" s="564" t="str">
        <f>IF(Z81&gt;AA81,"○",IF(Z81&lt;AA81,"×",IF(Z81=AA81,"△")))</f>
        <v>×</v>
      </c>
      <c r="AA82" s="565"/>
      <c r="AB82" s="577"/>
      <c r="AC82" s="563"/>
      <c r="AD82" s="563"/>
      <c r="AE82" s="563"/>
    </row>
    <row r="83" spans="3:31" ht="20.100000000000001" customHeight="1" x14ac:dyDescent="0.2">
      <c r="C83" s="566" t="str">
        <f>N50</f>
        <v>壬生ＦＣユナイテッド</v>
      </c>
      <c r="D83" s="567"/>
      <c r="E83" s="567"/>
      <c r="F83" s="568"/>
      <c r="G83" s="259">
        <f>L79</f>
        <v>2</v>
      </c>
      <c r="H83" s="259">
        <f>K79</f>
        <v>0</v>
      </c>
      <c r="I83" s="259">
        <f>L81</f>
        <v>0</v>
      </c>
      <c r="J83" s="259">
        <f>K81</f>
        <v>8</v>
      </c>
      <c r="K83" s="572"/>
      <c r="L83" s="573"/>
      <c r="M83" s="576">
        <f>COUNTIF(G84:L84,"○")*3+COUNTIF(G84:L84,"△")</f>
        <v>3</v>
      </c>
      <c r="N83" s="562">
        <f>O83-H83-J83</f>
        <v>-6</v>
      </c>
      <c r="O83" s="562">
        <f>G83+I83</f>
        <v>2</v>
      </c>
      <c r="P83" s="562">
        <v>2</v>
      </c>
      <c r="R83" s="578" t="str">
        <f>AA50</f>
        <v>ＦＣみらい</v>
      </c>
      <c r="S83" s="579"/>
      <c r="T83" s="579"/>
      <c r="U83" s="580"/>
      <c r="V83" s="259">
        <f>AA79</f>
        <v>2</v>
      </c>
      <c r="W83" s="259">
        <f>Z79</f>
        <v>1</v>
      </c>
      <c r="X83" s="259">
        <f>AA81</f>
        <v>3</v>
      </c>
      <c r="Y83" s="259">
        <f>Z81</f>
        <v>0</v>
      </c>
      <c r="Z83" s="572"/>
      <c r="AA83" s="573"/>
      <c r="AB83" s="576">
        <f>COUNTIF(V84:AA84,"○")*3+COUNTIF(V84:AA84,"△")</f>
        <v>6</v>
      </c>
      <c r="AC83" s="562">
        <f>AD83-W83-Y83</f>
        <v>4</v>
      </c>
      <c r="AD83" s="562">
        <f>V83+X83</f>
        <v>5</v>
      </c>
      <c r="AE83" s="562">
        <v>1</v>
      </c>
    </row>
    <row r="84" spans="3:31" ht="20.100000000000001" customHeight="1" x14ac:dyDescent="0.2">
      <c r="C84" s="569"/>
      <c r="D84" s="570"/>
      <c r="E84" s="570"/>
      <c r="F84" s="571"/>
      <c r="G84" s="564" t="str">
        <f>IF(G83&gt;H83,"○",IF(G83&lt;H83,"×",IF(G83=H83,"△")))</f>
        <v>○</v>
      </c>
      <c r="H84" s="565"/>
      <c r="I84" s="564" t="str">
        <f>IF(I83&gt;J83,"○",IF(I83&lt;J83,"×",IF(I83=J83,"△")))</f>
        <v>×</v>
      </c>
      <c r="J84" s="565"/>
      <c r="K84" s="574"/>
      <c r="L84" s="575"/>
      <c r="M84" s="577"/>
      <c r="N84" s="563"/>
      <c r="O84" s="563"/>
      <c r="P84" s="563"/>
      <c r="R84" s="581"/>
      <c r="S84" s="582"/>
      <c r="T84" s="582"/>
      <c r="U84" s="583"/>
      <c r="V84" s="564" t="str">
        <f>IF(V83&gt;W83,"○",IF(V83&lt;W83,"×",IF(V83=W83,"△")))</f>
        <v>○</v>
      </c>
      <c r="W84" s="565"/>
      <c r="X84" s="564" t="str">
        <f>IF(X83&gt;Y83,"○",IF(X83&lt;Y83,"×",IF(X83=Y83,"△")))</f>
        <v>○</v>
      </c>
      <c r="Y84" s="565"/>
      <c r="Z84" s="574"/>
      <c r="AA84" s="575"/>
      <c r="AB84" s="577"/>
      <c r="AC84" s="563"/>
      <c r="AD84" s="563"/>
      <c r="AE84" s="563"/>
    </row>
    <row r="85" spans="3:31" ht="20.100000000000001" customHeight="1" x14ac:dyDescent="0.2"/>
  </sheetData>
  <mergeCells count="340"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style="248" customWidth="1"/>
    <col min="36" max="257" width="9" style="248"/>
    <col min="258" max="285" width="5.6640625" style="248" customWidth="1"/>
    <col min="286" max="513" width="9" style="248"/>
    <col min="514" max="541" width="5.6640625" style="248" customWidth="1"/>
    <col min="542" max="769" width="9" style="248"/>
    <col min="770" max="797" width="5.6640625" style="248" customWidth="1"/>
    <col min="798" max="1025" width="9" style="248"/>
    <col min="1026" max="1053" width="5.6640625" style="248" customWidth="1"/>
    <col min="1054" max="1281" width="9" style="248"/>
    <col min="1282" max="1309" width="5.6640625" style="248" customWidth="1"/>
    <col min="1310" max="1537" width="9" style="248"/>
    <col min="1538" max="1565" width="5.6640625" style="248" customWidth="1"/>
    <col min="1566" max="1793" width="9" style="248"/>
    <col min="1794" max="1821" width="5.6640625" style="248" customWidth="1"/>
    <col min="1822" max="2049" width="9" style="248"/>
    <col min="2050" max="2077" width="5.6640625" style="248" customWidth="1"/>
    <col min="2078" max="2305" width="9" style="248"/>
    <col min="2306" max="2333" width="5.6640625" style="248" customWidth="1"/>
    <col min="2334" max="2561" width="9" style="248"/>
    <col min="2562" max="2589" width="5.6640625" style="248" customWidth="1"/>
    <col min="2590" max="2817" width="9" style="248"/>
    <col min="2818" max="2845" width="5.6640625" style="248" customWidth="1"/>
    <col min="2846" max="3073" width="9" style="248"/>
    <col min="3074" max="3101" width="5.6640625" style="248" customWidth="1"/>
    <col min="3102" max="3329" width="9" style="248"/>
    <col min="3330" max="3357" width="5.6640625" style="248" customWidth="1"/>
    <col min="3358" max="3585" width="9" style="248"/>
    <col min="3586" max="3613" width="5.6640625" style="248" customWidth="1"/>
    <col min="3614" max="3841" width="9" style="248"/>
    <col min="3842" max="3869" width="5.6640625" style="248" customWidth="1"/>
    <col min="3870" max="4097" width="9" style="248"/>
    <col min="4098" max="4125" width="5.6640625" style="248" customWidth="1"/>
    <col min="4126" max="4353" width="9" style="248"/>
    <col min="4354" max="4381" width="5.6640625" style="248" customWidth="1"/>
    <col min="4382" max="4609" width="9" style="248"/>
    <col min="4610" max="4637" width="5.6640625" style="248" customWidth="1"/>
    <col min="4638" max="4865" width="9" style="248"/>
    <col min="4866" max="4893" width="5.6640625" style="248" customWidth="1"/>
    <col min="4894" max="5121" width="9" style="248"/>
    <col min="5122" max="5149" width="5.6640625" style="248" customWidth="1"/>
    <col min="5150" max="5377" width="9" style="248"/>
    <col min="5378" max="5405" width="5.6640625" style="248" customWidth="1"/>
    <col min="5406" max="5633" width="9" style="248"/>
    <col min="5634" max="5661" width="5.6640625" style="248" customWidth="1"/>
    <col min="5662" max="5889" width="9" style="248"/>
    <col min="5890" max="5917" width="5.6640625" style="248" customWidth="1"/>
    <col min="5918" max="6145" width="9" style="248"/>
    <col min="6146" max="6173" width="5.6640625" style="248" customWidth="1"/>
    <col min="6174" max="6401" width="9" style="248"/>
    <col min="6402" max="6429" width="5.6640625" style="248" customWidth="1"/>
    <col min="6430" max="6657" width="9" style="248"/>
    <col min="6658" max="6685" width="5.6640625" style="248" customWidth="1"/>
    <col min="6686" max="6913" width="9" style="248"/>
    <col min="6914" max="6941" width="5.6640625" style="248" customWidth="1"/>
    <col min="6942" max="7169" width="9" style="248"/>
    <col min="7170" max="7197" width="5.6640625" style="248" customWidth="1"/>
    <col min="7198" max="7425" width="9" style="248"/>
    <col min="7426" max="7453" width="5.6640625" style="248" customWidth="1"/>
    <col min="7454" max="7681" width="9" style="248"/>
    <col min="7682" max="7709" width="5.6640625" style="248" customWidth="1"/>
    <col min="7710" max="7937" width="9" style="248"/>
    <col min="7938" max="7965" width="5.6640625" style="248" customWidth="1"/>
    <col min="7966" max="8193" width="9" style="248"/>
    <col min="8194" max="8221" width="5.6640625" style="248" customWidth="1"/>
    <col min="8222" max="8449" width="9" style="248"/>
    <col min="8450" max="8477" width="5.6640625" style="248" customWidth="1"/>
    <col min="8478" max="8705" width="9" style="248"/>
    <col min="8706" max="8733" width="5.6640625" style="248" customWidth="1"/>
    <col min="8734" max="8961" width="9" style="248"/>
    <col min="8962" max="8989" width="5.6640625" style="248" customWidth="1"/>
    <col min="8990" max="9217" width="9" style="248"/>
    <col min="9218" max="9245" width="5.6640625" style="248" customWidth="1"/>
    <col min="9246" max="9473" width="9" style="248"/>
    <col min="9474" max="9501" width="5.6640625" style="248" customWidth="1"/>
    <col min="9502" max="9729" width="9" style="248"/>
    <col min="9730" max="9757" width="5.6640625" style="248" customWidth="1"/>
    <col min="9758" max="9985" width="9" style="248"/>
    <col min="9986" max="10013" width="5.6640625" style="248" customWidth="1"/>
    <col min="10014" max="10241" width="9" style="248"/>
    <col min="10242" max="10269" width="5.6640625" style="248" customWidth="1"/>
    <col min="10270" max="10497" width="9" style="248"/>
    <col min="10498" max="10525" width="5.6640625" style="248" customWidth="1"/>
    <col min="10526" max="10753" width="9" style="248"/>
    <col min="10754" max="10781" width="5.6640625" style="248" customWidth="1"/>
    <col min="10782" max="11009" width="9" style="248"/>
    <col min="11010" max="11037" width="5.6640625" style="248" customWidth="1"/>
    <col min="11038" max="11265" width="9" style="248"/>
    <col min="11266" max="11293" width="5.6640625" style="248" customWidth="1"/>
    <col min="11294" max="11521" width="9" style="248"/>
    <col min="11522" max="11549" width="5.6640625" style="248" customWidth="1"/>
    <col min="11550" max="11777" width="9" style="248"/>
    <col min="11778" max="11805" width="5.6640625" style="248" customWidth="1"/>
    <col min="11806" max="12033" width="9" style="248"/>
    <col min="12034" max="12061" width="5.6640625" style="248" customWidth="1"/>
    <col min="12062" max="12289" width="9" style="248"/>
    <col min="12290" max="12317" width="5.6640625" style="248" customWidth="1"/>
    <col min="12318" max="12545" width="9" style="248"/>
    <col min="12546" max="12573" width="5.6640625" style="248" customWidth="1"/>
    <col min="12574" max="12801" width="9" style="248"/>
    <col min="12802" max="12829" width="5.6640625" style="248" customWidth="1"/>
    <col min="12830" max="13057" width="9" style="248"/>
    <col min="13058" max="13085" width="5.6640625" style="248" customWidth="1"/>
    <col min="13086" max="13313" width="9" style="248"/>
    <col min="13314" max="13341" width="5.6640625" style="248" customWidth="1"/>
    <col min="13342" max="13569" width="9" style="248"/>
    <col min="13570" max="13597" width="5.6640625" style="248" customWidth="1"/>
    <col min="13598" max="13825" width="9" style="248"/>
    <col min="13826" max="13853" width="5.6640625" style="248" customWidth="1"/>
    <col min="13854" max="14081" width="9" style="248"/>
    <col min="14082" max="14109" width="5.6640625" style="248" customWidth="1"/>
    <col min="14110" max="14337" width="9" style="248"/>
    <col min="14338" max="14365" width="5.6640625" style="248" customWidth="1"/>
    <col min="14366" max="14593" width="9" style="248"/>
    <col min="14594" max="14621" width="5.6640625" style="248" customWidth="1"/>
    <col min="14622" max="14849" width="9" style="248"/>
    <col min="14850" max="14877" width="5.6640625" style="248" customWidth="1"/>
    <col min="14878" max="15105" width="9" style="248"/>
    <col min="15106" max="15133" width="5.6640625" style="248" customWidth="1"/>
    <col min="15134" max="15361" width="9" style="248"/>
    <col min="15362" max="15389" width="5.6640625" style="248" customWidth="1"/>
    <col min="15390" max="15617" width="9" style="248"/>
    <col min="15618" max="15645" width="5.6640625" style="248" customWidth="1"/>
    <col min="15646" max="15873" width="9" style="248"/>
    <col min="15874" max="15901" width="5.6640625" style="248" customWidth="1"/>
    <col min="15902" max="16129" width="9" style="248"/>
    <col min="16130" max="16157" width="5.6640625" style="248" customWidth="1"/>
    <col min="16158" max="16384" width="9" style="248"/>
  </cols>
  <sheetData>
    <row r="1" spans="1:33" ht="21.75" customHeight="1" x14ac:dyDescent="0.2">
      <c r="A1" s="12" t="str">
        <f>'U11組合せ (抽選結果)'!J3</f>
        <v>■第1日　1月13日</v>
      </c>
      <c r="B1" s="110"/>
      <c r="C1" s="110"/>
      <c r="D1" s="110"/>
      <c r="E1" s="110"/>
      <c r="F1" s="110"/>
      <c r="G1" s="110"/>
      <c r="H1" s="110"/>
      <c r="I1" s="526" t="str">
        <f>'U11組合せ (抽選結果)'!S3</f>
        <v>予選リーグ</v>
      </c>
      <c r="J1" s="526"/>
      <c r="K1" s="526"/>
      <c r="L1" s="526"/>
      <c r="M1" s="526"/>
      <c r="N1" s="104"/>
      <c r="O1" s="104"/>
      <c r="P1" s="104"/>
      <c r="Q1" s="104"/>
      <c r="R1" s="104"/>
      <c r="T1" s="525" t="s">
        <v>327</v>
      </c>
      <c r="U1" s="525"/>
      <c r="V1" s="525"/>
      <c r="W1" s="525"/>
      <c r="X1" s="526" t="str">
        <f>'U11組合せ (抽選結果)'!AL60</f>
        <v>SAKURAグリーンフィールドAB</v>
      </c>
      <c r="Y1" s="526"/>
      <c r="Z1" s="526"/>
      <c r="AA1" s="526"/>
      <c r="AB1" s="526"/>
      <c r="AC1" s="526"/>
      <c r="AD1" s="526"/>
      <c r="AE1" s="526"/>
      <c r="AF1" s="526"/>
      <c r="AG1" s="526"/>
    </row>
    <row r="2" spans="1:33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28"/>
      <c r="S2" s="228"/>
      <c r="T2" s="228"/>
      <c r="U2" s="228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2">
      <c r="A3" s="12"/>
      <c r="B3" s="12"/>
      <c r="C3" s="12"/>
      <c r="D3" s="12"/>
      <c r="E3" s="12"/>
      <c r="F3" s="12"/>
      <c r="G3" s="12"/>
      <c r="I3" s="525" t="s">
        <v>329</v>
      </c>
      <c r="J3" s="525"/>
      <c r="M3" s="228"/>
      <c r="R3" s="228"/>
      <c r="S3" s="228"/>
      <c r="T3" s="228"/>
      <c r="U3" s="228"/>
      <c r="V3" s="14"/>
      <c r="X3" s="525" t="s">
        <v>330</v>
      </c>
      <c r="Y3" s="525"/>
      <c r="Z3" s="12"/>
    </row>
    <row r="4" spans="1:33" ht="20.100000000000001" customHeight="1" thickBot="1" x14ac:dyDescent="0.25">
      <c r="A4" s="1"/>
      <c r="B4" s="1"/>
      <c r="C4" s="1"/>
      <c r="D4" s="1"/>
      <c r="E4" s="1"/>
      <c r="F4" s="1"/>
      <c r="G4" s="1"/>
      <c r="H4" s="1"/>
      <c r="I4" s="246"/>
      <c r="J4" s="2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96"/>
      <c r="Y4" s="2"/>
      <c r="Z4" s="1"/>
      <c r="AA4" s="1"/>
      <c r="AB4" s="1"/>
      <c r="AC4" s="1"/>
      <c r="AD4" s="1"/>
    </row>
    <row r="5" spans="1:33" ht="20.100000000000001" customHeight="1" thickTop="1" x14ac:dyDescent="0.2">
      <c r="A5" s="1"/>
      <c r="B5" s="1"/>
      <c r="C5" s="1"/>
      <c r="D5" s="44"/>
      <c r="E5" s="15"/>
      <c r="F5" s="15"/>
      <c r="G5" s="117"/>
      <c r="H5" s="112"/>
      <c r="I5" s="111"/>
      <c r="J5" s="292"/>
      <c r="K5" s="295"/>
      <c r="L5" s="15"/>
      <c r="M5" s="15"/>
      <c r="N5" s="15"/>
      <c r="O5" s="16"/>
      <c r="P5" s="1"/>
      <c r="Q5" s="1"/>
      <c r="R5" s="1"/>
      <c r="S5" s="297"/>
      <c r="T5" s="292"/>
      <c r="U5" s="292"/>
      <c r="V5" s="298"/>
      <c r="W5" s="299"/>
      <c r="X5" s="300"/>
      <c r="Y5" s="15"/>
      <c r="Z5" s="16"/>
      <c r="AA5" s="44"/>
      <c r="AB5" s="15"/>
      <c r="AC5" s="15"/>
      <c r="AD5" s="16"/>
    </row>
    <row r="6" spans="1:33" ht="20.100000000000001" customHeight="1" x14ac:dyDescent="0.2">
      <c r="A6" s="1"/>
      <c r="B6" s="1"/>
      <c r="C6" s="512">
        <v>1</v>
      </c>
      <c r="D6" s="512"/>
      <c r="E6" s="225"/>
      <c r="F6" s="1"/>
      <c r="G6" s="512">
        <v>2</v>
      </c>
      <c r="H6" s="512"/>
      <c r="I6" s="225"/>
      <c r="J6" s="1"/>
      <c r="K6" s="512">
        <v>3</v>
      </c>
      <c r="L6" s="512"/>
      <c r="M6" s="225"/>
      <c r="N6" s="1"/>
      <c r="O6" s="512">
        <v>4</v>
      </c>
      <c r="P6" s="512"/>
      <c r="Q6" s="1"/>
      <c r="R6" s="512">
        <v>5</v>
      </c>
      <c r="S6" s="512"/>
      <c r="T6" s="225"/>
      <c r="U6" s="1"/>
      <c r="V6" s="512">
        <v>6</v>
      </c>
      <c r="W6" s="512"/>
      <c r="X6" s="225"/>
      <c r="Y6" s="1"/>
      <c r="Z6" s="512">
        <v>7</v>
      </c>
      <c r="AA6" s="512"/>
      <c r="AB6" s="225"/>
      <c r="AC6" s="1"/>
      <c r="AD6" s="512">
        <v>8</v>
      </c>
      <c r="AE6" s="512"/>
    </row>
    <row r="7" spans="1:33" ht="20.100000000000001" customHeight="1" x14ac:dyDescent="0.2">
      <c r="A7" s="1"/>
      <c r="B7" s="1"/>
      <c r="C7" s="521" t="str">
        <f>'U11組合せ (抽選結果)'!AJ74</f>
        <v>ＮＰＯ法人サウス宇都宮スポーツクラブ</v>
      </c>
      <c r="D7" s="521"/>
      <c r="E7" s="227"/>
      <c r="F7" s="222"/>
      <c r="G7" s="521" t="str">
        <f>'U11組合せ (抽選結果)'!AJ72</f>
        <v>藤原ＦＣ</v>
      </c>
      <c r="H7" s="521"/>
      <c r="I7" s="227"/>
      <c r="J7" s="118"/>
      <c r="K7" s="522" t="str">
        <f>'U11組合せ (抽選結果)'!AJ70</f>
        <v>ＪＦＣアミスタ市貝Ｂ</v>
      </c>
      <c r="L7" s="522"/>
      <c r="M7" s="227"/>
      <c r="N7" s="118"/>
      <c r="O7" s="521" t="str">
        <f>'U11組合せ (抽選結果)'!AJ68</f>
        <v>南イレブン</v>
      </c>
      <c r="P7" s="521"/>
      <c r="Q7" s="118"/>
      <c r="R7" s="522" t="str">
        <f>'U11組合せ (抽選結果)'!AJ66</f>
        <v>さくらボン・ディ・ボーラ</v>
      </c>
      <c r="S7" s="522"/>
      <c r="T7" s="227"/>
      <c r="U7" s="118"/>
      <c r="V7" s="521" t="str">
        <f>'U11組合せ (抽選結果)'!AJ64</f>
        <v>Ｐｅｇａｓｕｓ藤岡２００７</v>
      </c>
      <c r="W7" s="521"/>
      <c r="X7" s="227"/>
      <c r="Y7" s="118"/>
      <c r="Z7" s="524" t="str">
        <f>'U11組合せ (抽選結果)'!AJ62</f>
        <v>豊郷ＪＦＣ宇都宮</v>
      </c>
      <c r="AA7" s="524"/>
      <c r="AB7" s="227"/>
      <c r="AC7" s="118"/>
      <c r="AD7" s="521" t="str">
        <f>'U11組合せ (抽選結果)'!AJ60</f>
        <v>呑竜ＦＣ</v>
      </c>
      <c r="AE7" s="521"/>
    </row>
    <row r="8" spans="1:33" ht="20.100000000000001" customHeight="1" x14ac:dyDescent="0.2">
      <c r="A8" s="1"/>
      <c r="B8" s="1"/>
      <c r="C8" s="521"/>
      <c r="D8" s="521"/>
      <c r="E8" s="227"/>
      <c r="F8" s="222"/>
      <c r="G8" s="521"/>
      <c r="H8" s="521"/>
      <c r="I8" s="227"/>
      <c r="J8" s="118"/>
      <c r="K8" s="522"/>
      <c r="L8" s="522"/>
      <c r="M8" s="227"/>
      <c r="N8" s="118"/>
      <c r="O8" s="521"/>
      <c r="P8" s="521"/>
      <c r="Q8" s="118"/>
      <c r="R8" s="522"/>
      <c r="S8" s="522"/>
      <c r="T8" s="227"/>
      <c r="U8" s="118"/>
      <c r="V8" s="521"/>
      <c r="W8" s="521"/>
      <c r="X8" s="227"/>
      <c r="Y8" s="118"/>
      <c r="Z8" s="524"/>
      <c r="AA8" s="524"/>
      <c r="AB8" s="227"/>
      <c r="AC8" s="118"/>
      <c r="AD8" s="521"/>
      <c r="AE8" s="521"/>
    </row>
    <row r="9" spans="1:33" ht="20.100000000000001" customHeight="1" x14ac:dyDescent="0.2">
      <c r="A9" s="1"/>
      <c r="B9" s="1"/>
      <c r="C9" s="521"/>
      <c r="D9" s="521"/>
      <c r="E9" s="227"/>
      <c r="F9" s="222"/>
      <c r="G9" s="521"/>
      <c r="H9" s="521"/>
      <c r="I9" s="227"/>
      <c r="J9" s="118"/>
      <c r="K9" s="522"/>
      <c r="L9" s="522"/>
      <c r="M9" s="227"/>
      <c r="N9" s="118"/>
      <c r="O9" s="521"/>
      <c r="P9" s="521"/>
      <c r="Q9" s="118"/>
      <c r="R9" s="522"/>
      <c r="S9" s="522"/>
      <c r="T9" s="227"/>
      <c r="U9" s="118"/>
      <c r="V9" s="521"/>
      <c r="W9" s="521"/>
      <c r="X9" s="227"/>
      <c r="Y9" s="118"/>
      <c r="Z9" s="524"/>
      <c r="AA9" s="524"/>
      <c r="AB9" s="227"/>
      <c r="AC9" s="118"/>
      <c r="AD9" s="521"/>
      <c r="AE9" s="521"/>
    </row>
    <row r="10" spans="1:33" ht="19.5" customHeight="1" x14ac:dyDescent="0.2">
      <c r="A10" s="1"/>
      <c r="B10" s="1"/>
      <c r="C10" s="521"/>
      <c r="D10" s="521"/>
      <c r="E10" s="227"/>
      <c r="F10" s="222"/>
      <c r="G10" s="521"/>
      <c r="H10" s="521"/>
      <c r="I10" s="227"/>
      <c r="J10" s="118"/>
      <c r="K10" s="522"/>
      <c r="L10" s="522"/>
      <c r="M10" s="227"/>
      <c r="N10" s="118"/>
      <c r="O10" s="521"/>
      <c r="P10" s="521"/>
      <c r="Q10" s="118"/>
      <c r="R10" s="522"/>
      <c r="S10" s="522"/>
      <c r="T10" s="227"/>
      <c r="U10" s="118"/>
      <c r="V10" s="521"/>
      <c r="W10" s="521"/>
      <c r="X10" s="227"/>
      <c r="Y10" s="118"/>
      <c r="Z10" s="524"/>
      <c r="AA10" s="524"/>
      <c r="AB10" s="227"/>
      <c r="AC10" s="118"/>
      <c r="AD10" s="521"/>
      <c r="AE10" s="521"/>
    </row>
    <row r="11" spans="1:33" ht="20.100000000000001" customHeight="1" x14ac:dyDescent="0.2">
      <c r="A11" s="1"/>
      <c r="B11" s="1"/>
      <c r="C11" s="521"/>
      <c r="D11" s="521"/>
      <c r="E11" s="227"/>
      <c r="F11" s="222"/>
      <c r="G11" s="521"/>
      <c r="H11" s="521"/>
      <c r="I11" s="227"/>
      <c r="J11" s="118"/>
      <c r="K11" s="522"/>
      <c r="L11" s="522"/>
      <c r="M11" s="227"/>
      <c r="N11" s="118"/>
      <c r="O11" s="521"/>
      <c r="P11" s="521"/>
      <c r="Q11" s="118"/>
      <c r="R11" s="522"/>
      <c r="S11" s="522"/>
      <c r="T11" s="227"/>
      <c r="U11" s="118"/>
      <c r="V11" s="521"/>
      <c r="W11" s="521"/>
      <c r="X11" s="227"/>
      <c r="Y11" s="118"/>
      <c r="Z11" s="524"/>
      <c r="AA11" s="524"/>
      <c r="AB11" s="227"/>
      <c r="AC11" s="118"/>
      <c r="AD11" s="521"/>
      <c r="AE11" s="521"/>
    </row>
    <row r="12" spans="1:33" ht="20.100000000000001" customHeight="1" x14ac:dyDescent="0.2">
      <c r="A12" s="1"/>
      <c r="B12" s="1"/>
      <c r="C12" s="521"/>
      <c r="D12" s="521"/>
      <c r="E12" s="227"/>
      <c r="F12" s="222"/>
      <c r="G12" s="521"/>
      <c r="H12" s="521"/>
      <c r="I12" s="227"/>
      <c r="J12" s="118"/>
      <c r="K12" s="522"/>
      <c r="L12" s="522"/>
      <c r="M12" s="227"/>
      <c r="N12" s="118"/>
      <c r="O12" s="521"/>
      <c r="P12" s="521"/>
      <c r="Q12" s="118"/>
      <c r="R12" s="522"/>
      <c r="S12" s="522"/>
      <c r="T12" s="227"/>
      <c r="U12" s="118"/>
      <c r="V12" s="521"/>
      <c r="W12" s="521"/>
      <c r="X12" s="227"/>
      <c r="Y12" s="118"/>
      <c r="Z12" s="524"/>
      <c r="AA12" s="524"/>
      <c r="AB12" s="227"/>
      <c r="AC12" s="118"/>
      <c r="AD12" s="521"/>
      <c r="AE12" s="521"/>
    </row>
    <row r="13" spans="1:33" ht="20.100000000000001" customHeight="1" x14ac:dyDescent="0.2">
      <c r="A13" s="1"/>
      <c r="B13" s="1"/>
      <c r="C13" s="521"/>
      <c r="D13" s="521"/>
      <c r="E13" s="227"/>
      <c r="F13" s="222"/>
      <c r="G13" s="521"/>
      <c r="H13" s="521"/>
      <c r="I13" s="227"/>
      <c r="J13" s="118"/>
      <c r="K13" s="522"/>
      <c r="L13" s="522"/>
      <c r="M13" s="227"/>
      <c r="N13" s="118"/>
      <c r="O13" s="521"/>
      <c r="P13" s="521"/>
      <c r="Q13" s="118"/>
      <c r="R13" s="522"/>
      <c r="S13" s="522"/>
      <c r="T13" s="227"/>
      <c r="U13" s="118"/>
      <c r="V13" s="521"/>
      <c r="W13" s="521"/>
      <c r="X13" s="227"/>
      <c r="Y13" s="118"/>
      <c r="Z13" s="524"/>
      <c r="AA13" s="524"/>
      <c r="AB13" s="227"/>
      <c r="AC13" s="118"/>
      <c r="AD13" s="521"/>
      <c r="AE13" s="521"/>
    </row>
    <row r="14" spans="1:33" ht="19.5" customHeight="1" x14ac:dyDescent="0.2">
      <c r="A14" s="1"/>
      <c r="B14" s="1"/>
      <c r="C14" s="521"/>
      <c r="D14" s="521"/>
      <c r="E14" s="227"/>
      <c r="F14" s="222"/>
      <c r="G14" s="521"/>
      <c r="H14" s="521"/>
      <c r="I14" s="227"/>
      <c r="J14" s="118"/>
      <c r="K14" s="522"/>
      <c r="L14" s="522"/>
      <c r="M14" s="227"/>
      <c r="N14" s="118"/>
      <c r="O14" s="521"/>
      <c r="P14" s="521"/>
      <c r="Q14" s="118"/>
      <c r="R14" s="522"/>
      <c r="S14" s="522"/>
      <c r="T14" s="227"/>
      <c r="U14" s="118"/>
      <c r="V14" s="521"/>
      <c r="W14" s="521"/>
      <c r="X14" s="227"/>
      <c r="Y14" s="118"/>
      <c r="Z14" s="524"/>
      <c r="AA14" s="524"/>
      <c r="AB14" s="227"/>
      <c r="AC14" s="118"/>
      <c r="AD14" s="521"/>
      <c r="AE14" s="521"/>
    </row>
    <row r="15" spans="1:33" ht="19.2" x14ac:dyDescent="0.2">
      <c r="B15" s="57" t="s">
        <v>196</v>
      </c>
      <c r="D15" s="5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0" t="s">
        <v>220</v>
      </c>
      <c r="AC15" s="221" t="s">
        <v>207</v>
      </c>
      <c r="AD15" s="221" t="s">
        <v>208</v>
      </c>
      <c r="AE15" s="221" t="s">
        <v>208</v>
      </c>
      <c r="AF15" s="221" t="s">
        <v>209</v>
      </c>
      <c r="AG15" s="239" t="s">
        <v>221</v>
      </c>
    </row>
    <row r="16" spans="1:33" ht="13.5" customHeight="1" x14ac:dyDescent="0.2">
      <c r="B16" s="512" t="s">
        <v>210</v>
      </c>
      <c r="C16" s="512" t="s">
        <v>1</v>
      </c>
      <c r="D16" s="513">
        <v>0.375</v>
      </c>
      <c r="E16" s="513"/>
      <c r="F16" s="513"/>
      <c r="G16" s="702" t="str">
        <f>C7</f>
        <v>ＮＰＯ法人サウス宇都宮スポーツクラブ</v>
      </c>
      <c r="H16" s="702"/>
      <c r="I16" s="702"/>
      <c r="J16" s="702"/>
      <c r="K16" s="702"/>
      <c r="L16" s="702"/>
      <c r="M16" s="702"/>
      <c r="N16" s="509">
        <f>P16+P17</f>
        <v>0</v>
      </c>
      <c r="O16" s="510" t="s">
        <v>197</v>
      </c>
      <c r="P16" s="243">
        <v>0</v>
      </c>
      <c r="Q16" s="233" t="s">
        <v>47</v>
      </c>
      <c r="R16" s="243">
        <v>1</v>
      </c>
      <c r="S16" s="510" t="s">
        <v>199</v>
      </c>
      <c r="T16" s="509">
        <f>R16+R17</f>
        <v>1</v>
      </c>
      <c r="U16" s="514" t="str">
        <f>G7</f>
        <v>藤原ＦＣ</v>
      </c>
      <c r="V16" s="514"/>
      <c r="W16" s="514"/>
      <c r="X16" s="514"/>
      <c r="Y16" s="514"/>
      <c r="Z16" s="514"/>
      <c r="AA16" s="514"/>
      <c r="AB16" s="516"/>
      <c r="AC16" s="427" t="s">
        <v>211</v>
      </c>
      <c r="AD16" s="427" t="s">
        <v>212</v>
      </c>
      <c r="AE16" s="427" t="s">
        <v>213</v>
      </c>
      <c r="AF16" s="427">
        <v>8</v>
      </c>
      <c r="AG16" s="511"/>
    </row>
    <row r="17" spans="2:33" ht="14.1" customHeight="1" x14ac:dyDescent="0.2">
      <c r="B17" s="512"/>
      <c r="C17" s="512"/>
      <c r="D17" s="513"/>
      <c r="E17" s="513"/>
      <c r="F17" s="513"/>
      <c r="G17" s="702"/>
      <c r="H17" s="702"/>
      <c r="I17" s="702"/>
      <c r="J17" s="702"/>
      <c r="K17" s="702"/>
      <c r="L17" s="702"/>
      <c r="M17" s="702"/>
      <c r="N17" s="509"/>
      <c r="O17" s="510"/>
      <c r="P17" s="243">
        <v>0</v>
      </c>
      <c r="Q17" s="233" t="s">
        <v>47</v>
      </c>
      <c r="R17" s="243">
        <v>0</v>
      </c>
      <c r="S17" s="510"/>
      <c r="T17" s="509"/>
      <c r="U17" s="514"/>
      <c r="V17" s="514"/>
      <c r="W17" s="514"/>
      <c r="X17" s="514"/>
      <c r="Y17" s="514"/>
      <c r="Z17" s="514"/>
      <c r="AA17" s="514"/>
      <c r="AB17" s="516"/>
      <c r="AC17" s="427"/>
      <c r="AD17" s="427"/>
      <c r="AE17" s="427"/>
      <c r="AF17" s="427"/>
      <c r="AG17" s="511"/>
    </row>
    <row r="18" spans="2:33" ht="14.1" customHeight="1" x14ac:dyDescent="0.2">
      <c r="B18" s="512" t="s">
        <v>206</v>
      </c>
      <c r="C18" s="512" t="s">
        <v>1</v>
      </c>
      <c r="D18" s="513">
        <v>0.375</v>
      </c>
      <c r="E18" s="513"/>
      <c r="F18" s="513"/>
      <c r="G18" s="514" t="str">
        <f>K7</f>
        <v>ＪＦＣアミスタ市貝Ｂ</v>
      </c>
      <c r="H18" s="514"/>
      <c r="I18" s="514"/>
      <c r="J18" s="514"/>
      <c r="K18" s="514"/>
      <c r="L18" s="514"/>
      <c r="M18" s="514"/>
      <c r="N18" s="509">
        <f>P18+P19</f>
        <v>3</v>
      </c>
      <c r="O18" s="510" t="s">
        <v>197</v>
      </c>
      <c r="P18" s="243">
        <v>0</v>
      </c>
      <c r="Q18" s="233" t="s">
        <v>47</v>
      </c>
      <c r="R18" s="243">
        <v>0</v>
      </c>
      <c r="S18" s="510" t="s">
        <v>199</v>
      </c>
      <c r="T18" s="509">
        <f>R18+R19</f>
        <v>0</v>
      </c>
      <c r="U18" s="517" t="str">
        <f>O7</f>
        <v>南イレブン</v>
      </c>
      <c r="V18" s="517"/>
      <c r="W18" s="517"/>
      <c r="X18" s="517"/>
      <c r="Y18" s="517"/>
      <c r="Z18" s="517"/>
      <c r="AA18" s="517"/>
      <c r="AB18" s="516"/>
      <c r="AC18" s="427" t="s">
        <v>214</v>
      </c>
      <c r="AD18" s="427" t="s">
        <v>213</v>
      </c>
      <c r="AE18" s="427" t="s">
        <v>212</v>
      </c>
      <c r="AF18" s="427">
        <v>5</v>
      </c>
      <c r="AG18" s="511"/>
    </row>
    <row r="19" spans="2:33" ht="14.1" customHeight="1" x14ac:dyDescent="0.2">
      <c r="B19" s="512"/>
      <c r="C19" s="512"/>
      <c r="D19" s="513"/>
      <c r="E19" s="513"/>
      <c r="F19" s="513"/>
      <c r="G19" s="514"/>
      <c r="H19" s="514"/>
      <c r="I19" s="514"/>
      <c r="J19" s="514"/>
      <c r="K19" s="514"/>
      <c r="L19" s="514"/>
      <c r="M19" s="514"/>
      <c r="N19" s="509"/>
      <c r="O19" s="510"/>
      <c r="P19" s="243">
        <v>3</v>
      </c>
      <c r="Q19" s="233" t="s">
        <v>47</v>
      </c>
      <c r="R19" s="243">
        <v>0</v>
      </c>
      <c r="S19" s="510"/>
      <c r="T19" s="509"/>
      <c r="U19" s="517"/>
      <c r="V19" s="517"/>
      <c r="W19" s="517"/>
      <c r="X19" s="517"/>
      <c r="Y19" s="517"/>
      <c r="Z19" s="517"/>
      <c r="AA19" s="517"/>
      <c r="AB19" s="516"/>
      <c r="AC19" s="427"/>
      <c r="AD19" s="427"/>
      <c r="AE19" s="427"/>
      <c r="AF19" s="427"/>
      <c r="AG19" s="511"/>
    </row>
    <row r="20" spans="2:33" ht="14.1" customHeight="1" x14ac:dyDescent="0.2">
      <c r="B20" s="512" t="s">
        <v>210</v>
      </c>
      <c r="C20" s="512" t="s">
        <v>2</v>
      </c>
      <c r="D20" s="513">
        <v>0.40277777777777773</v>
      </c>
      <c r="E20" s="513"/>
      <c r="F20" s="513"/>
      <c r="G20" s="514" t="str">
        <f>R7</f>
        <v>さくらボン・ディ・ボーラ</v>
      </c>
      <c r="H20" s="514"/>
      <c r="I20" s="514"/>
      <c r="J20" s="514"/>
      <c r="K20" s="514"/>
      <c r="L20" s="514"/>
      <c r="M20" s="514"/>
      <c r="N20" s="509">
        <f>P20+P21</f>
        <v>2</v>
      </c>
      <c r="O20" s="510" t="s">
        <v>197</v>
      </c>
      <c r="P20" s="243">
        <v>1</v>
      </c>
      <c r="Q20" s="233" t="s">
        <v>47</v>
      </c>
      <c r="R20" s="243">
        <v>0</v>
      </c>
      <c r="S20" s="510" t="s">
        <v>199</v>
      </c>
      <c r="T20" s="509">
        <f>R20+R21</f>
        <v>0</v>
      </c>
      <c r="U20" s="519" t="str">
        <f>V7</f>
        <v>Ｐｅｇａｓｕｓ藤岡２００７</v>
      </c>
      <c r="V20" s="519"/>
      <c r="W20" s="519"/>
      <c r="X20" s="519"/>
      <c r="Y20" s="519"/>
      <c r="Z20" s="519"/>
      <c r="AA20" s="519"/>
      <c r="AB20" s="516"/>
      <c r="AC20" s="427" t="s">
        <v>215</v>
      </c>
      <c r="AD20" s="427" t="s">
        <v>216</v>
      </c>
      <c r="AE20" s="427" t="s">
        <v>217</v>
      </c>
      <c r="AF20" s="427">
        <v>4</v>
      </c>
      <c r="AG20" s="511"/>
    </row>
    <row r="21" spans="2:33" ht="14.1" customHeight="1" x14ac:dyDescent="0.2">
      <c r="B21" s="512"/>
      <c r="C21" s="512"/>
      <c r="D21" s="513"/>
      <c r="E21" s="513"/>
      <c r="F21" s="513"/>
      <c r="G21" s="514"/>
      <c r="H21" s="514"/>
      <c r="I21" s="514"/>
      <c r="J21" s="514"/>
      <c r="K21" s="514"/>
      <c r="L21" s="514"/>
      <c r="M21" s="514"/>
      <c r="N21" s="509"/>
      <c r="O21" s="510"/>
      <c r="P21" s="243">
        <v>1</v>
      </c>
      <c r="Q21" s="233" t="s">
        <v>47</v>
      </c>
      <c r="R21" s="243">
        <v>0</v>
      </c>
      <c r="S21" s="510"/>
      <c r="T21" s="509"/>
      <c r="U21" s="519"/>
      <c r="V21" s="519"/>
      <c r="W21" s="519"/>
      <c r="X21" s="519"/>
      <c r="Y21" s="519"/>
      <c r="Z21" s="519"/>
      <c r="AA21" s="519"/>
      <c r="AB21" s="516"/>
      <c r="AC21" s="427"/>
      <c r="AD21" s="427"/>
      <c r="AE21" s="427"/>
      <c r="AF21" s="427"/>
      <c r="AG21" s="511"/>
    </row>
    <row r="22" spans="2:33" ht="14.1" customHeight="1" x14ac:dyDescent="0.2">
      <c r="B22" s="512" t="s">
        <v>206</v>
      </c>
      <c r="C22" s="512" t="s">
        <v>2</v>
      </c>
      <c r="D22" s="513">
        <v>0.40277777777777773</v>
      </c>
      <c r="E22" s="513"/>
      <c r="F22" s="513"/>
      <c r="G22" s="520" t="str">
        <f>Z7</f>
        <v>豊郷ＪＦＣ宇都宮</v>
      </c>
      <c r="H22" s="520"/>
      <c r="I22" s="520"/>
      <c r="J22" s="520"/>
      <c r="K22" s="520"/>
      <c r="L22" s="520"/>
      <c r="M22" s="520"/>
      <c r="N22" s="509">
        <f>P22+P23</f>
        <v>1</v>
      </c>
      <c r="O22" s="510" t="s">
        <v>197</v>
      </c>
      <c r="P22" s="243">
        <v>0</v>
      </c>
      <c r="Q22" s="233" t="s">
        <v>47</v>
      </c>
      <c r="R22" s="243">
        <v>0</v>
      </c>
      <c r="S22" s="510" t="s">
        <v>199</v>
      </c>
      <c r="T22" s="509">
        <f>R22+R23</f>
        <v>0</v>
      </c>
      <c r="U22" s="519" t="str">
        <f>AD7</f>
        <v>呑竜ＦＣ</v>
      </c>
      <c r="V22" s="519"/>
      <c r="W22" s="519"/>
      <c r="X22" s="519"/>
      <c r="Y22" s="519"/>
      <c r="Z22" s="519"/>
      <c r="AA22" s="519"/>
      <c r="AB22" s="516"/>
      <c r="AC22" s="427" t="s">
        <v>218</v>
      </c>
      <c r="AD22" s="427" t="s">
        <v>217</v>
      </c>
      <c r="AE22" s="427" t="s">
        <v>216</v>
      </c>
      <c r="AF22" s="427">
        <v>1</v>
      </c>
      <c r="AG22" s="511"/>
    </row>
    <row r="23" spans="2:33" ht="14.1" customHeight="1" x14ac:dyDescent="0.2">
      <c r="B23" s="512"/>
      <c r="C23" s="512"/>
      <c r="D23" s="513"/>
      <c r="E23" s="513"/>
      <c r="F23" s="513"/>
      <c r="G23" s="520"/>
      <c r="H23" s="520"/>
      <c r="I23" s="520"/>
      <c r="J23" s="520"/>
      <c r="K23" s="520"/>
      <c r="L23" s="520"/>
      <c r="M23" s="520"/>
      <c r="N23" s="509"/>
      <c r="O23" s="510"/>
      <c r="P23" s="243">
        <v>1</v>
      </c>
      <c r="Q23" s="233" t="s">
        <v>47</v>
      </c>
      <c r="R23" s="243">
        <v>0</v>
      </c>
      <c r="S23" s="510"/>
      <c r="T23" s="509"/>
      <c r="U23" s="519"/>
      <c r="V23" s="519"/>
      <c r="W23" s="519"/>
      <c r="X23" s="519"/>
      <c r="Y23" s="519"/>
      <c r="Z23" s="519"/>
      <c r="AA23" s="519"/>
      <c r="AB23" s="516"/>
      <c r="AC23" s="427"/>
      <c r="AD23" s="427"/>
      <c r="AE23" s="427"/>
      <c r="AF23" s="427"/>
      <c r="AG23" s="511"/>
    </row>
    <row r="24" spans="2:33" ht="14.1" customHeight="1" x14ac:dyDescent="0.2">
      <c r="B24" s="512" t="s">
        <v>210</v>
      </c>
      <c r="C24" s="512" t="s">
        <v>3</v>
      </c>
      <c r="D24" s="513">
        <v>0.43055555555555558</v>
      </c>
      <c r="E24" s="513"/>
      <c r="F24" s="513"/>
      <c r="G24" s="701" t="str">
        <f>C7</f>
        <v>ＮＰＯ法人サウス宇都宮スポーツクラブ</v>
      </c>
      <c r="H24" s="701"/>
      <c r="I24" s="701"/>
      <c r="J24" s="701"/>
      <c r="K24" s="701"/>
      <c r="L24" s="701"/>
      <c r="M24" s="701"/>
      <c r="N24" s="509">
        <f>P24+P25</f>
        <v>0</v>
      </c>
      <c r="O24" s="510" t="s">
        <v>197</v>
      </c>
      <c r="P24" s="243">
        <v>0</v>
      </c>
      <c r="Q24" s="233" t="s">
        <v>47</v>
      </c>
      <c r="R24" s="243">
        <v>0</v>
      </c>
      <c r="S24" s="510" t="s">
        <v>199</v>
      </c>
      <c r="T24" s="509">
        <f>R24+R25</f>
        <v>0</v>
      </c>
      <c r="U24" s="518" t="str">
        <f>K7</f>
        <v>ＪＦＣアミスタ市貝Ｂ</v>
      </c>
      <c r="V24" s="518"/>
      <c r="W24" s="518"/>
      <c r="X24" s="518"/>
      <c r="Y24" s="518"/>
      <c r="Z24" s="518"/>
      <c r="AA24" s="518"/>
      <c r="AB24" s="516"/>
      <c r="AC24" s="427" t="s">
        <v>212</v>
      </c>
      <c r="AD24" s="427" t="s">
        <v>211</v>
      </c>
      <c r="AE24" s="427" t="s">
        <v>214</v>
      </c>
      <c r="AF24" s="427">
        <v>7</v>
      </c>
      <c r="AG24" s="511"/>
    </row>
    <row r="25" spans="2:33" ht="14.1" customHeight="1" x14ac:dyDescent="0.2">
      <c r="B25" s="512"/>
      <c r="C25" s="512"/>
      <c r="D25" s="513"/>
      <c r="E25" s="513"/>
      <c r="F25" s="513"/>
      <c r="G25" s="701"/>
      <c r="H25" s="701"/>
      <c r="I25" s="701"/>
      <c r="J25" s="701"/>
      <c r="K25" s="701"/>
      <c r="L25" s="701"/>
      <c r="M25" s="701"/>
      <c r="N25" s="509"/>
      <c r="O25" s="510"/>
      <c r="P25" s="243">
        <v>0</v>
      </c>
      <c r="Q25" s="233" t="s">
        <v>47</v>
      </c>
      <c r="R25" s="243">
        <v>0</v>
      </c>
      <c r="S25" s="510"/>
      <c r="T25" s="509"/>
      <c r="U25" s="518"/>
      <c r="V25" s="518"/>
      <c r="W25" s="518"/>
      <c r="X25" s="518"/>
      <c r="Y25" s="518"/>
      <c r="Z25" s="518"/>
      <c r="AA25" s="518"/>
      <c r="AB25" s="516"/>
      <c r="AC25" s="427"/>
      <c r="AD25" s="427"/>
      <c r="AE25" s="427"/>
      <c r="AF25" s="427"/>
      <c r="AG25" s="511"/>
    </row>
    <row r="26" spans="2:33" ht="14.1" customHeight="1" x14ac:dyDescent="0.2">
      <c r="B26" s="512" t="s">
        <v>206</v>
      </c>
      <c r="C26" s="512" t="s">
        <v>3</v>
      </c>
      <c r="D26" s="513">
        <v>0.43055555555555558</v>
      </c>
      <c r="E26" s="513"/>
      <c r="F26" s="513"/>
      <c r="G26" s="514" t="str">
        <f>G7</f>
        <v>藤原ＦＣ</v>
      </c>
      <c r="H26" s="514"/>
      <c r="I26" s="514"/>
      <c r="J26" s="514"/>
      <c r="K26" s="514"/>
      <c r="L26" s="514"/>
      <c r="M26" s="514"/>
      <c r="N26" s="509">
        <f>P26+P27</f>
        <v>3</v>
      </c>
      <c r="O26" s="510" t="s">
        <v>197</v>
      </c>
      <c r="P26" s="243">
        <v>2</v>
      </c>
      <c r="Q26" s="233" t="s">
        <v>47</v>
      </c>
      <c r="R26" s="243">
        <v>0</v>
      </c>
      <c r="S26" s="510" t="s">
        <v>199</v>
      </c>
      <c r="T26" s="509">
        <f>R26+R27</f>
        <v>0</v>
      </c>
      <c r="U26" s="517" t="str">
        <f>O7</f>
        <v>南イレブン</v>
      </c>
      <c r="V26" s="517"/>
      <c r="W26" s="517"/>
      <c r="X26" s="517"/>
      <c r="Y26" s="517"/>
      <c r="Z26" s="517"/>
      <c r="AA26" s="517"/>
      <c r="AB26" s="516"/>
      <c r="AC26" s="427" t="s">
        <v>213</v>
      </c>
      <c r="AD26" s="427" t="s">
        <v>214</v>
      </c>
      <c r="AE26" s="427" t="s">
        <v>211</v>
      </c>
      <c r="AF26" s="427">
        <v>6</v>
      </c>
      <c r="AG26" s="511"/>
    </row>
    <row r="27" spans="2:33" ht="14.1" customHeight="1" x14ac:dyDescent="0.2">
      <c r="B27" s="512"/>
      <c r="C27" s="512"/>
      <c r="D27" s="513"/>
      <c r="E27" s="513"/>
      <c r="F27" s="513"/>
      <c r="G27" s="514"/>
      <c r="H27" s="514"/>
      <c r="I27" s="514"/>
      <c r="J27" s="514"/>
      <c r="K27" s="514"/>
      <c r="L27" s="514"/>
      <c r="M27" s="514"/>
      <c r="N27" s="509"/>
      <c r="O27" s="510"/>
      <c r="P27" s="243">
        <v>1</v>
      </c>
      <c r="Q27" s="233" t="s">
        <v>47</v>
      </c>
      <c r="R27" s="243">
        <v>0</v>
      </c>
      <c r="S27" s="510"/>
      <c r="T27" s="509"/>
      <c r="U27" s="517"/>
      <c r="V27" s="517"/>
      <c r="W27" s="517"/>
      <c r="X27" s="517"/>
      <c r="Y27" s="517"/>
      <c r="Z27" s="517"/>
      <c r="AA27" s="517"/>
      <c r="AB27" s="516"/>
      <c r="AC27" s="427"/>
      <c r="AD27" s="427"/>
      <c r="AE27" s="427"/>
      <c r="AF27" s="427"/>
      <c r="AG27" s="511"/>
    </row>
    <row r="28" spans="2:33" ht="14.1" customHeight="1" x14ac:dyDescent="0.2">
      <c r="B28" s="512" t="s">
        <v>210</v>
      </c>
      <c r="C28" s="512" t="s">
        <v>4</v>
      </c>
      <c r="D28" s="513">
        <v>0.45833333333333331</v>
      </c>
      <c r="E28" s="513"/>
      <c r="F28" s="513"/>
      <c r="G28" s="514" t="str">
        <f>R7</f>
        <v>さくらボン・ディ・ボーラ</v>
      </c>
      <c r="H28" s="514"/>
      <c r="I28" s="514"/>
      <c r="J28" s="514"/>
      <c r="K28" s="514"/>
      <c r="L28" s="514"/>
      <c r="M28" s="514"/>
      <c r="N28" s="509">
        <f>P28+P29</f>
        <v>2</v>
      </c>
      <c r="O28" s="510" t="s">
        <v>197</v>
      </c>
      <c r="P28" s="243">
        <v>1</v>
      </c>
      <c r="Q28" s="233" t="s">
        <v>47</v>
      </c>
      <c r="R28" s="243">
        <v>0</v>
      </c>
      <c r="S28" s="510" t="s">
        <v>199</v>
      </c>
      <c r="T28" s="509">
        <f>R28+R29</f>
        <v>1</v>
      </c>
      <c r="U28" s="517" t="str">
        <f>Z7</f>
        <v>豊郷ＪＦＣ宇都宮</v>
      </c>
      <c r="V28" s="517"/>
      <c r="W28" s="517"/>
      <c r="X28" s="517"/>
      <c r="Y28" s="517"/>
      <c r="Z28" s="517"/>
      <c r="AA28" s="517"/>
      <c r="AB28" s="516"/>
      <c r="AC28" s="427" t="s">
        <v>216</v>
      </c>
      <c r="AD28" s="427" t="s">
        <v>215</v>
      </c>
      <c r="AE28" s="427" t="s">
        <v>218</v>
      </c>
      <c r="AF28" s="427">
        <v>3</v>
      </c>
      <c r="AG28" s="511"/>
    </row>
    <row r="29" spans="2:33" ht="14.1" customHeight="1" x14ac:dyDescent="0.2">
      <c r="B29" s="512"/>
      <c r="C29" s="512"/>
      <c r="D29" s="513"/>
      <c r="E29" s="513"/>
      <c r="F29" s="513"/>
      <c r="G29" s="514"/>
      <c r="H29" s="514"/>
      <c r="I29" s="514"/>
      <c r="J29" s="514"/>
      <c r="K29" s="514"/>
      <c r="L29" s="514"/>
      <c r="M29" s="514"/>
      <c r="N29" s="509"/>
      <c r="O29" s="510"/>
      <c r="P29" s="243">
        <v>1</v>
      </c>
      <c r="Q29" s="233" t="s">
        <v>47</v>
      </c>
      <c r="R29" s="243">
        <v>1</v>
      </c>
      <c r="S29" s="510"/>
      <c r="T29" s="509"/>
      <c r="U29" s="517"/>
      <c r="V29" s="517"/>
      <c r="W29" s="517"/>
      <c r="X29" s="517"/>
      <c r="Y29" s="517"/>
      <c r="Z29" s="517"/>
      <c r="AA29" s="517"/>
      <c r="AB29" s="516"/>
      <c r="AC29" s="427"/>
      <c r="AD29" s="427"/>
      <c r="AE29" s="427"/>
      <c r="AF29" s="427"/>
      <c r="AG29" s="511"/>
    </row>
    <row r="30" spans="2:33" ht="14.1" customHeight="1" x14ac:dyDescent="0.2">
      <c r="B30" s="512" t="s">
        <v>206</v>
      </c>
      <c r="C30" s="512" t="s">
        <v>4</v>
      </c>
      <c r="D30" s="513">
        <v>0.45833333333333331</v>
      </c>
      <c r="E30" s="513"/>
      <c r="F30" s="513"/>
      <c r="G30" s="514" t="str">
        <f>V7</f>
        <v>Ｐｅｇａｓｕｓ藤岡２００７</v>
      </c>
      <c r="H30" s="514"/>
      <c r="I30" s="514"/>
      <c r="J30" s="514"/>
      <c r="K30" s="514"/>
      <c r="L30" s="514"/>
      <c r="M30" s="514"/>
      <c r="N30" s="509">
        <f>P30+P31</f>
        <v>4</v>
      </c>
      <c r="O30" s="510" t="s">
        <v>197</v>
      </c>
      <c r="P30" s="243">
        <v>1</v>
      </c>
      <c r="Q30" s="233" t="s">
        <v>47</v>
      </c>
      <c r="R30" s="243">
        <v>0</v>
      </c>
      <c r="S30" s="510" t="s">
        <v>199</v>
      </c>
      <c r="T30" s="509">
        <f>R30+R31</f>
        <v>0</v>
      </c>
      <c r="U30" s="519" t="str">
        <f>AD7</f>
        <v>呑竜ＦＣ</v>
      </c>
      <c r="V30" s="519"/>
      <c r="W30" s="519"/>
      <c r="X30" s="519"/>
      <c r="Y30" s="519"/>
      <c r="Z30" s="519"/>
      <c r="AA30" s="519"/>
      <c r="AB30" s="516"/>
      <c r="AC30" s="427" t="s">
        <v>217</v>
      </c>
      <c r="AD30" s="427" t="s">
        <v>218</v>
      </c>
      <c r="AE30" s="427" t="s">
        <v>215</v>
      </c>
      <c r="AF30" s="427">
        <v>2</v>
      </c>
      <c r="AG30" s="511"/>
    </row>
    <row r="31" spans="2:33" ht="14.1" customHeight="1" x14ac:dyDescent="0.2">
      <c r="B31" s="512"/>
      <c r="C31" s="512"/>
      <c r="D31" s="513"/>
      <c r="E31" s="513"/>
      <c r="F31" s="513"/>
      <c r="G31" s="514"/>
      <c r="H31" s="514"/>
      <c r="I31" s="514"/>
      <c r="J31" s="514"/>
      <c r="K31" s="514"/>
      <c r="L31" s="514"/>
      <c r="M31" s="514"/>
      <c r="N31" s="509"/>
      <c r="O31" s="510"/>
      <c r="P31" s="243">
        <v>3</v>
      </c>
      <c r="Q31" s="233" t="s">
        <v>47</v>
      </c>
      <c r="R31" s="243">
        <v>0</v>
      </c>
      <c r="S31" s="510"/>
      <c r="T31" s="509"/>
      <c r="U31" s="519"/>
      <c r="V31" s="519"/>
      <c r="W31" s="519"/>
      <c r="X31" s="519"/>
      <c r="Y31" s="519"/>
      <c r="Z31" s="519"/>
      <c r="AA31" s="519"/>
      <c r="AB31" s="516"/>
      <c r="AC31" s="427"/>
      <c r="AD31" s="427"/>
      <c r="AE31" s="427"/>
      <c r="AF31" s="427"/>
      <c r="AG31" s="511"/>
    </row>
    <row r="32" spans="2:33" ht="14.1" customHeight="1" x14ac:dyDescent="0.2">
      <c r="B32" s="512" t="s">
        <v>210</v>
      </c>
      <c r="C32" s="512" t="s">
        <v>5</v>
      </c>
      <c r="D32" s="513">
        <v>0.4861111111111111</v>
      </c>
      <c r="E32" s="513"/>
      <c r="F32" s="513"/>
      <c r="G32" s="700" t="str">
        <f>C7</f>
        <v>ＮＰＯ法人サウス宇都宮スポーツクラブ</v>
      </c>
      <c r="H32" s="700"/>
      <c r="I32" s="700"/>
      <c r="J32" s="700"/>
      <c r="K32" s="700"/>
      <c r="L32" s="700"/>
      <c r="M32" s="700"/>
      <c r="N32" s="509">
        <f>P32+P33</f>
        <v>4</v>
      </c>
      <c r="O32" s="510" t="s">
        <v>197</v>
      </c>
      <c r="P32" s="243">
        <v>2</v>
      </c>
      <c r="Q32" s="233" t="s">
        <v>47</v>
      </c>
      <c r="R32" s="243">
        <v>0</v>
      </c>
      <c r="S32" s="510" t="s">
        <v>199</v>
      </c>
      <c r="T32" s="509">
        <f>R32+R33</f>
        <v>0</v>
      </c>
      <c r="U32" s="517" t="str">
        <f>O7</f>
        <v>南イレブン</v>
      </c>
      <c r="V32" s="517"/>
      <c r="W32" s="517"/>
      <c r="X32" s="517"/>
      <c r="Y32" s="517"/>
      <c r="Z32" s="517"/>
      <c r="AA32" s="517"/>
      <c r="AB32" s="516"/>
      <c r="AC32" s="427" t="s">
        <v>211</v>
      </c>
      <c r="AD32" s="427" t="s">
        <v>212</v>
      </c>
      <c r="AE32" s="427" t="s">
        <v>213</v>
      </c>
      <c r="AF32" s="427">
        <v>8</v>
      </c>
      <c r="AG32" s="511"/>
    </row>
    <row r="33" spans="2:33" ht="14.1" customHeight="1" x14ac:dyDescent="0.2">
      <c r="B33" s="512"/>
      <c r="C33" s="512"/>
      <c r="D33" s="513"/>
      <c r="E33" s="513"/>
      <c r="F33" s="513"/>
      <c r="G33" s="700"/>
      <c r="H33" s="700"/>
      <c r="I33" s="700"/>
      <c r="J33" s="700"/>
      <c r="K33" s="700"/>
      <c r="L33" s="700"/>
      <c r="M33" s="700"/>
      <c r="N33" s="509"/>
      <c r="O33" s="510"/>
      <c r="P33" s="243">
        <v>2</v>
      </c>
      <c r="Q33" s="233" t="s">
        <v>47</v>
      </c>
      <c r="R33" s="243">
        <v>0</v>
      </c>
      <c r="S33" s="510"/>
      <c r="T33" s="509"/>
      <c r="U33" s="517"/>
      <c r="V33" s="517"/>
      <c r="W33" s="517"/>
      <c r="X33" s="517"/>
      <c r="Y33" s="517"/>
      <c r="Z33" s="517"/>
      <c r="AA33" s="517"/>
      <c r="AB33" s="516"/>
      <c r="AC33" s="427"/>
      <c r="AD33" s="427"/>
      <c r="AE33" s="427"/>
      <c r="AF33" s="427"/>
      <c r="AG33" s="511"/>
    </row>
    <row r="34" spans="2:33" ht="14.1" customHeight="1" x14ac:dyDescent="0.2">
      <c r="B34" s="512" t="s">
        <v>206</v>
      </c>
      <c r="C34" s="512" t="s">
        <v>5</v>
      </c>
      <c r="D34" s="513">
        <v>0.4861111111111111</v>
      </c>
      <c r="E34" s="513"/>
      <c r="F34" s="513"/>
      <c r="G34" s="519" t="str">
        <f>G7</f>
        <v>藤原ＦＣ</v>
      </c>
      <c r="H34" s="519"/>
      <c r="I34" s="519"/>
      <c r="J34" s="519"/>
      <c r="K34" s="519"/>
      <c r="L34" s="519"/>
      <c r="M34" s="519"/>
      <c r="N34" s="509">
        <f>P34+P35</f>
        <v>0</v>
      </c>
      <c r="O34" s="510" t="s">
        <v>197</v>
      </c>
      <c r="P34" s="243">
        <v>0</v>
      </c>
      <c r="Q34" s="233" t="s">
        <v>47</v>
      </c>
      <c r="R34" s="243">
        <v>0</v>
      </c>
      <c r="S34" s="510" t="s">
        <v>199</v>
      </c>
      <c r="T34" s="509">
        <f>R34+R35</f>
        <v>1</v>
      </c>
      <c r="U34" s="514" t="str">
        <f>K7</f>
        <v>ＪＦＣアミスタ市貝Ｂ</v>
      </c>
      <c r="V34" s="514"/>
      <c r="W34" s="514"/>
      <c r="X34" s="514"/>
      <c r="Y34" s="514"/>
      <c r="Z34" s="514"/>
      <c r="AA34" s="514"/>
      <c r="AB34" s="516"/>
      <c r="AC34" s="427" t="s">
        <v>214</v>
      </c>
      <c r="AD34" s="427" t="s">
        <v>213</v>
      </c>
      <c r="AE34" s="427" t="s">
        <v>212</v>
      </c>
      <c r="AF34" s="427">
        <v>5</v>
      </c>
      <c r="AG34" s="511"/>
    </row>
    <row r="35" spans="2:33" ht="14.1" customHeight="1" x14ac:dyDescent="0.2">
      <c r="B35" s="512"/>
      <c r="C35" s="512"/>
      <c r="D35" s="513"/>
      <c r="E35" s="513"/>
      <c r="F35" s="513"/>
      <c r="G35" s="519"/>
      <c r="H35" s="519"/>
      <c r="I35" s="519"/>
      <c r="J35" s="519"/>
      <c r="K35" s="519"/>
      <c r="L35" s="519"/>
      <c r="M35" s="519"/>
      <c r="N35" s="509"/>
      <c r="O35" s="510"/>
      <c r="P35" s="243">
        <v>0</v>
      </c>
      <c r="Q35" s="233" t="s">
        <v>47</v>
      </c>
      <c r="R35" s="243">
        <v>1</v>
      </c>
      <c r="S35" s="510"/>
      <c r="T35" s="509"/>
      <c r="U35" s="514"/>
      <c r="V35" s="514"/>
      <c r="W35" s="514"/>
      <c r="X35" s="514"/>
      <c r="Y35" s="514"/>
      <c r="Z35" s="514"/>
      <c r="AA35" s="514"/>
      <c r="AB35" s="516"/>
      <c r="AC35" s="427"/>
      <c r="AD35" s="427"/>
      <c r="AE35" s="427"/>
      <c r="AF35" s="427"/>
      <c r="AG35" s="511"/>
    </row>
    <row r="36" spans="2:33" ht="14.1" customHeight="1" x14ac:dyDescent="0.2">
      <c r="B36" s="512" t="s">
        <v>210</v>
      </c>
      <c r="C36" s="512" t="s">
        <v>0</v>
      </c>
      <c r="D36" s="513">
        <v>0.51388888888888895</v>
      </c>
      <c r="E36" s="513"/>
      <c r="F36" s="513"/>
      <c r="G36" s="514" t="str">
        <f>R7</f>
        <v>さくらボン・ディ・ボーラ</v>
      </c>
      <c r="H36" s="514"/>
      <c r="I36" s="514"/>
      <c r="J36" s="514"/>
      <c r="K36" s="514"/>
      <c r="L36" s="514"/>
      <c r="M36" s="514"/>
      <c r="N36" s="509">
        <f>P36+P37</f>
        <v>4</v>
      </c>
      <c r="O36" s="510" t="s">
        <v>197</v>
      </c>
      <c r="P36" s="243">
        <v>1</v>
      </c>
      <c r="Q36" s="233" t="s">
        <v>47</v>
      </c>
      <c r="R36" s="243">
        <v>0</v>
      </c>
      <c r="S36" s="510" t="s">
        <v>199</v>
      </c>
      <c r="T36" s="509">
        <f>R36+R37</f>
        <v>0</v>
      </c>
      <c r="U36" s="519" t="str">
        <f>AD7</f>
        <v>呑竜ＦＣ</v>
      </c>
      <c r="V36" s="519"/>
      <c r="W36" s="519"/>
      <c r="X36" s="519"/>
      <c r="Y36" s="519"/>
      <c r="Z36" s="519"/>
      <c r="AA36" s="519"/>
      <c r="AB36" s="516"/>
      <c r="AC36" s="427" t="s">
        <v>215</v>
      </c>
      <c r="AD36" s="427" t="s">
        <v>216</v>
      </c>
      <c r="AE36" s="427" t="s">
        <v>217</v>
      </c>
      <c r="AF36" s="427">
        <v>4</v>
      </c>
      <c r="AG36" s="511"/>
    </row>
    <row r="37" spans="2:33" ht="14.1" customHeight="1" x14ac:dyDescent="0.2">
      <c r="B37" s="512"/>
      <c r="C37" s="512"/>
      <c r="D37" s="513"/>
      <c r="E37" s="513"/>
      <c r="F37" s="513"/>
      <c r="G37" s="514"/>
      <c r="H37" s="514"/>
      <c r="I37" s="514"/>
      <c r="J37" s="514"/>
      <c r="K37" s="514"/>
      <c r="L37" s="514"/>
      <c r="M37" s="514"/>
      <c r="N37" s="509"/>
      <c r="O37" s="510"/>
      <c r="P37" s="243">
        <v>3</v>
      </c>
      <c r="Q37" s="233" t="s">
        <v>47</v>
      </c>
      <c r="R37" s="243">
        <v>0</v>
      </c>
      <c r="S37" s="510"/>
      <c r="T37" s="509"/>
      <c r="U37" s="519"/>
      <c r="V37" s="519"/>
      <c r="W37" s="519"/>
      <c r="X37" s="519"/>
      <c r="Y37" s="519"/>
      <c r="Z37" s="519"/>
      <c r="AA37" s="519"/>
      <c r="AB37" s="516"/>
      <c r="AC37" s="427"/>
      <c r="AD37" s="427"/>
      <c r="AE37" s="427"/>
      <c r="AF37" s="427"/>
      <c r="AG37" s="511"/>
    </row>
    <row r="38" spans="2:33" ht="14.1" customHeight="1" x14ac:dyDescent="0.2">
      <c r="B38" s="512" t="s">
        <v>206</v>
      </c>
      <c r="C38" s="512" t="s">
        <v>0</v>
      </c>
      <c r="D38" s="513">
        <v>0.51388888888888895</v>
      </c>
      <c r="E38" s="513"/>
      <c r="F38" s="513"/>
      <c r="G38" s="519" t="str">
        <f>V7</f>
        <v>Ｐｅｇａｓｕｓ藤岡２００７</v>
      </c>
      <c r="H38" s="519"/>
      <c r="I38" s="519"/>
      <c r="J38" s="519"/>
      <c r="K38" s="519"/>
      <c r="L38" s="519"/>
      <c r="M38" s="519"/>
      <c r="N38" s="509">
        <f>P38+P39</f>
        <v>2</v>
      </c>
      <c r="O38" s="510" t="s">
        <v>197</v>
      </c>
      <c r="P38" s="243">
        <v>2</v>
      </c>
      <c r="Q38" s="233" t="s">
        <v>47</v>
      </c>
      <c r="R38" s="243">
        <v>1</v>
      </c>
      <c r="S38" s="510" t="s">
        <v>199</v>
      </c>
      <c r="T38" s="509">
        <f>R38+R39</f>
        <v>3</v>
      </c>
      <c r="U38" s="520" t="str">
        <f>Z7</f>
        <v>豊郷ＪＦＣ宇都宮</v>
      </c>
      <c r="V38" s="520"/>
      <c r="W38" s="520"/>
      <c r="X38" s="520"/>
      <c r="Y38" s="520"/>
      <c r="Z38" s="520"/>
      <c r="AA38" s="520"/>
      <c r="AB38" s="516"/>
      <c r="AC38" s="427" t="s">
        <v>218</v>
      </c>
      <c r="AD38" s="427" t="s">
        <v>217</v>
      </c>
      <c r="AE38" s="427" t="s">
        <v>216</v>
      </c>
      <c r="AF38" s="427">
        <v>1</v>
      </c>
      <c r="AG38" s="511"/>
    </row>
    <row r="39" spans="2:33" ht="14.1" customHeight="1" x14ac:dyDescent="0.2">
      <c r="B39" s="512"/>
      <c r="C39" s="512"/>
      <c r="D39" s="513"/>
      <c r="E39" s="513"/>
      <c r="F39" s="513"/>
      <c r="G39" s="519"/>
      <c r="H39" s="519"/>
      <c r="I39" s="519"/>
      <c r="J39" s="519"/>
      <c r="K39" s="519"/>
      <c r="L39" s="519"/>
      <c r="M39" s="519"/>
      <c r="N39" s="509"/>
      <c r="O39" s="510"/>
      <c r="P39" s="243">
        <v>0</v>
      </c>
      <c r="Q39" s="233" t="s">
        <v>47</v>
      </c>
      <c r="R39" s="243">
        <v>2</v>
      </c>
      <c r="S39" s="510"/>
      <c r="T39" s="509"/>
      <c r="U39" s="520"/>
      <c r="V39" s="520"/>
      <c r="W39" s="520"/>
      <c r="X39" s="520"/>
      <c r="Y39" s="520"/>
      <c r="Z39" s="520"/>
      <c r="AA39" s="520"/>
      <c r="AB39" s="516"/>
      <c r="AC39" s="427"/>
      <c r="AD39" s="427"/>
      <c r="AE39" s="427"/>
      <c r="AF39" s="427"/>
      <c r="AG39" s="511"/>
    </row>
    <row r="40" spans="2:33" ht="8.1" customHeight="1" x14ac:dyDescent="0.2"/>
    <row r="41" spans="2:33" ht="19.5" customHeight="1" x14ac:dyDescent="0.2">
      <c r="B41" s="499" t="str">
        <f>I3 &amp;"リーグ"</f>
        <v>Mリーグ</v>
      </c>
      <c r="C41" s="500"/>
      <c r="D41" s="500"/>
      <c r="E41" s="501"/>
      <c r="F41" s="505" t="str">
        <f>B43</f>
        <v>ＮＰＯ法人サウス宇都宮スポーツクラブ</v>
      </c>
      <c r="G41" s="506"/>
      <c r="H41" s="477" t="str">
        <f>B45</f>
        <v>藤原ＦＣ</v>
      </c>
      <c r="I41" s="479"/>
      <c r="J41" s="537" t="str">
        <f>B47</f>
        <v>ＪＦＣアミスタ市貝Ｂ</v>
      </c>
      <c r="K41" s="538"/>
      <c r="L41" s="485" t="str">
        <f>B49</f>
        <v>南イレブン</v>
      </c>
      <c r="M41" s="486"/>
      <c r="N41" s="483" t="s">
        <v>203</v>
      </c>
      <c r="O41" s="483" t="s">
        <v>204</v>
      </c>
      <c r="P41" s="483" t="s">
        <v>205</v>
      </c>
      <c r="Q41" s="119"/>
      <c r="R41" s="499" t="str">
        <f>X3 &amp;"リーグ"</f>
        <v>MMリーグ</v>
      </c>
      <c r="S41" s="500"/>
      <c r="T41" s="500"/>
      <c r="U41" s="501"/>
      <c r="V41" s="489" t="str">
        <f>R7</f>
        <v>さくらボン・ディ・ボーラ</v>
      </c>
      <c r="W41" s="490"/>
      <c r="X41" s="489" t="str">
        <f>V7</f>
        <v>Ｐｅｇａｓｕｓ藤岡２００７</v>
      </c>
      <c r="Y41" s="490"/>
      <c r="Z41" s="485" t="str">
        <f>Z7</f>
        <v>豊郷ＪＦＣ宇都宮</v>
      </c>
      <c r="AA41" s="486"/>
      <c r="AB41" s="469" t="str">
        <f>AD7</f>
        <v>呑竜ＦＣ</v>
      </c>
      <c r="AC41" s="471"/>
      <c r="AD41" s="483" t="s">
        <v>203</v>
      </c>
      <c r="AE41" s="483" t="s">
        <v>204</v>
      </c>
      <c r="AF41" s="483" t="s">
        <v>205</v>
      </c>
    </row>
    <row r="42" spans="2:33" ht="20.100000000000001" customHeight="1" x14ac:dyDescent="0.2">
      <c r="B42" s="502"/>
      <c r="C42" s="503"/>
      <c r="D42" s="503"/>
      <c r="E42" s="504"/>
      <c r="F42" s="507"/>
      <c r="G42" s="508"/>
      <c r="H42" s="480"/>
      <c r="I42" s="482"/>
      <c r="J42" s="539"/>
      <c r="K42" s="540"/>
      <c r="L42" s="487"/>
      <c r="M42" s="488"/>
      <c r="N42" s="484"/>
      <c r="O42" s="484"/>
      <c r="P42" s="484"/>
      <c r="Q42" s="119"/>
      <c r="R42" s="502"/>
      <c r="S42" s="503"/>
      <c r="T42" s="503"/>
      <c r="U42" s="504"/>
      <c r="V42" s="491"/>
      <c r="W42" s="492"/>
      <c r="X42" s="491"/>
      <c r="Y42" s="492"/>
      <c r="Z42" s="487"/>
      <c r="AA42" s="488"/>
      <c r="AB42" s="472"/>
      <c r="AC42" s="474"/>
      <c r="AD42" s="484"/>
      <c r="AE42" s="484"/>
      <c r="AF42" s="484"/>
    </row>
    <row r="43" spans="2:33" ht="20.100000000000001" customHeight="1" x14ac:dyDescent="0.2">
      <c r="B43" s="489" t="str">
        <f>C7</f>
        <v>ＮＰＯ法人サウス宇都宮スポーツクラブ</v>
      </c>
      <c r="C43" s="698"/>
      <c r="D43" s="698"/>
      <c r="E43" s="490"/>
      <c r="F43" s="463"/>
      <c r="G43" s="464"/>
      <c r="H43" s="244">
        <f>N16</f>
        <v>0</v>
      </c>
      <c r="I43" s="244">
        <f>T16</f>
        <v>1</v>
      </c>
      <c r="J43" s="244">
        <f>N24</f>
        <v>0</v>
      </c>
      <c r="K43" s="244">
        <f>T24</f>
        <v>0</v>
      </c>
      <c r="L43" s="244">
        <f>N32</f>
        <v>4</v>
      </c>
      <c r="M43" s="244">
        <f>T32</f>
        <v>0</v>
      </c>
      <c r="N43" s="467">
        <f>COUNTIF(F44:M44,"○")*3+COUNTIF(F44:M44,"△")</f>
        <v>4</v>
      </c>
      <c r="O43" s="467">
        <f>H43-I43+J43-K43+L43-M43</f>
        <v>3</v>
      </c>
      <c r="P43" s="467">
        <v>3</v>
      </c>
      <c r="Q43" s="225"/>
      <c r="R43" s="457" t="str">
        <f>R7</f>
        <v>さくらボン・ディ・ボーラ</v>
      </c>
      <c r="S43" s="458"/>
      <c r="T43" s="458"/>
      <c r="U43" s="459"/>
      <c r="V43" s="463"/>
      <c r="W43" s="464"/>
      <c r="X43" s="244">
        <f>N20</f>
        <v>2</v>
      </c>
      <c r="Y43" s="244">
        <f>T20</f>
        <v>0</v>
      </c>
      <c r="Z43" s="244">
        <f>N28</f>
        <v>2</v>
      </c>
      <c r="AA43" s="244">
        <f>T28</f>
        <v>1</v>
      </c>
      <c r="AB43" s="244">
        <f>N36</f>
        <v>4</v>
      </c>
      <c r="AC43" s="244">
        <f>T36</f>
        <v>0</v>
      </c>
      <c r="AD43" s="467">
        <f>COUNTIF(V44:AC44,"○")*3+COUNTIF(V44:AC44,"△")</f>
        <v>9</v>
      </c>
      <c r="AE43" s="467">
        <f>X43-Y43+Z43-AA43+AB43-AC43</f>
        <v>7</v>
      </c>
      <c r="AF43" s="467">
        <v>1</v>
      </c>
    </row>
    <row r="44" spans="2:33" ht="20.100000000000001" customHeight="1" x14ac:dyDescent="0.2">
      <c r="B44" s="491"/>
      <c r="C44" s="699"/>
      <c r="D44" s="699"/>
      <c r="E44" s="492"/>
      <c r="F44" s="465"/>
      <c r="G44" s="466"/>
      <c r="H44" s="475" t="str">
        <f>IF(H43&gt;I43,"○",IF(H43&lt;I43,"×",IF(H43=I43,"△")))</f>
        <v>×</v>
      </c>
      <c r="I44" s="476"/>
      <c r="J44" s="475" t="str">
        <f>IF(J43&gt;K43,"○",IF(J43&lt;K43,"×",IF(J43=K43,"△")))</f>
        <v>△</v>
      </c>
      <c r="K44" s="476"/>
      <c r="L44" s="475" t="str">
        <f>IF(L43&gt;M43,"○",IF(L43&lt;M43,"×",IF(L43=M43,"△")))</f>
        <v>○</v>
      </c>
      <c r="M44" s="476"/>
      <c r="N44" s="468"/>
      <c r="O44" s="468"/>
      <c r="P44" s="468"/>
      <c r="Q44" s="225"/>
      <c r="R44" s="460"/>
      <c r="S44" s="461"/>
      <c r="T44" s="461"/>
      <c r="U44" s="462"/>
      <c r="V44" s="465"/>
      <c r="W44" s="466"/>
      <c r="X44" s="475" t="str">
        <f>IF(X43&gt;Y43,"○",IF(X43&lt;Y43,"×",IF(X43=Y43,"△")))</f>
        <v>○</v>
      </c>
      <c r="Y44" s="476"/>
      <c r="Z44" s="475" t="str">
        <f>IF(Z43&gt;AA43,"○",IF(Z43&lt;AA43,"×",IF(Z43=AA43,"△")))</f>
        <v>○</v>
      </c>
      <c r="AA44" s="476"/>
      <c r="AB44" s="475" t="str">
        <f>IF(AB43&gt;AC43,"○",IF(AB43&lt;AC43,"×",IF(AB43=AC43,"△")))</f>
        <v>○</v>
      </c>
      <c r="AC44" s="476"/>
      <c r="AD44" s="468"/>
      <c r="AE44" s="468"/>
      <c r="AF44" s="468"/>
    </row>
    <row r="45" spans="2:33" ht="20.100000000000001" customHeight="1" x14ac:dyDescent="0.2">
      <c r="B45" s="469" t="str">
        <f>G7</f>
        <v>藤原ＦＣ</v>
      </c>
      <c r="C45" s="470"/>
      <c r="D45" s="470"/>
      <c r="E45" s="471"/>
      <c r="F45" s="244">
        <f>I43</f>
        <v>1</v>
      </c>
      <c r="G45" s="244">
        <f>H43</f>
        <v>0</v>
      </c>
      <c r="H45" s="463"/>
      <c r="I45" s="464"/>
      <c r="J45" s="244">
        <f>N34</f>
        <v>0</v>
      </c>
      <c r="K45" s="244">
        <f>T34</f>
        <v>1</v>
      </c>
      <c r="L45" s="244">
        <f>N26</f>
        <v>3</v>
      </c>
      <c r="M45" s="244">
        <f>T26</f>
        <v>0</v>
      </c>
      <c r="N45" s="467">
        <f>COUNTIF(F46:M46,"○")*3+COUNTIF(F46:M46,"△")</f>
        <v>6</v>
      </c>
      <c r="O45" s="467">
        <f>F45-G45+J45-K45+L45-M45</f>
        <v>3</v>
      </c>
      <c r="P45" s="467">
        <v>2</v>
      </c>
      <c r="Q45" s="225"/>
      <c r="R45" s="485" t="str">
        <f>V7</f>
        <v>Ｐｅｇａｓｕｓ藤岡２００７</v>
      </c>
      <c r="S45" s="696"/>
      <c r="T45" s="696"/>
      <c r="U45" s="486"/>
      <c r="V45" s="244">
        <f>Y43</f>
        <v>0</v>
      </c>
      <c r="W45" s="244">
        <f>X43</f>
        <v>2</v>
      </c>
      <c r="X45" s="463"/>
      <c r="Y45" s="464"/>
      <c r="Z45" s="244">
        <f>N38</f>
        <v>2</v>
      </c>
      <c r="AA45" s="244">
        <f>T38</f>
        <v>3</v>
      </c>
      <c r="AB45" s="244">
        <f>N30</f>
        <v>4</v>
      </c>
      <c r="AC45" s="244">
        <f>T30</f>
        <v>0</v>
      </c>
      <c r="AD45" s="467">
        <f>COUNTIF(V46:AC46,"○")*3+COUNTIF(V46:AC46,"△")</f>
        <v>3</v>
      </c>
      <c r="AE45" s="467">
        <f>V45-W45+Z45-AA45+AB45-AC45</f>
        <v>1</v>
      </c>
      <c r="AF45" s="467">
        <v>3</v>
      </c>
    </row>
    <row r="46" spans="2:33" ht="20.100000000000001" customHeight="1" x14ac:dyDescent="0.2">
      <c r="B46" s="472"/>
      <c r="C46" s="473"/>
      <c r="D46" s="473"/>
      <c r="E46" s="474"/>
      <c r="F46" s="475" t="str">
        <f>IF(F45&gt;G45,"○",IF(F45&lt;G45,"×",IF(F45=G45,"△")))</f>
        <v>○</v>
      </c>
      <c r="G46" s="476"/>
      <c r="H46" s="465"/>
      <c r="I46" s="466"/>
      <c r="J46" s="475" t="str">
        <f>IF(J45&gt;K45,"○",IF(J45&lt;K45,"×",IF(J45=K45,"△")))</f>
        <v>×</v>
      </c>
      <c r="K46" s="476"/>
      <c r="L46" s="475" t="str">
        <f>IF(L45&gt;M45,"○",IF(L45&lt;M45,"×",IF(L45=M45,"△")))</f>
        <v>○</v>
      </c>
      <c r="M46" s="476"/>
      <c r="N46" s="468"/>
      <c r="O46" s="468"/>
      <c r="P46" s="468"/>
      <c r="Q46" s="225"/>
      <c r="R46" s="487"/>
      <c r="S46" s="697"/>
      <c r="T46" s="697"/>
      <c r="U46" s="488"/>
      <c r="V46" s="475" t="str">
        <f>IF(V45&gt;W45,"○",IF(V45&lt;W45,"×",IF(V45=W45,"△")))</f>
        <v>×</v>
      </c>
      <c r="W46" s="476"/>
      <c r="X46" s="465"/>
      <c r="Y46" s="466"/>
      <c r="Z46" s="475" t="str">
        <f>IF(Z45&gt;AA45,"○",IF(Z45&lt;AA45,"×",IF(Z45=AA45,"△")))</f>
        <v>×</v>
      </c>
      <c r="AA46" s="476"/>
      <c r="AB46" s="475" t="str">
        <f>IF(AB45&gt;AC45,"○",IF(AB45&lt;AC45,"×",IF(AB45=AC45,"△")))</f>
        <v>○</v>
      </c>
      <c r="AC46" s="476"/>
      <c r="AD46" s="468"/>
      <c r="AE46" s="468"/>
      <c r="AF46" s="468"/>
    </row>
    <row r="47" spans="2:33" ht="20.100000000000001" customHeight="1" x14ac:dyDescent="0.2">
      <c r="B47" s="610" t="str">
        <f>K7</f>
        <v>ＪＦＣアミスタ市貝Ｂ</v>
      </c>
      <c r="C47" s="611"/>
      <c r="D47" s="611"/>
      <c r="E47" s="612"/>
      <c r="F47" s="244">
        <f>K43</f>
        <v>0</v>
      </c>
      <c r="G47" s="244">
        <f>J43</f>
        <v>0</v>
      </c>
      <c r="H47" s="244">
        <f>K45</f>
        <v>1</v>
      </c>
      <c r="I47" s="244">
        <f>J45</f>
        <v>0</v>
      </c>
      <c r="J47" s="463"/>
      <c r="K47" s="464"/>
      <c r="L47" s="244">
        <f>N18</f>
        <v>3</v>
      </c>
      <c r="M47" s="244">
        <f>T18</f>
        <v>0</v>
      </c>
      <c r="N47" s="467">
        <f>COUNTIF(F48:M48,"○")*3+COUNTIF(F48:M48,"△")</f>
        <v>7</v>
      </c>
      <c r="O47" s="467">
        <f>F47-G47+H47-I47+L47-M47</f>
        <v>4</v>
      </c>
      <c r="P47" s="467">
        <v>1</v>
      </c>
      <c r="Q47" s="225"/>
      <c r="R47" s="477" t="str">
        <f>Z7</f>
        <v>豊郷ＪＦＣ宇都宮</v>
      </c>
      <c r="S47" s="478"/>
      <c r="T47" s="478"/>
      <c r="U47" s="479"/>
      <c r="V47" s="244">
        <f>AA43</f>
        <v>1</v>
      </c>
      <c r="W47" s="244">
        <f>Z43</f>
        <v>2</v>
      </c>
      <c r="X47" s="244">
        <f>AA45</f>
        <v>3</v>
      </c>
      <c r="Y47" s="244">
        <f>Z45</f>
        <v>2</v>
      </c>
      <c r="Z47" s="463"/>
      <c r="AA47" s="464"/>
      <c r="AB47" s="244">
        <f>N22</f>
        <v>1</v>
      </c>
      <c r="AC47" s="244">
        <f>T22</f>
        <v>0</v>
      </c>
      <c r="AD47" s="467">
        <f>COUNTIF(V48:AC48,"○")*3+COUNTIF(V48:AC48,"△")</f>
        <v>6</v>
      </c>
      <c r="AE47" s="467">
        <f>V47-W47+X47-Y47+AB47-AC47</f>
        <v>1</v>
      </c>
      <c r="AF47" s="467">
        <v>2</v>
      </c>
    </row>
    <row r="48" spans="2:33" ht="20.100000000000001" customHeight="1" x14ac:dyDescent="0.2">
      <c r="B48" s="613"/>
      <c r="C48" s="614"/>
      <c r="D48" s="614"/>
      <c r="E48" s="615"/>
      <c r="F48" s="475" t="str">
        <f>IF(F47&gt;G47,"○",IF(F47&lt;G47,"×",IF(F47=G47,"△")))</f>
        <v>△</v>
      </c>
      <c r="G48" s="476"/>
      <c r="H48" s="475" t="str">
        <f>IF(H47&gt;I47,"○",IF(H47&lt;I47,"×",IF(H47=I47,"△")))</f>
        <v>○</v>
      </c>
      <c r="I48" s="476"/>
      <c r="J48" s="465"/>
      <c r="K48" s="466"/>
      <c r="L48" s="475" t="str">
        <f>IF(L47&gt;M47,"○",IF(L47&lt;M47,"×",IF(L47=M47,"△")))</f>
        <v>○</v>
      </c>
      <c r="M48" s="476"/>
      <c r="N48" s="468"/>
      <c r="O48" s="468"/>
      <c r="P48" s="468"/>
      <c r="Q48" s="225"/>
      <c r="R48" s="480"/>
      <c r="S48" s="481"/>
      <c r="T48" s="481"/>
      <c r="U48" s="482"/>
      <c r="V48" s="475" t="str">
        <f>IF(V47&gt;W47,"○",IF(V47&lt;W47,"×",IF(V47=W47,"△")))</f>
        <v>×</v>
      </c>
      <c r="W48" s="476"/>
      <c r="X48" s="475" t="str">
        <f>IF(X47&gt;Y47,"○",IF(X47&lt;Y47,"×",IF(X47=Y47,"△")))</f>
        <v>○</v>
      </c>
      <c r="Y48" s="476"/>
      <c r="Z48" s="465"/>
      <c r="AA48" s="466"/>
      <c r="AB48" s="475" t="str">
        <f>IF(AB47&gt;AC47,"○",IF(AB47&lt;AC47,"×",IF(AB47=AC47,"△")))</f>
        <v>○</v>
      </c>
      <c r="AC48" s="476"/>
      <c r="AD48" s="468"/>
      <c r="AE48" s="468"/>
      <c r="AF48" s="468"/>
    </row>
    <row r="49" spans="1:33" ht="20.100000000000001" customHeight="1" x14ac:dyDescent="0.2">
      <c r="B49" s="469" t="str">
        <f>O7</f>
        <v>南イレブン</v>
      </c>
      <c r="C49" s="470"/>
      <c r="D49" s="470"/>
      <c r="E49" s="471"/>
      <c r="F49" s="244">
        <f>M43</f>
        <v>0</v>
      </c>
      <c r="G49" s="244">
        <f>L43</f>
        <v>4</v>
      </c>
      <c r="H49" s="244">
        <f>M45</f>
        <v>0</v>
      </c>
      <c r="I49" s="244">
        <f>L45</f>
        <v>3</v>
      </c>
      <c r="J49" s="244">
        <f>M47</f>
        <v>0</v>
      </c>
      <c r="K49" s="244">
        <f>L47</f>
        <v>3</v>
      </c>
      <c r="L49" s="463"/>
      <c r="M49" s="464"/>
      <c r="N49" s="467">
        <f>COUNTIF(F50:M50,"○")*3+COUNTIF(F50:M50,"△")</f>
        <v>0</v>
      </c>
      <c r="O49" s="497">
        <f>F49-G49+H49-I49+J49-K49</f>
        <v>-10</v>
      </c>
      <c r="P49" s="467">
        <v>4</v>
      </c>
      <c r="Q49" s="225"/>
      <c r="R49" s="469" t="str">
        <f>AD7</f>
        <v>呑竜ＦＣ</v>
      </c>
      <c r="S49" s="470"/>
      <c r="T49" s="470"/>
      <c r="U49" s="471"/>
      <c r="V49" s="244">
        <f>AC43</f>
        <v>0</v>
      </c>
      <c r="W49" s="244">
        <f>AB43</f>
        <v>4</v>
      </c>
      <c r="X49" s="244">
        <f>AC45</f>
        <v>0</v>
      </c>
      <c r="Y49" s="244">
        <f>AB45</f>
        <v>4</v>
      </c>
      <c r="Z49" s="244">
        <f>AC47</f>
        <v>0</v>
      </c>
      <c r="AA49" s="244">
        <f>AB47</f>
        <v>1</v>
      </c>
      <c r="AB49" s="463"/>
      <c r="AC49" s="464"/>
      <c r="AD49" s="467">
        <f>COUNTIF(V50:AC50,"○")*3+COUNTIF(V50:AC50,"△")</f>
        <v>0</v>
      </c>
      <c r="AE49" s="467">
        <f>V49-W49+X49-Y49+Z49-AA49</f>
        <v>-9</v>
      </c>
      <c r="AF49" s="467">
        <v>4</v>
      </c>
    </row>
    <row r="50" spans="1:33" ht="20.100000000000001" customHeight="1" x14ac:dyDescent="0.2">
      <c r="B50" s="472"/>
      <c r="C50" s="473"/>
      <c r="D50" s="473"/>
      <c r="E50" s="474"/>
      <c r="F50" s="475" t="str">
        <f>IF(F49&gt;G49,"○",IF(F49&lt;G49,"×",IF(F49=G49,"△")))</f>
        <v>×</v>
      </c>
      <c r="G50" s="476"/>
      <c r="H50" s="475" t="str">
        <f>IF(H49&gt;I49,"○",IF(H49&lt;I49,"×",IF(H49=I49,"△")))</f>
        <v>×</v>
      </c>
      <c r="I50" s="476"/>
      <c r="J50" s="475" t="str">
        <f>IF(J49&gt;K49,"○",IF(J49&lt;K49,"×",IF(J49=K49,"△")))</f>
        <v>×</v>
      </c>
      <c r="K50" s="476"/>
      <c r="L50" s="465"/>
      <c r="M50" s="466"/>
      <c r="N50" s="468"/>
      <c r="O50" s="498"/>
      <c r="P50" s="468"/>
      <c r="Q50" s="225"/>
      <c r="R50" s="472"/>
      <c r="S50" s="473"/>
      <c r="T50" s="473"/>
      <c r="U50" s="474"/>
      <c r="V50" s="475" t="str">
        <f>IF(V49&gt;W49,"○",IF(V49&lt;W49,"×",IF(V49=W49,"△")))</f>
        <v>×</v>
      </c>
      <c r="W50" s="476"/>
      <c r="X50" s="475" t="str">
        <f>IF(X49&gt;Y49,"○",IF(X49&lt;Y49,"×",IF(X49=Y49,"△")))</f>
        <v>×</v>
      </c>
      <c r="Y50" s="476"/>
      <c r="Z50" s="475" t="str">
        <f>IF(Z49&gt;AA49,"○",IF(Z49&lt;AA49,"×",IF(Z49=AA49,"△")))</f>
        <v>×</v>
      </c>
      <c r="AA50" s="476"/>
      <c r="AB50" s="465"/>
      <c r="AC50" s="466"/>
      <c r="AD50" s="468"/>
      <c r="AE50" s="468"/>
      <c r="AF50" s="468"/>
    </row>
    <row r="51" spans="1:33" ht="20.100000000000001" customHeight="1" x14ac:dyDescent="0.2"/>
    <row r="52" spans="1:33" ht="22.05" customHeight="1" x14ac:dyDescent="0.2">
      <c r="A52" s="12" t="str">
        <f>A1</f>
        <v>■第1日　1月13日</v>
      </c>
      <c r="B52" s="110"/>
      <c r="C52" s="110"/>
      <c r="D52" s="110"/>
      <c r="E52" s="110"/>
      <c r="F52" s="110"/>
      <c r="G52" s="110"/>
      <c r="H52" s="110"/>
      <c r="I52" s="526" t="str">
        <f>I1</f>
        <v>予選リーグ</v>
      </c>
      <c r="J52" s="526"/>
      <c r="K52" s="526"/>
      <c r="L52" s="526"/>
      <c r="M52" s="526"/>
      <c r="N52" s="606"/>
      <c r="O52" s="606"/>
      <c r="P52" s="606"/>
      <c r="Q52" s="606"/>
      <c r="R52" s="606"/>
      <c r="T52" s="525" t="s">
        <v>328</v>
      </c>
      <c r="U52" s="525"/>
      <c r="V52" s="525"/>
      <c r="W52" s="525"/>
      <c r="X52" s="526" t="str">
        <f>'U11組合せ (抽選結果)'!AL43</f>
        <v>真岡鬼怒自然公園サッカー場（クレー）ＡＢ</v>
      </c>
      <c r="Y52" s="526"/>
      <c r="Z52" s="526"/>
      <c r="AA52" s="526"/>
      <c r="AB52" s="526"/>
      <c r="AC52" s="526"/>
      <c r="AD52" s="526"/>
      <c r="AE52" s="526"/>
      <c r="AF52" s="526"/>
      <c r="AG52" s="526"/>
    </row>
    <row r="53" spans="1:33" ht="20.100000000000001" customHeight="1" x14ac:dyDescent="0.2">
      <c r="A53" s="169"/>
      <c r="B53" s="169"/>
      <c r="C53" s="169"/>
      <c r="D53" s="169"/>
      <c r="E53" s="169"/>
      <c r="F53" s="169"/>
      <c r="G53" s="169"/>
      <c r="H53" s="178"/>
      <c r="I53" s="234"/>
      <c r="J53" s="234"/>
      <c r="K53" s="234"/>
      <c r="L53" s="234"/>
      <c r="N53" s="234"/>
      <c r="O53" s="234"/>
      <c r="P53" s="234"/>
      <c r="Q53" s="234"/>
      <c r="R53" s="234"/>
      <c r="T53" s="228"/>
      <c r="U53" s="228"/>
      <c r="V53" s="228"/>
      <c r="W53" s="228"/>
      <c r="X53" s="229"/>
      <c r="Y53" s="229"/>
      <c r="AA53" s="177"/>
      <c r="AB53" s="176"/>
      <c r="AC53" s="176"/>
      <c r="AD53" s="176"/>
      <c r="AE53" s="176"/>
      <c r="AF53" s="176"/>
      <c r="AG53" s="176"/>
    </row>
    <row r="54" spans="1:33" ht="20.100000000000001" customHeight="1" x14ac:dyDescent="0.2">
      <c r="F54" s="235"/>
      <c r="J54" s="607" t="s">
        <v>331</v>
      </c>
      <c r="K54" s="607"/>
      <c r="W54" s="607" t="s">
        <v>332</v>
      </c>
      <c r="X54" s="607"/>
      <c r="Z54" s="177"/>
      <c r="AA54" s="177"/>
      <c r="AB54" s="176"/>
      <c r="AC54" s="176"/>
      <c r="AD54" s="176"/>
      <c r="AE54" s="176"/>
      <c r="AF54" s="176"/>
      <c r="AG54" s="176"/>
    </row>
    <row r="55" spans="1:33" ht="20.100000000000001" customHeight="1" thickBot="1" x14ac:dyDescent="0.25">
      <c r="G55" s="283"/>
      <c r="H55" s="283"/>
      <c r="I55" s="283"/>
      <c r="J55" s="284"/>
      <c r="K55" s="249"/>
      <c r="L55" s="249"/>
      <c r="M55" s="249"/>
      <c r="N55" s="249"/>
      <c r="T55" s="249"/>
      <c r="U55" s="249"/>
      <c r="V55" s="249"/>
      <c r="W55" s="250"/>
      <c r="X55" s="249"/>
      <c r="Y55" s="249"/>
      <c r="Z55" s="177"/>
      <c r="AA55" s="177"/>
      <c r="AB55" s="176"/>
      <c r="AC55" s="176"/>
      <c r="AD55" s="176"/>
      <c r="AE55" s="176"/>
      <c r="AF55" s="176"/>
      <c r="AG55" s="176"/>
    </row>
    <row r="56" spans="1:33" ht="20.100000000000001" customHeight="1" thickTop="1" x14ac:dyDescent="0.2">
      <c r="F56" s="283"/>
      <c r="G56" s="285"/>
      <c r="H56" s="286"/>
      <c r="I56" s="286"/>
      <c r="J56" s="287"/>
      <c r="K56" s="252"/>
      <c r="N56" s="251"/>
      <c r="S56" s="251"/>
      <c r="V56" s="252"/>
      <c r="W56" s="302"/>
      <c r="Y56" s="252"/>
      <c r="Z56" s="252"/>
      <c r="AA56" s="253"/>
      <c r="AB56" s="254"/>
    </row>
    <row r="57" spans="1:33" ht="20.100000000000001" customHeight="1" x14ac:dyDescent="0.2">
      <c r="B57" s="608"/>
      <c r="C57" s="608"/>
      <c r="D57" s="172"/>
      <c r="E57" s="172"/>
      <c r="F57" s="509">
        <v>1</v>
      </c>
      <c r="G57" s="509"/>
      <c r="H57" s="22"/>
      <c r="I57" s="22"/>
      <c r="J57" s="509">
        <v>2</v>
      </c>
      <c r="K57" s="509"/>
      <c r="L57" s="22"/>
      <c r="M57" s="22"/>
      <c r="N57" s="509">
        <v>3</v>
      </c>
      <c r="O57" s="509"/>
      <c r="P57" s="255"/>
      <c r="Q57" s="22"/>
      <c r="R57" s="22"/>
      <c r="S57" s="509">
        <v>4</v>
      </c>
      <c r="T57" s="509"/>
      <c r="U57" s="22"/>
      <c r="V57" s="22"/>
      <c r="W57" s="509">
        <v>5</v>
      </c>
      <c r="X57" s="509"/>
      <c r="Y57" s="22"/>
      <c r="Z57" s="22"/>
      <c r="AA57" s="509">
        <v>6</v>
      </c>
      <c r="AB57" s="509"/>
      <c r="AC57" s="172"/>
      <c r="AD57" s="172"/>
      <c r="AE57" s="604"/>
      <c r="AF57" s="605"/>
    </row>
    <row r="58" spans="1:33" ht="20.100000000000001" customHeight="1" x14ac:dyDescent="0.2">
      <c r="B58" s="602"/>
      <c r="C58" s="602"/>
      <c r="D58" s="175"/>
      <c r="E58" s="175"/>
      <c r="F58" s="695" t="str">
        <f>'U11組合せ (抽選結果)'!AJ56</f>
        <v>宇都宮フットボールクラブジュニア</v>
      </c>
      <c r="G58" s="695"/>
      <c r="H58" s="175"/>
      <c r="I58" s="175"/>
      <c r="J58" s="597" t="str">
        <f>'U11組合せ (抽選結果)'!AJ54</f>
        <v>喜連川ＦＣＪｒ</v>
      </c>
      <c r="K58" s="597"/>
      <c r="L58" s="175"/>
      <c r="M58" s="175"/>
      <c r="N58" s="597" t="str">
        <f>'U11組合せ (抽選結果)'!AJ52</f>
        <v>ＦＣ黒羽</v>
      </c>
      <c r="O58" s="597"/>
      <c r="P58" s="256"/>
      <c r="Q58" s="175"/>
      <c r="R58" s="175"/>
      <c r="S58" s="603" t="str">
        <f>'U11組合せ (抽選結果)'!AJ48</f>
        <v>さつきが丘スポーツ少年団サッカー部</v>
      </c>
      <c r="T58" s="603"/>
      <c r="U58" s="175"/>
      <c r="V58" s="175"/>
      <c r="W58" s="600" t="str">
        <f>'U11組合せ (抽選結果)'!AJ46</f>
        <v>久下田ＦＣ</v>
      </c>
      <c r="X58" s="600"/>
      <c r="Y58" s="175"/>
      <c r="Z58" s="175"/>
      <c r="AA58" s="603" t="str">
        <f>'U11組合せ (抽選結果)'!AJ44</f>
        <v>栃木Ｃｈａｒｍｅ．Ｆ．Ｃ</v>
      </c>
      <c r="AB58" s="603"/>
      <c r="AC58" s="175"/>
      <c r="AD58" s="175"/>
      <c r="AE58" s="598"/>
      <c r="AF58" s="599"/>
    </row>
    <row r="59" spans="1:33" ht="20.100000000000001" customHeight="1" x14ac:dyDescent="0.2">
      <c r="B59" s="602"/>
      <c r="C59" s="602"/>
      <c r="D59" s="175"/>
      <c r="E59" s="175"/>
      <c r="F59" s="695"/>
      <c r="G59" s="695"/>
      <c r="H59" s="175"/>
      <c r="I59" s="175"/>
      <c r="J59" s="597"/>
      <c r="K59" s="597"/>
      <c r="L59" s="175"/>
      <c r="M59" s="175"/>
      <c r="N59" s="597"/>
      <c r="O59" s="597"/>
      <c r="P59" s="256"/>
      <c r="Q59" s="175"/>
      <c r="R59" s="175"/>
      <c r="S59" s="603"/>
      <c r="T59" s="603"/>
      <c r="U59" s="175"/>
      <c r="V59" s="175"/>
      <c r="W59" s="600"/>
      <c r="X59" s="600"/>
      <c r="Y59" s="175"/>
      <c r="Z59" s="175"/>
      <c r="AA59" s="603"/>
      <c r="AB59" s="603"/>
      <c r="AC59" s="175"/>
      <c r="AD59" s="175"/>
      <c r="AE59" s="598"/>
      <c r="AF59" s="599"/>
    </row>
    <row r="60" spans="1:33" ht="20.100000000000001" customHeight="1" x14ac:dyDescent="0.2">
      <c r="B60" s="602"/>
      <c r="C60" s="602"/>
      <c r="D60" s="175"/>
      <c r="E60" s="175"/>
      <c r="F60" s="695"/>
      <c r="G60" s="695"/>
      <c r="H60" s="175"/>
      <c r="I60" s="175"/>
      <c r="J60" s="597"/>
      <c r="K60" s="597"/>
      <c r="L60" s="175"/>
      <c r="M60" s="175"/>
      <c r="N60" s="597"/>
      <c r="O60" s="597"/>
      <c r="P60" s="256"/>
      <c r="Q60" s="175"/>
      <c r="R60" s="175"/>
      <c r="S60" s="603"/>
      <c r="T60" s="603"/>
      <c r="U60" s="175"/>
      <c r="V60" s="175"/>
      <c r="W60" s="600"/>
      <c r="X60" s="600"/>
      <c r="Y60" s="175"/>
      <c r="Z60" s="175"/>
      <c r="AA60" s="603"/>
      <c r="AB60" s="603"/>
      <c r="AC60" s="175"/>
      <c r="AD60" s="175"/>
      <c r="AE60" s="598"/>
      <c r="AF60" s="599"/>
    </row>
    <row r="61" spans="1:33" ht="20.100000000000001" customHeight="1" x14ac:dyDescent="0.2">
      <c r="B61" s="602"/>
      <c r="C61" s="602"/>
      <c r="D61" s="175"/>
      <c r="E61" s="175"/>
      <c r="F61" s="695"/>
      <c r="G61" s="695"/>
      <c r="H61" s="175"/>
      <c r="I61" s="175"/>
      <c r="J61" s="597"/>
      <c r="K61" s="597"/>
      <c r="L61" s="175"/>
      <c r="M61" s="175"/>
      <c r="N61" s="597"/>
      <c r="O61" s="597"/>
      <c r="P61" s="256"/>
      <c r="Q61" s="175"/>
      <c r="R61" s="175"/>
      <c r="S61" s="603"/>
      <c r="T61" s="603"/>
      <c r="U61" s="175"/>
      <c r="V61" s="175"/>
      <c r="W61" s="600"/>
      <c r="X61" s="600"/>
      <c r="Y61" s="175"/>
      <c r="Z61" s="175"/>
      <c r="AA61" s="603"/>
      <c r="AB61" s="603"/>
      <c r="AC61" s="175"/>
      <c r="AD61" s="175"/>
      <c r="AE61" s="598"/>
      <c r="AF61" s="599"/>
    </row>
    <row r="62" spans="1:33" ht="20.100000000000001" customHeight="1" x14ac:dyDescent="0.2">
      <c r="B62" s="602"/>
      <c r="C62" s="602"/>
      <c r="D62" s="175"/>
      <c r="E62" s="175"/>
      <c r="F62" s="695"/>
      <c r="G62" s="695"/>
      <c r="H62" s="175"/>
      <c r="I62" s="175"/>
      <c r="J62" s="597"/>
      <c r="K62" s="597"/>
      <c r="L62" s="175"/>
      <c r="M62" s="175"/>
      <c r="N62" s="597"/>
      <c r="O62" s="597"/>
      <c r="P62" s="256"/>
      <c r="Q62" s="175"/>
      <c r="R62" s="175"/>
      <c r="S62" s="603"/>
      <c r="T62" s="603"/>
      <c r="U62" s="175"/>
      <c r="V62" s="175"/>
      <c r="W62" s="600"/>
      <c r="X62" s="600"/>
      <c r="Y62" s="175"/>
      <c r="Z62" s="175"/>
      <c r="AA62" s="603"/>
      <c r="AB62" s="603"/>
      <c r="AC62" s="175"/>
      <c r="AD62" s="175"/>
      <c r="AE62" s="598"/>
      <c r="AF62" s="599"/>
    </row>
    <row r="63" spans="1:33" ht="20.100000000000001" customHeight="1" x14ac:dyDescent="0.2">
      <c r="B63" s="602"/>
      <c r="C63" s="602"/>
      <c r="D63" s="175"/>
      <c r="E63" s="175"/>
      <c r="F63" s="695"/>
      <c r="G63" s="695"/>
      <c r="H63" s="175"/>
      <c r="I63" s="175"/>
      <c r="J63" s="597"/>
      <c r="K63" s="597"/>
      <c r="L63" s="175"/>
      <c r="M63" s="175"/>
      <c r="N63" s="597"/>
      <c r="O63" s="597"/>
      <c r="P63" s="256"/>
      <c r="Q63" s="175"/>
      <c r="R63" s="175"/>
      <c r="S63" s="603"/>
      <c r="T63" s="603"/>
      <c r="U63" s="175"/>
      <c r="V63" s="175"/>
      <c r="W63" s="600"/>
      <c r="X63" s="600"/>
      <c r="Y63" s="175"/>
      <c r="Z63" s="175"/>
      <c r="AA63" s="603"/>
      <c r="AB63" s="603"/>
      <c r="AC63" s="175"/>
      <c r="AD63" s="175"/>
      <c r="AE63" s="598"/>
      <c r="AF63" s="599"/>
    </row>
    <row r="64" spans="1:33" ht="20.100000000000001" customHeight="1" x14ac:dyDescent="0.2">
      <c r="B64" s="602"/>
      <c r="C64" s="602"/>
      <c r="D64" s="256"/>
      <c r="E64" s="256"/>
      <c r="F64" s="695"/>
      <c r="G64" s="695"/>
      <c r="H64" s="256"/>
      <c r="I64" s="256"/>
      <c r="J64" s="597"/>
      <c r="K64" s="597"/>
      <c r="L64" s="256"/>
      <c r="M64" s="256"/>
      <c r="N64" s="597"/>
      <c r="O64" s="597"/>
      <c r="P64" s="256"/>
      <c r="Q64" s="256"/>
      <c r="R64" s="256"/>
      <c r="S64" s="603"/>
      <c r="T64" s="603"/>
      <c r="U64" s="256"/>
      <c r="V64" s="256"/>
      <c r="W64" s="600"/>
      <c r="X64" s="600"/>
      <c r="Y64" s="256"/>
      <c r="Z64" s="256"/>
      <c r="AA64" s="603"/>
      <c r="AB64" s="603"/>
      <c r="AC64" s="256"/>
      <c r="AD64" s="256"/>
      <c r="AE64" s="598"/>
      <c r="AF64" s="599"/>
    </row>
    <row r="65" spans="1:33" ht="20.100000000000001" customHeight="1" x14ac:dyDescent="0.2">
      <c r="B65" s="602"/>
      <c r="C65" s="602"/>
      <c r="D65" s="256"/>
      <c r="E65" s="256"/>
      <c r="F65" s="695"/>
      <c r="G65" s="695"/>
      <c r="H65" s="256"/>
      <c r="I65" s="256"/>
      <c r="J65" s="597"/>
      <c r="K65" s="597"/>
      <c r="L65" s="256"/>
      <c r="M65" s="256"/>
      <c r="N65" s="597"/>
      <c r="O65" s="597"/>
      <c r="P65" s="256"/>
      <c r="Q65" s="256"/>
      <c r="R65" s="256"/>
      <c r="S65" s="603"/>
      <c r="T65" s="603"/>
      <c r="U65" s="256"/>
      <c r="V65" s="256"/>
      <c r="W65" s="600"/>
      <c r="X65" s="600"/>
      <c r="Y65" s="256"/>
      <c r="Z65" s="256"/>
      <c r="AA65" s="603"/>
      <c r="AB65" s="603"/>
      <c r="AC65" s="256"/>
      <c r="AD65" s="256"/>
      <c r="AE65" s="598"/>
      <c r="AF65" s="599"/>
    </row>
    <row r="66" spans="1:33" ht="20.100000000000001" customHeight="1" x14ac:dyDescent="0.2">
      <c r="C66" s="236"/>
      <c r="D66" s="236"/>
      <c r="G66" s="236"/>
      <c r="H66" s="236"/>
      <c r="K66" s="236"/>
      <c r="L66" s="236"/>
      <c r="O66" s="236"/>
      <c r="P66" s="236"/>
      <c r="T66" s="236"/>
      <c r="U66" s="236"/>
      <c r="X66" s="236"/>
      <c r="Y66" s="236"/>
      <c r="AB66" s="230" t="s">
        <v>220</v>
      </c>
      <c r="AC66" s="221" t="s">
        <v>207</v>
      </c>
      <c r="AD66" s="221" t="s">
        <v>208</v>
      </c>
      <c r="AE66" s="221" t="s">
        <v>208</v>
      </c>
      <c r="AF66" s="221" t="s">
        <v>209</v>
      </c>
      <c r="AG66" s="239" t="s">
        <v>221</v>
      </c>
    </row>
    <row r="67" spans="1:33" ht="20.100000000000001" customHeight="1" x14ac:dyDescent="0.2">
      <c r="A67" s="172"/>
      <c r="B67" s="512" t="s">
        <v>1</v>
      </c>
      <c r="C67" s="595">
        <v>0.375</v>
      </c>
      <c r="D67" s="595"/>
      <c r="E67" s="595"/>
      <c r="G67" s="594" t="str">
        <f>F58</f>
        <v>宇都宮フットボールクラブジュニア</v>
      </c>
      <c r="H67" s="594"/>
      <c r="I67" s="594"/>
      <c r="J67" s="594"/>
      <c r="K67" s="594"/>
      <c r="L67" s="594"/>
      <c r="M67" s="594"/>
      <c r="N67" s="592">
        <f>P67+P68</f>
        <v>13</v>
      </c>
      <c r="O67" s="596" t="s">
        <v>197</v>
      </c>
      <c r="P67" s="231">
        <v>7</v>
      </c>
      <c r="Q67" s="245" t="s">
        <v>308</v>
      </c>
      <c r="R67" s="231">
        <v>0</v>
      </c>
      <c r="S67" s="596" t="s">
        <v>199</v>
      </c>
      <c r="T67" s="592">
        <f>R67+R68</f>
        <v>0</v>
      </c>
      <c r="U67" s="593" t="str">
        <f>J58</f>
        <v>喜連川ＦＣＪｒ</v>
      </c>
      <c r="V67" s="593"/>
      <c r="W67" s="593"/>
      <c r="X67" s="593"/>
      <c r="Y67" s="593"/>
      <c r="Z67" s="593"/>
      <c r="AA67" s="593"/>
      <c r="AB67" s="591"/>
      <c r="AC67" s="590" t="s">
        <v>212</v>
      </c>
      <c r="AD67" s="590" t="s">
        <v>218</v>
      </c>
      <c r="AE67" s="590" t="s">
        <v>211</v>
      </c>
      <c r="AF67" s="590">
        <v>6</v>
      </c>
      <c r="AG67" s="511"/>
    </row>
    <row r="68" spans="1:33" ht="20.100000000000001" customHeight="1" x14ac:dyDescent="0.2">
      <c r="A68" s="172"/>
      <c r="B68" s="512"/>
      <c r="C68" s="595"/>
      <c r="D68" s="595"/>
      <c r="E68" s="595"/>
      <c r="G68" s="594"/>
      <c r="H68" s="594"/>
      <c r="I68" s="594"/>
      <c r="J68" s="594"/>
      <c r="K68" s="594"/>
      <c r="L68" s="594"/>
      <c r="M68" s="594"/>
      <c r="N68" s="592"/>
      <c r="O68" s="596"/>
      <c r="P68" s="231">
        <v>6</v>
      </c>
      <c r="Q68" s="245" t="s">
        <v>308</v>
      </c>
      <c r="R68" s="231">
        <v>0</v>
      </c>
      <c r="S68" s="596"/>
      <c r="T68" s="592"/>
      <c r="U68" s="593"/>
      <c r="V68" s="593"/>
      <c r="W68" s="593"/>
      <c r="X68" s="593"/>
      <c r="Y68" s="593"/>
      <c r="Z68" s="593"/>
      <c r="AA68" s="593"/>
      <c r="AB68" s="591"/>
      <c r="AC68" s="590"/>
      <c r="AD68" s="590"/>
      <c r="AE68" s="590"/>
      <c r="AF68" s="590"/>
      <c r="AG68" s="511"/>
    </row>
    <row r="69" spans="1:33" ht="20.100000000000001" customHeight="1" x14ac:dyDescent="0.2">
      <c r="C69" s="131"/>
      <c r="D69" s="131"/>
      <c r="E69" s="82"/>
      <c r="G69" s="231"/>
      <c r="H69" s="231"/>
      <c r="I69" s="257"/>
      <c r="J69" s="257"/>
      <c r="K69" s="231"/>
      <c r="L69" s="231"/>
      <c r="M69" s="257"/>
      <c r="N69" s="257"/>
      <c r="O69" s="231"/>
      <c r="P69" s="231"/>
      <c r="Q69" s="257"/>
      <c r="R69" s="257"/>
      <c r="S69" s="257"/>
      <c r="T69" s="231"/>
      <c r="U69" s="231"/>
      <c r="V69" s="257"/>
      <c r="W69" s="257"/>
      <c r="X69" s="231"/>
      <c r="Y69" s="231"/>
      <c r="Z69" s="257"/>
      <c r="AA69" s="257"/>
      <c r="AB69" s="223"/>
      <c r="AC69" s="67"/>
      <c r="AD69" s="67"/>
      <c r="AE69" s="174"/>
      <c r="AF69" s="174"/>
      <c r="AG69" s="224"/>
    </row>
    <row r="70" spans="1:33" ht="20.100000000000001" customHeight="1" x14ac:dyDescent="0.2">
      <c r="A70" s="172"/>
      <c r="B70" s="512" t="s">
        <v>2</v>
      </c>
      <c r="C70" s="595">
        <v>0.40277777777777773</v>
      </c>
      <c r="D70" s="595"/>
      <c r="E70" s="595"/>
      <c r="G70" s="622" t="str">
        <f>S58</f>
        <v>さつきが丘スポーツ少年団サッカー部</v>
      </c>
      <c r="H70" s="622"/>
      <c r="I70" s="622"/>
      <c r="J70" s="622"/>
      <c r="K70" s="622"/>
      <c r="L70" s="622"/>
      <c r="M70" s="622"/>
      <c r="N70" s="592">
        <f>P70+P71</f>
        <v>0</v>
      </c>
      <c r="O70" s="596" t="s">
        <v>197</v>
      </c>
      <c r="P70" s="231">
        <v>0</v>
      </c>
      <c r="Q70" s="245" t="s">
        <v>308</v>
      </c>
      <c r="R70" s="231">
        <v>2</v>
      </c>
      <c r="S70" s="596" t="s">
        <v>199</v>
      </c>
      <c r="T70" s="592">
        <f>R70+R71</f>
        <v>7</v>
      </c>
      <c r="U70" s="594" t="str">
        <f>W58</f>
        <v>久下田ＦＣ</v>
      </c>
      <c r="V70" s="594"/>
      <c r="W70" s="594"/>
      <c r="X70" s="594"/>
      <c r="Y70" s="594"/>
      <c r="Z70" s="594"/>
      <c r="AA70" s="594"/>
      <c r="AB70" s="591"/>
      <c r="AC70" s="590" t="s">
        <v>217</v>
      </c>
      <c r="AD70" s="590" t="s">
        <v>215</v>
      </c>
      <c r="AE70" s="590" t="s">
        <v>216</v>
      </c>
      <c r="AF70" s="590">
        <v>3</v>
      </c>
      <c r="AG70" s="511"/>
    </row>
    <row r="71" spans="1:33" ht="20.100000000000001" customHeight="1" x14ac:dyDescent="0.2">
      <c r="A71" s="172"/>
      <c r="B71" s="512"/>
      <c r="C71" s="595"/>
      <c r="D71" s="595"/>
      <c r="E71" s="595"/>
      <c r="G71" s="622"/>
      <c r="H71" s="622"/>
      <c r="I71" s="622"/>
      <c r="J71" s="622"/>
      <c r="K71" s="622"/>
      <c r="L71" s="622"/>
      <c r="M71" s="622"/>
      <c r="N71" s="592"/>
      <c r="O71" s="596"/>
      <c r="P71" s="231">
        <v>0</v>
      </c>
      <c r="Q71" s="245" t="s">
        <v>308</v>
      </c>
      <c r="R71" s="231">
        <v>5</v>
      </c>
      <c r="S71" s="596"/>
      <c r="T71" s="592"/>
      <c r="U71" s="594"/>
      <c r="V71" s="594"/>
      <c r="W71" s="594"/>
      <c r="X71" s="594"/>
      <c r="Y71" s="594"/>
      <c r="Z71" s="594"/>
      <c r="AA71" s="594"/>
      <c r="AB71" s="591"/>
      <c r="AC71" s="590"/>
      <c r="AD71" s="590"/>
      <c r="AE71" s="590"/>
      <c r="AF71" s="590"/>
      <c r="AG71" s="511"/>
    </row>
    <row r="72" spans="1:33" ht="20.100000000000001" customHeight="1" x14ac:dyDescent="0.2">
      <c r="A72" s="172"/>
      <c r="C72" s="131"/>
      <c r="D72" s="131"/>
      <c r="E72" s="82"/>
      <c r="G72" s="231"/>
      <c r="H72" s="231"/>
      <c r="I72" s="257"/>
      <c r="J72" s="257"/>
      <c r="K72" s="231"/>
      <c r="L72" s="231"/>
      <c r="M72" s="257"/>
      <c r="N72" s="257"/>
      <c r="O72" s="231"/>
      <c r="P72" s="231"/>
      <c r="Q72" s="257"/>
      <c r="R72" s="257"/>
      <c r="S72" s="257"/>
      <c r="T72" s="231"/>
      <c r="U72" s="231"/>
      <c r="V72" s="257"/>
      <c r="W72" s="257"/>
      <c r="X72" s="231"/>
      <c r="Y72" s="231"/>
      <c r="Z72" s="257"/>
      <c r="AA72" s="257"/>
      <c r="AB72" s="223"/>
      <c r="AC72" s="67"/>
      <c r="AD72" s="67"/>
      <c r="AE72" s="174"/>
      <c r="AF72" s="174"/>
      <c r="AG72" s="224"/>
    </row>
    <row r="73" spans="1:33" ht="20.100000000000001" customHeight="1" x14ac:dyDescent="0.2">
      <c r="A73" s="172"/>
      <c r="B73" s="512" t="s">
        <v>3</v>
      </c>
      <c r="C73" s="595">
        <v>0.43055555555555558</v>
      </c>
      <c r="D73" s="595"/>
      <c r="E73" s="595"/>
      <c r="G73" s="609" t="str">
        <f>F58</f>
        <v>宇都宮フットボールクラブジュニア</v>
      </c>
      <c r="H73" s="609"/>
      <c r="I73" s="609"/>
      <c r="J73" s="609"/>
      <c r="K73" s="609"/>
      <c r="L73" s="609"/>
      <c r="M73" s="609"/>
      <c r="N73" s="592">
        <f>P73+P74</f>
        <v>0</v>
      </c>
      <c r="O73" s="596" t="s">
        <v>197</v>
      </c>
      <c r="P73" s="231">
        <v>0</v>
      </c>
      <c r="Q73" s="245" t="s">
        <v>308</v>
      </c>
      <c r="R73" s="231">
        <v>0</v>
      </c>
      <c r="S73" s="596" t="s">
        <v>199</v>
      </c>
      <c r="T73" s="592">
        <f>R73+R74</f>
        <v>0</v>
      </c>
      <c r="U73" s="609" t="str">
        <f>N58</f>
        <v>ＦＣ黒羽</v>
      </c>
      <c r="V73" s="609"/>
      <c r="W73" s="609"/>
      <c r="X73" s="609"/>
      <c r="Y73" s="609"/>
      <c r="Z73" s="609"/>
      <c r="AA73" s="609"/>
      <c r="AB73" s="591"/>
      <c r="AC73" s="590" t="s">
        <v>211</v>
      </c>
      <c r="AD73" s="590" t="s">
        <v>212</v>
      </c>
      <c r="AE73" s="590" t="s">
        <v>218</v>
      </c>
      <c r="AF73" s="590">
        <v>5</v>
      </c>
      <c r="AG73" s="511"/>
    </row>
    <row r="74" spans="1:33" ht="20.100000000000001" customHeight="1" x14ac:dyDescent="0.2">
      <c r="A74" s="172"/>
      <c r="B74" s="512"/>
      <c r="C74" s="595"/>
      <c r="D74" s="595"/>
      <c r="E74" s="595"/>
      <c r="G74" s="609"/>
      <c r="H74" s="609"/>
      <c r="I74" s="609"/>
      <c r="J74" s="609"/>
      <c r="K74" s="609"/>
      <c r="L74" s="609"/>
      <c r="M74" s="609"/>
      <c r="N74" s="592"/>
      <c r="O74" s="596"/>
      <c r="P74" s="231">
        <v>0</v>
      </c>
      <c r="Q74" s="245" t="s">
        <v>308</v>
      </c>
      <c r="R74" s="231">
        <v>0</v>
      </c>
      <c r="S74" s="596"/>
      <c r="T74" s="592"/>
      <c r="U74" s="609"/>
      <c r="V74" s="609"/>
      <c r="W74" s="609"/>
      <c r="X74" s="609"/>
      <c r="Y74" s="609"/>
      <c r="Z74" s="609"/>
      <c r="AA74" s="609"/>
      <c r="AB74" s="591"/>
      <c r="AC74" s="590"/>
      <c r="AD74" s="590"/>
      <c r="AE74" s="590"/>
      <c r="AF74" s="590"/>
      <c r="AG74" s="511"/>
    </row>
    <row r="75" spans="1:33" ht="20.100000000000001" customHeight="1" x14ac:dyDescent="0.2">
      <c r="A75" s="172"/>
      <c r="B75" s="225"/>
      <c r="C75" s="235"/>
      <c r="D75" s="235"/>
      <c r="E75" s="235"/>
      <c r="G75" s="231"/>
      <c r="H75" s="231"/>
      <c r="I75" s="231"/>
      <c r="J75" s="231"/>
      <c r="K75" s="231"/>
      <c r="L75" s="231"/>
      <c r="M75" s="231"/>
      <c r="N75" s="170"/>
      <c r="O75" s="232"/>
      <c r="P75" s="231"/>
      <c r="Q75" s="257"/>
      <c r="R75" s="257"/>
      <c r="S75" s="232"/>
      <c r="T75" s="170"/>
      <c r="U75" s="231"/>
      <c r="V75" s="231"/>
      <c r="W75" s="231"/>
      <c r="X75" s="231"/>
      <c r="Y75" s="231"/>
      <c r="Z75" s="231"/>
      <c r="AA75" s="231"/>
      <c r="AB75" s="223"/>
      <c r="AC75" s="67"/>
      <c r="AD75" s="67"/>
      <c r="AE75" s="174"/>
      <c r="AF75" s="174"/>
      <c r="AG75" s="224"/>
    </row>
    <row r="76" spans="1:33" ht="20.100000000000001" customHeight="1" x14ac:dyDescent="0.2">
      <c r="A76" s="172"/>
      <c r="B76" s="512" t="s">
        <v>4</v>
      </c>
      <c r="C76" s="595">
        <v>0.45833333333333331</v>
      </c>
      <c r="D76" s="595"/>
      <c r="E76" s="595"/>
      <c r="G76" s="622" t="str">
        <f>S58</f>
        <v>さつきが丘スポーツ少年団サッカー部</v>
      </c>
      <c r="H76" s="622"/>
      <c r="I76" s="622"/>
      <c r="J76" s="622"/>
      <c r="K76" s="622"/>
      <c r="L76" s="622"/>
      <c r="M76" s="622"/>
      <c r="N76" s="592">
        <f>P76+P77</f>
        <v>0</v>
      </c>
      <c r="O76" s="596" t="s">
        <v>197</v>
      </c>
      <c r="P76" s="231">
        <v>0</v>
      </c>
      <c r="Q76" s="245" t="s">
        <v>308</v>
      </c>
      <c r="R76" s="231">
        <v>0</v>
      </c>
      <c r="S76" s="596" t="s">
        <v>199</v>
      </c>
      <c r="T76" s="592">
        <f>R76+R77</f>
        <v>2</v>
      </c>
      <c r="U76" s="594" t="str">
        <f>AA58</f>
        <v>栃木Ｃｈａｒｍｅ．Ｆ．Ｃ</v>
      </c>
      <c r="V76" s="594"/>
      <c r="W76" s="594"/>
      <c r="X76" s="594"/>
      <c r="Y76" s="594"/>
      <c r="Z76" s="594"/>
      <c r="AA76" s="594"/>
      <c r="AB76" s="591"/>
      <c r="AC76" s="590" t="s">
        <v>216</v>
      </c>
      <c r="AD76" s="590" t="s">
        <v>217</v>
      </c>
      <c r="AE76" s="590" t="s">
        <v>215</v>
      </c>
      <c r="AF76" s="590">
        <v>2</v>
      </c>
      <c r="AG76" s="511"/>
    </row>
    <row r="77" spans="1:33" ht="20.100000000000001" customHeight="1" x14ac:dyDescent="0.2">
      <c r="A77" s="172"/>
      <c r="B77" s="512"/>
      <c r="C77" s="595"/>
      <c r="D77" s="595"/>
      <c r="E77" s="595"/>
      <c r="G77" s="622"/>
      <c r="H77" s="622"/>
      <c r="I77" s="622"/>
      <c r="J77" s="622"/>
      <c r="K77" s="622"/>
      <c r="L77" s="622"/>
      <c r="M77" s="622"/>
      <c r="N77" s="592"/>
      <c r="O77" s="596"/>
      <c r="P77" s="231">
        <v>0</v>
      </c>
      <c r="Q77" s="245" t="s">
        <v>308</v>
      </c>
      <c r="R77" s="231">
        <v>2</v>
      </c>
      <c r="S77" s="596"/>
      <c r="T77" s="592"/>
      <c r="U77" s="594"/>
      <c r="V77" s="594"/>
      <c r="W77" s="594"/>
      <c r="X77" s="594"/>
      <c r="Y77" s="594"/>
      <c r="Z77" s="594"/>
      <c r="AA77" s="594"/>
      <c r="AB77" s="591"/>
      <c r="AC77" s="590"/>
      <c r="AD77" s="590"/>
      <c r="AE77" s="590"/>
      <c r="AF77" s="590"/>
      <c r="AG77" s="511"/>
    </row>
    <row r="78" spans="1:33" ht="20.100000000000001" customHeight="1" x14ac:dyDescent="0.2">
      <c r="A78" s="172"/>
      <c r="C78" s="131"/>
      <c r="D78" s="131"/>
      <c r="E78" s="82"/>
      <c r="G78" s="231"/>
      <c r="H78" s="231"/>
      <c r="I78" s="257"/>
      <c r="J78" s="257"/>
      <c r="K78" s="231"/>
      <c r="L78" s="231"/>
      <c r="M78" s="257"/>
      <c r="N78" s="257"/>
      <c r="O78" s="231"/>
      <c r="P78" s="231"/>
      <c r="Q78" s="257"/>
      <c r="R78" s="257"/>
      <c r="S78" s="257"/>
      <c r="T78" s="231"/>
      <c r="U78" s="231"/>
      <c r="V78" s="257"/>
      <c r="W78" s="257"/>
      <c r="X78" s="231"/>
      <c r="Y78" s="231"/>
      <c r="Z78" s="257"/>
      <c r="AA78" s="257"/>
      <c r="AB78" s="223"/>
      <c r="AC78" s="67"/>
      <c r="AD78" s="67"/>
      <c r="AE78" s="174"/>
      <c r="AF78" s="174"/>
      <c r="AG78" s="224"/>
    </row>
    <row r="79" spans="1:33" ht="20.100000000000001" customHeight="1" x14ac:dyDescent="0.2">
      <c r="A79" s="172"/>
      <c r="B79" s="512" t="s">
        <v>5</v>
      </c>
      <c r="C79" s="595">
        <v>0.4861111111111111</v>
      </c>
      <c r="D79" s="595"/>
      <c r="E79" s="595"/>
      <c r="G79" s="593" t="str">
        <f>J58</f>
        <v>喜連川ＦＣＪｒ</v>
      </c>
      <c r="H79" s="593"/>
      <c r="I79" s="593"/>
      <c r="J79" s="593"/>
      <c r="K79" s="593"/>
      <c r="L79" s="593"/>
      <c r="M79" s="593"/>
      <c r="N79" s="592">
        <f>P79+P80</f>
        <v>0</v>
      </c>
      <c r="O79" s="596" t="s">
        <v>197</v>
      </c>
      <c r="P79" s="231">
        <v>0</v>
      </c>
      <c r="Q79" s="245" t="s">
        <v>308</v>
      </c>
      <c r="R79" s="231">
        <v>7</v>
      </c>
      <c r="S79" s="596" t="s">
        <v>199</v>
      </c>
      <c r="T79" s="592">
        <f>R79+R80</f>
        <v>11</v>
      </c>
      <c r="U79" s="594" t="str">
        <f>N58</f>
        <v>ＦＣ黒羽</v>
      </c>
      <c r="V79" s="594"/>
      <c r="W79" s="594"/>
      <c r="X79" s="594"/>
      <c r="Y79" s="594"/>
      <c r="Z79" s="594"/>
      <c r="AA79" s="594"/>
      <c r="AB79" s="591"/>
      <c r="AC79" s="590" t="s">
        <v>218</v>
      </c>
      <c r="AD79" s="590" t="s">
        <v>211</v>
      </c>
      <c r="AE79" s="590" t="s">
        <v>212</v>
      </c>
      <c r="AF79" s="590">
        <v>4</v>
      </c>
      <c r="AG79" s="511"/>
    </row>
    <row r="80" spans="1:33" ht="20.100000000000001" customHeight="1" x14ac:dyDescent="0.2">
      <c r="A80" s="172"/>
      <c r="B80" s="512"/>
      <c r="C80" s="595"/>
      <c r="D80" s="595"/>
      <c r="E80" s="595"/>
      <c r="G80" s="593"/>
      <c r="H80" s="593"/>
      <c r="I80" s="593"/>
      <c r="J80" s="593"/>
      <c r="K80" s="593"/>
      <c r="L80" s="593"/>
      <c r="M80" s="593"/>
      <c r="N80" s="592"/>
      <c r="O80" s="596"/>
      <c r="P80" s="231">
        <v>0</v>
      </c>
      <c r="Q80" s="245" t="s">
        <v>308</v>
      </c>
      <c r="R80" s="231">
        <v>4</v>
      </c>
      <c r="S80" s="596"/>
      <c r="T80" s="592"/>
      <c r="U80" s="594"/>
      <c r="V80" s="594"/>
      <c r="W80" s="594"/>
      <c r="X80" s="594"/>
      <c r="Y80" s="594"/>
      <c r="Z80" s="594"/>
      <c r="AA80" s="594"/>
      <c r="AB80" s="591"/>
      <c r="AC80" s="590"/>
      <c r="AD80" s="590"/>
      <c r="AE80" s="590"/>
      <c r="AF80" s="590"/>
      <c r="AG80" s="511"/>
    </row>
    <row r="81" spans="1:33" ht="20.100000000000001" customHeight="1" x14ac:dyDescent="0.2">
      <c r="A81" s="172"/>
      <c r="C81" s="131"/>
      <c r="D81" s="131"/>
      <c r="E81" s="82"/>
      <c r="G81" s="231"/>
      <c r="H81" s="231"/>
      <c r="I81" s="257"/>
      <c r="J81" s="257"/>
      <c r="K81" s="231"/>
      <c r="L81" s="231"/>
      <c r="M81" s="257"/>
      <c r="N81" s="257"/>
      <c r="O81" s="231"/>
      <c r="P81" s="231"/>
      <c r="Q81" s="257"/>
      <c r="R81" s="257"/>
      <c r="S81" s="257"/>
      <c r="T81" s="231"/>
      <c r="U81" s="231"/>
      <c r="V81" s="257"/>
      <c r="W81" s="257"/>
      <c r="X81" s="231"/>
      <c r="Y81" s="231"/>
      <c r="Z81" s="257"/>
      <c r="AA81" s="257"/>
      <c r="AB81" s="223"/>
      <c r="AC81" s="236"/>
      <c r="AD81" s="67"/>
      <c r="AE81" s="67"/>
      <c r="AF81" s="174"/>
      <c r="AG81" s="173"/>
    </row>
    <row r="82" spans="1:33" ht="20.100000000000001" customHeight="1" x14ac:dyDescent="0.2">
      <c r="A82" s="172"/>
      <c r="B82" s="512" t="s">
        <v>0</v>
      </c>
      <c r="C82" s="595">
        <v>0.51388888888888895</v>
      </c>
      <c r="D82" s="595"/>
      <c r="E82" s="595"/>
      <c r="G82" s="609" t="str">
        <f>W58</f>
        <v>久下田ＦＣ</v>
      </c>
      <c r="H82" s="609"/>
      <c r="I82" s="609"/>
      <c r="J82" s="609"/>
      <c r="K82" s="609"/>
      <c r="L82" s="609"/>
      <c r="M82" s="609"/>
      <c r="N82" s="592">
        <f>P82+P83</f>
        <v>0</v>
      </c>
      <c r="O82" s="596" t="s">
        <v>197</v>
      </c>
      <c r="P82" s="231">
        <v>0</v>
      </c>
      <c r="Q82" s="245" t="s">
        <v>308</v>
      </c>
      <c r="R82" s="231">
        <v>0</v>
      </c>
      <c r="S82" s="596" t="s">
        <v>199</v>
      </c>
      <c r="T82" s="592">
        <f>R82+R83</f>
        <v>0</v>
      </c>
      <c r="U82" s="609" t="str">
        <f>AA58</f>
        <v>栃木Ｃｈａｒｍｅ．Ｆ．Ｃ</v>
      </c>
      <c r="V82" s="609"/>
      <c r="W82" s="609"/>
      <c r="X82" s="609"/>
      <c r="Y82" s="609"/>
      <c r="Z82" s="609"/>
      <c r="AA82" s="609"/>
      <c r="AB82" s="591"/>
      <c r="AC82" s="590" t="s">
        <v>215</v>
      </c>
      <c r="AD82" s="590" t="s">
        <v>216</v>
      </c>
      <c r="AE82" s="590" t="s">
        <v>217</v>
      </c>
      <c r="AF82" s="590">
        <v>1</v>
      </c>
      <c r="AG82" s="511"/>
    </row>
    <row r="83" spans="1:33" ht="20.100000000000001" customHeight="1" x14ac:dyDescent="0.2">
      <c r="A83" s="172"/>
      <c r="B83" s="512"/>
      <c r="C83" s="595"/>
      <c r="D83" s="595"/>
      <c r="E83" s="595"/>
      <c r="G83" s="609"/>
      <c r="H83" s="609"/>
      <c r="I83" s="609"/>
      <c r="J83" s="609"/>
      <c r="K83" s="609"/>
      <c r="L83" s="609"/>
      <c r="M83" s="609"/>
      <c r="N83" s="592"/>
      <c r="O83" s="596"/>
      <c r="P83" s="231">
        <v>0</v>
      </c>
      <c r="Q83" s="245" t="s">
        <v>308</v>
      </c>
      <c r="R83" s="231">
        <v>0</v>
      </c>
      <c r="S83" s="596"/>
      <c r="T83" s="592"/>
      <c r="U83" s="609"/>
      <c r="V83" s="609"/>
      <c r="W83" s="609"/>
      <c r="X83" s="609"/>
      <c r="Y83" s="609"/>
      <c r="Z83" s="609"/>
      <c r="AA83" s="609"/>
      <c r="AB83" s="591"/>
      <c r="AC83" s="590"/>
      <c r="AD83" s="590"/>
      <c r="AE83" s="590"/>
      <c r="AF83" s="590"/>
      <c r="AG83" s="511"/>
    </row>
    <row r="84" spans="1:33" ht="20.100000000000001" customHeight="1" x14ac:dyDescent="0.2">
      <c r="B84" s="225"/>
      <c r="C84" s="171"/>
      <c r="D84" s="171"/>
      <c r="E84" s="171"/>
      <c r="G84" s="231"/>
      <c r="H84" s="231"/>
      <c r="I84" s="231"/>
      <c r="J84" s="231"/>
      <c r="K84" s="231"/>
      <c r="L84" s="231"/>
      <c r="M84" s="231"/>
      <c r="N84" s="170"/>
      <c r="O84" s="232"/>
      <c r="P84" s="231"/>
      <c r="Q84" s="245"/>
      <c r="R84" s="257"/>
      <c r="S84" s="232"/>
      <c r="T84" s="170"/>
      <c r="U84" s="231"/>
      <c r="V84" s="231"/>
      <c r="W84" s="231"/>
      <c r="X84" s="231"/>
      <c r="Y84" s="231"/>
      <c r="Z84" s="231"/>
      <c r="AA84" s="231"/>
      <c r="AB84" s="236"/>
      <c r="AC84" s="236"/>
      <c r="AF84" s="236"/>
      <c r="AG84" s="236"/>
    </row>
    <row r="85" spans="1:33" ht="20.100000000000001" customHeight="1" x14ac:dyDescent="0.2">
      <c r="C85" s="566" t="str">
        <f>J54 &amp;"リーグ"</f>
        <v>Nリーグ</v>
      </c>
      <c r="D85" s="567"/>
      <c r="E85" s="567"/>
      <c r="F85" s="568"/>
      <c r="G85" s="537" t="str">
        <f>C87</f>
        <v>宇都宮フットボールクラブジュニア</v>
      </c>
      <c r="H85" s="538"/>
      <c r="I85" s="469" t="str">
        <f>C89</f>
        <v>喜連川ＦＣＪｒ</v>
      </c>
      <c r="J85" s="471"/>
      <c r="K85" s="477" t="str">
        <f>C91</f>
        <v>ＦＣ黒羽</v>
      </c>
      <c r="L85" s="479"/>
      <c r="M85" s="588" t="s">
        <v>203</v>
      </c>
      <c r="N85" s="588" t="s">
        <v>204</v>
      </c>
      <c r="O85" s="588" t="s">
        <v>307</v>
      </c>
      <c r="P85" s="588" t="s">
        <v>205</v>
      </c>
      <c r="R85" s="499" t="str">
        <f>W54 &amp;"リーグ"</f>
        <v>NNリーグ</v>
      </c>
      <c r="S85" s="500"/>
      <c r="T85" s="500"/>
      <c r="U85" s="501"/>
      <c r="V85" s="533" t="str">
        <f>R87</f>
        <v>さつきが丘スポーツ少年団サッカー部</v>
      </c>
      <c r="W85" s="534"/>
      <c r="X85" s="469" t="str">
        <f>R89</f>
        <v>久下田ＦＣ</v>
      </c>
      <c r="Y85" s="471"/>
      <c r="Z85" s="505" t="str">
        <f>R91</f>
        <v>栃木Ｃｈａｒｍｅ．Ｆ．Ｃ</v>
      </c>
      <c r="AA85" s="506"/>
      <c r="AB85" s="588" t="s">
        <v>203</v>
      </c>
      <c r="AC85" s="588" t="s">
        <v>204</v>
      </c>
      <c r="AD85" s="588" t="s">
        <v>307</v>
      </c>
      <c r="AE85" s="588" t="s">
        <v>205</v>
      </c>
    </row>
    <row r="86" spans="1:33" ht="20.100000000000001" customHeight="1" x14ac:dyDescent="0.2">
      <c r="C86" s="569"/>
      <c r="D86" s="570"/>
      <c r="E86" s="570"/>
      <c r="F86" s="571"/>
      <c r="G86" s="539"/>
      <c r="H86" s="540"/>
      <c r="I86" s="472"/>
      <c r="J86" s="474"/>
      <c r="K86" s="480"/>
      <c r="L86" s="482"/>
      <c r="M86" s="589"/>
      <c r="N86" s="589"/>
      <c r="O86" s="589"/>
      <c r="P86" s="589"/>
      <c r="R86" s="502"/>
      <c r="S86" s="503"/>
      <c r="T86" s="503"/>
      <c r="U86" s="504"/>
      <c r="V86" s="535"/>
      <c r="W86" s="536"/>
      <c r="X86" s="472"/>
      <c r="Y86" s="474"/>
      <c r="Z86" s="507"/>
      <c r="AA86" s="508"/>
      <c r="AB86" s="589"/>
      <c r="AC86" s="589"/>
      <c r="AD86" s="589"/>
      <c r="AE86" s="589"/>
    </row>
    <row r="87" spans="1:33" ht="20.100000000000001" customHeight="1" x14ac:dyDescent="0.2">
      <c r="C87" s="689" t="str">
        <f>F58</f>
        <v>宇都宮フットボールクラブジュニア</v>
      </c>
      <c r="D87" s="690"/>
      <c r="E87" s="690"/>
      <c r="F87" s="691"/>
      <c r="G87" s="572"/>
      <c r="H87" s="573"/>
      <c r="I87" s="259">
        <f>N67</f>
        <v>13</v>
      </c>
      <c r="J87" s="259">
        <f>T67</f>
        <v>0</v>
      </c>
      <c r="K87" s="259">
        <f>N73</f>
        <v>0</v>
      </c>
      <c r="L87" s="259">
        <f>T73</f>
        <v>0</v>
      </c>
      <c r="M87" s="576">
        <f>COUNTIF(G88:L88,"○")*3+COUNTIF(G88:L88,"△")</f>
        <v>4</v>
      </c>
      <c r="N87" s="562">
        <f>O87-J87-L87</f>
        <v>13</v>
      </c>
      <c r="O87" s="562">
        <f>I87+K87</f>
        <v>13</v>
      </c>
      <c r="P87" s="562">
        <v>1</v>
      </c>
      <c r="R87" s="647" t="str">
        <f>S58</f>
        <v>さつきが丘スポーツ少年団サッカー部</v>
      </c>
      <c r="S87" s="687"/>
      <c r="T87" s="687"/>
      <c r="U87" s="648"/>
      <c r="V87" s="572"/>
      <c r="W87" s="573"/>
      <c r="X87" s="259">
        <f>N70</f>
        <v>0</v>
      </c>
      <c r="Y87" s="259">
        <f>T70</f>
        <v>7</v>
      </c>
      <c r="Z87" s="259">
        <f>N76</f>
        <v>0</v>
      </c>
      <c r="AA87" s="259">
        <f>T76</f>
        <v>2</v>
      </c>
      <c r="AB87" s="576">
        <f>COUNTIF(V88:AA88,"○")*3+COUNTIF(V88:AA88,"△")</f>
        <v>0</v>
      </c>
      <c r="AC87" s="562">
        <f>AD87-Y87-AA87</f>
        <v>-9</v>
      </c>
      <c r="AD87" s="562">
        <f>X87+Z87</f>
        <v>0</v>
      </c>
      <c r="AE87" s="562">
        <v>3</v>
      </c>
    </row>
    <row r="88" spans="1:33" ht="20.100000000000001" customHeight="1" x14ac:dyDescent="0.2">
      <c r="C88" s="692"/>
      <c r="D88" s="693"/>
      <c r="E88" s="693"/>
      <c r="F88" s="694"/>
      <c r="G88" s="574"/>
      <c r="H88" s="575"/>
      <c r="I88" s="564" t="str">
        <f>IF(I87&gt;J87,"○",IF(I87&lt;J87,"×",IF(I87=J87,"△")))</f>
        <v>○</v>
      </c>
      <c r="J88" s="565"/>
      <c r="K88" s="564" t="str">
        <f>IF(K87&gt;L87,"○",IF(K87&lt;L87,"×",IF(K87=L87,"△")))</f>
        <v>△</v>
      </c>
      <c r="L88" s="565"/>
      <c r="M88" s="577"/>
      <c r="N88" s="563"/>
      <c r="O88" s="563"/>
      <c r="P88" s="563"/>
      <c r="R88" s="649"/>
      <c r="S88" s="688"/>
      <c r="T88" s="688"/>
      <c r="U88" s="650"/>
      <c r="V88" s="574"/>
      <c r="W88" s="575"/>
      <c r="X88" s="564" t="str">
        <f>IF(X87&gt;Y87,"○",IF(X87&lt;Y87,"×",IF(X87=Y87,"△")))</f>
        <v>×</v>
      </c>
      <c r="Y88" s="565"/>
      <c r="Z88" s="564" t="str">
        <f>IF(Z87&gt;AA87,"○",IF(Z87&lt;AA87,"×",IF(Z87=AA87,"△")))</f>
        <v>×</v>
      </c>
      <c r="AA88" s="565"/>
      <c r="AB88" s="577"/>
      <c r="AC88" s="563"/>
      <c r="AD88" s="563"/>
      <c r="AE88" s="563"/>
    </row>
    <row r="89" spans="1:33" ht="20.100000000000001" customHeight="1" x14ac:dyDescent="0.2">
      <c r="C89" s="566" t="str">
        <f>J58</f>
        <v>喜連川ＦＣＪｒ</v>
      </c>
      <c r="D89" s="567"/>
      <c r="E89" s="567"/>
      <c r="F89" s="568"/>
      <c r="G89" s="259">
        <f>J87</f>
        <v>0</v>
      </c>
      <c r="H89" s="259">
        <f>I87</f>
        <v>13</v>
      </c>
      <c r="I89" s="572"/>
      <c r="J89" s="573"/>
      <c r="K89" s="259">
        <f>N79</f>
        <v>0</v>
      </c>
      <c r="L89" s="259">
        <f>T79</f>
        <v>11</v>
      </c>
      <c r="M89" s="576">
        <f>COUNTIF(G90:L90,"○")*3+COUNTIF(G90:L90,"△")</f>
        <v>0</v>
      </c>
      <c r="N89" s="497">
        <f>O89-H89-L89</f>
        <v>-24</v>
      </c>
      <c r="O89" s="562">
        <f>G89+K89</f>
        <v>0</v>
      </c>
      <c r="P89" s="562">
        <v>3</v>
      </c>
      <c r="R89" s="578" t="str">
        <f>W58</f>
        <v>久下田ＦＣ</v>
      </c>
      <c r="S89" s="579"/>
      <c r="T89" s="579"/>
      <c r="U89" s="580"/>
      <c r="V89" s="259">
        <f>Y87</f>
        <v>7</v>
      </c>
      <c r="W89" s="259">
        <f>X87</f>
        <v>0</v>
      </c>
      <c r="X89" s="572"/>
      <c r="Y89" s="573"/>
      <c r="Z89" s="259">
        <f>N82</f>
        <v>0</v>
      </c>
      <c r="AA89" s="259">
        <f>T82</f>
        <v>0</v>
      </c>
      <c r="AB89" s="576">
        <f>COUNTIF(V90:AA90,"○")*3+COUNTIF(V90:AA90,"△")</f>
        <v>4</v>
      </c>
      <c r="AC89" s="562">
        <f>AD89-W89-AA89</f>
        <v>7</v>
      </c>
      <c r="AD89" s="562">
        <f>V89+Z89</f>
        <v>7</v>
      </c>
      <c r="AE89" s="562">
        <v>1</v>
      </c>
    </row>
    <row r="90" spans="1:33" ht="20.100000000000001" customHeight="1" x14ac:dyDescent="0.2">
      <c r="C90" s="569"/>
      <c r="D90" s="570"/>
      <c r="E90" s="570"/>
      <c r="F90" s="571"/>
      <c r="G90" s="564" t="str">
        <f>IF(G89&gt;H89,"○",IF(G89&lt;H89,"×",IF(G89=H89,"△")))</f>
        <v>×</v>
      </c>
      <c r="H90" s="565"/>
      <c r="I90" s="574"/>
      <c r="J90" s="575"/>
      <c r="K90" s="564" t="str">
        <f>IF(K89&gt;L89,"○",IF(K89&lt;L89,"×",IF(K89=L89,"△")))</f>
        <v>×</v>
      </c>
      <c r="L90" s="565"/>
      <c r="M90" s="577"/>
      <c r="N90" s="498"/>
      <c r="O90" s="563"/>
      <c r="P90" s="563"/>
      <c r="R90" s="581"/>
      <c r="S90" s="582"/>
      <c r="T90" s="582"/>
      <c r="U90" s="583"/>
      <c r="V90" s="564" t="str">
        <f>IF(V89&gt;W89,"○",IF(V89&lt;W89,"×",IF(V89=W89,"△")))</f>
        <v>○</v>
      </c>
      <c r="W90" s="565"/>
      <c r="X90" s="574"/>
      <c r="Y90" s="575"/>
      <c r="Z90" s="564" t="str">
        <f>IF(Z89&gt;AA89,"○",IF(Z89&lt;AA89,"×",IF(Z89=AA89,"△")))</f>
        <v>△</v>
      </c>
      <c r="AA90" s="565"/>
      <c r="AB90" s="577"/>
      <c r="AC90" s="563"/>
      <c r="AD90" s="563"/>
      <c r="AE90" s="563"/>
    </row>
    <row r="91" spans="1:33" ht="20.100000000000001" customHeight="1" x14ac:dyDescent="0.2">
      <c r="C91" s="566" t="str">
        <f>N58</f>
        <v>ＦＣ黒羽</v>
      </c>
      <c r="D91" s="567"/>
      <c r="E91" s="567"/>
      <c r="F91" s="568"/>
      <c r="G91" s="259">
        <f>L87</f>
        <v>0</v>
      </c>
      <c r="H91" s="259">
        <f>K87</f>
        <v>0</v>
      </c>
      <c r="I91" s="259">
        <f>L89</f>
        <v>11</v>
      </c>
      <c r="J91" s="259">
        <f>K89</f>
        <v>0</v>
      </c>
      <c r="K91" s="572"/>
      <c r="L91" s="573"/>
      <c r="M91" s="576">
        <f>COUNTIF(G92:L92,"○")*3+COUNTIF(G92:L92,"△")</f>
        <v>4</v>
      </c>
      <c r="N91" s="562">
        <f>O91-H91-J91</f>
        <v>11</v>
      </c>
      <c r="O91" s="562">
        <f>G91+I91</f>
        <v>11</v>
      </c>
      <c r="P91" s="562">
        <v>2</v>
      </c>
      <c r="R91" s="566" t="str">
        <f>AA58</f>
        <v>栃木Ｃｈａｒｍｅ．Ｆ．Ｃ</v>
      </c>
      <c r="S91" s="567"/>
      <c r="T91" s="567"/>
      <c r="U91" s="568"/>
      <c r="V91" s="259">
        <f>AA87</f>
        <v>2</v>
      </c>
      <c r="W91" s="259">
        <f>Z87</f>
        <v>0</v>
      </c>
      <c r="X91" s="259">
        <f>AA89</f>
        <v>0</v>
      </c>
      <c r="Y91" s="259">
        <f>Z89</f>
        <v>0</v>
      </c>
      <c r="Z91" s="572"/>
      <c r="AA91" s="573"/>
      <c r="AB91" s="576">
        <f>COUNTIF(V92:AA92,"○")*3+COUNTIF(V92:AA92,"△")</f>
        <v>4</v>
      </c>
      <c r="AC91" s="562">
        <f>AD91-W91-Y91</f>
        <v>2</v>
      </c>
      <c r="AD91" s="562">
        <f>V91+X91</f>
        <v>2</v>
      </c>
      <c r="AE91" s="562">
        <v>2</v>
      </c>
    </row>
    <row r="92" spans="1:33" ht="20.100000000000001" customHeight="1" x14ac:dyDescent="0.2">
      <c r="C92" s="569"/>
      <c r="D92" s="570"/>
      <c r="E92" s="570"/>
      <c r="F92" s="571"/>
      <c r="G92" s="564" t="str">
        <f>IF(G91&gt;H91,"○",IF(G91&lt;H91,"×",IF(G91=H91,"△")))</f>
        <v>△</v>
      </c>
      <c r="H92" s="565"/>
      <c r="I92" s="564" t="str">
        <f>IF(I91&gt;J91,"○",IF(I91&lt;J91,"×",IF(I91=J91,"△")))</f>
        <v>○</v>
      </c>
      <c r="J92" s="565"/>
      <c r="K92" s="574"/>
      <c r="L92" s="575"/>
      <c r="M92" s="577"/>
      <c r="N92" s="563"/>
      <c r="O92" s="563"/>
      <c r="P92" s="563"/>
      <c r="R92" s="569"/>
      <c r="S92" s="570"/>
      <c r="T92" s="570"/>
      <c r="U92" s="571"/>
      <c r="V92" s="564" t="str">
        <f>IF(V91&gt;W91,"○",IF(V91&lt;W91,"×",IF(V91=W91,"△")))</f>
        <v>○</v>
      </c>
      <c r="W92" s="565"/>
      <c r="X92" s="564" t="str">
        <f>IF(X91&gt;Y91,"○",IF(X91&lt;Y91,"×",IF(X91=Y91,"△")))</f>
        <v>△</v>
      </c>
      <c r="Y92" s="565"/>
      <c r="Z92" s="574"/>
      <c r="AA92" s="575"/>
      <c r="AB92" s="577"/>
      <c r="AC92" s="563"/>
      <c r="AD92" s="563"/>
      <c r="AE92" s="563"/>
    </row>
  </sheetData>
  <mergeCells count="451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D30:F31"/>
    <mergeCell ref="G30:M31"/>
    <mergeCell ref="N30:N31"/>
    <mergeCell ref="O30:O31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B34:B35"/>
    <mergeCell ref="C34:C35"/>
    <mergeCell ref="D34:F35"/>
    <mergeCell ref="G34:M35"/>
    <mergeCell ref="N34:N35"/>
    <mergeCell ref="O34:O35"/>
    <mergeCell ref="G38:M39"/>
    <mergeCell ref="N38:N39"/>
    <mergeCell ref="O38:O39"/>
    <mergeCell ref="S38:S39"/>
    <mergeCell ref="T38:T39"/>
    <mergeCell ref="T36:T37"/>
    <mergeCell ref="AE34:AE35"/>
    <mergeCell ref="AF34:AF35"/>
    <mergeCell ref="AG34:AG35"/>
    <mergeCell ref="U34:AA35"/>
    <mergeCell ref="AB34:AB35"/>
    <mergeCell ref="AC34:AC35"/>
    <mergeCell ref="AD34:AD35"/>
    <mergeCell ref="AF36:AF37"/>
    <mergeCell ref="AG36:AG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D38:AD39"/>
    <mergeCell ref="AE38:AE39"/>
    <mergeCell ref="AF38:AF39"/>
    <mergeCell ref="B38:B39"/>
    <mergeCell ref="C38:C39"/>
    <mergeCell ref="D38: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AF45:AF46"/>
    <mergeCell ref="F46:G46"/>
    <mergeCell ref="J46:K46"/>
    <mergeCell ref="L46:M46"/>
    <mergeCell ref="V46:W46"/>
    <mergeCell ref="Z46:AA46"/>
    <mergeCell ref="AB46:AC46"/>
    <mergeCell ref="X45:Y46"/>
    <mergeCell ref="AD45:AD46"/>
    <mergeCell ref="AE45:AE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B79:B80"/>
    <mergeCell ref="C79:E80"/>
    <mergeCell ref="G79:M80"/>
    <mergeCell ref="N79:N80"/>
    <mergeCell ref="O79:O80"/>
    <mergeCell ref="S79:S80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AB79:AB80"/>
    <mergeCell ref="AC79:AC80"/>
    <mergeCell ref="AD79:AD80"/>
    <mergeCell ref="AE79:AE80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Z91:AA92"/>
    <mergeCell ref="AB91:AB92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style="248" customWidth="1"/>
    <col min="2" max="36" width="5.6640625" style="248" customWidth="1"/>
    <col min="37" max="256" width="8.88671875" style="248"/>
    <col min="257" max="257" width="5.44140625" style="248" customWidth="1"/>
    <col min="258" max="292" width="5.6640625" style="248" customWidth="1"/>
    <col min="293" max="512" width="8.88671875" style="248"/>
    <col min="513" max="513" width="5.44140625" style="248" customWidth="1"/>
    <col min="514" max="548" width="5.6640625" style="248" customWidth="1"/>
    <col min="549" max="768" width="8.88671875" style="248"/>
    <col min="769" max="769" width="5.44140625" style="248" customWidth="1"/>
    <col min="770" max="804" width="5.6640625" style="248" customWidth="1"/>
    <col min="805" max="1024" width="8.88671875" style="248"/>
    <col min="1025" max="1025" width="5.44140625" style="248" customWidth="1"/>
    <col min="1026" max="1060" width="5.6640625" style="248" customWidth="1"/>
    <col min="1061" max="1280" width="8.88671875" style="248"/>
    <col min="1281" max="1281" width="5.44140625" style="248" customWidth="1"/>
    <col min="1282" max="1316" width="5.6640625" style="248" customWidth="1"/>
    <col min="1317" max="1536" width="8.88671875" style="248"/>
    <col min="1537" max="1537" width="5.44140625" style="248" customWidth="1"/>
    <col min="1538" max="1572" width="5.6640625" style="248" customWidth="1"/>
    <col min="1573" max="1792" width="8.88671875" style="248"/>
    <col min="1793" max="1793" width="5.44140625" style="248" customWidth="1"/>
    <col min="1794" max="1828" width="5.6640625" style="248" customWidth="1"/>
    <col min="1829" max="2048" width="8.88671875" style="248"/>
    <col min="2049" max="2049" width="5.44140625" style="248" customWidth="1"/>
    <col min="2050" max="2084" width="5.6640625" style="248" customWidth="1"/>
    <col min="2085" max="2304" width="8.88671875" style="248"/>
    <col min="2305" max="2305" width="5.44140625" style="248" customWidth="1"/>
    <col min="2306" max="2340" width="5.6640625" style="248" customWidth="1"/>
    <col min="2341" max="2560" width="8.88671875" style="248"/>
    <col min="2561" max="2561" width="5.44140625" style="248" customWidth="1"/>
    <col min="2562" max="2596" width="5.6640625" style="248" customWidth="1"/>
    <col min="2597" max="2816" width="8.88671875" style="248"/>
    <col min="2817" max="2817" width="5.44140625" style="248" customWidth="1"/>
    <col min="2818" max="2852" width="5.6640625" style="248" customWidth="1"/>
    <col min="2853" max="3072" width="8.88671875" style="248"/>
    <col min="3073" max="3073" width="5.44140625" style="248" customWidth="1"/>
    <col min="3074" max="3108" width="5.6640625" style="248" customWidth="1"/>
    <col min="3109" max="3328" width="8.88671875" style="248"/>
    <col min="3329" max="3329" width="5.44140625" style="248" customWidth="1"/>
    <col min="3330" max="3364" width="5.6640625" style="248" customWidth="1"/>
    <col min="3365" max="3584" width="8.88671875" style="248"/>
    <col min="3585" max="3585" width="5.44140625" style="248" customWidth="1"/>
    <col min="3586" max="3620" width="5.6640625" style="248" customWidth="1"/>
    <col min="3621" max="3840" width="8.88671875" style="248"/>
    <col min="3841" max="3841" width="5.44140625" style="248" customWidth="1"/>
    <col min="3842" max="3876" width="5.6640625" style="248" customWidth="1"/>
    <col min="3877" max="4096" width="8.88671875" style="248"/>
    <col min="4097" max="4097" width="5.44140625" style="248" customWidth="1"/>
    <col min="4098" max="4132" width="5.6640625" style="248" customWidth="1"/>
    <col min="4133" max="4352" width="8.88671875" style="248"/>
    <col min="4353" max="4353" width="5.44140625" style="248" customWidth="1"/>
    <col min="4354" max="4388" width="5.6640625" style="248" customWidth="1"/>
    <col min="4389" max="4608" width="8.88671875" style="248"/>
    <col min="4609" max="4609" width="5.44140625" style="248" customWidth="1"/>
    <col min="4610" max="4644" width="5.6640625" style="248" customWidth="1"/>
    <col min="4645" max="4864" width="8.88671875" style="248"/>
    <col min="4865" max="4865" width="5.44140625" style="248" customWidth="1"/>
    <col min="4866" max="4900" width="5.6640625" style="248" customWidth="1"/>
    <col min="4901" max="5120" width="8.88671875" style="248"/>
    <col min="5121" max="5121" width="5.44140625" style="248" customWidth="1"/>
    <col min="5122" max="5156" width="5.6640625" style="248" customWidth="1"/>
    <col min="5157" max="5376" width="8.88671875" style="248"/>
    <col min="5377" max="5377" width="5.44140625" style="248" customWidth="1"/>
    <col min="5378" max="5412" width="5.6640625" style="248" customWidth="1"/>
    <col min="5413" max="5632" width="8.88671875" style="248"/>
    <col min="5633" max="5633" width="5.44140625" style="248" customWidth="1"/>
    <col min="5634" max="5668" width="5.6640625" style="248" customWidth="1"/>
    <col min="5669" max="5888" width="8.88671875" style="248"/>
    <col min="5889" max="5889" width="5.44140625" style="248" customWidth="1"/>
    <col min="5890" max="5924" width="5.6640625" style="248" customWidth="1"/>
    <col min="5925" max="6144" width="8.88671875" style="248"/>
    <col min="6145" max="6145" width="5.44140625" style="248" customWidth="1"/>
    <col min="6146" max="6180" width="5.6640625" style="248" customWidth="1"/>
    <col min="6181" max="6400" width="8.88671875" style="248"/>
    <col min="6401" max="6401" width="5.44140625" style="248" customWidth="1"/>
    <col min="6402" max="6436" width="5.6640625" style="248" customWidth="1"/>
    <col min="6437" max="6656" width="8.88671875" style="248"/>
    <col min="6657" max="6657" width="5.44140625" style="248" customWidth="1"/>
    <col min="6658" max="6692" width="5.6640625" style="248" customWidth="1"/>
    <col min="6693" max="6912" width="8.88671875" style="248"/>
    <col min="6913" max="6913" width="5.44140625" style="248" customWidth="1"/>
    <col min="6914" max="6948" width="5.6640625" style="248" customWidth="1"/>
    <col min="6949" max="7168" width="8.88671875" style="248"/>
    <col min="7169" max="7169" width="5.44140625" style="248" customWidth="1"/>
    <col min="7170" max="7204" width="5.6640625" style="248" customWidth="1"/>
    <col min="7205" max="7424" width="8.88671875" style="248"/>
    <col min="7425" max="7425" width="5.44140625" style="248" customWidth="1"/>
    <col min="7426" max="7460" width="5.6640625" style="248" customWidth="1"/>
    <col min="7461" max="7680" width="8.88671875" style="248"/>
    <col min="7681" max="7681" width="5.44140625" style="248" customWidth="1"/>
    <col min="7682" max="7716" width="5.6640625" style="248" customWidth="1"/>
    <col min="7717" max="7936" width="8.88671875" style="248"/>
    <col min="7937" max="7937" width="5.44140625" style="248" customWidth="1"/>
    <col min="7938" max="7972" width="5.6640625" style="248" customWidth="1"/>
    <col min="7973" max="8192" width="8.88671875" style="248"/>
    <col min="8193" max="8193" width="5.44140625" style="248" customWidth="1"/>
    <col min="8194" max="8228" width="5.6640625" style="248" customWidth="1"/>
    <col min="8229" max="8448" width="8.88671875" style="248"/>
    <col min="8449" max="8449" width="5.44140625" style="248" customWidth="1"/>
    <col min="8450" max="8484" width="5.6640625" style="248" customWidth="1"/>
    <col min="8485" max="8704" width="8.88671875" style="248"/>
    <col min="8705" max="8705" width="5.44140625" style="248" customWidth="1"/>
    <col min="8706" max="8740" width="5.6640625" style="248" customWidth="1"/>
    <col min="8741" max="8960" width="8.88671875" style="248"/>
    <col min="8961" max="8961" width="5.44140625" style="248" customWidth="1"/>
    <col min="8962" max="8996" width="5.6640625" style="248" customWidth="1"/>
    <col min="8997" max="9216" width="8.88671875" style="248"/>
    <col min="9217" max="9217" width="5.44140625" style="248" customWidth="1"/>
    <col min="9218" max="9252" width="5.6640625" style="248" customWidth="1"/>
    <col min="9253" max="9472" width="8.88671875" style="248"/>
    <col min="9473" max="9473" width="5.44140625" style="248" customWidth="1"/>
    <col min="9474" max="9508" width="5.6640625" style="248" customWidth="1"/>
    <col min="9509" max="9728" width="8.88671875" style="248"/>
    <col min="9729" max="9729" width="5.44140625" style="248" customWidth="1"/>
    <col min="9730" max="9764" width="5.6640625" style="248" customWidth="1"/>
    <col min="9765" max="9984" width="8.88671875" style="248"/>
    <col min="9985" max="9985" width="5.44140625" style="248" customWidth="1"/>
    <col min="9986" max="10020" width="5.6640625" style="248" customWidth="1"/>
    <col min="10021" max="10240" width="8.88671875" style="248"/>
    <col min="10241" max="10241" width="5.44140625" style="248" customWidth="1"/>
    <col min="10242" max="10276" width="5.6640625" style="248" customWidth="1"/>
    <col min="10277" max="10496" width="8.88671875" style="248"/>
    <col min="10497" max="10497" width="5.44140625" style="248" customWidth="1"/>
    <col min="10498" max="10532" width="5.6640625" style="248" customWidth="1"/>
    <col min="10533" max="10752" width="8.88671875" style="248"/>
    <col min="10753" max="10753" width="5.44140625" style="248" customWidth="1"/>
    <col min="10754" max="10788" width="5.6640625" style="248" customWidth="1"/>
    <col min="10789" max="11008" width="8.88671875" style="248"/>
    <col min="11009" max="11009" width="5.44140625" style="248" customWidth="1"/>
    <col min="11010" max="11044" width="5.6640625" style="248" customWidth="1"/>
    <col min="11045" max="11264" width="8.88671875" style="248"/>
    <col min="11265" max="11265" width="5.44140625" style="248" customWidth="1"/>
    <col min="11266" max="11300" width="5.6640625" style="248" customWidth="1"/>
    <col min="11301" max="11520" width="8.88671875" style="248"/>
    <col min="11521" max="11521" width="5.44140625" style="248" customWidth="1"/>
    <col min="11522" max="11556" width="5.6640625" style="248" customWidth="1"/>
    <col min="11557" max="11776" width="8.88671875" style="248"/>
    <col min="11777" max="11777" width="5.44140625" style="248" customWidth="1"/>
    <col min="11778" max="11812" width="5.6640625" style="248" customWidth="1"/>
    <col min="11813" max="12032" width="8.88671875" style="248"/>
    <col min="12033" max="12033" width="5.44140625" style="248" customWidth="1"/>
    <col min="12034" max="12068" width="5.6640625" style="248" customWidth="1"/>
    <col min="12069" max="12288" width="8.88671875" style="248"/>
    <col min="12289" max="12289" width="5.44140625" style="248" customWidth="1"/>
    <col min="12290" max="12324" width="5.6640625" style="248" customWidth="1"/>
    <col min="12325" max="12544" width="8.88671875" style="248"/>
    <col min="12545" max="12545" width="5.44140625" style="248" customWidth="1"/>
    <col min="12546" max="12580" width="5.6640625" style="248" customWidth="1"/>
    <col min="12581" max="12800" width="8.88671875" style="248"/>
    <col min="12801" max="12801" width="5.44140625" style="248" customWidth="1"/>
    <col min="12802" max="12836" width="5.6640625" style="248" customWidth="1"/>
    <col min="12837" max="13056" width="8.88671875" style="248"/>
    <col min="13057" max="13057" width="5.44140625" style="248" customWidth="1"/>
    <col min="13058" max="13092" width="5.6640625" style="248" customWidth="1"/>
    <col min="13093" max="13312" width="8.88671875" style="248"/>
    <col min="13313" max="13313" width="5.44140625" style="248" customWidth="1"/>
    <col min="13314" max="13348" width="5.6640625" style="248" customWidth="1"/>
    <col min="13349" max="13568" width="8.88671875" style="248"/>
    <col min="13569" max="13569" width="5.44140625" style="248" customWidth="1"/>
    <col min="13570" max="13604" width="5.6640625" style="248" customWidth="1"/>
    <col min="13605" max="13824" width="8.88671875" style="248"/>
    <col min="13825" max="13825" width="5.44140625" style="248" customWidth="1"/>
    <col min="13826" max="13860" width="5.6640625" style="248" customWidth="1"/>
    <col min="13861" max="14080" width="8.88671875" style="248"/>
    <col min="14081" max="14081" width="5.44140625" style="248" customWidth="1"/>
    <col min="14082" max="14116" width="5.6640625" style="248" customWidth="1"/>
    <col min="14117" max="14336" width="8.88671875" style="248"/>
    <col min="14337" max="14337" width="5.44140625" style="248" customWidth="1"/>
    <col min="14338" max="14372" width="5.6640625" style="248" customWidth="1"/>
    <col min="14373" max="14592" width="8.88671875" style="248"/>
    <col min="14593" max="14593" width="5.44140625" style="248" customWidth="1"/>
    <col min="14594" max="14628" width="5.6640625" style="248" customWidth="1"/>
    <col min="14629" max="14848" width="8.88671875" style="248"/>
    <col min="14849" max="14849" width="5.44140625" style="248" customWidth="1"/>
    <col min="14850" max="14884" width="5.6640625" style="248" customWidth="1"/>
    <col min="14885" max="15104" width="8.88671875" style="248"/>
    <col min="15105" max="15105" width="5.44140625" style="248" customWidth="1"/>
    <col min="15106" max="15140" width="5.6640625" style="248" customWidth="1"/>
    <col min="15141" max="15360" width="8.88671875" style="248"/>
    <col min="15361" max="15361" width="5.44140625" style="248" customWidth="1"/>
    <col min="15362" max="15396" width="5.6640625" style="248" customWidth="1"/>
    <col min="15397" max="15616" width="8.88671875" style="248"/>
    <col min="15617" max="15617" width="5.44140625" style="248" customWidth="1"/>
    <col min="15618" max="15652" width="5.6640625" style="248" customWidth="1"/>
    <col min="15653" max="15872" width="8.88671875" style="248"/>
    <col min="15873" max="15873" width="5.44140625" style="248" customWidth="1"/>
    <col min="15874" max="15908" width="5.6640625" style="248" customWidth="1"/>
    <col min="15909" max="16128" width="8.88671875" style="248"/>
    <col min="16129" max="16129" width="5.44140625" style="248" customWidth="1"/>
    <col min="16130" max="16164" width="5.6640625" style="248" customWidth="1"/>
    <col min="16165" max="16384" width="8.88671875" style="248"/>
  </cols>
  <sheetData>
    <row r="1" spans="1:33" ht="22.05" customHeight="1" x14ac:dyDescent="0.2">
      <c r="A1" s="14" t="str">
        <f>'U11組合せ (抽選結果)'!J3</f>
        <v>■第1日　1月13日</v>
      </c>
      <c r="B1" s="169"/>
      <c r="C1" s="169"/>
      <c r="D1" s="169"/>
      <c r="E1" s="169"/>
      <c r="F1" s="169"/>
      <c r="G1" s="169"/>
      <c r="H1" s="169"/>
      <c r="I1" s="526" t="str">
        <f>'U11組合せ (抽選結果)'!S3</f>
        <v>予選リーグ</v>
      </c>
      <c r="J1" s="526"/>
      <c r="K1" s="526"/>
      <c r="L1" s="526"/>
      <c r="M1" s="526"/>
      <c r="N1" s="606"/>
      <c r="O1" s="606"/>
      <c r="P1" s="606"/>
      <c r="Q1" s="606"/>
      <c r="R1" s="606"/>
      <c r="T1" s="525" t="s">
        <v>104</v>
      </c>
      <c r="U1" s="525"/>
      <c r="V1" s="525"/>
      <c r="W1" s="525"/>
      <c r="X1" s="526" t="str">
        <f>'U11組合せ (抽選結果)'!AL26</f>
        <v>真岡鬼怒自然公園サッカー場（クレー）ＡＡ</v>
      </c>
      <c r="Y1" s="526"/>
      <c r="Z1" s="526"/>
      <c r="AA1" s="526"/>
      <c r="AB1" s="526"/>
      <c r="AC1" s="526"/>
      <c r="AD1" s="526"/>
      <c r="AE1" s="526"/>
      <c r="AF1" s="526"/>
      <c r="AG1" s="526"/>
    </row>
    <row r="2" spans="1:33" ht="20.100000000000001" customHeight="1" x14ac:dyDescent="0.2">
      <c r="A2" s="169"/>
      <c r="B2" s="169"/>
      <c r="C2" s="169"/>
      <c r="D2" s="169"/>
      <c r="E2" s="169"/>
      <c r="F2" s="169"/>
      <c r="G2" s="169"/>
      <c r="H2" s="178"/>
      <c r="I2" s="234"/>
      <c r="J2" s="234"/>
      <c r="K2" s="234"/>
      <c r="L2" s="234"/>
      <c r="N2" s="234"/>
      <c r="O2" s="234"/>
      <c r="P2" s="234"/>
      <c r="Q2" s="234"/>
      <c r="R2" s="234"/>
      <c r="T2" s="228"/>
      <c r="U2" s="228"/>
      <c r="V2" s="228"/>
      <c r="W2" s="228"/>
      <c r="X2" s="229"/>
      <c r="Y2" s="229"/>
      <c r="AA2" s="177"/>
      <c r="AB2" s="176"/>
      <c r="AC2" s="176"/>
      <c r="AD2" s="176"/>
      <c r="AE2" s="176"/>
      <c r="AF2" s="176"/>
      <c r="AG2" s="176"/>
    </row>
    <row r="3" spans="1:33" ht="20.100000000000001" customHeight="1" x14ac:dyDescent="0.2">
      <c r="F3" s="235"/>
      <c r="J3" s="607" t="s">
        <v>253</v>
      </c>
      <c r="K3" s="607"/>
      <c r="W3" s="607" t="s">
        <v>254</v>
      </c>
      <c r="X3" s="607"/>
      <c r="Z3" s="177"/>
      <c r="AA3" s="177"/>
      <c r="AB3" s="176"/>
      <c r="AC3" s="176"/>
      <c r="AD3" s="176"/>
      <c r="AE3" s="176"/>
      <c r="AF3" s="176"/>
      <c r="AG3" s="176"/>
    </row>
    <row r="4" spans="1:33" ht="20.100000000000001" customHeight="1" thickBot="1" x14ac:dyDescent="0.25">
      <c r="G4" s="283"/>
      <c r="H4" s="283"/>
      <c r="I4" s="283"/>
      <c r="J4" s="284"/>
      <c r="K4" s="249"/>
      <c r="L4" s="249"/>
      <c r="M4" s="249"/>
      <c r="N4" s="249"/>
      <c r="T4" s="249"/>
      <c r="U4" s="249"/>
      <c r="V4" s="249"/>
      <c r="W4" s="250"/>
      <c r="X4" s="283"/>
      <c r="Y4" s="283"/>
      <c r="Z4" s="177"/>
      <c r="AA4" s="177"/>
      <c r="AB4" s="176"/>
      <c r="AC4" s="176"/>
      <c r="AD4" s="176"/>
      <c r="AE4" s="176"/>
      <c r="AF4" s="176"/>
      <c r="AG4" s="176"/>
    </row>
    <row r="5" spans="1:33" ht="20.100000000000001" customHeight="1" thickTop="1" x14ac:dyDescent="0.2">
      <c r="F5" s="283"/>
      <c r="G5" s="285"/>
      <c r="H5" s="286"/>
      <c r="I5" s="286"/>
      <c r="J5" s="287"/>
      <c r="K5" s="252"/>
      <c r="N5" s="251"/>
      <c r="S5" s="251"/>
      <c r="V5" s="252"/>
      <c r="W5" s="253"/>
      <c r="X5" s="290"/>
      <c r="Y5" s="286"/>
      <c r="Z5" s="286"/>
      <c r="AA5" s="291"/>
      <c r="AB5" s="283"/>
    </row>
    <row r="6" spans="1:33" ht="20.100000000000001" customHeight="1" x14ac:dyDescent="0.2">
      <c r="B6" s="608"/>
      <c r="C6" s="608"/>
      <c r="D6" s="172"/>
      <c r="E6" s="172"/>
      <c r="F6" s="509">
        <v>1</v>
      </c>
      <c r="G6" s="509"/>
      <c r="H6" s="22"/>
      <c r="I6" s="22"/>
      <c r="J6" s="509">
        <v>2</v>
      </c>
      <c r="K6" s="509"/>
      <c r="L6" s="22"/>
      <c r="M6" s="22"/>
      <c r="N6" s="509">
        <v>3</v>
      </c>
      <c r="O6" s="509"/>
      <c r="P6" s="255"/>
      <c r="Q6" s="22"/>
      <c r="R6" s="22"/>
      <c r="S6" s="509">
        <v>4</v>
      </c>
      <c r="T6" s="509"/>
      <c r="U6" s="22"/>
      <c r="V6" s="22"/>
      <c r="W6" s="509">
        <v>5</v>
      </c>
      <c r="X6" s="509"/>
      <c r="Y6" s="22"/>
      <c r="Z6" s="22"/>
      <c r="AA6" s="509">
        <v>6</v>
      </c>
      <c r="AB6" s="509"/>
      <c r="AC6" s="172"/>
      <c r="AD6" s="172"/>
      <c r="AE6" s="604"/>
      <c r="AF6" s="605"/>
    </row>
    <row r="7" spans="1:33" ht="20.100000000000001" customHeight="1" x14ac:dyDescent="0.2">
      <c r="B7" s="602"/>
      <c r="C7" s="602"/>
      <c r="D7" s="175"/>
      <c r="E7" s="175"/>
      <c r="F7" s="600" t="str">
        <f>'U11組合せ (抽選結果)'!AJ39</f>
        <v>Ｆ．Ｃ．栃木ジュニア</v>
      </c>
      <c r="G7" s="600"/>
      <c r="H7" s="175"/>
      <c r="I7" s="175"/>
      <c r="J7" s="686" t="str">
        <f>'U11組合せ (抽選結果)'!AJ37</f>
        <v>清原陽東サッカースポーツ少年団</v>
      </c>
      <c r="K7" s="686"/>
      <c r="L7" s="175"/>
      <c r="M7" s="175"/>
      <c r="N7" s="597" t="str">
        <f>'U11組合せ (抽選結果)'!AJ35</f>
        <v>ＣＦＡ日光</v>
      </c>
      <c r="O7" s="597"/>
      <c r="P7" s="256"/>
      <c r="Q7" s="175"/>
      <c r="R7" s="175"/>
      <c r="S7" s="686" t="str">
        <f>'U11組合せ (抽選結果)'!AJ31</f>
        <v>高林・青木フットボールクラブ</v>
      </c>
      <c r="T7" s="686"/>
      <c r="U7" s="175"/>
      <c r="V7" s="175"/>
      <c r="W7" s="601" t="str">
        <f>'U11組合せ (抽選結果)'!AJ29</f>
        <v>真岡西サッカークラブブリッツ</v>
      </c>
      <c r="X7" s="601"/>
      <c r="Y7" s="175"/>
      <c r="Z7" s="175"/>
      <c r="AA7" s="710" t="str">
        <f>'U11組合せ (抽選結果)'!AJ27</f>
        <v>合戦場フットボールクラブ</v>
      </c>
      <c r="AB7" s="710"/>
      <c r="AC7" s="175"/>
      <c r="AD7" s="175"/>
      <c r="AE7" s="598"/>
      <c r="AF7" s="599"/>
    </row>
    <row r="8" spans="1:33" ht="20.100000000000001" customHeight="1" x14ac:dyDescent="0.2">
      <c r="B8" s="602"/>
      <c r="C8" s="602"/>
      <c r="D8" s="175"/>
      <c r="E8" s="175"/>
      <c r="F8" s="600"/>
      <c r="G8" s="600"/>
      <c r="H8" s="175"/>
      <c r="I8" s="175"/>
      <c r="J8" s="686"/>
      <c r="K8" s="686"/>
      <c r="L8" s="175"/>
      <c r="M8" s="175"/>
      <c r="N8" s="597"/>
      <c r="O8" s="597"/>
      <c r="P8" s="256"/>
      <c r="Q8" s="175"/>
      <c r="R8" s="175"/>
      <c r="S8" s="686"/>
      <c r="T8" s="686"/>
      <c r="U8" s="175"/>
      <c r="V8" s="175"/>
      <c r="W8" s="601"/>
      <c r="X8" s="601"/>
      <c r="Y8" s="175"/>
      <c r="Z8" s="175"/>
      <c r="AA8" s="710"/>
      <c r="AB8" s="710"/>
      <c r="AC8" s="175"/>
      <c r="AD8" s="175"/>
      <c r="AE8" s="598"/>
      <c r="AF8" s="599"/>
    </row>
    <row r="9" spans="1:33" ht="20.100000000000001" customHeight="1" x14ac:dyDescent="0.2">
      <c r="B9" s="602"/>
      <c r="C9" s="602"/>
      <c r="D9" s="175"/>
      <c r="E9" s="175"/>
      <c r="F9" s="600"/>
      <c r="G9" s="600"/>
      <c r="H9" s="175"/>
      <c r="I9" s="175"/>
      <c r="J9" s="686"/>
      <c r="K9" s="686"/>
      <c r="L9" s="175"/>
      <c r="M9" s="175"/>
      <c r="N9" s="597"/>
      <c r="O9" s="597"/>
      <c r="P9" s="256"/>
      <c r="Q9" s="175"/>
      <c r="R9" s="175"/>
      <c r="S9" s="686"/>
      <c r="T9" s="686"/>
      <c r="U9" s="175"/>
      <c r="V9" s="175"/>
      <c r="W9" s="601"/>
      <c r="X9" s="601"/>
      <c r="Y9" s="175"/>
      <c r="Z9" s="175"/>
      <c r="AA9" s="710"/>
      <c r="AB9" s="710"/>
      <c r="AC9" s="175"/>
      <c r="AD9" s="175"/>
      <c r="AE9" s="598"/>
      <c r="AF9" s="599"/>
    </row>
    <row r="10" spans="1:33" ht="20.100000000000001" customHeight="1" x14ac:dyDescent="0.2">
      <c r="B10" s="602"/>
      <c r="C10" s="602"/>
      <c r="D10" s="175"/>
      <c r="E10" s="175"/>
      <c r="F10" s="600"/>
      <c r="G10" s="600"/>
      <c r="H10" s="175"/>
      <c r="I10" s="175"/>
      <c r="J10" s="686"/>
      <c r="K10" s="686"/>
      <c r="L10" s="175"/>
      <c r="M10" s="175"/>
      <c r="N10" s="597"/>
      <c r="O10" s="597"/>
      <c r="P10" s="256"/>
      <c r="Q10" s="175"/>
      <c r="R10" s="175"/>
      <c r="S10" s="686"/>
      <c r="T10" s="686"/>
      <c r="U10" s="175"/>
      <c r="V10" s="175"/>
      <c r="W10" s="601"/>
      <c r="X10" s="601"/>
      <c r="Y10" s="175"/>
      <c r="Z10" s="175"/>
      <c r="AA10" s="710"/>
      <c r="AB10" s="710"/>
      <c r="AC10" s="175"/>
      <c r="AD10" s="175"/>
      <c r="AE10" s="598"/>
      <c r="AF10" s="599"/>
    </row>
    <row r="11" spans="1:33" ht="20.100000000000001" customHeight="1" x14ac:dyDescent="0.2">
      <c r="B11" s="602"/>
      <c r="C11" s="602"/>
      <c r="D11" s="175"/>
      <c r="E11" s="175"/>
      <c r="F11" s="600"/>
      <c r="G11" s="600"/>
      <c r="H11" s="175"/>
      <c r="I11" s="175"/>
      <c r="J11" s="686"/>
      <c r="K11" s="686"/>
      <c r="L11" s="175"/>
      <c r="M11" s="175"/>
      <c r="N11" s="597"/>
      <c r="O11" s="597"/>
      <c r="P11" s="256"/>
      <c r="Q11" s="175"/>
      <c r="R11" s="175"/>
      <c r="S11" s="686"/>
      <c r="T11" s="686"/>
      <c r="U11" s="175"/>
      <c r="V11" s="175"/>
      <c r="W11" s="601"/>
      <c r="X11" s="601"/>
      <c r="Y11" s="175"/>
      <c r="Z11" s="175"/>
      <c r="AA11" s="710"/>
      <c r="AB11" s="710"/>
      <c r="AC11" s="175"/>
      <c r="AD11" s="175"/>
      <c r="AE11" s="598"/>
      <c r="AF11" s="599"/>
    </row>
    <row r="12" spans="1:33" ht="20.100000000000001" customHeight="1" x14ac:dyDescent="0.2">
      <c r="B12" s="602"/>
      <c r="C12" s="602"/>
      <c r="D12" s="175"/>
      <c r="E12" s="175"/>
      <c r="F12" s="600"/>
      <c r="G12" s="600"/>
      <c r="H12" s="175"/>
      <c r="I12" s="175"/>
      <c r="J12" s="686"/>
      <c r="K12" s="686"/>
      <c r="L12" s="175"/>
      <c r="M12" s="175"/>
      <c r="N12" s="597"/>
      <c r="O12" s="597"/>
      <c r="P12" s="256"/>
      <c r="Q12" s="175"/>
      <c r="R12" s="175"/>
      <c r="S12" s="686"/>
      <c r="T12" s="686"/>
      <c r="U12" s="175"/>
      <c r="V12" s="175"/>
      <c r="W12" s="601"/>
      <c r="X12" s="601"/>
      <c r="Y12" s="175"/>
      <c r="Z12" s="175"/>
      <c r="AA12" s="710"/>
      <c r="AB12" s="710"/>
      <c r="AC12" s="175"/>
      <c r="AD12" s="175"/>
      <c r="AE12" s="598"/>
      <c r="AF12" s="599"/>
    </row>
    <row r="13" spans="1:33" ht="20.100000000000001" customHeight="1" x14ac:dyDescent="0.2">
      <c r="B13" s="602"/>
      <c r="C13" s="602"/>
      <c r="D13" s="256"/>
      <c r="E13" s="256"/>
      <c r="F13" s="600"/>
      <c r="G13" s="600"/>
      <c r="H13" s="256"/>
      <c r="I13" s="256"/>
      <c r="J13" s="686"/>
      <c r="K13" s="686"/>
      <c r="L13" s="256"/>
      <c r="M13" s="256"/>
      <c r="N13" s="597"/>
      <c r="O13" s="597"/>
      <c r="P13" s="256"/>
      <c r="Q13" s="256"/>
      <c r="R13" s="256"/>
      <c r="S13" s="686"/>
      <c r="T13" s="686"/>
      <c r="U13" s="256"/>
      <c r="V13" s="256"/>
      <c r="W13" s="601"/>
      <c r="X13" s="601"/>
      <c r="Y13" s="256"/>
      <c r="Z13" s="256"/>
      <c r="AA13" s="710"/>
      <c r="AB13" s="710"/>
      <c r="AC13" s="256"/>
      <c r="AD13" s="256"/>
      <c r="AE13" s="598"/>
      <c r="AF13" s="599"/>
    </row>
    <row r="14" spans="1:33" ht="20.100000000000001" customHeight="1" x14ac:dyDescent="0.2">
      <c r="B14" s="602"/>
      <c r="C14" s="602"/>
      <c r="D14" s="256"/>
      <c r="E14" s="256"/>
      <c r="F14" s="600"/>
      <c r="G14" s="600"/>
      <c r="H14" s="256"/>
      <c r="I14" s="256"/>
      <c r="J14" s="686"/>
      <c r="K14" s="686"/>
      <c r="L14" s="256"/>
      <c r="M14" s="256"/>
      <c r="N14" s="597"/>
      <c r="O14" s="597"/>
      <c r="P14" s="256"/>
      <c r="Q14" s="256"/>
      <c r="R14" s="256"/>
      <c r="S14" s="686"/>
      <c r="T14" s="686"/>
      <c r="U14" s="256"/>
      <c r="V14" s="256"/>
      <c r="W14" s="601"/>
      <c r="X14" s="601"/>
      <c r="Y14" s="256"/>
      <c r="Z14" s="256"/>
      <c r="AA14" s="710"/>
      <c r="AB14" s="710"/>
      <c r="AC14" s="256"/>
      <c r="AD14" s="256"/>
      <c r="AE14" s="598"/>
      <c r="AF14" s="599"/>
    </row>
    <row r="15" spans="1:33" ht="20.100000000000001" customHeight="1" x14ac:dyDescent="0.2">
      <c r="C15" s="236"/>
      <c r="D15" s="236"/>
      <c r="G15" s="236"/>
      <c r="H15" s="236"/>
      <c r="K15" s="236"/>
      <c r="L15" s="236"/>
      <c r="O15" s="236"/>
      <c r="P15" s="236"/>
      <c r="T15" s="236"/>
      <c r="U15" s="236"/>
      <c r="X15" s="236"/>
      <c r="Y15" s="236"/>
      <c r="AB15" s="230" t="s">
        <v>220</v>
      </c>
      <c r="AC15" s="221" t="s">
        <v>207</v>
      </c>
      <c r="AD15" s="221" t="s">
        <v>208</v>
      </c>
      <c r="AE15" s="221" t="s">
        <v>208</v>
      </c>
      <c r="AF15" s="221" t="s">
        <v>209</v>
      </c>
      <c r="AG15" s="239" t="s">
        <v>221</v>
      </c>
    </row>
    <row r="16" spans="1:33" ht="20.100000000000001" customHeight="1" x14ac:dyDescent="0.2">
      <c r="A16" s="172"/>
      <c r="B16" s="512" t="s">
        <v>1</v>
      </c>
      <c r="C16" s="595">
        <v>0.375</v>
      </c>
      <c r="D16" s="595"/>
      <c r="E16" s="595"/>
      <c r="G16" s="594" t="str">
        <f>F7</f>
        <v>Ｆ．Ｃ．栃木ジュニア</v>
      </c>
      <c r="H16" s="594"/>
      <c r="I16" s="594"/>
      <c r="J16" s="594"/>
      <c r="K16" s="594"/>
      <c r="L16" s="594"/>
      <c r="M16" s="594"/>
      <c r="N16" s="592">
        <f>P16+P17</f>
        <v>2</v>
      </c>
      <c r="O16" s="596" t="s">
        <v>197</v>
      </c>
      <c r="P16" s="231">
        <v>1</v>
      </c>
      <c r="Q16" s="245" t="s">
        <v>308</v>
      </c>
      <c r="R16" s="231">
        <v>1</v>
      </c>
      <c r="S16" s="596" t="s">
        <v>199</v>
      </c>
      <c r="T16" s="592">
        <f>R16+R17</f>
        <v>1</v>
      </c>
      <c r="U16" s="685" t="str">
        <f>J7</f>
        <v>清原陽東サッカースポーツ少年団</v>
      </c>
      <c r="V16" s="685"/>
      <c r="W16" s="685"/>
      <c r="X16" s="685"/>
      <c r="Y16" s="685"/>
      <c r="Z16" s="685"/>
      <c r="AA16" s="685"/>
      <c r="AB16" s="591"/>
      <c r="AC16" s="590" t="s">
        <v>212</v>
      </c>
      <c r="AD16" s="590" t="s">
        <v>218</v>
      </c>
      <c r="AE16" s="590" t="s">
        <v>211</v>
      </c>
      <c r="AF16" s="590">
        <v>6</v>
      </c>
      <c r="AG16" s="511"/>
    </row>
    <row r="17" spans="1:33" ht="20.100000000000001" customHeight="1" x14ac:dyDescent="0.2">
      <c r="A17" s="172"/>
      <c r="B17" s="512"/>
      <c r="C17" s="595"/>
      <c r="D17" s="595"/>
      <c r="E17" s="595"/>
      <c r="G17" s="594"/>
      <c r="H17" s="594"/>
      <c r="I17" s="594"/>
      <c r="J17" s="594"/>
      <c r="K17" s="594"/>
      <c r="L17" s="594"/>
      <c r="M17" s="594"/>
      <c r="N17" s="592"/>
      <c r="O17" s="596"/>
      <c r="P17" s="231">
        <v>1</v>
      </c>
      <c r="Q17" s="245" t="s">
        <v>308</v>
      </c>
      <c r="R17" s="231">
        <v>0</v>
      </c>
      <c r="S17" s="596"/>
      <c r="T17" s="592"/>
      <c r="U17" s="685"/>
      <c r="V17" s="685"/>
      <c r="W17" s="685"/>
      <c r="X17" s="685"/>
      <c r="Y17" s="685"/>
      <c r="Z17" s="685"/>
      <c r="AA17" s="685"/>
      <c r="AB17" s="591"/>
      <c r="AC17" s="590"/>
      <c r="AD17" s="590"/>
      <c r="AE17" s="590"/>
      <c r="AF17" s="590"/>
      <c r="AG17" s="511"/>
    </row>
    <row r="18" spans="1:33" ht="20.100000000000001" customHeight="1" x14ac:dyDescent="0.2">
      <c r="C18" s="131"/>
      <c r="D18" s="131"/>
      <c r="E18" s="82"/>
      <c r="G18" s="231"/>
      <c r="H18" s="231"/>
      <c r="I18" s="257"/>
      <c r="J18" s="257"/>
      <c r="K18" s="231"/>
      <c r="L18" s="231"/>
      <c r="M18" s="257"/>
      <c r="N18" s="257"/>
      <c r="O18" s="231"/>
      <c r="P18" s="231"/>
      <c r="Q18" s="257"/>
      <c r="R18" s="257"/>
      <c r="S18" s="257"/>
      <c r="T18" s="231"/>
      <c r="U18" s="231"/>
      <c r="V18" s="257"/>
      <c r="W18" s="257"/>
      <c r="X18" s="231"/>
      <c r="Y18" s="231"/>
      <c r="Z18" s="257"/>
      <c r="AA18" s="257"/>
      <c r="AB18" s="223"/>
      <c r="AC18" s="67"/>
      <c r="AD18" s="67"/>
      <c r="AE18" s="174"/>
      <c r="AF18" s="174"/>
      <c r="AG18" s="224"/>
    </row>
    <row r="19" spans="1:33" ht="20.100000000000001" customHeight="1" x14ac:dyDescent="0.2">
      <c r="A19" s="172"/>
      <c r="B19" s="512" t="s">
        <v>2</v>
      </c>
      <c r="C19" s="595">
        <v>0.40277777777777773</v>
      </c>
      <c r="D19" s="595"/>
      <c r="E19" s="595"/>
      <c r="G19" s="708" t="str">
        <f>S7</f>
        <v>高林・青木フットボールクラブ</v>
      </c>
      <c r="H19" s="708"/>
      <c r="I19" s="708"/>
      <c r="J19" s="708"/>
      <c r="K19" s="708"/>
      <c r="L19" s="708"/>
      <c r="M19" s="708"/>
      <c r="N19" s="592">
        <f>P19+P20</f>
        <v>0</v>
      </c>
      <c r="O19" s="596" t="s">
        <v>197</v>
      </c>
      <c r="P19" s="231">
        <v>0</v>
      </c>
      <c r="Q19" s="245" t="s">
        <v>308</v>
      </c>
      <c r="R19" s="231">
        <v>0</v>
      </c>
      <c r="S19" s="596" t="s">
        <v>199</v>
      </c>
      <c r="T19" s="592">
        <f>R19+R20</f>
        <v>0</v>
      </c>
      <c r="U19" s="708" t="str">
        <f>W7</f>
        <v>真岡西サッカークラブブリッツ</v>
      </c>
      <c r="V19" s="708"/>
      <c r="W19" s="708"/>
      <c r="X19" s="708"/>
      <c r="Y19" s="708"/>
      <c r="Z19" s="708"/>
      <c r="AA19" s="708"/>
      <c r="AB19" s="591"/>
      <c r="AC19" s="590" t="s">
        <v>217</v>
      </c>
      <c r="AD19" s="590" t="s">
        <v>215</v>
      </c>
      <c r="AE19" s="590" t="s">
        <v>216</v>
      </c>
      <c r="AF19" s="590">
        <v>3</v>
      </c>
      <c r="AG19" s="511"/>
    </row>
    <row r="20" spans="1:33" ht="20.100000000000001" customHeight="1" x14ac:dyDescent="0.2">
      <c r="A20" s="172"/>
      <c r="B20" s="512"/>
      <c r="C20" s="595"/>
      <c r="D20" s="595"/>
      <c r="E20" s="595"/>
      <c r="G20" s="708"/>
      <c r="H20" s="708"/>
      <c r="I20" s="708"/>
      <c r="J20" s="708"/>
      <c r="K20" s="708"/>
      <c r="L20" s="708"/>
      <c r="M20" s="708"/>
      <c r="N20" s="592"/>
      <c r="O20" s="596"/>
      <c r="P20" s="231">
        <v>0</v>
      </c>
      <c r="Q20" s="245" t="s">
        <v>308</v>
      </c>
      <c r="R20" s="231">
        <v>0</v>
      </c>
      <c r="S20" s="596"/>
      <c r="T20" s="592"/>
      <c r="U20" s="708"/>
      <c r="V20" s="708"/>
      <c r="W20" s="708"/>
      <c r="X20" s="708"/>
      <c r="Y20" s="708"/>
      <c r="Z20" s="708"/>
      <c r="AA20" s="708"/>
      <c r="AB20" s="591"/>
      <c r="AC20" s="590"/>
      <c r="AD20" s="590"/>
      <c r="AE20" s="590"/>
      <c r="AF20" s="590"/>
      <c r="AG20" s="511"/>
    </row>
    <row r="21" spans="1:33" ht="20.100000000000001" customHeight="1" x14ac:dyDescent="0.2">
      <c r="A21" s="172"/>
      <c r="C21" s="131"/>
      <c r="D21" s="131"/>
      <c r="E21" s="82"/>
      <c r="G21" s="231"/>
      <c r="H21" s="231"/>
      <c r="I21" s="257"/>
      <c r="J21" s="257"/>
      <c r="K21" s="231"/>
      <c r="L21" s="231"/>
      <c r="M21" s="257"/>
      <c r="N21" s="257"/>
      <c r="O21" s="231"/>
      <c r="P21" s="231"/>
      <c r="Q21" s="257"/>
      <c r="R21" s="257"/>
      <c r="S21" s="257"/>
      <c r="T21" s="231"/>
      <c r="U21" s="231"/>
      <c r="V21" s="257"/>
      <c r="W21" s="257"/>
      <c r="X21" s="231"/>
      <c r="Y21" s="231"/>
      <c r="Z21" s="257"/>
      <c r="AA21" s="257"/>
      <c r="AB21" s="223"/>
      <c r="AC21" s="67"/>
      <c r="AD21" s="67"/>
      <c r="AE21" s="174"/>
      <c r="AF21" s="174"/>
      <c r="AG21" s="224"/>
    </row>
    <row r="22" spans="1:33" ht="20.100000000000001" customHeight="1" x14ac:dyDescent="0.2">
      <c r="A22" s="172"/>
      <c r="B22" s="512" t="s">
        <v>3</v>
      </c>
      <c r="C22" s="595">
        <v>0.43055555555555558</v>
      </c>
      <c r="D22" s="595"/>
      <c r="E22" s="595"/>
      <c r="G22" s="594" t="str">
        <f>F7</f>
        <v>Ｆ．Ｃ．栃木ジュニア</v>
      </c>
      <c r="H22" s="594"/>
      <c r="I22" s="594"/>
      <c r="J22" s="594"/>
      <c r="K22" s="594"/>
      <c r="L22" s="594"/>
      <c r="M22" s="594"/>
      <c r="N22" s="592">
        <f>P22+P23</f>
        <v>4</v>
      </c>
      <c r="O22" s="596" t="s">
        <v>197</v>
      </c>
      <c r="P22" s="231">
        <v>3</v>
      </c>
      <c r="Q22" s="245" t="s">
        <v>308</v>
      </c>
      <c r="R22" s="231">
        <v>0</v>
      </c>
      <c r="S22" s="596" t="s">
        <v>199</v>
      </c>
      <c r="T22" s="592">
        <f>R22+R23</f>
        <v>0</v>
      </c>
      <c r="U22" s="593" t="str">
        <f>N7</f>
        <v>ＣＦＡ日光</v>
      </c>
      <c r="V22" s="593"/>
      <c r="W22" s="593"/>
      <c r="X22" s="593"/>
      <c r="Y22" s="593"/>
      <c r="Z22" s="593"/>
      <c r="AA22" s="593"/>
      <c r="AB22" s="591"/>
      <c r="AC22" s="590" t="s">
        <v>211</v>
      </c>
      <c r="AD22" s="590" t="s">
        <v>212</v>
      </c>
      <c r="AE22" s="590" t="s">
        <v>218</v>
      </c>
      <c r="AF22" s="590">
        <v>5</v>
      </c>
      <c r="AG22" s="511"/>
    </row>
    <row r="23" spans="1:33" ht="20.100000000000001" customHeight="1" x14ac:dyDescent="0.2">
      <c r="A23" s="172"/>
      <c r="B23" s="512"/>
      <c r="C23" s="595"/>
      <c r="D23" s="595"/>
      <c r="E23" s="595"/>
      <c r="G23" s="594"/>
      <c r="H23" s="594"/>
      <c r="I23" s="594"/>
      <c r="J23" s="594"/>
      <c r="K23" s="594"/>
      <c r="L23" s="594"/>
      <c r="M23" s="594"/>
      <c r="N23" s="592"/>
      <c r="O23" s="596"/>
      <c r="P23" s="231">
        <v>1</v>
      </c>
      <c r="Q23" s="245" t="s">
        <v>308</v>
      </c>
      <c r="R23" s="231">
        <v>0</v>
      </c>
      <c r="S23" s="596"/>
      <c r="T23" s="592"/>
      <c r="U23" s="593"/>
      <c r="V23" s="593"/>
      <c r="W23" s="593"/>
      <c r="X23" s="593"/>
      <c r="Y23" s="593"/>
      <c r="Z23" s="593"/>
      <c r="AA23" s="593"/>
      <c r="AB23" s="591"/>
      <c r="AC23" s="590"/>
      <c r="AD23" s="590"/>
      <c r="AE23" s="590"/>
      <c r="AF23" s="590"/>
      <c r="AG23" s="511"/>
    </row>
    <row r="24" spans="1:33" ht="20.100000000000001" customHeight="1" x14ac:dyDescent="0.2">
      <c r="A24" s="172"/>
      <c r="B24" s="225"/>
      <c r="C24" s="235"/>
      <c r="D24" s="235"/>
      <c r="E24" s="235"/>
      <c r="G24" s="231"/>
      <c r="H24" s="231"/>
      <c r="I24" s="231"/>
      <c r="J24" s="231"/>
      <c r="K24" s="231"/>
      <c r="L24" s="231"/>
      <c r="M24" s="231"/>
      <c r="N24" s="170"/>
      <c r="O24" s="232"/>
      <c r="P24" s="231"/>
      <c r="Q24" s="257"/>
      <c r="R24" s="257"/>
      <c r="S24" s="232"/>
      <c r="T24" s="170"/>
      <c r="U24" s="231"/>
      <c r="V24" s="231"/>
      <c r="W24" s="231"/>
      <c r="X24" s="231"/>
      <c r="Y24" s="231"/>
      <c r="Z24" s="231"/>
      <c r="AA24" s="231"/>
      <c r="AB24" s="223"/>
      <c r="AC24" s="67"/>
      <c r="AD24" s="67"/>
      <c r="AE24" s="174"/>
      <c r="AF24" s="174"/>
      <c r="AG24" s="224"/>
    </row>
    <row r="25" spans="1:33" ht="20.100000000000001" customHeight="1" x14ac:dyDescent="0.2">
      <c r="A25" s="172"/>
      <c r="B25" s="512" t="s">
        <v>4</v>
      </c>
      <c r="C25" s="595">
        <v>0.45833333333333331</v>
      </c>
      <c r="D25" s="595"/>
      <c r="E25" s="595"/>
      <c r="G25" s="622" t="str">
        <f>S7</f>
        <v>高林・青木フットボールクラブ</v>
      </c>
      <c r="H25" s="622"/>
      <c r="I25" s="622"/>
      <c r="J25" s="622"/>
      <c r="K25" s="622"/>
      <c r="L25" s="622"/>
      <c r="M25" s="622"/>
      <c r="N25" s="592">
        <f>P25+P26</f>
        <v>1</v>
      </c>
      <c r="O25" s="596" t="s">
        <v>197</v>
      </c>
      <c r="P25" s="231">
        <v>0</v>
      </c>
      <c r="Q25" s="245" t="s">
        <v>308</v>
      </c>
      <c r="R25" s="231">
        <v>3</v>
      </c>
      <c r="S25" s="596" t="s">
        <v>199</v>
      </c>
      <c r="T25" s="592">
        <f>R25+R26</f>
        <v>3</v>
      </c>
      <c r="U25" s="594" t="str">
        <f>AA7</f>
        <v>合戦場フットボールクラブ</v>
      </c>
      <c r="V25" s="594"/>
      <c r="W25" s="594"/>
      <c r="X25" s="594"/>
      <c r="Y25" s="594"/>
      <c r="Z25" s="594"/>
      <c r="AA25" s="594"/>
      <c r="AB25" s="591"/>
      <c r="AC25" s="590" t="s">
        <v>216</v>
      </c>
      <c r="AD25" s="590" t="s">
        <v>217</v>
      </c>
      <c r="AE25" s="590" t="s">
        <v>215</v>
      </c>
      <c r="AF25" s="590">
        <v>2</v>
      </c>
      <c r="AG25" s="511"/>
    </row>
    <row r="26" spans="1:33" ht="20.100000000000001" customHeight="1" x14ac:dyDescent="0.2">
      <c r="A26" s="172"/>
      <c r="B26" s="512"/>
      <c r="C26" s="595"/>
      <c r="D26" s="595"/>
      <c r="E26" s="595"/>
      <c r="G26" s="622"/>
      <c r="H26" s="622"/>
      <c r="I26" s="622"/>
      <c r="J26" s="622"/>
      <c r="K26" s="622"/>
      <c r="L26" s="622"/>
      <c r="M26" s="622"/>
      <c r="N26" s="592"/>
      <c r="O26" s="596"/>
      <c r="P26" s="231">
        <v>1</v>
      </c>
      <c r="Q26" s="245" t="s">
        <v>308</v>
      </c>
      <c r="R26" s="231">
        <v>0</v>
      </c>
      <c r="S26" s="596"/>
      <c r="T26" s="592"/>
      <c r="U26" s="594"/>
      <c r="V26" s="594"/>
      <c r="W26" s="594"/>
      <c r="X26" s="594"/>
      <c r="Y26" s="594"/>
      <c r="Z26" s="594"/>
      <c r="AA26" s="594"/>
      <c r="AB26" s="591"/>
      <c r="AC26" s="590"/>
      <c r="AD26" s="590"/>
      <c r="AE26" s="590"/>
      <c r="AF26" s="590"/>
      <c r="AG26" s="511"/>
    </row>
    <row r="27" spans="1:33" ht="20.100000000000001" customHeight="1" x14ac:dyDescent="0.2">
      <c r="A27" s="172"/>
      <c r="C27" s="131"/>
      <c r="D27" s="131"/>
      <c r="E27" s="82"/>
      <c r="G27" s="231"/>
      <c r="H27" s="231"/>
      <c r="I27" s="257"/>
      <c r="J27" s="257"/>
      <c r="K27" s="231"/>
      <c r="L27" s="231"/>
      <c r="M27" s="257"/>
      <c r="N27" s="257"/>
      <c r="O27" s="231"/>
      <c r="P27" s="231"/>
      <c r="Q27" s="257"/>
      <c r="R27" s="257"/>
      <c r="S27" s="257"/>
      <c r="T27" s="231"/>
      <c r="U27" s="231"/>
      <c r="V27" s="257"/>
      <c r="W27" s="257"/>
      <c r="X27" s="231"/>
      <c r="Y27" s="231"/>
      <c r="Z27" s="257"/>
      <c r="AA27" s="257"/>
      <c r="AB27" s="223"/>
      <c r="AC27" s="67"/>
      <c r="AD27" s="67"/>
      <c r="AE27" s="174"/>
      <c r="AF27" s="174"/>
      <c r="AG27" s="224"/>
    </row>
    <row r="28" spans="1:33" ht="20.100000000000001" customHeight="1" x14ac:dyDescent="0.2">
      <c r="A28" s="172"/>
      <c r="B28" s="512" t="s">
        <v>5</v>
      </c>
      <c r="C28" s="595">
        <v>0.4861111111111111</v>
      </c>
      <c r="D28" s="595"/>
      <c r="E28" s="595"/>
      <c r="G28" s="709" t="str">
        <f>J7</f>
        <v>清原陽東サッカースポーツ少年団</v>
      </c>
      <c r="H28" s="709"/>
      <c r="I28" s="709"/>
      <c r="J28" s="709"/>
      <c r="K28" s="709"/>
      <c r="L28" s="709"/>
      <c r="M28" s="709"/>
      <c r="N28" s="592">
        <f>P28+P29</f>
        <v>1</v>
      </c>
      <c r="O28" s="596" t="s">
        <v>197</v>
      </c>
      <c r="P28" s="231">
        <v>1</v>
      </c>
      <c r="Q28" s="245" t="s">
        <v>308</v>
      </c>
      <c r="R28" s="231">
        <v>1</v>
      </c>
      <c r="S28" s="596" t="s">
        <v>199</v>
      </c>
      <c r="T28" s="592">
        <f>R28+R29</f>
        <v>1</v>
      </c>
      <c r="U28" s="609" t="str">
        <f>N7</f>
        <v>ＣＦＡ日光</v>
      </c>
      <c r="V28" s="609"/>
      <c r="W28" s="609"/>
      <c r="X28" s="609"/>
      <c r="Y28" s="609"/>
      <c r="Z28" s="609"/>
      <c r="AA28" s="609"/>
      <c r="AB28" s="591"/>
      <c r="AC28" s="590" t="s">
        <v>218</v>
      </c>
      <c r="AD28" s="590" t="s">
        <v>211</v>
      </c>
      <c r="AE28" s="590" t="s">
        <v>212</v>
      </c>
      <c r="AF28" s="590">
        <v>4</v>
      </c>
      <c r="AG28" s="511"/>
    </row>
    <row r="29" spans="1:33" ht="20.100000000000001" customHeight="1" x14ac:dyDescent="0.2">
      <c r="A29" s="172"/>
      <c r="B29" s="512"/>
      <c r="C29" s="595"/>
      <c r="D29" s="595"/>
      <c r="E29" s="595"/>
      <c r="G29" s="709"/>
      <c r="H29" s="709"/>
      <c r="I29" s="709"/>
      <c r="J29" s="709"/>
      <c r="K29" s="709"/>
      <c r="L29" s="709"/>
      <c r="M29" s="709"/>
      <c r="N29" s="592"/>
      <c r="O29" s="596"/>
      <c r="P29" s="231">
        <v>0</v>
      </c>
      <c r="Q29" s="245" t="s">
        <v>308</v>
      </c>
      <c r="R29" s="231">
        <v>0</v>
      </c>
      <c r="S29" s="596"/>
      <c r="T29" s="592"/>
      <c r="U29" s="609"/>
      <c r="V29" s="609"/>
      <c r="W29" s="609"/>
      <c r="X29" s="609"/>
      <c r="Y29" s="609"/>
      <c r="Z29" s="609"/>
      <c r="AA29" s="609"/>
      <c r="AB29" s="591"/>
      <c r="AC29" s="590"/>
      <c r="AD29" s="590"/>
      <c r="AE29" s="590"/>
      <c r="AF29" s="590"/>
      <c r="AG29" s="511"/>
    </row>
    <row r="30" spans="1:33" ht="20.100000000000001" customHeight="1" x14ac:dyDescent="0.2">
      <c r="A30" s="172"/>
      <c r="C30" s="131"/>
      <c r="D30" s="131"/>
      <c r="E30" s="82"/>
      <c r="G30" s="231"/>
      <c r="H30" s="231"/>
      <c r="I30" s="257"/>
      <c r="J30" s="257"/>
      <c r="K30" s="231"/>
      <c r="L30" s="231"/>
      <c r="M30" s="257"/>
      <c r="N30" s="257"/>
      <c r="O30" s="231"/>
      <c r="P30" s="231"/>
      <c r="Q30" s="257"/>
      <c r="R30" s="257"/>
      <c r="S30" s="257"/>
      <c r="T30" s="231"/>
      <c r="U30" s="231"/>
      <c r="V30" s="257"/>
      <c r="W30" s="257"/>
      <c r="X30" s="231"/>
      <c r="Y30" s="231"/>
      <c r="Z30" s="257"/>
      <c r="AA30" s="257"/>
      <c r="AB30" s="223"/>
      <c r="AC30" s="236"/>
      <c r="AD30" s="67"/>
      <c r="AE30" s="67"/>
      <c r="AF30" s="174"/>
      <c r="AG30" s="173"/>
    </row>
    <row r="31" spans="1:33" ht="20.100000000000001" customHeight="1" x14ac:dyDescent="0.2">
      <c r="A31" s="172"/>
      <c r="B31" s="512" t="s">
        <v>0</v>
      </c>
      <c r="C31" s="595">
        <v>0.51388888888888895</v>
      </c>
      <c r="D31" s="595"/>
      <c r="E31" s="595"/>
      <c r="G31" s="708" t="str">
        <f>W7</f>
        <v>真岡西サッカークラブブリッツ</v>
      </c>
      <c r="H31" s="708"/>
      <c r="I31" s="708"/>
      <c r="J31" s="708"/>
      <c r="K31" s="708"/>
      <c r="L31" s="708"/>
      <c r="M31" s="708"/>
      <c r="N31" s="592">
        <f>P31+P32</f>
        <v>0</v>
      </c>
      <c r="O31" s="596" t="s">
        <v>197</v>
      </c>
      <c r="P31" s="231">
        <v>0</v>
      </c>
      <c r="Q31" s="245" t="s">
        <v>308</v>
      </c>
      <c r="R31" s="231">
        <v>0</v>
      </c>
      <c r="S31" s="596" t="s">
        <v>199</v>
      </c>
      <c r="T31" s="592">
        <f>R31+R32</f>
        <v>0</v>
      </c>
      <c r="U31" s="609" t="str">
        <f>AA7</f>
        <v>合戦場フットボールクラブ</v>
      </c>
      <c r="V31" s="609"/>
      <c r="W31" s="609"/>
      <c r="X31" s="609"/>
      <c r="Y31" s="609"/>
      <c r="Z31" s="609"/>
      <c r="AA31" s="609"/>
      <c r="AB31" s="591"/>
      <c r="AC31" s="590" t="s">
        <v>215</v>
      </c>
      <c r="AD31" s="590" t="s">
        <v>216</v>
      </c>
      <c r="AE31" s="590" t="s">
        <v>217</v>
      </c>
      <c r="AF31" s="590">
        <v>1</v>
      </c>
      <c r="AG31" s="511"/>
    </row>
    <row r="32" spans="1:33" ht="20.100000000000001" customHeight="1" x14ac:dyDescent="0.2">
      <c r="A32" s="172"/>
      <c r="B32" s="512"/>
      <c r="C32" s="595"/>
      <c r="D32" s="595"/>
      <c r="E32" s="595"/>
      <c r="G32" s="708"/>
      <c r="H32" s="708"/>
      <c r="I32" s="708"/>
      <c r="J32" s="708"/>
      <c r="K32" s="708"/>
      <c r="L32" s="708"/>
      <c r="M32" s="708"/>
      <c r="N32" s="592"/>
      <c r="O32" s="596"/>
      <c r="P32" s="231">
        <v>0</v>
      </c>
      <c r="Q32" s="245" t="s">
        <v>308</v>
      </c>
      <c r="R32" s="231">
        <v>0</v>
      </c>
      <c r="S32" s="596"/>
      <c r="T32" s="592"/>
      <c r="U32" s="609"/>
      <c r="V32" s="609"/>
      <c r="W32" s="609"/>
      <c r="X32" s="609"/>
      <c r="Y32" s="609"/>
      <c r="Z32" s="609"/>
      <c r="AA32" s="609"/>
      <c r="AB32" s="591"/>
      <c r="AC32" s="590"/>
      <c r="AD32" s="590"/>
      <c r="AE32" s="590"/>
      <c r="AF32" s="590"/>
      <c r="AG32" s="511"/>
    </row>
    <row r="33" spans="1:33" ht="20.100000000000001" customHeight="1" x14ac:dyDescent="0.2">
      <c r="B33" s="225"/>
      <c r="C33" s="171"/>
      <c r="D33" s="171"/>
      <c r="E33" s="171"/>
      <c r="G33" s="231"/>
      <c r="H33" s="231"/>
      <c r="I33" s="231"/>
      <c r="J33" s="231"/>
      <c r="K33" s="231"/>
      <c r="L33" s="231"/>
      <c r="M33" s="231"/>
      <c r="N33" s="170"/>
      <c r="O33" s="232"/>
      <c r="P33" s="231"/>
      <c r="Q33" s="245"/>
      <c r="R33" s="257"/>
      <c r="S33" s="232"/>
      <c r="T33" s="170"/>
      <c r="U33" s="231"/>
      <c r="V33" s="231"/>
      <c r="W33" s="231"/>
      <c r="X33" s="231"/>
      <c r="Y33" s="231"/>
      <c r="Z33" s="231"/>
      <c r="AA33" s="231"/>
      <c r="AB33" s="236"/>
      <c r="AC33" s="236"/>
      <c r="AF33" s="236"/>
      <c r="AG33" s="236"/>
    </row>
    <row r="34" spans="1:33" ht="20.100000000000001" customHeight="1" x14ac:dyDescent="0.2">
      <c r="C34" s="566" t="str">
        <f>J3 &amp;"リーグ"</f>
        <v>Oリーグ</v>
      </c>
      <c r="D34" s="567"/>
      <c r="E34" s="567"/>
      <c r="F34" s="568"/>
      <c r="G34" s="485" t="str">
        <f>C36</f>
        <v>Ｆ．Ｃ．栃木ジュニア</v>
      </c>
      <c r="H34" s="486"/>
      <c r="I34" s="505" t="str">
        <f>C38</f>
        <v>清原陽東サッカースポーツ少年団</v>
      </c>
      <c r="J34" s="506"/>
      <c r="K34" s="477" t="str">
        <f>C40</f>
        <v>ＣＦＡ日光</v>
      </c>
      <c r="L34" s="479"/>
      <c r="M34" s="588" t="s">
        <v>203</v>
      </c>
      <c r="N34" s="588" t="s">
        <v>204</v>
      </c>
      <c r="O34" s="588" t="s">
        <v>307</v>
      </c>
      <c r="P34" s="588" t="s">
        <v>205</v>
      </c>
      <c r="R34" s="499" t="str">
        <f>W3 &amp;"リーグ"</f>
        <v>OOリーグ</v>
      </c>
      <c r="S34" s="500"/>
      <c r="T34" s="500"/>
      <c r="U34" s="501"/>
      <c r="V34" s="485" t="str">
        <f>R36</f>
        <v>高林・青木フットボールクラブ</v>
      </c>
      <c r="W34" s="486"/>
      <c r="X34" s="485" t="str">
        <f>R38</f>
        <v>真岡西サッカークラブブリッツ</v>
      </c>
      <c r="Y34" s="486"/>
      <c r="Z34" s="537" t="str">
        <f>R40</f>
        <v>合戦場フットボールクラブ</v>
      </c>
      <c r="AA34" s="538"/>
      <c r="AB34" s="588" t="s">
        <v>203</v>
      </c>
      <c r="AC34" s="588" t="s">
        <v>204</v>
      </c>
      <c r="AD34" s="588" t="s">
        <v>307</v>
      </c>
      <c r="AE34" s="588" t="s">
        <v>205</v>
      </c>
    </row>
    <row r="35" spans="1:33" ht="20.100000000000001" customHeight="1" x14ac:dyDescent="0.2">
      <c r="C35" s="569"/>
      <c r="D35" s="570"/>
      <c r="E35" s="570"/>
      <c r="F35" s="571"/>
      <c r="G35" s="487"/>
      <c r="H35" s="488"/>
      <c r="I35" s="507"/>
      <c r="J35" s="508"/>
      <c r="K35" s="480"/>
      <c r="L35" s="482"/>
      <c r="M35" s="589"/>
      <c r="N35" s="589"/>
      <c r="O35" s="589"/>
      <c r="P35" s="589"/>
      <c r="R35" s="502"/>
      <c r="S35" s="503"/>
      <c r="T35" s="503"/>
      <c r="U35" s="504"/>
      <c r="V35" s="487"/>
      <c r="W35" s="488"/>
      <c r="X35" s="487"/>
      <c r="Y35" s="488"/>
      <c r="Z35" s="539"/>
      <c r="AA35" s="540"/>
      <c r="AB35" s="589"/>
      <c r="AC35" s="589"/>
      <c r="AD35" s="589"/>
      <c r="AE35" s="589"/>
    </row>
    <row r="36" spans="1:33" ht="20.100000000000001" customHeight="1" x14ac:dyDescent="0.2">
      <c r="C36" s="578" t="str">
        <f>F7</f>
        <v>Ｆ．Ｃ．栃木ジュニア</v>
      </c>
      <c r="D36" s="579"/>
      <c r="E36" s="579"/>
      <c r="F36" s="580"/>
      <c r="G36" s="572"/>
      <c r="H36" s="573"/>
      <c r="I36" s="259">
        <f>N16</f>
        <v>2</v>
      </c>
      <c r="J36" s="259">
        <f>T16</f>
        <v>1</v>
      </c>
      <c r="K36" s="259">
        <f>N22</f>
        <v>4</v>
      </c>
      <c r="L36" s="259">
        <f>T22</f>
        <v>0</v>
      </c>
      <c r="M36" s="576">
        <f>COUNTIF(G37:L37,"○")*3+COUNTIF(G37:L37,"△")</f>
        <v>6</v>
      </c>
      <c r="N36" s="562">
        <f>O36-J36-L36</f>
        <v>5</v>
      </c>
      <c r="O36" s="562">
        <f>I36+K36</f>
        <v>6</v>
      </c>
      <c r="P36" s="562">
        <v>1</v>
      </c>
      <c r="R36" s="566" t="str">
        <f>S7</f>
        <v>高林・青木フットボールクラブ</v>
      </c>
      <c r="S36" s="567"/>
      <c r="T36" s="567"/>
      <c r="U36" s="568"/>
      <c r="V36" s="572"/>
      <c r="W36" s="573"/>
      <c r="X36" s="259">
        <f>N19</f>
        <v>0</v>
      </c>
      <c r="Y36" s="259">
        <f>T19</f>
        <v>0</v>
      </c>
      <c r="Z36" s="259">
        <f>N25</f>
        <v>1</v>
      </c>
      <c r="AA36" s="259">
        <f>T25</f>
        <v>3</v>
      </c>
      <c r="AB36" s="576">
        <f>COUNTIF(V37:AA37,"○")*3+COUNTIF(V37:AA37,"△")</f>
        <v>1</v>
      </c>
      <c r="AC36" s="562">
        <f>AD36-Y36-AA36</f>
        <v>-2</v>
      </c>
      <c r="AD36" s="562">
        <f>X36+Z36</f>
        <v>1</v>
      </c>
      <c r="AE36" s="562">
        <v>3</v>
      </c>
    </row>
    <row r="37" spans="1:33" ht="20.100000000000001" customHeight="1" x14ac:dyDescent="0.2">
      <c r="C37" s="581"/>
      <c r="D37" s="582"/>
      <c r="E37" s="582"/>
      <c r="F37" s="583"/>
      <c r="G37" s="574"/>
      <c r="H37" s="575"/>
      <c r="I37" s="564" t="str">
        <f>IF(I36&gt;J36,"○",IF(I36&lt;J36,"×",IF(I36=J36,"△")))</f>
        <v>○</v>
      </c>
      <c r="J37" s="565"/>
      <c r="K37" s="564" t="str">
        <f>IF(K36&gt;L36,"○",IF(K36&lt;L36,"×",IF(K36=L36,"△")))</f>
        <v>○</v>
      </c>
      <c r="L37" s="565"/>
      <c r="M37" s="577"/>
      <c r="N37" s="563"/>
      <c r="O37" s="563"/>
      <c r="P37" s="563"/>
      <c r="R37" s="569"/>
      <c r="S37" s="570"/>
      <c r="T37" s="570"/>
      <c r="U37" s="571"/>
      <c r="V37" s="574"/>
      <c r="W37" s="575"/>
      <c r="X37" s="564" t="str">
        <f>IF(X36&gt;Y36,"○",IF(X36&lt;Y36,"×",IF(X36=Y36,"△")))</f>
        <v>△</v>
      </c>
      <c r="Y37" s="565"/>
      <c r="Z37" s="564" t="str">
        <f>IF(Z36&gt;AA36,"○",IF(Z36&lt;AA36,"×",IF(Z36=AA36,"△")))</f>
        <v>×</v>
      </c>
      <c r="AA37" s="565"/>
      <c r="AB37" s="577"/>
      <c r="AC37" s="563"/>
      <c r="AD37" s="563"/>
      <c r="AE37" s="563"/>
    </row>
    <row r="38" spans="1:33" ht="20.100000000000001" customHeight="1" x14ac:dyDescent="0.2">
      <c r="C38" s="566" t="str">
        <f>J7</f>
        <v>清原陽東サッカースポーツ少年団</v>
      </c>
      <c r="D38" s="567"/>
      <c r="E38" s="567"/>
      <c r="F38" s="568"/>
      <c r="G38" s="259">
        <f>J36</f>
        <v>1</v>
      </c>
      <c r="H38" s="259">
        <f>I36</f>
        <v>2</v>
      </c>
      <c r="I38" s="572"/>
      <c r="J38" s="573"/>
      <c r="K38" s="259">
        <f>N28</f>
        <v>1</v>
      </c>
      <c r="L38" s="259">
        <f>T28</f>
        <v>1</v>
      </c>
      <c r="M38" s="576">
        <f>COUNTIF(G39:L39,"○")*3+COUNTIF(G39:L39,"△")</f>
        <v>1</v>
      </c>
      <c r="N38" s="562">
        <f>O38-H38-L38</f>
        <v>-1</v>
      </c>
      <c r="O38" s="562">
        <f>G38+K38</f>
        <v>2</v>
      </c>
      <c r="P38" s="562">
        <v>2</v>
      </c>
      <c r="R38" s="566" t="str">
        <f>W7</f>
        <v>真岡西サッカークラブブリッツ</v>
      </c>
      <c r="S38" s="567"/>
      <c r="T38" s="567"/>
      <c r="U38" s="568"/>
      <c r="V38" s="259">
        <f>Y36</f>
        <v>0</v>
      </c>
      <c r="W38" s="259">
        <f>X36</f>
        <v>0</v>
      </c>
      <c r="X38" s="572"/>
      <c r="Y38" s="573"/>
      <c r="Z38" s="259">
        <f>N31</f>
        <v>0</v>
      </c>
      <c r="AA38" s="259">
        <f>T31</f>
        <v>0</v>
      </c>
      <c r="AB38" s="576">
        <f>COUNTIF(V39:AA39,"○")*3+COUNTIF(V39:AA39,"△")</f>
        <v>2</v>
      </c>
      <c r="AC38" s="562">
        <f>AD38-W38-AA38</f>
        <v>0</v>
      </c>
      <c r="AD38" s="562">
        <f>V38+Z38</f>
        <v>0</v>
      </c>
      <c r="AE38" s="562">
        <v>2</v>
      </c>
    </row>
    <row r="39" spans="1:33" ht="20.100000000000001" customHeight="1" x14ac:dyDescent="0.2">
      <c r="C39" s="569"/>
      <c r="D39" s="570"/>
      <c r="E39" s="570"/>
      <c r="F39" s="571"/>
      <c r="G39" s="564" t="str">
        <f>IF(G38&gt;H38,"○",IF(G38&lt;H38,"×",IF(G38=H38,"△")))</f>
        <v>×</v>
      </c>
      <c r="H39" s="565"/>
      <c r="I39" s="574"/>
      <c r="J39" s="575"/>
      <c r="K39" s="564" t="str">
        <f>IF(K38&gt;L38,"○",IF(K38&lt;L38,"×",IF(K38=L38,"△")))</f>
        <v>△</v>
      </c>
      <c r="L39" s="565"/>
      <c r="M39" s="577"/>
      <c r="N39" s="563"/>
      <c r="O39" s="563"/>
      <c r="P39" s="563"/>
      <c r="R39" s="569"/>
      <c r="S39" s="570"/>
      <c r="T39" s="570"/>
      <c r="U39" s="571"/>
      <c r="V39" s="564" t="str">
        <f>IF(V38&gt;W38,"○",IF(V38&lt;W38,"×",IF(V38=W38,"△")))</f>
        <v>△</v>
      </c>
      <c r="W39" s="565"/>
      <c r="X39" s="574"/>
      <c r="Y39" s="575"/>
      <c r="Z39" s="564" t="str">
        <f>IF(Z38&gt;AA38,"○",IF(Z38&lt;AA38,"×",IF(Z38=AA38,"△")))</f>
        <v>△</v>
      </c>
      <c r="AA39" s="565"/>
      <c r="AB39" s="577"/>
      <c r="AC39" s="563"/>
      <c r="AD39" s="563"/>
      <c r="AE39" s="563"/>
    </row>
    <row r="40" spans="1:33" ht="20.100000000000001" customHeight="1" x14ac:dyDescent="0.2">
      <c r="C40" s="566" t="str">
        <f>N7</f>
        <v>ＣＦＡ日光</v>
      </c>
      <c r="D40" s="567"/>
      <c r="E40" s="567"/>
      <c r="F40" s="568"/>
      <c r="G40" s="259">
        <f>L36</f>
        <v>0</v>
      </c>
      <c r="H40" s="259">
        <f>K36</f>
        <v>4</v>
      </c>
      <c r="I40" s="259">
        <f>L38</f>
        <v>1</v>
      </c>
      <c r="J40" s="259">
        <f>K38</f>
        <v>1</v>
      </c>
      <c r="K40" s="572"/>
      <c r="L40" s="573"/>
      <c r="M40" s="576">
        <f>COUNTIF(G41:L41,"○")*3+COUNTIF(G41:L41,"△")</f>
        <v>1</v>
      </c>
      <c r="N40" s="562">
        <f>O40-H40-J40</f>
        <v>-4</v>
      </c>
      <c r="O40" s="562">
        <f>G40+I40</f>
        <v>1</v>
      </c>
      <c r="P40" s="562">
        <v>3</v>
      </c>
      <c r="R40" s="578" t="str">
        <f>AA7</f>
        <v>合戦場フットボールクラブ</v>
      </c>
      <c r="S40" s="579"/>
      <c r="T40" s="579"/>
      <c r="U40" s="580"/>
      <c r="V40" s="259">
        <f>AA36</f>
        <v>3</v>
      </c>
      <c r="W40" s="259">
        <f>Z36</f>
        <v>1</v>
      </c>
      <c r="X40" s="259">
        <f>AA38</f>
        <v>0</v>
      </c>
      <c r="Y40" s="259">
        <f>Z38</f>
        <v>0</v>
      </c>
      <c r="Z40" s="572"/>
      <c r="AA40" s="573"/>
      <c r="AB40" s="576">
        <f>COUNTIF(V41:AA41,"○")*3+COUNTIF(V41:AA41,"△")</f>
        <v>4</v>
      </c>
      <c r="AC40" s="562">
        <f>AD40-W40-Y40</f>
        <v>2</v>
      </c>
      <c r="AD40" s="562">
        <f>V40+X40</f>
        <v>3</v>
      </c>
      <c r="AE40" s="562">
        <v>1</v>
      </c>
    </row>
    <row r="41" spans="1:33" ht="20.100000000000001" customHeight="1" x14ac:dyDescent="0.2">
      <c r="C41" s="569"/>
      <c r="D41" s="570"/>
      <c r="E41" s="570"/>
      <c r="F41" s="571"/>
      <c r="G41" s="564" t="str">
        <f>IF(G40&gt;H40,"○",IF(G40&lt;H40,"×",IF(G40=H40,"△")))</f>
        <v>×</v>
      </c>
      <c r="H41" s="565"/>
      <c r="I41" s="564" t="str">
        <f>IF(I40&gt;J40,"○",IF(I40&lt;J40,"×",IF(I40=J40,"△")))</f>
        <v>△</v>
      </c>
      <c r="J41" s="565"/>
      <c r="K41" s="574"/>
      <c r="L41" s="575"/>
      <c r="M41" s="577"/>
      <c r="N41" s="563"/>
      <c r="O41" s="563"/>
      <c r="P41" s="563"/>
      <c r="R41" s="581"/>
      <c r="S41" s="582"/>
      <c r="T41" s="582"/>
      <c r="U41" s="583"/>
      <c r="V41" s="564" t="str">
        <f>IF(V40&gt;W40,"○",IF(V40&lt;W40,"×",IF(V40=W40,"△")))</f>
        <v>○</v>
      </c>
      <c r="W41" s="565"/>
      <c r="X41" s="564" t="str">
        <f>IF(X40&gt;Y40,"○",IF(X40&lt;Y40,"×",IF(X40=Y40,"△")))</f>
        <v>△</v>
      </c>
      <c r="Y41" s="565"/>
      <c r="Z41" s="574"/>
      <c r="AA41" s="575"/>
      <c r="AB41" s="577"/>
      <c r="AC41" s="563"/>
      <c r="AD41" s="563"/>
      <c r="AE41" s="563"/>
    </row>
    <row r="42" spans="1:33" ht="20.100000000000001" customHeight="1" x14ac:dyDescent="0.2"/>
    <row r="43" spans="1:33" ht="20.100000000000001" customHeight="1" x14ac:dyDescent="0.2"/>
    <row r="44" spans="1:33" ht="22.05" customHeight="1" x14ac:dyDescent="0.2">
      <c r="A44" s="12" t="str">
        <f>A1</f>
        <v>■第1日　1月13日</v>
      </c>
      <c r="B44" s="110"/>
      <c r="C44" s="110"/>
      <c r="D44" s="110"/>
      <c r="E44" s="110"/>
      <c r="F44" s="110"/>
      <c r="G44" s="110"/>
      <c r="H44" s="110"/>
      <c r="I44" s="526" t="str">
        <f>I1</f>
        <v>予選リーグ</v>
      </c>
      <c r="J44" s="526"/>
      <c r="K44" s="526"/>
      <c r="L44" s="526"/>
      <c r="M44" s="526"/>
      <c r="N44" s="606"/>
      <c r="O44" s="606"/>
      <c r="P44" s="606"/>
      <c r="Q44" s="606"/>
      <c r="R44" s="606"/>
      <c r="T44" s="525" t="s">
        <v>110</v>
      </c>
      <c r="U44" s="525"/>
      <c r="V44" s="525"/>
      <c r="W44" s="525"/>
      <c r="X44" s="526" t="str">
        <f>'U11組合せ (抽選結果)'!AL9</f>
        <v>足利本町緑地サッカー場Ａ</v>
      </c>
      <c r="Y44" s="526"/>
      <c r="Z44" s="526"/>
      <c r="AA44" s="526"/>
      <c r="AB44" s="526"/>
      <c r="AC44" s="526"/>
      <c r="AD44" s="526"/>
      <c r="AE44" s="526"/>
      <c r="AF44" s="526"/>
      <c r="AG44" s="526"/>
    </row>
    <row r="45" spans="1:33" ht="20.100000000000001" customHeight="1" x14ac:dyDescent="0.2">
      <c r="A45" s="169"/>
      <c r="B45" s="169"/>
      <c r="C45" s="169"/>
      <c r="D45" s="169"/>
      <c r="E45" s="169"/>
      <c r="F45" s="169"/>
      <c r="G45" s="169"/>
      <c r="H45" s="178"/>
      <c r="I45" s="234"/>
      <c r="J45" s="234"/>
      <c r="K45" s="234"/>
      <c r="L45" s="234"/>
      <c r="N45" s="234"/>
      <c r="O45" s="234"/>
      <c r="P45" s="234"/>
      <c r="Q45" s="234"/>
      <c r="R45" s="234"/>
      <c r="T45" s="228"/>
      <c r="U45" s="228"/>
      <c r="V45" s="228"/>
      <c r="W45" s="228"/>
      <c r="X45" s="229"/>
      <c r="Y45" s="229"/>
      <c r="AA45" s="177"/>
      <c r="AB45" s="176"/>
      <c r="AC45" s="176"/>
      <c r="AD45" s="176"/>
      <c r="AE45" s="176"/>
      <c r="AF45" s="176"/>
      <c r="AG45" s="176"/>
    </row>
    <row r="46" spans="1:33" ht="20.100000000000001" customHeight="1" x14ac:dyDescent="0.2">
      <c r="F46" s="235"/>
      <c r="J46" s="607" t="s">
        <v>255</v>
      </c>
      <c r="K46" s="607"/>
      <c r="W46" s="607" t="s">
        <v>256</v>
      </c>
      <c r="X46" s="607"/>
      <c r="Z46" s="177"/>
      <c r="AA46" s="177"/>
      <c r="AB46" s="176"/>
      <c r="AC46" s="176"/>
      <c r="AD46" s="176"/>
      <c r="AE46" s="176"/>
      <c r="AF46" s="176"/>
      <c r="AG46" s="176"/>
    </row>
    <row r="47" spans="1:33" ht="20.100000000000001" customHeight="1" thickBot="1" x14ac:dyDescent="0.25">
      <c r="G47" s="249"/>
      <c r="H47" s="249"/>
      <c r="I47" s="249"/>
      <c r="J47" s="250"/>
      <c r="K47" s="283"/>
      <c r="L47" s="283"/>
      <c r="M47" s="283"/>
      <c r="N47" s="283"/>
      <c r="T47" s="283"/>
      <c r="U47" s="283"/>
      <c r="V47" s="283"/>
      <c r="W47" s="284"/>
      <c r="X47" s="249"/>
      <c r="Y47" s="249"/>
      <c r="Z47" s="177"/>
      <c r="AA47" s="177"/>
      <c r="AB47" s="176"/>
      <c r="AC47" s="176"/>
      <c r="AD47" s="176"/>
      <c r="AE47" s="176"/>
      <c r="AF47" s="176"/>
      <c r="AG47" s="176"/>
    </row>
    <row r="48" spans="1:33" ht="20.100000000000001" customHeight="1" thickTop="1" x14ac:dyDescent="0.2">
      <c r="F48" s="251"/>
      <c r="H48" s="252"/>
      <c r="J48" s="253"/>
      <c r="K48" s="290"/>
      <c r="L48" s="286"/>
      <c r="M48" s="286"/>
      <c r="N48" s="291"/>
      <c r="S48" s="283"/>
      <c r="T48" s="285"/>
      <c r="U48" s="286"/>
      <c r="V48" s="286"/>
      <c r="W48" s="287"/>
      <c r="Y48" s="252"/>
      <c r="Z48" s="252"/>
      <c r="AA48" s="253"/>
      <c r="AB48" s="254"/>
    </row>
    <row r="49" spans="1:33" ht="20.100000000000001" customHeight="1" x14ac:dyDescent="0.2">
      <c r="B49" s="608"/>
      <c r="C49" s="608"/>
      <c r="D49" s="172"/>
      <c r="E49" s="172"/>
      <c r="F49" s="509">
        <v>1</v>
      </c>
      <c r="G49" s="509"/>
      <c r="H49" s="22"/>
      <c r="I49" s="22"/>
      <c r="J49" s="509">
        <v>2</v>
      </c>
      <c r="K49" s="509"/>
      <c r="L49" s="22"/>
      <c r="M49" s="22"/>
      <c r="N49" s="509">
        <v>3</v>
      </c>
      <c r="O49" s="509"/>
      <c r="P49" s="255"/>
      <c r="Q49" s="22"/>
      <c r="R49" s="22"/>
      <c r="S49" s="509">
        <v>4</v>
      </c>
      <c r="T49" s="509"/>
      <c r="U49" s="22"/>
      <c r="V49" s="22"/>
      <c r="W49" s="509">
        <v>5</v>
      </c>
      <c r="X49" s="509"/>
      <c r="Y49" s="22"/>
      <c r="Z49" s="22"/>
      <c r="AA49" s="509">
        <v>6</v>
      </c>
      <c r="AB49" s="509"/>
      <c r="AC49" s="172"/>
      <c r="AD49" s="172"/>
      <c r="AE49" s="604"/>
      <c r="AF49" s="605"/>
    </row>
    <row r="50" spans="1:33" ht="20.100000000000001" customHeight="1" x14ac:dyDescent="0.2">
      <c r="B50" s="602"/>
      <c r="C50" s="602"/>
      <c r="D50" s="175"/>
      <c r="E50" s="175"/>
      <c r="F50" s="597" t="str">
        <f>'U11組合せ (抽選結果)'!AJ22</f>
        <v>西那須野西ＳＣ</v>
      </c>
      <c r="G50" s="597"/>
      <c r="H50" s="175"/>
      <c r="I50" s="175"/>
      <c r="J50" s="625" t="str">
        <f>'U11組合せ (抽選結果)'!AJ20</f>
        <v>高根沢西フットボールクラブ</v>
      </c>
      <c r="K50" s="625"/>
      <c r="L50" s="175"/>
      <c r="M50" s="175"/>
      <c r="N50" s="600" t="str">
        <f>'U11組合せ (抽選結果)'!AJ18</f>
        <v>石井フットボールクラブ</v>
      </c>
      <c r="O50" s="600"/>
      <c r="P50" s="256"/>
      <c r="Q50" s="175"/>
      <c r="R50" s="175"/>
      <c r="S50" s="600" t="str">
        <f>'U11組合せ (抽選結果)'!AJ14</f>
        <v>ＦＣプリメーロ</v>
      </c>
      <c r="T50" s="600"/>
      <c r="U50" s="175"/>
      <c r="V50" s="175"/>
      <c r="W50" s="706" t="str">
        <f>'U11組合せ (抽選結果)'!AJ12</f>
        <v>Ｋ－ＷＥＳＴ．ＦＣ２００１</v>
      </c>
      <c r="X50" s="706"/>
      <c r="Y50" s="175"/>
      <c r="Z50" s="175"/>
      <c r="AA50" s="707" t="str">
        <f>'U11組合せ (抽選結果)'!AJ10</f>
        <v>富士見サッカースポーツ少年団レッド</v>
      </c>
      <c r="AB50" s="707"/>
      <c r="AC50" s="175"/>
      <c r="AD50" s="175"/>
      <c r="AE50" s="598"/>
      <c r="AF50" s="599"/>
    </row>
    <row r="51" spans="1:33" ht="20.100000000000001" customHeight="1" x14ac:dyDescent="0.2">
      <c r="B51" s="602"/>
      <c r="C51" s="602"/>
      <c r="D51" s="175"/>
      <c r="E51" s="175"/>
      <c r="F51" s="597"/>
      <c r="G51" s="597"/>
      <c r="H51" s="175"/>
      <c r="I51" s="175"/>
      <c r="J51" s="625"/>
      <c r="K51" s="625"/>
      <c r="L51" s="175"/>
      <c r="M51" s="175"/>
      <c r="N51" s="600"/>
      <c r="O51" s="600"/>
      <c r="P51" s="256"/>
      <c r="Q51" s="175"/>
      <c r="R51" s="175"/>
      <c r="S51" s="600"/>
      <c r="T51" s="600"/>
      <c r="U51" s="175"/>
      <c r="V51" s="175"/>
      <c r="W51" s="706"/>
      <c r="X51" s="706"/>
      <c r="Y51" s="175"/>
      <c r="Z51" s="175"/>
      <c r="AA51" s="707"/>
      <c r="AB51" s="707"/>
      <c r="AC51" s="175"/>
      <c r="AD51" s="175"/>
      <c r="AE51" s="598"/>
      <c r="AF51" s="599"/>
    </row>
    <row r="52" spans="1:33" ht="20.100000000000001" customHeight="1" x14ac:dyDescent="0.2">
      <c r="B52" s="602"/>
      <c r="C52" s="602"/>
      <c r="D52" s="175"/>
      <c r="E52" s="175"/>
      <c r="F52" s="597"/>
      <c r="G52" s="597"/>
      <c r="H52" s="175"/>
      <c r="I52" s="175"/>
      <c r="J52" s="625"/>
      <c r="K52" s="625"/>
      <c r="L52" s="175"/>
      <c r="M52" s="175"/>
      <c r="N52" s="600"/>
      <c r="O52" s="600"/>
      <c r="P52" s="256"/>
      <c r="Q52" s="175"/>
      <c r="R52" s="175"/>
      <c r="S52" s="600"/>
      <c r="T52" s="600"/>
      <c r="U52" s="175"/>
      <c r="V52" s="175"/>
      <c r="W52" s="706"/>
      <c r="X52" s="706"/>
      <c r="Y52" s="175"/>
      <c r="Z52" s="175"/>
      <c r="AA52" s="707"/>
      <c r="AB52" s="707"/>
      <c r="AC52" s="175"/>
      <c r="AD52" s="175"/>
      <c r="AE52" s="598"/>
      <c r="AF52" s="599"/>
    </row>
    <row r="53" spans="1:33" ht="20.100000000000001" customHeight="1" x14ac:dyDescent="0.2">
      <c r="B53" s="602"/>
      <c r="C53" s="602"/>
      <c r="D53" s="175"/>
      <c r="E53" s="175"/>
      <c r="F53" s="597"/>
      <c r="G53" s="597"/>
      <c r="H53" s="175"/>
      <c r="I53" s="175"/>
      <c r="J53" s="625"/>
      <c r="K53" s="625"/>
      <c r="L53" s="175"/>
      <c r="M53" s="175"/>
      <c r="N53" s="600"/>
      <c r="O53" s="600"/>
      <c r="P53" s="256"/>
      <c r="Q53" s="175"/>
      <c r="R53" s="175"/>
      <c r="S53" s="600"/>
      <c r="T53" s="600"/>
      <c r="U53" s="175"/>
      <c r="V53" s="175"/>
      <c r="W53" s="706"/>
      <c r="X53" s="706"/>
      <c r="Y53" s="175"/>
      <c r="Z53" s="175"/>
      <c r="AA53" s="707"/>
      <c r="AB53" s="707"/>
      <c r="AC53" s="175"/>
      <c r="AD53" s="175"/>
      <c r="AE53" s="598"/>
      <c r="AF53" s="599"/>
    </row>
    <row r="54" spans="1:33" ht="20.100000000000001" customHeight="1" x14ac:dyDescent="0.2">
      <c r="B54" s="602"/>
      <c r="C54" s="602"/>
      <c r="D54" s="175"/>
      <c r="E54" s="175"/>
      <c r="F54" s="597"/>
      <c r="G54" s="597"/>
      <c r="H54" s="175"/>
      <c r="I54" s="175"/>
      <c r="J54" s="625"/>
      <c r="K54" s="625"/>
      <c r="L54" s="175"/>
      <c r="M54" s="175"/>
      <c r="N54" s="600"/>
      <c r="O54" s="600"/>
      <c r="P54" s="256"/>
      <c r="Q54" s="175"/>
      <c r="R54" s="175"/>
      <c r="S54" s="600"/>
      <c r="T54" s="600"/>
      <c r="U54" s="175"/>
      <c r="V54" s="175"/>
      <c r="W54" s="706"/>
      <c r="X54" s="706"/>
      <c r="Y54" s="175"/>
      <c r="Z54" s="175"/>
      <c r="AA54" s="707"/>
      <c r="AB54" s="707"/>
      <c r="AC54" s="175"/>
      <c r="AD54" s="175"/>
      <c r="AE54" s="598"/>
      <c r="AF54" s="599"/>
    </row>
    <row r="55" spans="1:33" ht="20.100000000000001" customHeight="1" x14ac:dyDescent="0.2">
      <c r="B55" s="602"/>
      <c r="C55" s="602"/>
      <c r="D55" s="175"/>
      <c r="E55" s="175"/>
      <c r="F55" s="597"/>
      <c r="G55" s="597"/>
      <c r="H55" s="175"/>
      <c r="I55" s="175"/>
      <c r="J55" s="625"/>
      <c r="K55" s="625"/>
      <c r="L55" s="175"/>
      <c r="M55" s="175"/>
      <c r="N55" s="600"/>
      <c r="O55" s="600"/>
      <c r="P55" s="256"/>
      <c r="Q55" s="175"/>
      <c r="R55" s="175"/>
      <c r="S55" s="600"/>
      <c r="T55" s="600"/>
      <c r="U55" s="175"/>
      <c r="V55" s="175"/>
      <c r="W55" s="706"/>
      <c r="X55" s="706"/>
      <c r="Y55" s="175"/>
      <c r="Z55" s="175"/>
      <c r="AA55" s="707"/>
      <c r="AB55" s="707"/>
      <c r="AC55" s="175"/>
      <c r="AD55" s="175"/>
      <c r="AE55" s="598"/>
      <c r="AF55" s="599"/>
    </row>
    <row r="56" spans="1:33" ht="20.100000000000001" customHeight="1" x14ac:dyDescent="0.2">
      <c r="B56" s="602"/>
      <c r="C56" s="602"/>
      <c r="D56" s="256"/>
      <c r="E56" s="256"/>
      <c r="F56" s="597"/>
      <c r="G56" s="597"/>
      <c r="H56" s="256"/>
      <c r="I56" s="256"/>
      <c r="J56" s="625"/>
      <c r="K56" s="625"/>
      <c r="L56" s="256"/>
      <c r="M56" s="256"/>
      <c r="N56" s="600"/>
      <c r="O56" s="600"/>
      <c r="P56" s="256"/>
      <c r="Q56" s="256"/>
      <c r="R56" s="256"/>
      <c r="S56" s="600"/>
      <c r="T56" s="600"/>
      <c r="U56" s="256"/>
      <c r="V56" s="256"/>
      <c r="W56" s="706"/>
      <c r="X56" s="706"/>
      <c r="Y56" s="256"/>
      <c r="Z56" s="256"/>
      <c r="AA56" s="707"/>
      <c r="AB56" s="707"/>
      <c r="AC56" s="256"/>
      <c r="AD56" s="256"/>
      <c r="AE56" s="598"/>
      <c r="AF56" s="599"/>
    </row>
    <row r="57" spans="1:33" ht="20.100000000000001" customHeight="1" x14ac:dyDescent="0.2">
      <c r="B57" s="602"/>
      <c r="C57" s="602"/>
      <c r="D57" s="256"/>
      <c r="E57" s="256"/>
      <c r="F57" s="597"/>
      <c r="G57" s="597"/>
      <c r="H57" s="256"/>
      <c r="I57" s="256"/>
      <c r="J57" s="625"/>
      <c r="K57" s="625"/>
      <c r="L57" s="256"/>
      <c r="M57" s="256"/>
      <c r="N57" s="600"/>
      <c r="O57" s="600"/>
      <c r="P57" s="256"/>
      <c r="Q57" s="256"/>
      <c r="R57" s="256"/>
      <c r="S57" s="600"/>
      <c r="T57" s="600"/>
      <c r="U57" s="256"/>
      <c r="V57" s="256"/>
      <c r="W57" s="706"/>
      <c r="X57" s="706"/>
      <c r="Y57" s="256"/>
      <c r="Z57" s="256"/>
      <c r="AA57" s="707"/>
      <c r="AB57" s="707"/>
      <c r="AC57" s="256"/>
      <c r="AD57" s="256"/>
      <c r="AE57" s="598"/>
      <c r="AF57" s="599"/>
    </row>
    <row r="58" spans="1:33" ht="20.100000000000001" customHeight="1" x14ac:dyDescent="0.2">
      <c r="C58" s="236"/>
      <c r="D58" s="236"/>
      <c r="G58" s="236"/>
      <c r="H58" s="236"/>
      <c r="K58" s="236"/>
      <c r="L58" s="236"/>
      <c r="O58" s="236"/>
      <c r="P58" s="236"/>
      <c r="T58" s="236"/>
      <c r="U58" s="236"/>
      <c r="X58" s="236"/>
      <c r="Y58" s="236"/>
      <c r="AB58" s="230" t="s">
        <v>220</v>
      </c>
      <c r="AC58" s="221" t="s">
        <v>207</v>
      </c>
      <c r="AD58" s="221" t="s">
        <v>208</v>
      </c>
      <c r="AE58" s="221" t="s">
        <v>208</v>
      </c>
      <c r="AF58" s="221" t="s">
        <v>209</v>
      </c>
      <c r="AG58" s="239" t="s">
        <v>221</v>
      </c>
    </row>
    <row r="59" spans="1:33" ht="20.100000000000001" customHeight="1" x14ac:dyDescent="0.2">
      <c r="A59" s="172"/>
      <c r="B59" s="512" t="s">
        <v>1</v>
      </c>
      <c r="C59" s="595">
        <v>0.375</v>
      </c>
      <c r="D59" s="595"/>
      <c r="E59" s="595"/>
      <c r="G59" s="609" t="str">
        <f>F50</f>
        <v>西那須野西ＳＣ</v>
      </c>
      <c r="H59" s="609"/>
      <c r="I59" s="609"/>
      <c r="J59" s="609"/>
      <c r="K59" s="609"/>
      <c r="L59" s="609"/>
      <c r="M59" s="609"/>
      <c r="N59" s="592">
        <f>P59+P60</f>
        <v>1</v>
      </c>
      <c r="O59" s="596" t="s">
        <v>197</v>
      </c>
      <c r="P59" s="231">
        <v>1</v>
      </c>
      <c r="Q59" s="245" t="s">
        <v>308</v>
      </c>
      <c r="R59" s="231">
        <v>1</v>
      </c>
      <c r="S59" s="596" t="s">
        <v>199</v>
      </c>
      <c r="T59" s="592">
        <f>R59+R60</f>
        <v>1</v>
      </c>
      <c r="U59" s="609" t="str">
        <f>J50</f>
        <v>高根沢西フットボールクラブ</v>
      </c>
      <c r="V59" s="609"/>
      <c r="W59" s="609"/>
      <c r="X59" s="609"/>
      <c r="Y59" s="609"/>
      <c r="Z59" s="609"/>
      <c r="AA59" s="609"/>
      <c r="AB59" s="591"/>
      <c r="AC59" s="590" t="s">
        <v>212</v>
      </c>
      <c r="AD59" s="590" t="s">
        <v>218</v>
      </c>
      <c r="AE59" s="590" t="s">
        <v>211</v>
      </c>
      <c r="AF59" s="590">
        <v>6</v>
      </c>
      <c r="AG59" s="511"/>
    </row>
    <row r="60" spans="1:33" ht="20.100000000000001" customHeight="1" x14ac:dyDescent="0.2">
      <c r="A60" s="172"/>
      <c r="B60" s="512"/>
      <c r="C60" s="595"/>
      <c r="D60" s="595"/>
      <c r="E60" s="595"/>
      <c r="G60" s="609"/>
      <c r="H60" s="609"/>
      <c r="I60" s="609"/>
      <c r="J60" s="609"/>
      <c r="K60" s="609"/>
      <c r="L60" s="609"/>
      <c r="M60" s="609"/>
      <c r="N60" s="592"/>
      <c r="O60" s="596"/>
      <c r="P60" s="231">
        <v>0</v>
      </c>
      <c r="Q60" s="245" t="s">
        <v>308</v>
      </c>
      <c r="R60" s="231">
        <v>0</v>
      </c>
      <c r="S60" s="596"/>
      <c r="T60" s="592"/>
      <c r="U60" s="609"/>
      <c r="V60" s="609"/>
      <c r="W60" s="609"/>
      <c r="X60" s="609"/>
      <c r="Y60" s="609"/>
      <c r="Z60" s="609"/>
      <c r="AA60" s="609"/>
      <c r="AB60" s="591"/>
      <c r="AC60" s="590"/>
      <c r="AD60" s="590"/>
      <c r="AE60" s="590"/>
      <c r="AF60" s="590"/>
      <c r="AG60" s="511"/>
    </row>
    <row r="61" spans="1:33" ht="20.100000000000001" customHeight="1" x14ac:dyDescent="0.2">
      <c r="C61" s="131"/>
      <c r="D61" s="131"/>
      <c r="E61" s="82"/>
      <c r="G61" s="231"/>
      <c r="H61" s="231"/>
      <c r="I61" s="257"/>
      <c r="J61" s="257"/>
      <c r="K61" s="231"/>
      <c r="L61" s="231"/>
      <c r="M61" s="257"/>
      <c r="N61" s="257"/>
      <c r="O61" s="231"/>
      <c r="P61" s="231"/>
      <c r="Q61" s="257"/>
      <c r="R61" s="257"/>
      <c r="S61" s="257"/>
      <c r="T61" s="231"/>
      <c r="U61" s="231"/>
      <c r="V61" s="257"/>
      <c r="W61" s="257"/>
      <c r="X61" s="231"/>
      <c r="Y61" s="231"/>
      <c r="Z61" s="257"/>
      <c r="AA61" s="257"/>
      <c r="AB61" s="223"/>
      <c r="AC61" s="67"/>
      <c r="AD61" s="67"/>
      <c r="AE61" s="174"/>
      <c r="AF61" s="174"/>
      <c r="AG61" s="224"/>
    </row>
    <row r="62" spans="1:33" ht="20.100000000000001" customHeight="1" x14ac:dyDescent="0.2">
      <c r="A62" s="172"/>
      <c r="B62" s="512" t="s">
        <v>2</v>
      </c>
      <c r="C62" s="595">
        <v>0.40277777777777773</v>
      </c>
      <c r="D62" s="595"/>
      <c r="E62" s="595"/>
      <c r="G62" s="594" t="str">
        <f>S50</f>
        <v>ＦＣプリメーロ</v>
      </c>
      <c r="H62" s="594"/>
      <c r="I62" s="594"/>
      <c r="J62" s="594"/>
      <c r="K62" s="594"/>
      <c r="L62" s="594"/>
      <c r="M62" s="594"/>
      <c r="N62" s="592">
        <f>P62+P63</f>
        <v>2</v>
      </c>
      <c r="O62" s="596" t="s">
        <v>197</v>
      </c>
      <c r="P62" s="231">
        <v>0</v>
      </c>
      <c r="Q62" s="245" t="s">
        <v>308</v>
      </c>
      <c r="R62" s="231">
        <v>0</v>
      </c>
      <c r="S62" s="596" t="s">
        <v>199</v>
      </c>
      <c r="T62" s="592">
        <f>R62+R63</f>
        <v>0</v>
      </c>
      <c r="U62" s="593" t="str">
        <f>W50</f>
        <v>Ｋ－ＷＥＳＴ．ＦＣ２００１</v>
      </c>
      <c r="V62" s="593"/>
      <c r="W62" s="593"/>
      <c r="X62" s="593"/>
      <c r="Y62" s="593"/>
      <c r="Z62" s="593"/>
      <c r="AA62" s="593"/>
      <c r="AB62" s="591"/>
      <c r="AC62" s="590" t="s">
        <v>217</v>
      </c>
      <c r="AD62" s="590" t="s">
        <v>215</v>
      </c>
      <c r="AE62" s="590" t="s">
        <v>216</v>
      </c>
      <c r="AF62" s="590">
        <v>3</v>
      </c>
      <c r="AG62" s="511"/>
    </row>
    <row r="63" spans="1:33" ht="20.100000000000001" customHeight="1" x14ac:dyDescent="0.2">
      <c r="A63" s="172"/>
      <c r="B63" s="512"/>
      <c r="C63" s="595"/>
      <c r="D63" s="595"/>
      <c r="E63" s="595"/>
      <c r="G63" s="594"/>
      <c r="H63" s="594"/>
      <c r="I63" s="594"/>
      <c r="J63" s="594"/>
      <c r="K63" s="594"/>
      <c r="L63" s="594"/>
      <c r="M63" s="594"/>
      <c r="N63" s="592"/>
      <c r="O63" s="596"/>
      <c r="P63" s="231">
        <v>2</v>
      </c>
      <c r="Q63" s="245" t="s">
        <v>308</v>
      </c>
      <c r="R63" s="231">
        <v>0</v>
      </c>
      <c r="S63" s="596"/>
      <c r="T63" s="592"/>
      <c r="U63" s="593"/>
      <c r="V63" s="593"/>
      <c r="W63" s="593"/>
      <c r="X63" s="593"/>
      <c r="Y63" s="593"/>
      <c r="Z63" s="593"/>
      <c r="AA63" s="593"/>
      <c r="AB63" s="591"/>
      <c r="AC63" s="590"/>
      <c r="AD63" s="590"/>
      <c r="AE63" s="590"/>
      <c r="AF63" s="590"/>
      <c r="AG63" s="511"/>
    </row>
    <row r="64" spans="1:33" ht="20.100000000000001" customHeight="1" x14ac:dyDescent="0.2">
      <c r="A64" s="172"/>
      <c r="C64" s="131"/>
      <c r="D64" s="131"/>
      <c r="E64" s="82"/>
      <c r="G64" s="231"/>
      <c r="H64" s="231"/>
      <c r="I64" s="257"/>
      <c r="J64" s="257"/>
      <c r="K64" s="231"/>
      <c r="L64" s="231"/>
      <c r="M64" s="257"/>
      <c r="N64" s="257"/>
      <c r="O64" s="231"/>
      <c r="P64" s="231"/>
      <c r="Q64" s="257"/>
      <c r="R64" s="257"/>
      <c r="S64" s="257"/>
      <c r="T64" s="231"/>
      <c r="U64" s="231"/>
      <c r="V64" s="257"/>
      <c r="W64" s="257"/>
      <c r="X64" s="231"/>
      <c r="Y64" s="231"/>
      <c r="Z64" s="257"/>
      <c r="AA64" s="257"/>
      <c r="AB64" s="223"/>
      <c r="AC64" s="67"/>
      <c r="AD64" s="67"/>
      <c r="AE64" s="174"/>
      <c r="AF64" s="174"/>
      <c r="AG64" s="224"/>
    </row>
    <row r="65" spans="1:33" ht="20.100000000000001" customHeight="1" x14ac:dyDescent="0.2">
      <c r="A65" s="172"/>
      <c r="B65" s="512" t="s">
        <v>3</v>
      </c>
      <c r="C65" s="595">
        <v>0.43055555555555558</v>
      </c>
      <c r="D65" s="595"/>
      <c r="E65" s="595"/>
      <c r="G65" s="609" t="str">
        <f>F50</f>
        <v>西那須野西ＳＣ</v>
      </c>
      <c r="H65" s="609"/>
      <c r="I65" s="609"/>
      <c r="J65" s="609"/>
      <c r="K65" s="609"/>
      <c r="L65" s="609"/>
      <c r="M65" s="609"/>
      <c r="N65" s="592">
        <f>P65+P66</f>
        <v>0</v>
      </c>
      <c r="O65" s="596" t="s">
        <v>197</v>
      </c>
      <c r="P65" s="231">
        <v>0</v>
      </c>
      <c r="Q65" s="245" t="s">
        <v>308</v>
      </c>
      <c r="R65" s="231">
        <v>0</v>
      </c>
      <c r="S65" s="596" t="s">
        <v>199</v>
      </c>
      <c r="T65" s="592">
        <f>R65+R66</f>
        <v>0</v>
      </c>
      <c r="U65" s="609" t="str">
        <f>N50</f>
        <v>石井フットボールクラブ</v>
      </c>
      <c r="V65" s="609"/>
      <c r="W65" s="609"/>
      <c r="X65" s="609"/>
      <c r="Y65" s="609"/>
      <c r="Z65" s="609"/>
      <c r="AA65" s="609"/>
      <c r="AB65" s="591"/>
      <c r="AC65" s="590" t="s">
        <v>211</v>
      </c>
      <c r="AD65" s="590" t="s">
        <v>212</v>
      </c>
      <c r="AE65" s="590" t="s">
        <v>218</v>
      </c>
      <c r="AF65" s="590">
        <v>5</v>
      </c>
      <c r="AG65" s="511"/>
    </row>
    <row r="66" spans="1:33" ht="20.100000000000001" customHeight="1" x14ac:dyDescent="0.2">
      <c r="A66" s="172"/>
      <c r="B66" s="512"/>
      <c r="C66" s="595"/>
      <c r="D66" s="595"/>
      <c r="E66" s="595"/>
      <c r="G66" s="609"/>
      <c r="H66" s="609"/>
      <c r="I66" s="609"/>
      <c r="J66" s="609"/>
      <c r="K66" s="609"/>
      <c r="L66" s="609"/>
      <c r="M66" s="609"/>
      <c r="N66" s="592"/>
      <c r="O66" s="596"/>
      <c r="P66" s="231">
        <v>0</v>
      </c>
      <c r="Q66" s="245" t="s">
        <v>308</v>
      </c>
      <c r="R66" s="231">
        <v>0</v>
      </c>
      <c r="S66" s="596"/>
      <c r="T66" s="592"/>
      <c r="U66" s="609"/>
      <c r="V66" s="609"/>
      <c r="W66" s="609"/>
      <c r="X66" s="609"/>
      <c r="Y66" s="609"/>
      <c r="Z66" s="609"/>
      <c r="AA66" s="609"/>
      <c r="AB66" s="591"/>
      <c r="AC66" s="590"/>
      <c r="AD66" s="590"/>
      <c r="AE66" s="590"/>
      <c r="AF66" s="590"/>
      <c r="AG66" s="511"/>
    </row>
    <row r="67" spans="1:33" ht="20.100000000000001" customHeight="1" x14ac:dyDescent="0.2">
      <c r="A67" s="172"/>
      <c r="B67" s="225"/>
      <c r="C67" s="235"/>
      <c r="D67" s="235"/>
      <c r="E67" s="235"/>
      <c r="G67" s="231"/>
      <c r="H67" s="231"/>
      <c r="I67" s="231"/>
      <c r="J67" s="231"/>
      <c r="K67" s="231"/>
      <c r="L67" s="231"/>
      <c r="M67" s="231"/>
      <c r="N67" s="170"/>
      <c r="O67" s="232"/>
      <c r="P67" s="231"/>
      <c r="Q67" s="257"/>
      <c r="R67" s="257"/>
      <c r="S67" s="232"/>
      <c r="T67" s="170"/>
      <c r="U67" s="231"/>
      <c r="V67" s="231"/>
      <c r="W67" s="231"/>
      <c r="X67" s="231"/>
      <c r="Y67" s="231"/>
      <c r="Z67" s="231"/>
      <c r="AA67" s="231"/>
      <c r="AB67" s="223"/>
      <c r="AC67" s="67"/>
      <c r="AD67" s="67"/>
      <c r="AE67" s="174"/>
      <c r="AF67" s="174"/>
      <c r="AG67" s="224"/>
    </row>
    <row r="68" spans="1:33" ht="20.100000000000001" customHeight="1" x14ac:dyDescent="0.2">
      <c r="A68" s="172"/>
      <c r="B68" s="512" t="s">
        <v>4</v>
      </c>
      <c r="C68" s="595">
        <v>0.45833333333333331</v>
      </c>
      <c r="D68" s="595"/>
      <c r="E68" s="595"/>
      <c r="G68" s="594" t="str">
        <f>S50</f>
        <v>ＦＣプリメーロ</v>
      </c>
      <c r="H68" s="594"/>
      <c r="I68" s="594"/>
      <c r="J68" s="594"/>
      <c r="K68" s="594"/>
      <c r="L68" s="594"/>
      <c r="M68" s="594"/>
      <c r="N68" s="592">
        <f>P68+P69</f>
        <v>9</v>
      </c>
      <c r="O68" s="596" t="s">
        <v>197</v>
      </c>
      <c r="P68" s="231">
        <v>2</v>
      </c>
      <c r="Q68" s="245" t="s">
        <v>308</v>
      </c>
      <c r="R68" s="231">
        <v>0</v>
      </c>
      <c r="S68" s="596" t="s">
        <v>199</v>
      </c>
      <c r="T68" s="592">
        <f>R68+R69</f>
        <v>0</v>
      </c>
      <c r="U68" s="705" t="str">
        <f>AA50</f>
        <v>富士見サッカースポーツ少年団レッド</v>
      </c>
      <c r="V68" s="705"/>
      <c r="W68" s="705"/>
      <c r="X68" s="705"/>
      <c r="Y68" s="705"/>
      <c r="Z68" s="705"/>
      <c r="AA68" s="705"/>
      <c r="AB68" s="591"/>
      <c r="AC68" s="590" t="s">
        <v>216</v>
      </c>
      <c r="AD68" s="590" t="s">
        <v>217</v>
      </c>
      <c r="AE68" s="590" t="s">
        <v>215</v>
      </c>
      <c r="AF68" s="590">
        <v>2</v>
      </c>
      <c r="AG68" s="511"/>
    </row>
    <row r="69" spans="1:33" ht="20.100000000000001" customHeight="1" x14ac:dyDescent="0.2">
      <c r="A69" s="172"/>
      <c r="B69" s="512"/>
      <c r="C69" s="595"/>
      <c r="D69" s="595"/>
      <c r="E69" s="595"/>
      <c r="G69" s="594"/>
      <c r="H69" s="594"/>
      <c r="I69" s="594"/>
      <c r="J69" s="594"/>
      <c r="K69" s="594"/>
      <c r="L69" s="594"/>
      <c r="M69" s="594"/>
      <c r="N69" s="592"/>
      <c r="O69" s="596"/>
      <c r="P69" s="231">
        <v>7</v>
      </c>
      <c r="Q69" s="245" t="s">
        <v>308</v>
      </c>
      <c r="R69" s="231">
        <v>0</v>
      </c>
      <c r="S69" s="596"/>
      <c r="T69" s="592"/>
      <c r="U69" s="705"/>
      <c r="V69" s="705"/>
      <c r="W69" s="705"/>
      <c r="X69" s="705"/>
      <c r="Y69" s="705"/>
      <c r="Z69" s="705"/>
      <c r="AA69" s="705"/>
      <c r="AB69" s="591"/>
      <c r="AC69" s="590"/>
      <c r="AD69" s="590"/>
      <c r="AE69" s="590"/>
      <c r="AF69" s="590"/>
      <c r="AG69" s="511"/>
    </row>
    <row r="70" spans="1:33" ht="20.100000000000001" customHeight="1" x14ac:dyDescent="0.2">
      <c r="A70" s="172"/>
      <c r="C70" s="131"/>
      <c r="D70" s="131"/>
      <c r="E70" s="82"/>
      <c r="G70" s="231"/>
      <c r="H70" s="231"/>
      <c r="I70" s="257"/>
      <c r="J70" s="257"/>
      <c r="K70" s="231"/>
      <c r="L70" s="231"/>
      <c r="M70" s="257"/>
      <c r="N70" s="257"/>
      <c r="O70" s="231"/>
      <c r="P70" s="231"/>
      <c r="Q70" s="257"/>
      <c r="R70" s="257"/>
      <c r="S70" s="257"/>
      <c r="T70" s="231"/>
      <c r="U70" s="231"/>
      <c r="V70" s="257"/>
      <c r="W70" s="257"/>
      <c r="X70" s="231"/>
      <c r="Y70" s="231"/>
      <c r="Z70" s="257"/>
      <c r="AA70" s="257"/>
      <c r="AB70" s="223"/>
      <c r="AC70" s="67"/>
      <c r="AD70" s="67"/>
      <c r="AE70" s="174"/>
      <c r="AF70" s="174"/>
      <c r="AG70" s="224"/>
    </row>
    <row r="71" spans="1:33" ht="20.100000000000001" customHeight="1" x14ac:dyDescent="0.2">
      <c r="A71" s="172"/>
      <c r="B71" s="512" t="s">
        <v>5</v>
      </c>
      <c r="C71" s="595">
        <v>0.4861111111111111</v>
      </c>
      <c r="D71" s="595"/>
      <c r="E71" s="595"/>
      <c r="G71" s="593" t="str">
        <f>J50</f>
        <v>高根沢西フットボールクラブ</v>
      </c>
      <c r="H71" s="593"/>
      <c r="I71" s="593"/>
      <c r="J71" s="593"/>
      <c r="K71" s="593"/>
      <c r="L71" s="593"/>
      <c r="M71" s="593"/>
      <c r="N71" s="592">
        <f>P71+P72</f>
        <v>0</v>
      </c>
      <c r="O71" s="596" t="s">
        <v>197</v>
      </c>
      <c r="P71" s="231">
        <v>0</v>
      </c>
      <c r="Q71" s="245" t="s">
        <v>308</v>
      </c>
      <c r="R71" s="231">
        <v>0</v>
      </c>
      <c r="S71" s="596" t="s">
        <v>199</v>
      </c>
      <c r="T71" s="592">
        <f>R71+R72</f>
        <v>1</v>
      </c>
      <c r="U71" s="594" t="str">
        <f>N50</f>
        <v>石井フットボールクラブ</v>
      </c>
      <c r="V71" s="594"/>
      <c r="W71" s="594"/>
      <c r="X71" s="594"/>
      <c r="Y71" s="594"/>
      <c r="Z71" s="594"/>
      <c r="AA71" s="594"/>
      <c r="AB71" s="591"/>
      <c r="AC71" s="590" t="s">
        <v>218</v>
      </c>
      <c r="AD71" s="590" t="s">
        <v>211</v>
      </c>
      <c r="AE71" s="590" t="s">
        <v>212</v>
      </c>
      <c r="AF71" s="590">
        <v>4</v>
      </c>
      <c r="AG71" s="511"/>
    </row>
    <row r="72" spans="1:33" ht="20.100000000000001" customHeight="1" x14ac:dyDescent="0.2">
      <c r="A72" s="172"/>
      <c r="B72" s="512"/>
      <c r="C72" s="595"/>
      <c r="D72" s="595"/>
      <c r="E72" s="595"/>
      <c r="G72" s="593"/>
      <c r="H72" s="593"/>
      <c r="I72" s="593"/>
      <c r="J72" s="593"/>
      <c r="K72" s="593"/>
      <c r="L72" s="593"/>
      <c r="M72" s="593"/>
      <c r="N72" s="592"/>
      <c r="O72" s="596"/>
      <c r="P72" s="231">
        <v>0</v>
      </c>
      <c r="Q72" s="245" t="s">
        <v>308</v>
      </c>
      <c r="R72" s="231">
        <v>1</v>
      </c>
      <c r="S72" s="596"/>
      <c r="T72" s="592"/>
      <c r="U72" s="594"/>
      <c r="V72" s="594"/>
      <c r="W72" s="594"/>
      <c r="X72" s="594"/>
      <c r="Y72" s="594"/>
      <c r="Z72" s="594"/>
      <c r="AA72" s="594"/>
      <c r="AB72" s="591"/>
      <c r="AC72" s="590"/>
      <c r="AD72" s="590"/>
      <c r="AE72" s="590"/>
      <c r="AF72" s="590"/>
      <c r="AG72" s="511"/>
    </row>
    <row r="73" spans="1:33" ht="20.100000000000001" customHeight="1" x14ac:dyDescent="0.2">
      <c r="A73" s="172"/>
      <c r="C73" s="131"/>
      <c r="D73" s="131"/>
      <c r="E73" s="82"/>
      <c r="G73" s="231"/>
      <c r="H73" s="231"/>
      <c r="I73" s="257"/>
      <c r="J73" s="257"/>
      <c r="K73" s="231"/>
      <c r="L73" s="231"/>
      <c r="M73" s="257"/>
      <c r="N73" s="257"/>
      <c r="O73" s="231"/>
      <c r="P73" s="231"/>
      <c r="Q73" s="257"/>
      <c r="R73" s="257"/>
      <c r="S73" s="257"/>
      <c r="T73" s="231"/>
      <c r="U73" s="231"/>
      <c r="V73" s="257"/>
      <c r="W73" s="257"/>
      <c r="X73" s="231"/>
      <c r="Y73" s="231"/>
      <c r="Z73" s="257"/>
      <c r="AA73" s="257"/>
      <c r="AB73" s="223"/>
      <c r="AC73" s="236"/>
      <c r="AD73" s="67"/>
      <c r="AE73" s="67"/>
      <c r="AF73" s="174"/>
      <c r="AG73" s="173"/>
    </row>
    <row r="74" spans="1:33" ht="20.100000000000001" customHeight="1" x14ac:dyDescent="0.2">
      <c r="A74" s="172"/>
      <c r="B74" s="512" t="s">
        <v>0</v>
      </c>
      <c r="C74" s="595">
        <v>0.51388888888888895</v>
      </c>
      <c r="D74" s="595"/>
      <c r="E74" s="595"/>
      <c r="G74" s="594" t="str">
        <f>W50</f>
        <v>Ｋ－ＷＥＳＴ．ＦＣ２００１</v>
      </c>
      <c r="H74" s="594"/>
      <c r="I74" s="594"/>
      <c r="J74" s="594"/>
      <c r="K74" s="594"/>
      <c r="L74" s="594"/>
      <c r="M74" s="594"/>
      <c r="N74" s="592">
        <f>P74+P75</f>
        <v>7</v>
      </c>
      <c r="O74" s="596" t="s">
        <v>197</v>
      </c>
      <c r="P74" s="231">
        <v>6</v>
      </c>
      <c r="Q74" s="245" t="s">
        <v>308</v>
      </c>
      <c r="R74" s="231">
        <v>0</v>
      </c>
      <c r="S74" s="596" t="s">
        <v>199</v>
      </c>
      <c r="T74" s="592">
        <f>R74+R75</f>
        <v>0</v>
      </c>
      <c r="U74" s="705" t="str">
        <f>AA50</f>
        <v>富士見サッカースポーツ少年団レッド</v>
      </c>
      <c r="V74" s="705"/>
      <c r="W74" s="705"/>
      <c r="X74" s="705"/>
      <c r="Y74" s="705"/>
      <c r="Z74" s="705"/>
      <c r="AA74" s="705"/>
      <c r="AB74" s="591"/>
      <c r="AC74" s="590" t="s">
        <v>215</v>
      </c>
      <c r="AD74" s="590" t="s">
        <v>216</v>
      </c>
      <c r="AE74" s="590" t="s">
        <v>217</v>
      </c>
      <c r="AF74" s="590">
        <v>1</v>
      </c>
      <c r="AG74" s="511"/>
    </row>
    <row r="75" spans="1:33" ht="20.100000000000001" customHeight="1" x14ac:dyDescent="0.2">
      <c r="A75" s="172"/>
      <c r="B75" s="512"/>
      <c r="C75" s="595"/>
      <c r="D75" s="595"/>
      <c r="E75" s="595"/>
      <c r="G75" s="594"/>
      <c r="H75" s="594"/>
      <c r="I75" s="594"/>
      <c r="J75" s="594"/>
      <c r="K75" s="594"/>
      <c r="L75" s="594"/>
      <c r="M75" s="594"/>
      <c r="N75" s="592"/>
      <c r="O75" s="596"/>
      <c r="P75" s="231">
        <v>1</v>
      </c>
      <c r="Q75" s="245" t="s">
        <v>308</v>
      </c>
      <c r="R75" s="231">
        <v>0</v>
      </c>
      <c r="S75" s="596"/>
      <c r="T75" s="592"/>
      <c r="U75" s="705"/>
      <c r="V75" s="705"/>
      <c r="W75" s="705"/>
      <c r="X75" s="705"/>
      <c r="Y75" s="705"/>
      <c r="Z75" s="705"/>
      <c r="AA75" s="705"/>
      <c r="AB75" s="591"/>
      <c r="AC75" s="590"/>
      <c r="AD75" s="590"/>
      <c r="AE75" s="590"/>
      <c r="AF75" s="590"/>
      <c r="AG75" s="511"/>
    </row>
    <row r="76" spans="1:33" ht="20.100000000000001" customHeight="1" x14ac:dyDescent="0.2">
      <c r="B76" s="225"/>
      <c r="C76" s="171"/>
      <c r="D76" s="171"/>
      <c r="E76" s="171"/>
      <c r="G76" s="231"/>
      <c r="H76" s="231"/>
      <c r="I76" s="231"/>
      <c r="J76" s="231"/>
      <c r="K76" s="231"/>
      <c r="L76" s="231"/>
      <c r="M76" s="231"/>
      <c r="N76" s="170"/>
      <c r="O76" s="232"/>
      <c r="P76" s="231"/>
      <c r="Q76" s="245"/>
      <c r="R76" s="257"/>
      <c r="S76" s="232"/>
      <c r="T76" s="170"/>
      <c r="U76" s="231"/>
      <c r="V76" s="231"/>
      <c r="W76" s="231"/>
      <c r="X76" s="231"/>
      <c r="Y76" s="231"/>
      <c r="Z76" s="231"/>
      <c r="AA76" s="231"/>
      <c r="AB76" s="236"/>
      <c r="AC76" s="236"/>
      <c r="AF76" s="236"/>
      <c r="AG76" s="236"/>
    </row>
    <row r="77" spans="1:33" ht="20.100000000000001" customHeight="1" x14ac:dyDescent="0.2">
      <c r="C77" s="566" t="str">
        <f>J46 &amp;"リーグ"</f>
        <v>Pリーグ</v>
      </c>
      <c r="D77" s="567"/>
      <c r="E77" s="567"/>
      <c r="F77" s="568"/>
      <c r="G77" s="489" t="str">
        <f>C79</f>
        <v>西那須野西ＳＣ</v>
      </c>
      <c r="H77" s="490"/>
      <c r="I77" s="489" t="str">
        <f>C81</f>
        <v>高根沢西フットボールクラブ</v>
      </c>
      <c r="J77" s="490"/>
      <c r="K77" s="537" t="str">
        <f>C83</f>
        <v>石井フットボールクラブ</v>
      </c>
      <c r="L77" s="538"/>
      <c r="M77" s="588" t="s">
        <v>203</v>
      </c>
      <c r="N77" s="588" t="s">
        <v>204</v>
      </c>
      <c r="O77" s="588" t="s">
        <v>307</v>
      </c>
      <c r="P77" s="588" t="s">
        <v>205</v>
      </c>
      <c r="R77" s="499" t="str">
        <f>W46 &amp;"リーグ"</f>
        <v>PPリーグ</v>
      </c>
      <c r="S77" s="500"/>
      <c r="T77" s="500"/>
      <c r="U77" s="501"/>
      <c r="V77" s="537" t="str">
        <f>R79</f>
        <v>ＦＣプリメーロ</v>
      </c>
      <c r="W77" s="538"/>
      <c r="X77" s="537" t="str">
        <f>R81</f>
        <v>Ｋ－ＷＥＳＴ．ＦＣ２００１</v>
      </c>
      <c r="Y77" s="538"/>
      <c r="Z77" s="537" t="str">
        <f>R83</f>
        <v>富士見サッカースポーツ少年団レッド</v>
      </c>
      <c r="AA77" s="538"/>
      <c r="AB77" s="588" t="s">
        <v>203</v>
      </c>
      <c r="AC77" s="588" t="s">
        <v>204</v>
      </c>
      <c r="AD77" s="588" t="s">
        <v>307</v>
      </c>
      <c r="AE77" s="588" t="s">
        <v>205</v>
      </c>
    </row>
    <row r="78" spans="1:33" ht="20.100000000000001" customHeight="1" x14ac:dyDescent="0.2">
      <c r="C78" s="569"/>
      <c r="D78" s="570"/>
      <c r="E78" s="570"/>
      <c r="F78" s="571"/>
      <c r="G78" s="491"/>
      <c r="H78" s="492"/>
      <c r="I78" s="491"/>
      <c r="J78" s="492"/>
      <c r="K78" s="539"/>
      <c r="L78" s="540"/>
      <c r="M78" s="589"/>
      <c r="N78" s="589"/>
      <c r="O78" s="589"/>
      <c r="P78" s="589"/>
      <c r="R78" s="502"/>
      <c r="S78" s="503"/>
      <c r="T78" s="503"/>
      <c r="U78" s="504"/>
      <c r="V78" s="539"/>
      <c r="W78" s="540"/>
      <c r="X78" s="539"/>
      <c r="Y78" s="540"/>
      <c r="Z78" s="539"/>
      <c r="AA78" s="540"/>
      <c r="AB78" s="589"/>
      <c r="AC78" s="589"/>
      <c r="AD78" s="589"/>
      <c r="AE78" s="589"/>
    </row>
    <row r="79" spans="1:33" ht="20.100000000000001" customHeight="1" x14ac:dyDescent="0.2">
      <c r="C79" s="566" t="str">
        <f>F50</f>
        <v>西那須野西ＳＣ</v>
      </c>
      <c r="D79" s="567"/>
      <c r="E79" s="567"/>
      <c r="F79" s="568"/>
      <c r="G79" s="572"/>
      <c r="H79" s="573"/>
      <c r="I79" s="259">
        <f>N59</f>
        <v>1</v>
      </c>
      <c r="J79" s="259">
        <f>T59</f>
        <v>1</v>
      </c>
      <c r="K79" s="259">
        <f>N65</f>
        <v>0</v>
      </c>
      <c r="L79" s="259">
        <f>T65</f>
        <v>0</v>
      </c>
      <c r="M79" s="576">
        <f>COUNTIF(G80:L80,"○")*3+COUNTIF(G80:L80,"△")</f>
        <v>2</v>
      </c>
      <c r="N79" s="562">
        <f>O79-J79-L79</f>
        <v>0</v>
      </c>
      <c r="O79" s="562">
        <f>I79+K79</f>
        <v>1</v>
      </c>
      <c r="P79" s="562">
        <v>2</v>
      </c>
      <c r="R79" s="578" t="str">
        <f>S50</f>
        <v>ＦＣプリメーロ</v>
      </c>
      <c r="S79" s="579"/>
      <c r="T79" s="579"/>
      <c r="U79" s="580"/>
      <c r="V79" s="572"/>
      <c r="W79" s="573"/>
      <c r="X79" s="259">
        <f>N62</f>
        <v>2</v>
      </c>
      <c r="Y79" s="259">
        <f>T62</f>
        <v>0</v>
      </c>
      <c r="Z79" s="259">
        <f>N68</f>
        <v>9</v>
      </c>
      <c r="AA79" s="259">
        <f>T68</f>
        <v>0</v>
      </c>
      <c r="AB79" s="576">
        <f>COUNTIF(V80:AA80,"○")*3+COUNTIF(V80:AA80,"△")</f>
        <v>6</v>
      </c>
      <c r="AC79" s="562">
        <f>AD79-Y79-AA79</f>
        <v>11</v>
      </c>
      <c r="AD79" s="562">
        <f>X79+Z79</f>
        <v>11</v>
      </c>
      <c r="AE79" s="562">
        <v>1</v>
      </c>
    </row>
    <row r="80" spans="1:33" ht="20.100000000000001" customHeight="1" x14ac:dyDescent="0.2">
      <c r="C80" s="569"/>
      <c r="D80" s="570"/>
      <c r="E80" s="570"/>
      <c r="F80" s="571"/>
      <c r="G80" s="574"/>
      <c r="H80" s="575"/>
      <c r="I80" s="564" t="str">
        <f>IF(I79&gt;J79,"○",IF(I79&lt;J79,"×",IF(I79=J79,"△")))</f>
        <v>△</v>
      </c>
      <c r="J80" s="565"/>
      <c r="K80" s="564" t="str">
        <f>IF(K79&gt;L79,"○",IF(K79&lt;L79,"×",IF(K79=L79,"△")))</f>
        <v>△</v>
      </c>
      <c r="L80" s="565"/>
      <c r="M80" s="577"/>
      <c r="N80" s="563"/>
      <c r="O80" s="563"/>
      <c r="P80" s="563"/>
      <c r="R80" s="581"/>
      <c r="S80" s="582"/>
      <c r="T80" s="582"/>
      <c r="U80" s="583"/>
      <c r="V80" s="574"/>
      <c r="W80" s="575"/>
      <c r="X80" s="564" t="str">
        <f>IF(X79&gt;Y79,"○",IF(X79&lt;Y79,"×",IF(X79=Y79,"△")))</f>
        <v>○</v>
      </c>
      <c r="Y80" s="565"/>
      <c r="Z80" s="564" t="str">
        <f>IF(Z79&gt;AA79,"○",IF(Z79&lt;AA79,"×",IF(Z79=AA79,"△")))</f>
        <v>○</v>
      </c>
      <c r="AA80" s="565"/>
      <c r="AB80" s="577"/>
      <c r="AC80" s="563"/>
      <c r="AD80" s="563"/>
      <c r="AE80" s="563"/>
    </row>
    <row r="81" spans="3:31" ht="20.100000000000001" customHeight="1" x14ac:dyDescent="0.2">
      <c r="C81" s="566" t="str">
        <f>J50</f>
        <v>高根沢西フットボールクラブ</v>
      </c>
      <c r="D81" s="567"/>
      <c r="E81" s="567"/>
      <c r="F81" s="568"/>
      <c r="G81" s="259">
        <f>J79</f>
        <v>1</v>
      </c>
      <c r="H81" s="259">
        <f>I79</f>
        <v>1</v>
      </c>
      <c r="I81" s="572"/>
      <c r="J81" s="573"/>
      <c r="K81" s="259">
        <f>N71</f>
        <v>0</v>
      </c>
      <c r="L81" s="259">
        <f>T71</f>
        <v>1</v>
      </c>
      <c r="M81" s="576">
        <f>COUNTIF(G82:L82,"○")*3+COUNTIF(G82:L82,"△")</f>
        <v>1</v>
      </c>
      <c r="N81" s="562">
        <f>O81-H81-L81</f>
        <v>-1</v>
      </c>
      <c r="O81" s="562">
        <f>G81+K81</f>
        <v>1</v>
      </c>
      <c r="P81" s="562">
        <v>3</v>
      </c>
      <c r="R81" s="566" t="str">
        <f>W50</f>
        <v>Ｋ－ＷＥＳＴ．ＦＣ２００１</v>
      </c>
      <c r="S81" s="567"/>
      <c r="T81" s="567"/>
      <c r="U81" s="568"/>
      <c r="V81" s="259">
        <f>Y79</f>
        <v>0</v>
      </c>
      <c r="W81" s="259">
        <f>X79</f>
        <v>2</v>
      </c>
      <c r="X81" s="572"/>
      <c r="Y81" s="573"/>
      <c r="Z81" s="259">
        <f>N74</f>
        <v>7</v>
      </c>
      <c r="AA81" s="259">
        <f>T74</f>
        <v>0</v>
      </c>
      <c r="AB81" s="576">
        <f>COUNTIF(V82:AA82,"○")*3+COUNTIF(V82:AA82,"△")</f>
        <v>3</v>
      </c>
      <c r="AC81" s="562">
        <f>AD81-W81-AA81</f>
        <v>5</v>
      </c>
      <c r="AD81" s="562">
        <f>V81+Z81</f>
        <v>7</v>
      </c>
      <c r="AE81" s="562">
        <v>2</v>
      </c>
    </row>
    <row r="82" spans="3:31" ht="20.100000000000001" customHeight="1" x14ac:dyDescent="0.2">
      <c r="C82" s="569"/>
      <c r="D82" s="570"/>
      <c r="E82" s="570"/>
      <c r="F82" s="571"/>
      <c r="G82" s="564" t="str">
        <f>IF(G81&gt;H81,"○",IF(G81&lt;H81,"×",IF(G81=H81,"△")))</f>
        <v>△</v>
      </c>
      <c r="H82" s="565"/>
      <c r="I82" s="574"/>
      <c r="J82" s="575"/>
      <c r="K82" s="564" t="str">
        <f>IF(K81&gt;L81,"○",IF(K81&lt;L81,"×",IF(K81=L81,"△")))</f>
        <v>×</v>
      </c>
      <c r="L82" s="565"/>
      <c r="M82" s="577"/>
      <c r="N82" s="563"/>
      <c r="O82" s="563"/>
      <c r="P82" s="563"/>
      <c r="R82" s="569"/>
      <c r="S82" s="570"/>
      <c r="T82" s="570"/>
      <c r="U82" s="571"/>
      <c r="V82" s="564" t="str">
        <f>IF(V81&gt;W81,"○",IF(V81&lt;W81,"×",IF(V81=W81,"△")))</f>
        <v>×</v>
      </c>
      <c r="W82" s="565"/>
      <c r="X82" s="574"/>
      <c r="Y82" s="575"/>
      <c r="Z82" s="564" t="str">
        <f>IF(Z81&gt;AA81,"○",IF(Z81&lt;AA81,"×",IF(Z81=AA81,"△")))</f>
        <v>○</v>
      </c>
      <c r="AA82" s="565"/>
      <c r="AB82" s="577"/>
      <c r="AC82" s="563"/>
      <c r="AD82" s="563"/>
      <c r="AE82" s="563"/>
    </row>
    <row r="83" spans="3:31" ht="20.100000000000001" customHeight="1" x14ac:dyDescent="0.2">
      <c r="C83" s="578" t="str">
        <f>N50</f>
        <v>石井フットボールクラブ</v>
      </c>
      <c r="D83" s="579"/>
      <c r="E83" s="579"/>
      <c r="F83" s="580"/>
      <c r="G83" s="259">
        <f>L79</f>
        <v>0</v>
      </c>
      <c r="H83" s="259">
        <f>K79</f>
        <v>0</v>
      </c>
      <c r="I83" s="259">
        <f>L81</f>
        <v>1</v>
      </c>
      <c r="J83" s="259">
        <f>K81</f>
        <v>0</v>
      </c>
      <c r="K83" s="572"/>
      <c r="L83" s="573"/>
      <c r="M83" s="576">
        <f>COUNTIF(G84:L84,"○")*3+COUNTIF(G84:L84,"△")</f>
        <v>4</v>
      </c>
      <c r="N83" s="562">
        <f>O83-H83-J83</f>
        <v>1</v>
      </c>
      <c r="O83" s="562">
        <f>G83+I83</f>
        <v>1</v>
      </c>
      <c r="P83" s="562">
        <v>1</v>
      </c>
      <c r="R83" s="651" t="str">
        <f>AA50</f>
        <v>富士見サッカースポーツ少年団レッド</v>
      </c>
      <c r="S83" s="703"/>
      <c r="T83" s="703"/>
      <c r="U83" s="652"/>
      <c r="V83" s="259">
        <f>AA79</f>
        <v>0</v>
      </c>
      <c r="W83" s="259">
        <f>Z79</f>
        <v>9</v>
      </c>
      <c r="X83" s="259">
        <f>AA81</f>
        <v>0</v>
      </c>
      <c r="Y83" s="259">
        <f>Z81</f>
        <v>7</v>
      </c>
      <c r="Z83" s="572"/>
      <c r="AA83" s="573"/>
      <c r="AB83" s="576">
        <f>COUNTIF(V84:AA84,"○")*3+COUNTIF(V84:AA84,"△")</f>
        <v>0</v>
      </c>
      <c r="AC83" s="562">
        <f>AD83-W83-Y83</f>
        <v>-16</v>
      </c>
      <c r="AD83" s="562">
        <f>V83+X83</f>
        <v>0</v>
      </c>
      <c r="AE83" s="562">
        <v>3</v>
      </c>
    </row>
    <row r="84" spans="3:31" ht="20.100000000000001" customHeight="1" x14ac:dyDescent="0.2">
      <c r="C84" s="581"/>
      <c r="D84" s="582"/>
      <c r="E84" s="582"/>
      <c r="F84" s="583"/>
      <c r="G84" s="564" t="str">
        <f>IF(G83&gt;H83,"○",IF(G83&lt;H83,"×",IF(G83=H83,"△")))</f>
        <v>△</v>
      </c>
      <c r="H84" s="565"/>
      <c r="I84" s="564" t="str">
        <f>IF(I83&gt;J83,"○",IF(I83&lt;J83,"×",IF(I83=J83,"△")))</f>
        <v>○</v>
      </c>
      <c r="J84" s="565"/>
      <c r="K84" s="574"/>
      <c r="L84" s="575"/>
      <c r="M84" s="577"/>
      <c r="N84" s="563"/>
      <c r="O84" s="563"/>
      <c r="P84" s="563"/>
      <c r="R84" s="653"/>
      <c r="S84" s="704"/>
      <c r="T84" s="704"/>
      <c r="U84" s="654"/>
      <c r="V84" s="564" t="str">
        <f>IF(V83&gt;W83,"○",IF(V83&lt;W83,"×",IF(V83=W83,"△")))</f>
        <v>×</v>
      </c>
      <c r="W84" s="565"/>
      <c r="X84" s="564" t="str">
        <f>IF(X83&gt;Y83,"○",IF(X83&lt;Y83,"×",IF(X83=Y83,"△")))</f>
        <v>×</v>
      </c>
      <c r="Y84" s="565"/>
      <c r="Z84" s="574"/>
      <c r="AA84" s="575"/>
      <c r="AB84" s="577"/>
      <c r="AC84" s="563"/>
      <c r="AD84" s="563"/>
      <c r="AE84" s="563"/>
    </row>
    <row r="85" spans="3:31" ht="20.100000000000001" customHeight="1" x14ac:dyDescent="0.2"/>
  </sheetData>
  <mergeCells count="340"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80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 x14ac:dyDescent="0.2">
      <c r="A1" s="21" t="str">
        <f>'U11組合せ (抽選結果)'!J4</f>
        <v>■第2日　1月14日</v>
      </c>
      <c r="B1" s="21"/>
      <c r="C1" s="65"/>
      <c r="D1" s="21"/>
      <c r="E1" s="21"/>
      <c r="F1" s="21"/>
      <c r="G1" s="21"/>
      <c r="H1" s="21"/>
      <c r="M1" s="722" t="s">
        <v>40</v>
      </c>
      <c r="N1" s="722"/>
      <c r="O1" s="722"/>
      <c r="P1" s="722"/>
      <c r="Q1" s="722"/>
      <c r="R1" s="723" t="str">
        <f>'U11組合せ (抽選結果)'!L61</f>
        <v>県グリーンスタジアムサブグランド</v>
      </c>
      <c r="S1" s="723"/>
      <c r="T1" s="723"/>
      <c r="U1" s="723"/>
      <c r="V1" s="723"/>
      <c r="W1" s="723"/>
      <c r="X1" s="723"/>
      <c r="Y1" s="723"/>
    </row>
    <row r="2" spans="1:25" s="1" customFormat="1" ht="19.5" customHeight="1" x14ac:dyDescent="0.2">
      <c r="D2" s="509" t="str">
        <f>'U11組合せ (抽選結果)'!S4</f>
        <v>決勝トーナメント１・２回戦・準々決勝</v>
      </c>
      <c r="E2" s="509"/>
      <c r="F2" s="509"/>
      <c r="G2" s="509"/>
      <c r="H2" s="509"/>
    </row>
    <row r="3" spans="1:25" s="1" customFormat="1" ht="19.5" customHeight="1" thickBot="1" x14ac:dyDescent="0.25">
      <c r="D3" s="9"/>
      <c r="E3" s="9"/>
      <c r="F3" s="9"/>
      <c r="G3" s="329"/>
      <c r="H3" s="329"/>
      <c r="I3" s="331"/>
      <c r="J3" s="331"/>
      <c r="K3" s="331"/>
      <c r="L3" s="368"/>
      <c r="M3" s="320"/>
    </row>
    <row r="4" spans="1:25" ht="20.100000000000001" customHeight="1" thickTop="1" thickBot="1" x14ac:dyDescent="0.25">
      <c r="A4" s="17"/>
      <c r="B4" s="17"/>
      <c r="C4" s="17"/>
      <c r="D4" s="373"/>
      <c r="E4" s="373"/>
      <c r="F4" s="374"/>
      <c r="G4" s="379"/>
      <c r="H4" s="58"/>
      <c r="I4" s="376"/>
      <c r="J4" s="377"/>
      <c r="K4" s="378"/>
      <c r="L4" s="378"/>
      <c r="M4" s="26" t="s">
        <v>288</v>
      </c>
      <c r="N4" s="76"/>
      <c r="O4" s="76"/>
      <c r="P4" s="156"/>
      <c r="Q4" s="156"/>
      <c r="R4" s="155"/>
      <c r="S4" s="319"/>
      <c r="T4" s="372"/>
      <c r="U4" s="373"/>
      <c r="V4" s="373"/>
      <c r="W4" s="17"/>
      <c r="X4" s="17"/>
      <c r="Y4" s="17"/>
    </row>
    <row r="5" spans="1:25" ht="20.100000000000001" customHeight="1" thickTop="1" x14ac:dyDescent="0.2">
      <c r="A5" s="22"/>
      <c r="B5" s="22"/>
      <c r="C5" s="313"/>
      <c r="D5" s="316"/>
      <c r="E5" s="313"/>
      <c r="F5" s="313" t="s">
        <v>41</v>
      </c>
      <c r="G5" s="26"/>
      <c r="H5" s="315"/>
      <c r="I5" s="22"/>
      <c r="J5" s="22"/>
      <c r="K5" s="718" t="s">
        <v>49</v>
      </c>
      <c r="L5" s="719"/>
      <c r="M5" s="719"/>
      <c r="N5" s="719"/>
      <c r="O5" s="720"/>
      <c r="P5" s="22"/>
      <c r="Q5" s="313"/>
      <c r="R5" s="314"/>
      <c r="S5" s="26"/>
      <c r="T5" s="313" t="s">
        <v>43</v>
      </c>
      <c r="U5" s="313"/>
      <c r="V5" s="343"/>
      <c r="W5" s="22"/>
      <c r="X5" s="22"/>
      <c r="Y5" s="22"/>
    </row>
    <row r="6" spans="1:25" ht="20.100000000000001" customHeight="1" thickBot="1" x14ac:dyDescent="0.25">
      <c r="A6" s="22"/>
      <c r="B6" s="345"/>
      <c r="C6" s="344"/>
      <c r="D6" s="316"/>
      <c r="E6" s="313"/>
      <c r="F6" s="313"/>
      <c r="G6" s="313"/>
      <c r="H6" s="343"/>
      <c r="I6" s="23"/>
      <c r="J6" s="23"/>
      <c r="K6" s="22"/>
      <c r="L6" s="22"/>
      <c r="M6" s="22"/>
      <c r="N6" s="22"/>
      <c r="O6" s="22"/>
      <c r="P6" s="22"/>
      <c r="Q6" s="23"/>
      <c r="R6" s="318"/>
      <c r="S6" s="313"/>
      <c r="T6" s="313"/>
      <c r="U6" s="313"/>
      <c r="V6" s="317"/>
      <c r="W6" s="23"/>
      <c r="X6" s="23"/>
      <c r="Y6" s="22"/>
    </row>
    <row r="7" spans="1:25" ht="20.100000000000001" customHeight="1" thickTop="1" x14ac:dyDescent="0.2">
      <c r="A7" s="29"/>
      <c r="B7" s="316"/>
      <c r="C7" s="22" t="s">
        <v>12</v>
      </c>
      <c r="D7" s="30"/>
      <c r="E7" s="31"/>
      <c r="F7" s="22"/>
      <c r="G7" s="313"/>
      <c r="H7" s="357"/>
      <c r="I7" s="22" t="s">
        <v>15</v>
      </c>
      <c r="J7" s="22"/>
      <c r="K7" s="33"/>
      <c r="L7" s="22"/>
      <c r="M7" s="22"/>
      <c r="N7" s="22"/>
      <c r="O7" s="29"/>
      <c r="P7" s="28"/>
      <c r="Q7" s="26" t="s">
        <v>16</v>
      </c>
      <c r="R7" s="342"/>
      <c r="S7" s="9"/>
      <c r="T7" s="22"/>
      <c r="U7" s="29"/>
      <c r="V7" s="357"/>
      <c r="W7" s="22" t="s">
        <v>17</v>
      </c>
      <c r="X7" s="29"/>
      <c r="Y7" s="22"/>
    </row>
    <row r="8" spans="1:25" ht="20.100000000000001" customHeight="1" x14ac:dyDescent="0.2">
      <c r="A8" s="7"/>
      <c r="B8" s="360"/>
      <c r="C8" s="1"/>
      <c r="D8" s="1"/>
      <c r="E8" s="3"/>
      <c r="F8" s="1"/>
      <c r="G8" s="247"/>
      <c r="H8" s="358"/>
      <c r="I8" s="1"/>
      <c r="J8" s="1"/>
      <c r="K8" s="3"/>
      <c r="L8" s="1"/>
      <c r="M8" s="1"/>
      <c r="N8" s="1"/>
      <c r="O8" s="7"/>
      <c r="P8" s="1"/>
      <c r="Q8" s="1"/>
      <c r="R8" s="246"/>
      <c r="S8" s="1"/>
      <c r="T8" s="1"/>
      <c r="U8" s="1"/>
      <c r="V8" s="358"/>
      <c r="W8" s="1"/>
      <c r="X8" s="7"/>
      <c r="Y8" s="1"/>
    </row>
    <row r="9" spans="1:25" ht="20.100000000000001" customHeight="1" x14ac:dyDescent="0.2">
      <c r="A9" s="717" t="s">
        <v>50</v>
      </c>
      <c r="B9" s="717"/>
      <c r="C9" s="1"/>
      <c r="D9" s="717" t="s">
        <v>51</v>
      </c>
      <c r="E9" s="717"/>
      <c r="F9" s="1"/>
      <c r="G9" s="717" t="s">
        <v>52</v>
      </c>
      <c r="H9" s="717"/>
      <c r="I9" s="1"/>
      <c r="J9" s="717" t="s">
        <v>53</v>
      </c>
      <c r="K9" s="717"/>
      <c r="L9" s="1"/>
      <c r="M9" s="1"/>
      <c r="N9" s="1"/>
      <c r="O9" s="717" t="s">
        <v>54</v>
      </c>
      <c r="P9" s="717"/>
      <c r="Q9" s="1"/>
      <c r="R9" s="717" t="s">
        <v>55</v>
      </c>
      <c r="S9" s="717"/>
      <c r="T9" s="1"/>
      <c r="U9" s="717" t="s">
        <v>56</v>
      </c>
      <c r="V9" s="717"/>
      <c r="W9" s="1"/>
      <c r="X9" s="717" t="s">
        <v>57</v>
      </c>
      <c r="Y9" s="717"/>
    </row>
    <row r="10" spans="1:25" ht="20.100000000000001" customHeight="1" x14ac:dyDescent="0.2">
      <c r="A10" s="724" t="str">
        <f>AB!K7</f>
        <v>Ｊ－ＳＰＯＲＴＳＦＯＯＴＢＡＬＬＣＬＵＢ</v>
      </c>
      <c r="B10" s="724"/>
      <c r="C10" s="9"/>
      <c r="D10" s="721" t="str">
        <f>AB!V7</f>
        <v>ヴェルフェ矢板Ｕ－１２</v>
      </c>
      <c r="E10" s="721"/>
      <c r="F10" s="4"/>
      <c r="G10" s="721" t="str">
        <f>AB!O58</f>
        <v>ＦＣ真岡２１ファンタジー</v>
      </c>
      <c r="H10" s="721"/>
      <c r="I10" s="4"/>
      <c r="J10" s="721" t="str">
        <f>AB!V58</f>
        <v>野原グランディオスＦＣ</v>
      </c>
      <c r="K10" s="721"/>
      <c r="L10" s="4"/>
      <c r="M10" s="4"/>
      <c r="N10" s="4"/>
      <c r="O10" s="721" t="str">
        <f>CD!J7</f>
        <v>大田原城山サッカークラブ</v>
      </c>
      <c r="P10" s="721"/>
      <c r="Q10" s="4"/>
      <c r="R10" s="721" t="str">
        <f>CD!AA7</f>
        <v>東那須野ＦＣフェニックス</v>
      </c>
      <c r="S10" s="721"/>
      <c r="T10" s="4"/>
      <c r="U10" s="721" t="str">
        <f>CD!F50</f>
        <v>おおぞらＳＣ</v>
      </c>
      <c r="V10" s="721"/>
      <c r="W10" s="4"/>
      <c r="X10" s="721" t="str">
        <f>CD!S50</f>
        <v>ＦＣスポルト宇都宮</v>
      </c>
      <c r="Y10" s="721"/>
    </row>
    <row r="11" spans="1:25" ht="20.100000000000001" customHeight="1" x14ac:dyDescent="0.2">
      <c r="A11" s="724"/>
      <c r="B11" s="724"/>
      <c r="C11" s="9"/>
      <c r="D11" s="721"/>
      <c r="E11" s="721"/>
      <c r="F11" s="4"/>
      <c r="G11" s="721"/>
      <c r="H11" s="721"/>
      <c r="I11" s="4"/>
      <c r="J11" s="721"/>
      <c r="K11" s="721"/>
      <c r="L11" s="4"/>
      <c r="M11" s="4"/>
      <c r="N11" s="4"/>
      <c r="O11" s="721"/>
      <c r="P11" s="721"/>
      <c r="Q11" s="4"/>
      <c r="R11" s="721"/>
      <c r="S11" s="721"/>
      <c r="T11" s="4"/>
      <c r="U11" s="721"/>
      <c r="V11" s="721"/>
      <c r="W11" s="4"/>
      <c r="X11" s="721"/>
      <c r="Y11" s="721"/>
    </row>
    <row r="12" spans="1:25" ht="20.100000000000001" customHeight="1" x14ac:dyDescent="0.2">
      <c r="A12" s="724"/>
      <c r="B12" s="724"/>
      <c r="C12" s="9"/>
      <c r="D12" s="721"/>
      <c r="E12" s="721"/>
      <c r="F12" s="4"/>
      <c r="G12" s="721"/>
      <c r="H12" s="721"/>
      <c r="I12" s="4"/>
      <c r="J12" s="721"/>
      <c r="K12" s="721"/>
      <c r="L12" s="4"/>
      <c r="M12" s="4"/>
      <c r="N12" s="4"/>
      <c r="O12" s="721"/>
      <c r="P12" s="721"/>
      <c r="Q12" s="4"/>
      <c r="R12" s="721"/>
      <c r="S12" s="721"/>
      <c r="T12" s="4"/>
      <c r="U12" s="721"/>
      <c r="V12" s="721"/>
      <c r="W12" s="4"/>
      <c r="X12" s="721"/>
      <c r="Y12" s="721"/>
    </row>
    <row r="13" spans="1:25" ht="20.100000000000001" customHeight="1" x14ac:dyDescent="0.2">
      <c r="A13" s="724"/>
      <c r="B13" s="724"/>
      <c r="C13" s="9"/>
      <c r="D13" s="721"/>
      <c r="E13" s="721"/>
      <c r="F13" s="4"/>
      <c r="G13" s="721"/>
      <c r="H13" s="721"/>
      <c r="I13" s="4"/>
      <c r="J13" s="721"/>
      <c r="K13" s="721"/>
      <c r="L13" s="4"/>
      <c r="M13" s="4"/>
      <c r="N13" s="4"/>
      <c r="O13" s="721"/>
      <c r="P13" s="721"/>
      <c r="Q13" s="4"/>
      <c r="R13" s="721"/>
      <c r="S13" s="721"/>
      <c r="T13" s="4"/>
      <c r="U13" s="721"/>
      <c r="V13" s="721"/>
      <c r="W13" s="4"/>
      <c r="X13" s="721"/>
      <c r="Y13" s="721"/>
    </row>
    <row r="14" spans="1:25" ht="20.100000000000001" customHeight="1" x14ac:dyDescent="0.2">
      <c r="A14" s="724"/>
      <c r="B14" s="724"/>
      <c r="C14" s="9"/>
      <c r="D14" s="721"/>
      <c r="E14" s="721"/>
      <c r="F14" s="4"/>
      <c r="G14" s="721"/>
      <c r="H14" s="721"/>
      <c r="I14" s="4"/>
      <c r="J14" s="721"/>
      <c r="K14" s="721"/>
      <c r="L14" s="4"/>
      <c r="M14" s="4"/>
      <c r="N14" s="4"/>
      <c r="O14" s="721"/>
      <c r="P14" s="721"/>
      <c r="Q14" s="4"/>
      <c r="R14" s="721"/>
      <c r="S14" s="721"/>
      <c r="T14" s="4"/>
      <c r="U14" s="721"/>
      <c r="V14" s="721"/>
      <c r="W14" s="4"/>
      <c r="X14" s="721"/>
      <c r="Y14" s="721"/>
    </row>
    <row r="15" spans="1:25" ht="20.100000000000001" customHeight="1" x14ac:dyDescent="0.2">
      <c r="A15" s="724"/>
      <c r="B15" s="724"/>
      <c r="C15" s="9"/>
      <c r="D15" s="721"/>
      <c r="E15" s="721"/>
      <c r="F15" s="4"/>
      <c r="G15" s="721"/>
      <c r="H15" s="721"/>
      <c r="I15" s="4"/>
      <c r="J15" s="721"/>
      <c r="K15" s="721"/>
      <c r="L15" s="4"/>
      <c r="M15" s="4"/>
      <c r="N15" s="4"/>
      <c r="O15" s="721"/>
      <c r="P15" s="721"/>
      <c r="Q15" s="4"/>
      <c r="R15" s="721"/>
      <c r="S15" s="721"/>
      <c r="T15" s="4"/>
      <c r="U15" s="721"/>
      <c r="V15" s="721"/>
      <c r="W15" s="4"/>
      <c r="X15" s="721"/>
      <c r="Y15" s="721"/>
    </row>
    <row r="16" spans="1:25" ht="20.100000000000001" customHeight="1" x14ac:dyDescent="0.2">
      <c r="A16" s="724"/>
      <c r="B16" s="724"/>
      <c r="C16" s="9"/>
      <c r="D16" s="721"/>
      <c r="E16" s="721"/>
      <c r="F16" s="4"/>
      <c r="G16" s="721"/>
      <c r="H16" s="721"/>
      <c r="I16" s="4"/>
      <c r="J16" s="721"/>
      <c r="K16" s="721"/>
      <c r="L16" s="4"/>
      <c r="M16" s="4"/>
      <c r="N16" s="4"/>
      <c r="O16" s="721"/>
      <c r="P16" s="721"/>
      <c r="Q16" s="4"/>
      <c r="R16" s="721"/>
      <c r="S16" s="721"/>
      <c r="T16" s="4"/>
      <c r="U16" s="721"/>
      <c r="V16" s="721"/>
      <c r="W16" s="4"/>
      <c r="X16" s="721"/>
      <c r="Y16" s="721"/>
    </row>
    <row r="17" spans="1:25" ht="20.100000000000001" customHeight="1" x14ac:dyDescent="0.2">
      <c r="A17" s="724"/>
      <c r="B17" s="724"/>
      <c r="C17" s="9"/>
      <c r="D17" s="721"/>
      <c r="E17" s="721"/>
      <c r="F17" s="4"/>
      <c r="G17" s="721"/>
      <c r="H17" s="721"/>
      <c r="I17" s="4"/>
      <c r="J17" s="721"/>
      <c r="K17" s="721"/>
      <c r="L17" s="4"/>
      <c r="M17" s="4"/>
      <c r="N17" s="4"/>
      <c r="O17" s="721"/>
      <c r="P17" s="721"/>
      <c r="Q17" s="4"/>
      <c r="R17" s="721"/>
      <c r="S17" s="721"/>
      <c r="T17" s="4"/>
      <c r="U17" s="721"/>
      <c r="V17" s="721"/>
      <c r="W17" s="4"/>
      <c r="X17" s="721"/>
      <c r="Y17" s="721"/>
    </row>
    <row r="18" spans="1:25" ht="20.100000000000001" customHeight="1" x14ac:dyDescent="0.2">
      <c r="A18" s="724"/>
      <c r="B18" s="724"/>
      <c r="C18" s="9"/>
      <c r="D18" s="721"/>
      <c r="E18" s="721"/>
      <c r="F18" s="4"/>
      <c r="G18" s="721"/>
      <c r="H18" s="721"/>
      <c r="I18" s="4"/>
      <c r="J18" s="721"/>
      <c r="K18" s="721"/>
      <c r="L18" s="4"/>
      <c r="M18" s="4"/>
      <c r="N18" s="4"/>
      <c r="O18" s="721"/>
      <c r="P18" s="721"/>
      <c r="Q18" s="4"/>
      <c r="R18" s="721"/>
      <c r="S18" s="721"/>
      <c r="T18" s="4"/>
      <c r="U18" s="721"/>
      <c r="V18" s="721"/>
      <c r="W18" s="4"/>
      <c r="X18" s="721"/>
      <c r="Y18" s="721"/>
    </row>
    <row r="19" spans="1:25" ht="20.100000000000001" customHeight="1" x14ac:dyDescent="0.2">
      <c r="A19" s="59"/>
      <c r="B19" s="59"/>
      <c r="C19" s="20"/>
      <c r="D19" s="59"/>
      <c r="E19" s="59"/>
      <c r="F19" s="34"/>
      <c r="G19" s="59"/>
      <c r="H19" s="59"/>
      <c r="I19" s="34"/>
      <c r="J19" s="59"/>
      <c r="K19" s="59"/>
      <c r="L19" s="34"/>
      <c r="M19" s="34"/>
      <c r="N19" s="34"/>
      <c r="O19" s="60"/>
      <c r="P19" s="60"/>
      <c r="Q19" s="34"/>
      <c r="R19" s="60"/>
      <c r="S19" s="60"/>
      <c r="T19" s="34"/>
      <c r="U19" s="60"/>
      <c r="V19" s="60"/>
      <c r="W19" s="34"/>
      <c r="X19" s="59"/>
      <c r="Y19" s="59"/>
    </row>
    <row r="20" spans="1:25" ht="20.100000000000001" customHeight="1" thickBot="1" x14ac:dyDescent="0.25">
      <c r="A20" s="59"/>
      <c r="B20" s="59"/>
      <c r="C20" s="20"/>
      <c r="D20" s="59"/>
      <c r="E20" s="59"/>
      <c r="F20" s="34"/>
      <c r="G20" s="59"/>
      <c r="H20" s="59"/>
      <c r="I20" s="34"/>
      <c r="J20" s="59"/>
      <c r="M20" s="387"/>
      <c r="N20" s="339"/>
      <c r="O20" s="339"/>
      <c r="P20" s="388"/>
      <c r="Q20" s="381"/>
      <c r="R20" s="388"/>
      <c r="S20" s="388"/>
      <c r="T20" s="34"/>
      <c r="U20" s="60"/>
      <c r="V20" s="60"/>
      <c r="W20" s="34"/>
      <c r="X20" s="59"/>
      <c r="Y20" s="59"/>
    </row>
    <row r="21" spans="1:25" ht="20.100000000000001" customHeight="1" thickTop="1" thickBot="1" x14ac:dyDescent="0.25">
      <c r="A21" s="17"/>
      <c r="B21" s="17"/>
      <c r="C21" s="17"/>
      <c r="D21" s="58"/>
      <c r="E21" s="58"/>
      <c r="F21" s="58"/>
      <c r="G21" s="370"/>
      <c r="H21" s="371"/>
      <c r="I21" s="156"/>
      <c r="J21" s="156"/>
      <c r="K21" s="156"/>
      <c r="L21" s="156"/>
      <c r="M21" s="313" t="s">
        <v>289</v>
      </c>
      <c r="N21" s="376"/>
      <c r="O21" s="376"/>
      <c r="P21" s="376"/>
      <c r="Q21" s="376"/>
      <c r="R21" s="389"/>
      <c r="S21" s="390"/>
      <c r="T21" s="58"/>
      <c r="U21" s="58"/>
      <c r="V21" s="58"/>
      <c r="W21" s="17"/>
      <c r="X21" s="17"/>
      <c r="Y21" s="17"/>
    </row>
    <row r="22" spans="1:25" ht="20.100000000000001" customHeight="1" thickTop="1" x14ac:dyDescent="0.2">
      <c r="A22" s="22"/>
      <c r="B22" s="22"/>
      <c r="C22" s="313"/>
      <c r="D22" s="314"/>
      <c r="E22" s="26"/>
      <c r="F22" s="26" t="s">
        <v>42</v>
      </c>
      <c r="G22" s="313"/>
      <c r="H22" s="343"/>
      <c r="I22" s="22"/>
      <c r="J22" s="22"/>
      <c r="K22" s="718" t="s">
        <v>71</v>
      </c>
      <c r="L22" s="719"/>
      <c r="M22" s="719"/>
      <c r="N22" s="719"/>
      <c r="O22" s="720"/>
      <c r="P22" s="22"/>
      <c r="Q22" s="313"/>
      <c r="R22" s="316"/>
      <c r="S22" s="313"/>
      <c r="T22" s="26" t="s">
        <v>44</v>
      </c>
      <c r="U22" s="26"/>
      <c r="V22" s="315"/>
      <c r="W22" s="22"/>
      <c r="X22" s="22"/>
      <c r="Y22" s="22"/>
    </row>
    <row r="23" spans="1:25" ht="20.100000000000001" customHeight="1" thickBot="1" x14ac:dyDescent="0.25">
      <c r="A23" s="22"/>
      <c r="B23" s="23"/>
      <c r="C23" s="23"/>
      <c r="D23" s="316"/>
      <c r="E23" s="313"/>
      <c r="F23" s="313"/>
      <c r="G23" s="313"/>
      <c r="H23" s="317"/>
      <c r="I23" s="23"/>
      <c r="J23" s="23"/>
      <c r="K23" s="22"/>
      <c r="L23" s="22"/>
      <c r="M23" s="22"/>
      <c r="N23" s="22"/>
      <c r="O23" s="22"/>
      <c r="P23" s="22"/>
      <c r="Q23" s="313"/>
      <c r="R23" s="318"/>
      <c r="S23" s="313"/>
      <c r="T23" s="313"/>
      <c r="U23" s="313"/>
      <c r="V23" s="317"/>
      <c r="W23" s="341"/>
      <c r="X23" s="345"/>
      <c r="Y23" s="22"/>
    </row>
    <row r="24" spans="1:25" ht="20.100000000000001" customHeight="1" thickTop="1" x14ac:dyDescent="0.2">
      <c r="A24" s="29"/>
      <c r="B24" s="22"/>
      <c r="C24" s="22" t="s">
        <v>18</v>
      </c>
      <c r="D24" s="342"/>
      <c r="E24" s="327"/>
      <c r="F24" s="22"/>
      <c r="G24" s="29"/>
      <c r="H24" s="357"/>
      <c r="I24" s="22" t="s">
        <v>19</v>
      </c>
      <c r="J24" s="22"/>
      <c r="K24" s="33"/>
      <c r="L24" s="22"/>
      <c r="M24" s="22"/>
      <c r="N24" s="22"/>
      <c r="O24" s="313"/>
      <c r="P24" s="357"/>
      <c r="Q24" s="359" t="s">
        <v>20</v>
      </c>
      <c r="R24" s="48"/>
      <c r="S24" s="9"/>
      <c r="T24" s="22"/>
      <c r="U24" s="29"/>
      <c r="V24" s="28"/>
      <c r="W24" s="22" t="s">
        <v>45</v>
      </c>
      <c r="X24" s="346"/>
      <c r="Y24" s="22"/>
    </row>
    <row r="25" spans="1:25" ht="20.100000000000001" customHeight="1" x14ac:dyDescent="0.2">
      <c r="A25" s="7"/>
      <c r="B25" s="1"/>
      <c r="C25" s="1"/>
      <c r="D25" s="246"/>
      <c r="E25" s="247"/>
      <c r="F25" s="1"/>
      <c r="G25" s="7"/>
      <c r="H25" s="358"/>
      <c r="I25" s="1"/>
      <c r="J25" s="1"/>
      <c r="K25" s="3"/>
      <c r="L25" s="1"/>
      <c r="M25" s="1"/>
      <c r="N25" s="1"/>
      <c r="O25" s="247"/>
      <c r="P25" s="360"/>
      <c r="Q25" s="247"/>
      <c r="R25" s="7"/>
      <c r="S25" s="1"/>
      <c r="T25" s="1"/>
      <c r="U25" s="1"/>
      <c r="V25" s="3"/>
      <c r="W25" s="1"/>
      <c r="X25" s="246"/>
      <c r="Y25" s="1"/>
    </row>
    <row r="26" spans="1:25" ht="20.100000000000001" customHeight="1" x14ac:dyDescent="0.2">
      <c r="A26" s="717" t="s">
        <v>63</v>
      </c>
      <c r="B26" s="717"/>
      <c r="C26" s="1"/>
      <c r="D26" s="717" t="s">
        <v>64</v>
      </c>
      <c r="E26" s="717"/>
      <c r="F26" s="1"/>
      <c r="G26" s="717" t="s">
        <v>65</v>
      </c>
      <c r="H26" s="717"/>
      <c r="I26" s="1"/>
      <c r="J26" s="717" t="s">
        <v>66</v>
      </c>
      <c r="K26" s="717"/>
      <c r="L26" s="1"/>
      <c r="M26" s="1"/>
      <c r="N26" s="1"/>
      <c r="O26" s="717" t="s">
        <v>67</v>
      </c>
      <c r="P26" s="717"/>
      <c r="Q26" s="1"/>
      <c r="R26" s="717" t="s">
        <v>68</v>
      </c>
      <c r="S26" s="717"/>
      <c r="T26" s="1"/>
      <c r="U26" s="717" t="s">
        <v>69</v>
      </c>
      <c r="V26" s="717"/>
      <c r="W26" s="1"/>
      <c r="X26" s="717" t="s">
        <v>70</v>
      </c>
      <c r="Y26" s="717"/>
    </row>
    <row r="27" spans="1:25" ht="20.100000000000001" customHeight="1" x14ac:dyDescent="0.2">
      <c r="A27" s="721" t="str">
        <f>EF!O7</f>
        <v>ＪＦＣファイターズ</v>
      </c>
      <c r="B27" s="721"/>
      <c r="C27" s="9"/>
      <c r="D27" s="721" t="str">
        <f>EF!AD7</f>
        <v>間東ＦＣミラクルズ</v>
      </c>
      <c r="E27" s="721"/>
      <c r="F27" s="4"/>
      <c r="G27" s="721" t="str">
        <f>EF!J58</f>
        <v>上松山クラブ</v>
      </c>
      <c r="H27" s="721"/>
      <c r="I27" s="4"/>
      <c r="J27" s="721" t="str">
        <f>EF!S58</f>
        <v>亀山サッカークラブ</v>
      </c>
      <c r="K27" s="721"/>
      <c r="L27" s="4"/>
      <c r="M27" s="4"/>
      <c r="N27" s="4"/>
      <c r="O27" s="726" t="str">
        <f>GH!F7</f>
        <v>富士見サッカースポーツ少年団ブルー</v>
      </c>
      <c r="P27" s="726"/>
      <c r="Q27" s="4"/>
      <c r="R27" s="721" t="str">
        <f>GH!AA7</f>
        <v>阿久津サッカークラブ</v>
      </c>
      <c r="S27" s="721"/>
      <c r="T27" s="4"/>
      <c r="U27" s="725" t="str">
        <f>GH!F50</f>
        <v>ＮＩＫＫＯ　ＳＰＯＲＴＳ　ＣＬＵＢ</v>
      </c>
      <c r="V27" s="725"/>
      <c r="W27" s="4"/>
      <c r="X27" s="721" t="str">
        <f>GH!AA50</f>
        <v>大谷北ＦＣフォルテ</v>
      </c>
      <c r="Y27" s="721"/>
    </row>
    <row r="28" spans="1:25" ht="20.100000000000001" customHeight="1" x14ac:dyDescent="0.2">
      <c r="A28" s="721"/>
      <c r="B28" s="721"/>
      <c r="C28" s="9"/>
      <c r="D28" s="721"/>
      <c r="E28" s="721"/>
      <c r="F28" s="4"/>
      <c r="G28" s="721"/>
      <c r="H28" s="721"/>
      <c r="I28" s="4"/>
      <c r="J28" s="721"/>
      <c r="K28" s="721"/>
      <c r="L28" s="4"/>
      <c r="M28" s="4"/>
      <c r="N28" s="4"/>
      <c r="O28" s="726"/>
      <c r="P28" s="726"/>
      <c r="Q28" s="4"/>
      <c r="R28" s="721"/>
      <c r="S28" s="721"/>
      <c r="T28" s="4"/>
      <c r="U28" s="725"/>
      <c r="V28" s="725"/>
      <c r="W28" s="4"/>
      <c r="X28" s="721"/>
      <c r="Y28" s="721"/>
    </row>
    <row r="29" spans="1:25" ht="20.100000000000001" customHeight="1" x14ac:dyDescent="0.2">
      <c r="A29" s="721"/>
      <c r="B29" s="721"/>
      <c r="C29" s="9"/>
      <c r="D29" s="721"/>
      <c r="E29" s="721"/>
      <c r="F29" s="4"/>
      <c r="G29" s="721"/>
      <c r="H29" s="721"/>
      <c r="I29" s="4"/>
      <c r="J29" s="721"/>
      <c r="K29" s="721"/>
      <c r="L29" s="4"/>
      <c r="M29" s="4"/>
      <c r="N29" s="4"/>
      <c r="O29" s="726"/>
      <c r="P29" s="726"/>
      <c r="Q29" s="4"/>
      <c r="R29" s="721"/>
      <c r="S29" s="721"/>
      <c r="T29" s="4"/>
      <c r="U29" s="725"/>
      <c r="V29" s="725"/>
      <c r="W29" s="4"/>
      <c r="X29" s="721"/>
      <c r="Y29" s="721"/>
    </row>
    <row r="30" spans="1:25" ht="20.100000000000001" customHeight="1" x14ac:dyDescent="0.2">
      <c r="A30" s="721"/>
      <c r="B30" s="721"/>
      <c r="C30" s="9"/>
      <c r="D30" s="721"/>
      <c r="E30" s="721"/>
      <c r="F30" s="4"/>
      <c r="G30" s="721"/>
      <c r="H30" s="721"/>
      <c r="I30" s="4"/>
      <c r="J30" s="721"/>
      <c r="K30" s="721"/>
      <c r="L30" s="4"/>
      <c r="M30" s="4"/>
      <c r="N30" s="4"/>
      <c r="O30" s="726"/>
      <c r="P30" s="726"/>
      <c r="Q30" s="4"/>
      <c r="R30" s="721"/>
      <c r="S30" s="721"/>
      <c r="T30" s="4"/>
      <c r="U30" s="725"/>
      <c r="V30" s="725"/>
      <c r="W30" s="4"/>
      <c r="X30" s="721"/>
      <c r="Y30" s="721"/>
    </row>
    <row r="31" spans="1:25" ht="20.100000000000001" customHeight="1" x14ac:dyDescent="0.2">
      <c r="A31" s="721"/>
      <c r="B31" s="721"/>
      <c r="C31" s="9"/>
      <c r="D31" s="721"/>
      <c r="E31" s="721"/>
      <c r="F31" s="4"/>
      <c r="G31" s="721"/>
      <c r="H31" s="721"/>
      <c r="I31" s="4"/>
      <c r="J31" s="721"/>
      <c r="K31" s="721"/>
      <c r="L31" s="4"/>
      <c r="M31" s="4"/>
      <c r="N31" s="4"/>
      <c r="O31" s="726"/>
      <c r="P31" s="726"/>
      <c r="Q31" s="4"/>
      <c r="R31" s="721"/>
      <c r="S31" s="721"/>
      <c r="T31" s="4"/>
      <c r="U31" s="725"/>
      <c r="V31" s="725"/>
      <c r="W31" s="4"/>
      <c r="X31" s="721"/>
      <c r="Y31" s="721"/>
    </row>
    <row r="32" spans="1:25" ht="20.100000000000001" customHeight="1" x14ac:dyDescent="0.2">
      <c r="A32" s="721"/>
      <c r="B32" s="721"/>
      <c r="C32" s="9"/>
      <c r="D32" s="721"/>
      <c r="E32" s="721"/>
      <c r="F32" s="4"/>
      <c r="G32" s="721"/>
      <c r="H32" s="721"/>
      <c r="I32" s="4"/>
      <c r="J32" s="721"/>
      <c r="K32" s="721"/>
      <c r="L32" s="4"/>
      <c r="M32" s="4"/>
      <c r="N32" s="4"/>
      <c r="O32" s="726"/>
      <c r="P32" s="726"/>
      <c r="Q32" s="4"/>
      <c r="R32" s="721"/>
      <c r="S32" s="721"/>
      <c r="T32" s="4"/>
      <c r="U32" s="725"/>
      <c r="V32" s="725"/>
      <c r="W32" s="4"/>
      <c r="X32" s="721"/>
      <c r="Y32" s="721"/>
    </row>
    <row r="33" spans="1:30" ht="20.100000000000001" customHeight="1" x14ac:dyDescent="0.2">
      <c r="A33" s="721"/>
      <c r="B33" s="721"/>
      <c r="C33" s="9"/>
      <c r="D33" s="721"/>
      <c r="E33" s="721"/>
      <c r="F33" s="4"/>
      <c r="G33" s="721"/>
      <c r="H33" s="721"/>
      <c r="I33" s="4"/>
      <c r="J33" s="721"/>
      <c r="K33" s="721"/>
      <c r="L33" s="4"/>
      <c r="M33" s="4"/>
      <c r="N33" s="4"/>
      <c r="O33" s="726"/>
      <c r="P33" s="726"/>
      <c r="Q33" s="4"/>
      <c r="R33" s="721"/>
      <c r="S33" s="721"/>
      <c r="T33" s="4"/>
      <c r="U33" s="725"/>
      <c r="V33" s="725"/>
      <c r="W33" s="4"/>
      <c r="X33" s="721"/>
      <c r="Y33" s="721"/>
    </row>
    <row r="34" spans="1:30" ht="20.100000000000001" customHeight="1" x14ac:dyDescent="0.2">
      <c r="A34" s="721"/>
      <c r="B34" s="721"/>
      <c r="C34" s="9"/>
      <c r="D34" s="721"/>
      <c r="E34" s="721"/>
      <c r="F34" s="4"/>
      <c r="G34" s="721"/>
      <c r="H34" s="721"/>
      <c r="I34" s="4"/>
      <c r="J34" s="721"/>
      <c r="K34" s="721"/>
      <c r="L34" s="4"/>
      <c r="M34" s="4"/>
      <c r="N34" s="4"/>
      <c r="O34" s="726"/>
      <c r="P34" s="726"/>
      <c r="Q34" s="4"/>
      <c r="R34" s="721"/>
      <c r="S34" s="721"/>
      <c r="T34" s="4"/>
      <c r="U34" s="725"/>
      <c r="V34" s="725"/>
      <c r="W34" s="4"/>
      <c r="X34" s="721"/>
      <c r="Y34" s="721"/>
    </row>
    <row r="35" spans="1:30" ht="20.100000000000001" customHeight="1" x14ac:dyDescent="0.2">
      <c r="A35" s="721"/>
      <c r="B35" s="721"/>
      <c r="C35" s="9"/>
      <c r="D35" s="721"/>
      <c r="E35" s="721"/>
      <c r="F35" s="4"/>
      <c r="G35" s="721"/>
      <c r="H35" s="721"/>
      <c r="I35" s="4"/>
      <c r="J35" s="721"/>
      <c r="K35" s="721"/>
      <c r="L35" s="4"/>
      <c r="M35" s="4"/>
      <c r="N35" s="4"/>
      <c r="O35" s="726"/>
      <c r="P35" s="726"/>
      <c r="Q35" s="4"/>
      <c r="R35" s="721"/>
      <c r="S35" s="721"/>
      <c r="T35" s="4"/>
      <c r="U35" s="725"/>
      <c r="V35" s="725"/>
      <c r="W35" s="4"/>
      <c r="X35" s="721"/>
      <c r="Y35" s="721"/>
    </row>
    <row r="36" spans="1:30" ht="20.100000000000001" customHeight="1" x14ac:dyDescent="0.2">
      <c r="A36" s="8"/>
      <c r="B36" s="8"/>
      <c r="C36" s="8"/>
      <c r="D36" s="8"/>
      <c r="E36" s="8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8"/>
      <c r="Y36" s="8"/>
      <c r="Z36" s="8"/>
    </row>
    <row r="37" spans="1:30" ht="20.100000000000001" customHeight="1" x14ac:dyDescent="0.2">
      <c r="A37" s="57" t="s">
        <v>46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713" t="s">
        <v>223</v>
      </c>
      <c r="W37" s="713"/>
      <c r="X37" s="713"/>
      <c r="Y37" s="713"/>
    </row>
    <row r="38" spans="1:30" ht="18" customHeight="1" x14ac:dyDescent="0.2">
      <c r="A38" s="516" t="s">
        <v>39</v>
      </c>
      <c r="B38" s="511" t="s">
        <v>1</v>
      </c>
      <c r="C38" s="513">
        <v>0.375</v>
      </c>
      <c r="D38" s="513"/>
      <c r="E38" s="716" t="str">
        <f>A10</f>
        <v>Ｊ－ＳＰＯＲＴＳＦＯＯＴＢＡＬＬＣＬＵＢ</v>
      </c>
      <c r="F38" s="716"/>
      <c r="G38" s="716"/>
      <c r="H38" s="716"/>
      <c r="I38" s="716"/>
      <c r="J38" s="512">
        <f>L38+L39</f>
        <v>3</v>
      </c>
      <c r="K38" s="634" t="s">
        <v>13</v>
      </c>
      <c r="L38" s="303">
        <v>0</v>
      </c>
      <c r="M38" s="303" t="s">
        <v>47</v>
      </c>
      <c r="N38" s="303">
        <v>0</v>
      </c>
      <c r="O38" s="634" t="s">
        <v>14</v>
      </c>
      <c r="P38" s="512">
        <f>N38+N39</f>
        <v>0</v>
      </c>
      <c r="Q38" s="509" t="str">
        <f>D10</f>
        <v>ヴェルフェ矢板Ｕ－１２</v>
      </c>
      <c r="R38" s="509"/>
      <c r="S38" s="509"/>
      <c r="T38" s="509"/>
      <c r="U38" s="509"/>
      <c r="V38" s="713" t="s">
        <v>227</v>
      </c>
      <c r="W38" s="713"/>
      <c r="X38" s="713"/>
      <c r="Y38" s="713"/>
    </row>
    <row r="39" spans="1:30" ht="18" customHeight="1" x14ac:dyDescent="0.2">
      <c r="A39" s="516"/>
      <c r="B39" s="511"/>
      <c r="C39" s="513"/>
      <c r="D39" s="513"/>
      <c r="E39" s="716"/>
      <c r="F39" s="716"/>
      <c r="G39" s="716"/>
      <c r="H39" s="716"/>
      <c r="I39" s="716"/>
      <c r="J39" s="512"/>
      <c r="K39" s="634"/>
      <c r="L39" s="303">
        <v>3</v>
      </c>
      <c r="M39" s="303" t="s">
        <v>47</v>
      </c>
      <c r="N39" s="303">
        <v>0</v>
      </c>
      <c r="O39" s="634"/>
      <c r="P39" s="512"/>
      <c r="Q39" s="509"/>
      <c r="R39" s="509"/>
      <c r="S39" s="509"/>
      <c r="T39" s="509"/>
      <c r="U39" s="509"/>
      <c r="V39" s="713"/>
      <c r="W39" s="713"/>
      <c r="X39" s="713"/>
      <c r="Y39" s="713"/>
    </row>
    <row r="40" spans="1:30" ht="10.050000000000001" customHeight="1" x14ac:dyDescent="0.2">
      <c r="A40" s="36"/>
      <c r="B40" s="35"/>
      <c r="C40" s="62"/>
      <c r="D40" s="62"/>
      <c r="E40" s="9"/>
      <c r="F40" s="9"/>
      <c r="G40" s="9"/>
      <c r="H40" s="9"/>
      <c r="I40" s="9"/>
      <c r="J40" s="303"/>
      <c r="K40" s="304"/>
      <c r="L40" s="303"/>
      <c r="M40" s="303"/>
      <c r="N40" s="303"/>
      <c r="O40" s="304"/>
      <c r="P40" s="303"/>
      <c r="Q40" s="9"/>
      <c r="R40" s="9"/>
      <c r="S40" s="9"/>
      <c r="T40" s="9"/>
      <c r="V40" s="8"/>
      <c r="W40" s="8"/>
      <c r="X40" s="8"/>
      <c r="Y40" s="165"/>
    </row>
    <row r="41" spans="1:30" ht="18" customHeight="1" x14ac:dyDescent="0.2">
      <c r="A41" s="516" t="s">
        <v>48</v>
      </c>
      <c r="B41" s="511" t="s">
        <v>1</v>
      </c>
      <c r="C41" s="513">
        <v>0.375</v>
      </c>
      <c r="D41" s="513"/>
      <c r="E41" s="714" t="str">
        <f>G10</f>
        <v>ＦＣ真岡２１ファンタジー</v>
      </c>
      <c r="F41" s="714"/>
      <c r="G41" s="714"/>
      <c r="H41" s="714"/>
      <c r="I41" s="714"/>
      <c r="J41" s="512">
        <f>L41+L42</f>
        <v>1</v>
      </c>
      <c r="K41" s="634" t="s">
        <v>13</v>
      </c>
      <c r="L41" s="303">
        <v>1</v>
      </c>
      <c r="M41" s="303" t="s">
        <v>47</v>
      </c>
      <c r="N41" s="303">
        <v>0</v>
      </c>
      <c r="O41" s="634" t="s">
        <v>14</v>
      </c>
      <c r="P41" s="512">
        <f>N41+N42</f>
        <v>0</v>
      </c>
      <c r="Q41" s="509" t="str">
        <f>J10</f>
        <v>野原グランディオスＦＣ</v>
      </c>
      <c r="R41" s="509"/>
      <c r="S41" s="509"/>
      <c r="T41" s="509"/>
      <c r="U41" s="509"/>
      <c r="V41" s="713" t="s">
        <v>225</v>
      </c>
      <c r="W41" s="713"/>
      <c r="X41" s="713"/>
      <c r="Y41" s="713"/>
    </row>
    <row r="42" spans="1:30" ht="18" customHeight="1" x14ac:dyDescent="0.2">
      <c r="A42" s="516"/>
      <c r="B42" s="511"/>
      <c r="C42" s="513"/>
      <c r="D42" s="513"/>
      <c r="E42" s="714"/>
      <c r="F42" s="714"/>
      <c r="G42" s="714"/>
      <c r="H42" s="714"/>
      <c r="I42" s="714"/>
      <c r="J42" s="512"/>
      <c r="K42" s="634"/>
      <c r="L42" s="303">
        <v>0</v>
      </c>
      <c r="M42" s="303" t="s">
        <v>47</v>
      </c>
      <c r="N42" s="303">
        <v>0</v>
      </c>
      <c r="O42" s="634"/>
      <c r="P42" s="512"/>
      <c r="Q42" s="509"/>
      <c r="R42" s="509"/>
      <c r="S42" s="509"/>
      <c r="T42" s="509"/>
      <c r="U42" s="509"/>
      <c r="V42" s="713"/>
      <c r="W42" s="713"/>
      <c r="X42" s="713"/>
      <c r="Y42" s="713"/>
    </row>
    <row r="43" spans="1:30" ht="10.050000000000001" customHeight="1" x14ac:dyDescent="0.2">
      <c r="A43" s="36"/>
      <c r="B43" s="35"/>
      <c r="E43" s="9"/>
      <c r="F43" s="9"/>
      <c r="G43" s="9"/>
      <c r="H43" s="9"/>
      <c r="I43" s="9"/>
      <c r="J43" s="303"/>
      <c r="K43" s="304"/>
      <c r="L43" s="303"/>
      <c r="M43" s="303"/>
      <c r="N43" s="303"/>
      <c r="O43" s="304"/>
      <c r="P43" s="303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66"/>
    </row>
    <row r="44" spans="1:30" ht="18" customHeight="1" x14ac:dyDescent="0.2">
      <c r="A44" s="516" t="s">
        <v>39</v>
      </c>
      <c r="B44" s="511" t="s">
        <v>2</v>
      </c>
      <c r="C44" s="513">
        <v>0.40277777777777773</v>
      </c>
      <c r="D44" s="513"/>
      <c r="E44" s="711" t="str">
        <f>O10</f>
        <v>大田原城山サッカークラブ</v>
      </c>
      <c r="F44" s="711"/>
      <c r="G44" s="711"/>
      <c r="H44" s="711"/>
      <c r="I44" s="711"/>
      <c r="J44" s="512">
        <f>L44+L45</f>
        <v>0</v>
      </c>
      <c r="K44" s="634" t="s">
        <v>13</v>
      </c>
      <c r="L44" s="303">
        <v>0</v>
      </c>
      <c r="M44" s="303" t="s">
        <v>47</v>
      </c>
      <c r="N44" s="303">
        <v>0</v>
      </c>
      <c r="O44" s="634" t="s">
        <v>14</v>
      </c>
      <c r="P44" s="512">
        <f>N44+N45</f>
        <v>1</v>
      </c>
      <c r="Q44" s="712" t="str">
        <f>R10</f>
        <v>東那須野ＦＣフェニックス</v>
      </c>
      <c r="R44" s="712"/>
      <c r="S44" s="712"/>
      <c r="T44" s="712"/>
      <c r="U44" s="712"/>
      <c r="V44" s="713" t="s">
        <v>61</v>
      </c>
      <c r="W44" s="713"/>
      <c r="X44" s="713"/>
      <c r="Y44" s="713"/>
    </row>
    <row r="45" spans="1:30" ht="18" customHeight="1" x14ac:dyDescent="0.2">
      <c r="A45" s="516"/>
      <c r="B45" s="511"/>
      <c r="C45" s="513"/>
      <c r="D45" s="513"/>
      <c r="E45" s="711"/>
      <c r="F45" s="711"/>
      <c r="G45" s="711"/>
      <c r="H45" s="711"/>
      <c r="I45" s="711"/>
      <c r="J45" s="512"/>
      <c r="K45" s="634"/>
      <c r="L45" s="303">
        <v>0</v>
      </c>
      <c r="M45" s="303" t="s">
        <v>47</v>
      </c>
      <c r="N45" s="303">
        <v>1</v>
      </c>
      <c r="O45" s="634"/>
      <c r="P45" s="512"/>
      <c r="Q45" s="712"/>
      <c r="R45" s="712"/>
      <c r="S45" s="712"/>
      <c r="T45" s="712"/>
      <c r="U45" s="712"/>
      <c r="V45" s="713"/>
      <c r="W45" s="713"/>
      <c r="X45" s="713"/>
      <c r="Y45" s="713"/>
    </row>
    <row r="46" spans="1:30" ht="10.050000000000001" customHeight="1" x14ac:dyDescent="0.2">
      <c r="A46" s="36"/>
      <c r="B46" s="35"/>
      <c r="C46" s="62"/>
      <c r="D46" s="62"/>
      <c r="E46" s="9"/>
      <c r="F46" s="9"/>
      <c r="G46" s="9"/>
      <c r="H46" s="9"/>
      <c r="I46" s="9"/>
      <c r="J46" s="303"/>
      <c r="K46" s="304"/>
      <c r="L46" s="303"/>
      <c r="M46" s="303"/>
      <c r="N46" s="303"/>
      <c r="O46" s="304"/>
      <c r="P46" s="303"/>
      <c r="Q46" s="9"/>
      <c r="R46" s="9"/>
      <c r="S46" s="9"/>
      <c r="T46" s="9"/>
      <c r="V46" s="19"/>
      <c r="W46" s="19"/>
      <c r="X46" s="19"/>
      <c r="Y46" s="66"/>
    </row>
    <row r="47" spans="1:30" ht="18" customHeight="1" x14ac:dyDescent="0.2">
      <c r="A47" s="516" t="s">
        <v>48</v>
      </c>
      <c r="B47" s="511" t="s">
        <v>2</v>
      </c>
      <c r="C47" s="513">
        <v>0.40277777777777773</v>
      </c>
      <c r="D47" s="513"/>
      <c r="E47" s="712" t="str">
        <f>U10</f>
        <v>おおぞらＳＣ</v>
      </c>
      <c r="F47" s="712"/>
      <c r="G47" s="712"/>
      <c r="H47" s="712"/>
      <c r="I47" s="712"/>
      <c r="J47" s="512">
        <f>L47+L48</f>
        <v>1</v>
      </c>
      <c r="K47" s="634" t="s">
        <v>13</v>
      </c>
      <c r="L47" s="303">
        <v>1</v>
      </c>
      <c r="M47" s="303" t="s">
        <v>47</v>
      </c>
      <c r="N47" s="303">
        <v>0</v>
      </c>
      <c r="O47" s="634" t="s">
        <v>14</v>
      </c>
      <c r="P47" s="512">
        <f>N47+N48</f>
        <v>1</v>
      </c>
      <c r="Q47" s="711" t="str">
        <f>X10</f>
        <v>ＦＣスポルト宇都宮</v>
      </c>
      <c r="R47" s="711"/>
      <c r="S47" s="711"/>
      <c r="T47" s="711"/>
      <c r="U47" s="711"/>
      <c r="V47" s="713" t="s">
        <v>62</v>
      </c>
      <c r="W47" s="713"/>
      <c r="X47" s="713"/>
      <c r="Y47" s="713"/>
    </row>
    <row r="48" spans="1:30" ht="18" customHeight="1" x14ac:dyDescent="0.2">
      <c r="A48" s="516"/>
      <c r="B48" s="511"/>
      <c r="C48" s="513"/>
      <c r="D48" s="513"/>
      <c r="E48" s="712"/>
      <c r="F48" s="712"/>
      <c r="G48" s="712"/>
      <c r="H48" s="712"/>
      <c r="I48" s="712"/>
      <c r="J48" s="512"/>
      <c r="K48" s="634"/>
      <c r="L48" s="303">
        <v>0</v>
      </c>
      <c r="M48" s="303" t="s">
        <v>47</v>
      </c>
      <c r="N48" s="303">
        <v>1</v>
      </c>
      <c r="O48" s="634"/>
      <c r="P48" s="512"/>
      <c r="Q48" s="711"/>
      <c r="R48" s="711"/>
      <c r="S48" s="711"/>
      <c r="T48" s="711"/>
      <c r="U48" s="711"/>
      <c r="V48" s="713"/>
      <c r="W48" s="713"/>
      <c r="X48" s="713"/>
      <c r="Y48" s="713"/>
    </row>
    <row r="49" spans="1:30" ht="18" customHeight="1" x14ac:dyDescent="0.2">
      <c r="A49" s="309"/>
      <c r="B49" s="306"/>
      <c r="C49" s="308"/>
      <c r="D49" s="308"/>
      <c r="E49" s="311"/>
      <c r="F49" s="311"/>
      <c r="G49" s="311"/>
      <c r="H49" s="311"/>
      <c r="I49" s="311"/>
      <c r="J49" s="307"/>
      <c r="K49" s="356" t="s">
        <v>574</v>
      </c>
      <c r="L49" s="307">
        <v>2</v>
      </c>
      <c r="M49" s="307" t="s">
        <v>47</v>
      </c>
      <c r="N49" s="307">
        <v>1</v>
      </c>
      <c r="O49" s="310"/>
      <c r="P49" s="307"/>
      <c r="Q49" s="311"/>
      <c r="R49" s="311"/>
      <c r="S49" s="311"/>
      <c r="T49" s="311"/>
      <c r="U49" s="311"/>
      <c r="V49" s="312"/>
      <c r="W49" s="312"/>
      <c r="X49" s="312"/>
      <c r="Y49" s="312"/>
    </row>
    <row r="50" spans="1:30" ht="10.050000000000001" customHeight="1" x14ac:dyDescent="0.2">
      <c r="A50" s="36"/>
      <c r="B50" s="35"/>
      <c r="C50" s="62"/>
      <c r="D50" s="62"/>
      <c r="E50" s="9"/>
      <c r="F50" s="9"/>
      <c r="G50" s="9"/>
      <c r="H50" s="9"/>
      <c r="I50" s="9"/>
      <c r="J50" s="303"/>
      <c r="K50" s="304"/>
      <c r="L50" s="303"/>
      <c r="M50" s="303"/>
      <c r="N50" s="303"/>
      <c r="O50" s="304"/>
      <c r="P50" s="303"/>
      <c r="Q50" s="9"/>
      <c r="R50" s="9"/>
      <c r="S50" s="9"/>
      <c r="T50" s="9"/>
      <c r="V50" s="8"/>
      <c r="W50" s="8"/>
      <c r="X50" s="8"/>
      <c r="Y50" s="8"/>
      <c r="AA50" s="19"/>
      <c r="AB50" s="19"/>
      <c r="AC50" s="19"/>
      <c r="AD50" s="66"/>
    </row>
    <row r="51" spans="1:30" ht="18" customHeight="1" x14ac:dyDescent="0.2">
      <c r="A51" s="516" t="s">
        <v>39</v>
      </c>
      <c r="B51" s="511" t="s">
        <v>3</v>
      </c>
      <c r="C51" s="513">
        <v>0.43055555555555558</v>
      </c>
      <c r="D51" s="513"/>
      <c r="E51" s="711" t="str">
        <f>A27</f>
        <v>ＪＦＣファイターズ</v>
      </c>
      <c r="F51" s="711"/>
      <c r="G51" s="711"/>
      <c r="H51" s="711"/>
      <c r="I51" s="711"/>
      <c r="J51" s="512">
        <f>L51+L52</f>
        <v>1</v>
      </c>
      <c r="K51" s="634" t="s">
        <v>13</v>
      </c>
      <c r="L51" s="303">
        <v>1</v>
      </c>
      <c r="M51" s="303" t="s">
        <v>47</v>
      </c>
      <c r="N51" s="303">
        <v>1</v>
      </c>
      <c r="O51" s="634" t="s">
        <v>14</v>
      </c>
      <c r="P51" s="512">
        <f>N51+N52</f>
        <v>2</v>
      </c>
      <c r="Q51" s="712" t="str">
        <f>D27</f>
        <v>間東ＦＣミラクルズ</v>
      </c>
      <c r="R51" s="712"/>
      <c r="S51" s="712"/>
      <c r="T51" s="712"/>
      <c r="U51" s="712"/>
      <c r="V51" s="713" t="s">
        <v>59</v>
      </c>
      <c r="W51" s="713"/>
      <c r="X51" s="713"/>
      <c r="Y51" s="713"/>
    </row>
    <row r="52" spans="1:30" ht="18" customHeight="1" x14ac:dyDescent="0.2">
      <c r="A52" s="516"/>
      <c r="B52" s="511"/>
      <c r="C52" s="513"/>
      <c r="D52" s="513"/>
      <c r="E52" s="711"/>
      <c r="F52" s="711"/>
      <c r="G52" s="711"/>
      <c r="H52" s="711"/>
      <c r="I52" s="711"/>
      <c r="J52" s="512"/>
      <c r="K52" s="634"/>
      <c r="L52" s="303">
        <v>0</v>
      </c>
      <c r="M52" s="303" t="s">
        <v>47</v>
      </c>
      <c r="N52" s="303">
        <v>1</v>
      </c>
      <c r="O52" s="634"/>
      <c r="P52" s="512"/>
      <c r="Q52" s="712"/>
      <c r="R52" s="712"/>
      <c r="S52" s="712"/>
      <c r="T52" s="712"/>
      <c r="U52" s="712"/>
      <c r="V52" s="713"/>
      <c r="W52" s="713"/>
      <c r="X52" s="713"/>
      <c r="Y52" s="713"/>
    </row>
    <row r="53" spans="1:30" ht="10.050000000000001" customHeight="1" x14ac:dyDescent="0.2">
      <c r="A53" s="36"/>
      <c r="B53" s="35"/>
      <c r="C53" s="62"/>
      <c r="D53" s="62"/>
      <c r="E53" s="9"/>
      <c r="F53" s="9"/>
      <c r="G53" s="9"/>
      <c r="H53" s="9"/>
      <c r="I53" s="9"/>
      <c r="J53" s="303"/>
      <c r="K53" s="304"/>
      <c r="L53" s="303"/>
      <c r="M53" s="303"/>
      <c r="N53" s="303"/>
      <c r="O53" s="304"/>
      <c r="P53" s="303"/>
      <c r="Q53" s="9"/>
      <c r="R53" s="9"/>
      <c r="S53" s="9"/>
      <c r="T53" s="9"/>
      <c r="V53" s="19"/>
      <c r="W53" s="19"/>
      <c r="X53" s="19"/>
      <c r="Y53" s="66"/>
    </row>
    <row r="54" spans="1:30" ht="18" customHeight="1" x14ac:dyDescent="0.2">
      <c r="A54" s="516" t="s">
        <v>48</v>
      </c>
      <c r="B54" s="511" t="s">
        <v>3</v>
      </c>
      <c r="C54" s="513">
        <v>0.43055555555555558</v>
      </c>
      <c r="D54" s="513"/>
      <c r="E54" s="712" t="str">
        <f>G27</f>
        <v>上松山クラブ</v>
      </c>
      <c r="F54" s="712"/>
      <c r="G54" s="712"/>
      <c r="H54" s="712"/>
      <c r="I54" s="712"/>
      <c r="J54" s="512">
        <f>L54+L55</f>
        <v>4</v>
      </c>
      <c r="K54" s="634" t="s">
        <v>13</v>
      </c>
      <c r="L54" s="303">
        <v>2</v>
      </c>
      <c r="M54" s="303" t="s">
        <v>47</v>
      </c>
      <c r="N54" s="303">
        <v>0</v>
      </c>
      <c r="O54" s="634" t="s">
        <v>14</v>
      </c>
      <c r="P54" s="512">
        <f>N54+N55</f>
        <v>0</v>
      </c>
      <c r="Q54" s="711" t="str">
        <f>J27</f>
        <v>亀山サッカークラブ</v>
      </c>
      <c r="R54" s="711"/>
      <c r="S54" s="711"/>
      <c r="T54" s="711"/>
      <c r="U54" s="711"/>
      <c r="V54" s="713" t="s">
        <v>60</v>
      </c>
      <c r="W54" s="713"/>
      <c r="X54" s="713"/>
      <c r="Y54" s="713"/>
    </row>
    <row r="55" spans="1:30" ht="18" customHeight="1" x14ac:dyDescent="0.2">
      <c r="A55" s="516"/>
      <c r="B55" s="511"/>
      <c r="C55" s="513"/>
      <c r="D55" s="513"/>
      <c r="E55" s="712"/>
      <c r="F55" s="712"/>
      <c r="G55" s="712"/>
      <c r="H55" s="712"/>
      <c r="I55" s="712"/>
      <c r="J55" s="512"/>
      <c r="K55" s="634"/>
      <c r="L55" s="303">
        <v>2</v>
      </c>
      <c r="M55" s="303" t="s">
        <v>47</v>
      </c>
      <c r="N55" s="303">
        <v>0</v>
      </c>
      <c r="O55" s="634"/>
      <c r="P55" s="512"/>
      <c r="Q55" s="711"/>
      <c r="R55" s="711"/>
      <c r="S55" s="711"/>
      <c r="T55" s="711"/>
      <c r="U55" s="711"/>
      <c r="V55" s="713"/>
      <c r="W55" s="713"/>
      <c r="X55" s="713"/>
      <c r="Y55" s="713"/>
    </row>
    <row r="56" spans="1:30" ht="10.050000000000001" customHeight="1" x14ac:dyDescent="0.2">
      <c r="A56" s="36"/>
      <c r="B56" s="35"/>
      <c r="C56" s="62"/>
      <c r="D56" s="62"/>
      <c r="E56" s="9"/>
      <c r="F56" s="9"/>
      <c r="G56" s="9"/>
      <c r="H56" s="9"/>
      <c r="I56" s="9"/>
      <c r="J56" s="303"/>
      <c r="K56" s="304"/>
      <c r="L56" s="303"/>
      <c r="M56" s="303"/>
      <c r="N56" s="303"/>
      <c r="O56" s="304"/>
      <c r="P56" s="303"/>
      <c r="Q56" s="9"/>
      <c r="R56" s="9"/>
      <c r="S56" s="9"/>
      <c r="T56" s="9"/>
      <c r="V56" s="8"/>
      <c r="W56" s="8"/>
      <c r="X56" s="8"/>
      <c r="Y56" s="8"/>
      <c r="AA56" s="19"/>
      <c r="AB56" s="19"/>
      <c r="AC56" s="19"/>
      <c r="AD56" s="66"/>
    </row>
    <row r="57" spans="1:30" ht="18" customHeight="1" x14ac:dyDescent="0.2">
      <c r="A57" s="516" t="s">
        <v>39</v>
      </c>
      <c r="B57" s="511" t="s">
        <v>4</v>
      </c>
      <c r="C57" s="513">
        <v>0.45833333333333331</v>
      </c>
      <c r="D57" s="513"/>
      <c r="E57" s="715" t="str">
        <f>O27</f>
        <v>富士見サッカースポーツ少年団ブルー</v>
      </c>
      <c r="F57" s="715"/>
      <c r="G57" s="715"/>
      <c r="H57" s="715"/>
      <c r="I57" s="715"/>
      <c r="J57" s="512">
        <f>L57+L58</f>
        <v>3</v>
      </c>
      <c r="K57" s="634" t="s">
        <v>13</v>
      </c>
      <c r="L57" s="303">
        <v>0</v>
      </c>
      <c r="M57" s="303" t="s">
        <v>47</v>
      </c>
      <c r="N57" s="303">
        <v>0</v>
      </c>
      <c r="O57" s="634" t="s">
        <v>14</v>
      </c>
      <c r="P57" s="512">
        <f>N57+N58</f>
        <v>0</v>
      </c>
      <c r="Q57" s="509" t="str">
        <f>R27</f>
        <v>阿久津サッカークラブ</v>
      </c>
      <c r="R57" s="509"/>
      <c r="S57" s="509"/>
      <c r="T57" s="509"/>
      <c r="U57" s="509"/>
      <c r="V57" s="713" t="s">
        <v>58</v>
      </c>
      <c r="W57" s="713"/>
      <c r="X57" s="713"/>
      <c r="Y57" s="713"/>
    </row>
    <row r="58" spans="1:30" ht="18" customHeight="1" x14ac:dyDescent="0.2">
      <c r="A58" s="516"/>
      <c r="B58" s="511"/>
      <c r="C58" s="513"/>
      <c r="D58" s="513"/>
      <c r="E58" s="715"/>
      <c r="F58" s="715"/>
      <c r="G58" s="715"/>
      <c r="H58" s="715"/>
      <c r="I58" s="715"/>
      <c r="J58" s="512"/>
      <c r="K58" s="634"/>
      <c r="L58" s="303">
        <v>3</v>
      </c>
      <c r="M58" s="303" t="s">
        <v>47</v>
      </c>
      <c r="N58" s="303">
        <v>0</v>
      </c>
      <c r="O58" s="634"/>
      <c r="P58" s="512"/>
      <c r="Q58" s="509"/>
      <c r="R58" s="509"/>
      <c r="S58" s="509"/>
      <c r="T58" s="509"/>
      <c r="U58" s="509"/>
      <c r="V58" s="713"/>
      <c r="W58" s="713"/>
      <c r="X58" s="713"/>
      <c r="Y58" s="713"/>
    </row>
    <row r="59" spans="1:30" ht="10.050000000000001" customHeight="1" x14ac:dyDescent="0.2">
      <c r="A59" s="36"/>
      <c r="B59" s="63"/>
      <c r="C59" s="62"/>
      <c r="D59" s="62"/>
      <c r="E59" s="45"/>
      <c r="F59" s="45"/>
      <c r="G59" s="45"/>
      <c r="H59" s="45"/>
      <c r="I59" s="45"/>
      <c r="J59" s="258"/>
      <c r="K59" s="258"/>
      <c r="L59" s="258"/>
      <c r="M59" s="258"/>
      <c r="N59" s="258"/>
      <c r="O59" s="258"/>
      <c r="P59" s="258"/>
      <c r="Q59" s="45"/>
      <c r="R59" s="45"/>
      <c r="S59" s="45"/>
      <c r="T59" s="45"/>
      <c r="V59" s="19"/>
      <c r="W59" s="19"/>
      <c r="X59" s="19"/>
      <c r="Y59" s="66"/>
    </row>
    <row r="60" spans="1:30" ht="18" customHeight="1" x14ac:dyDescent="0.2">
      <c r="A60" s="516" t="s">
        <v>48</v>
      </c>
      <c r="B60" s="511" t="s">
        <v>4</v>
      </c>
      <c r="C60" s="513">
        <v>0.45833333333333331</v>
      </c>
      <c r="D60" s="513"/>
      <c r="E60" s="509" t="str">
        <f>U27</f>
        <v>ＮＩＫＫＯ　ＳＰＯＲＴＳ　ＣＬＵＢ</v>
      </c>
      <c r="F60" s="509"/>
      <c r="G60" s="509"/>
      <c r="H60" s="509"/>
      <c r="I60" s="509"/>
      <c r="J60" s="512">
        <f>L60+L61</f>
        <v>0</v>
      </c>
      <c r="K60" s="634" t="s">
        <v>13</v>
      </c>
      <c r="L60" s="303">
        <v>0</v>
      </c>
      <c r="M60" s="303" t="s">
        <v>47</v>
      </c>
      <c r="N60" s="303">
        <v>0</v>
      </c>
      <c r="O60" s="634" t="s">
        <v>14</v>
      </c>
      <c r="P60" s="512">
        <f>N60+N61</f>
        <v>1</v>
      </c>
      <c r="Q60" s="714" t="str">
        <f>X27</f>
        <v>大谷北ＦＣフォルテ</v>
      </c>
      <c r="R60" s="714"/>
      <c r="S60" s="714"/>
      <c r="T60" s="714"/>
      <c r="U60" s="714"/>
      <c r="V60" s="713" t="s">
        <v>575</v>
      </c>
      <c r="W60" s="713"/>
      <c r="X60" s="713"/>
      <c r="Y60" s="713"/>
    </row>
    <row r="61" spans="1:30" ht="18" customHeight="1" x14ac:dyDescent="0.2">
      <c r="A61" s="516"/>
      <c r="B61" s="511"/>
      <c r="C61" s="513"/>
      <c r="D61" s="513"/>
      <c r="E61" s="509"/>
      <c r="F61" s="509"/>
      <c r="G61" s="509"/>
      <c r="H61" s="509"/>
      <c r="I61" s="509"/>
      <c r="J61" s="512"/>
      <c r="K61" s="634"/>
      <c r="L61" s="303">
        <v>0</v>
      </c>
      <c r="M61" s="303" t="s">
        <v>47</v>
      </c>
      <c r="N61" s="303">
        <v>1</v>
      </c>
      <c r="O61" s="634"/>
      <c r="P61" s="512"/>
      <c r="Q61" s="714"/>
      <c r="R61" s="714"/>
      <c r="S61" s="714"/>
      <c r="T61" s="714"/>
      <c r="U61" s="714"/>
      <c r="V61" s="713"/>
      <c r="W61" s="713"/>
      <c r="X61" s="713"/>
      <c r="Y61" s="713"/>
    </row>
    <row r="62" spans="1:30" ht="10.050000000000001" customHeight="1" x14ac:dyDescent="0.2">
      <c r="A62" s="64"/>
      <c r="B62" s="63"/>
      <c r="C62" s="62"/>
      <c r="D62" s="62"/>
      <c r="E62" s="45"/>
      <c r="F62" s="45"/>
      <c r="G62" s="45"/>
      <c r="H62" s="45"/>
      <c r="I62" s="45"/>
      <c r="J62" s="258"/>
      <c r="K62" s="258"/>
      <c r="L62" s="258"/>
      <c r="M62" s="258"/>
      <c r="N62" s="258"/>
      <c r="O62" s="258"/>
      <c r="P62" s="258"/>
      <c r="Q62" s="45"/>
      <c r="R62" s="45"/>
      <c r="S62" s="45"/>
      <c r="T62" s="45"/>
      <c r="V62" s="8"/>
      <c r="W62" s="8"/>
      <c r="X62" s="8"/>
      <c r="Y62" s="8"/>
      <c r="AD62" s="67"/>
    </row>
    <row r="63" spans="1:30" ht="18" customHeight="1" x14ac:dyDescent="0.2">
      <c r="A63" s="516" t="s">
        <v>39</v>
      </c>
      <c r="B63" s="511" t="s">
        <v>5</v>
      </c>
      <c r="C63" s="513">
        <v>0.4861111111111111</v>
      </c>
      <c r="D63" s="513"/>
      <c r="E63" s="716" t="str">
        <f>E38</f>
        <v>Ｊ－ＳＰＯＲＴＳＦＯＯＴＢＡＬＬＣＬＵＢ</v>
      </c>
      <c r="F63" s="716"/>
      <c r="G63" s="716"/>
      <c r="H63" s="716"/>
      <c r="I63" s="716"/>
      <c r="J63" s="512">
        <f>L63+L64</f>
        <v>5</v>
      </c>
      <c r="K63" s="634" t="s">
        <v>13</v>
      </c>
      <c r="L63" s="303">
        <v>5</v>
      </c>
      <c r="M63" s="303" t="s">
        <v>47</v>
      </c>
      <c r="N63" s="303">
        <v>0</v>
      </c>
      <c r="O63" s="634" t="s">
        <v>14</v>
      </c>
      <c r="P63" s="512">
        <f>N63+N64</f>
        <v>0</v>
      </c>
      <c r="Q63" s="509" t="str">
        <f>E41</f>
        <v>ＦＣ真岡２１ファンタジー</v>
      </c>
      <c r="R63" s="509"/>
      <c r="S63" s="509"/>
      <c r="T63" s="509"/>
      <c r="U63" s="509"/>
      <c r="V63" s="713" t="s">
        <v>229</v>
      </c>
      <c r="W63" s="713"/>
      <c r="X63" s="713"/>
      <c r="Y63" s="713"/>
    </row>
    <row r="64" spans="1:30" ht="18" customHeight="1" x14ac:dyDescent="0.2">
      <c r="A64" s="516"/>
      <c r="B64" s="511"/>
      <c r="C64" s="513"/>
      <c r="D64" s="513"/>
      <c r="E64" s="716"/>
      <c r="F64" s="716"/>
      <c r="G64" s="716"/>
      <c r="H64" s="716"/>
      <c r="I64" s="716"/>
      <c r="J64" s="512"/>
      <c r="K64" s="634"/>
      <c r="L64" s="303">
        <v>0</v>
      </c>
      <c r="M64" s="303" t="s">
        <v>47</v>
      </c>
      <c r="N64" s="303">
        <v>0</v>
      </c>
      <c r="O64" s="634"/>
      <c r="P64" s="512"/>
      <c r="Q64" s="509"/>
      <c r="R64" s="509"/>
      <c r="S64" s="509"/>
      <c r="T64" s="509"/>
      <c r="U64" s="509"/>
      <c r="V64" s="713"/>
      <c r="W64" s="713"/>
      <c r="X64" s="713"/>
      <c r="Y64" s="713"/>
    </row>
    <row r="65" spans="1:30" ht="10.050000000000001" customHeight="1" x14ac:dyDescent="0.2">
      <c r="A65" s="36"/>
      <c r="B65" s="63"/>
      <c r="C65" s="55"/>
      <c r="D65" s="55"/>
      <c r="E65" s="45"/>
      <c r="F65" s="45"/>
      <c r="G65" s="45"/>
      <c r="H65" s="45"/>
      <c r="I65" s="45"/>
      <c r="J65" s="258"/>
      <c r="K65" s="258"/>
      <c r="L65" s="258"/>
      <c r="M65" s="258"/>
      <c r="N65" s="258"/>
      <c r="O65" s="258"/>
      <c r="P65" s="258"/>
      <c r="Q65" s="45"/>
      <c r="R65" s="45"/>
      <c r="S65" s="45"/>
      <c r="T65" s="45"/>
      <c r="V65" s="8"/>
      <c r="W65" s="8"/>
      <c r="X65" s="8"/>
      <c r="Y65" s="8"/>
      <c r="AD65" s="67"/>
    </row>
    <row r="66" spans="1:30" ht="18" customHeight="1" x14ac:dyDescent="0.2">
      <c r="A66" s="516" t="s">
        <v>48</v>
      </c>
      <c r="B66" s="511" t="s">
        <v>5</v>
      </c>
      <c r="C66" s="513">
        <v>0.4861111111111111</v>
      </c>
      <c r="D66" s="513"/>
      <c r="E66" s="509" t="str">
        <f>Q44</f>
        <v>東那須野ＦＣフェニックス</v>
      </c>
      <c r="F66" s="509"/>
      <c r="G66" s="509"/>
      <c r="H66" s="509"/>
      <c r="I66" s="509"/>
      <c r="J66" s="512">
        <f>L66+L67</f>
        <v>0</v>
      </c>
      <c r="K66" s="634" t="s">
        <v>13</v>
      </c>
      <c r="L66" s="303">
        <v>0</v>
      </c>
      <c r="M66" s="303" t="s">
        <v>47</v>
      </c>
      <c r="N66" s="303">
        <v>0</v>
      </c>
      <c r="O66" s="634" t="s">
        <v>14</v>
      </c>
      <c r="P66" s="512">
        <f>N66+N67</f>
        <v>3</v>
      </c>
      <c r="Q66" s="714" t="str">
        <f>E47</f>
        <v>おおぞらＳＣ</v>
      </c>
      <c r="R66" s="714"/>
      <c r="S66" s="714"/>
      <c r="T66" s="714"/>
      <c r="U66" s="714"/>
      <c r="V66" s="713" t="s">
        <v>226</v>
      </c>
      <c r="W66" s="713"/>
      <c r="X66" s="713"/>
      <c r="Y66" s="713"/>
    </row>
    <row r="67" spans="1:30" ht="18" customHeight="1" x14ac:dyDescent="0.2">
      <c r="A67" s="516"/>
      <c r="B67" s="511"/>
      <c r="C67" s="513"/>
      <c r="D67" s="513"/>
      <c r="E67" s="509"/>
      <c r="F67" s="509"/>
      <c r="G67" s="509"/>
      <c r="H67" s="509"/>
      <c r="I67" s="509"/>
      <c r="J67" s="512"/>
      <c r="K67" s="634"/>
      <c r="L67" s="303">
        <v>0</v>
      </c>
      <c r="M67" s="303" t="s">
        <v>47</v>
      </c>
      <c r="N67" s="303">
        <v>3</v>
      </c>
      <c r="O67" s="634"/>
      <c r="P67" s="512"/>
      <c r="Q67" s="714"/>
      <c r="R67" s="714"/>
      <c r="S67" s="714"/>
      <c r="T67" s="714"/>
      <c r="U67" s="714"/>
      <c r="V67" s="713"/>
      <c r="W67" s="713"/>
      <c r="X67" s="713"/>
      <c r="Y67" s="713"/>
    </row>
    <row r="68" spans="1:30" ht="10.050000000000001" customHeight="1" x14ac:dyDescent="0.2">
      <c r="A68" s="64"/>
      <c r="B68" s="63"/>
      <c r="C68" s="55"/>
      <c r="D68" s="55"/>
      <c r="E68" s="45"/>
      <c r="F68" s="45"/>
      <c r="G68" s="45"/>
      <c r="H68" s="45"/>
      <c r="I68" s="45"/>
      <c r="J68" s="258"/>
      <c r="K68" s="258"/>
      <c r="L68" s="258"/>
      <c r="M68" s="258"/>
      <c r="N68" s="258"/>
      <c r="O68" s="258"/>
      <c r="P68" s="258"/>
      <c r="Q68" s="45"/>
      <c r="R68" s="45"/>
      <c r="S68" s="45"/>
      <c r="T68" s="45"/>
      <c r="V68" s="8"/>
      <c r="W68" s="8"/>
      <c r="X68" s="8"/>
      <c r="Y68" s="8"/>
      <c r="AD68" s="67"/>
    </row>
    <row r="69" spans="1:30" ht="18" customHeight="1" x14ac:dyDescent="0.2">
      <c r="A69" s="516" t="s">
        <v>39</v>
      </c>
      <c r="B69" s="511" t="s">
        <v>0</v>
      </c>
      <c r="C69" s="513">
        <v>0.51388888888888895</v>
      </c>
      <c r="D69" s="513"/>
      <c r="E69" s="509" t="str">
        <f>Q51</f>
        <v>間東ＦＣミラクルズ</v>
      </c>
      <c r="F69" s="509"/>
      <c r="G69" s="509"/>
      <c r="H69" s="509"/>
      <c r="I69" s="509"/>
      <c r="J69" s="512">
        <f>L69+L70</f>
        <v>1</v>
      </c>
      <c r="K69" s="634" t="s">
        <v>13</v>
      </c>
      <c r="L69" s="303">
        <v>0</v>
      </c>
      <c r="M69" s="303" t="s">
        <v>47</v>
      </c>
      <c r="N69" s="303">
        <v>1</v>
      </c>
      <c r="O69" s="634" t="s">
        <v>14</v>
      </c>
      <c r="P69" s="512">
        <f>N69+N70</f>
        <v>1</v>
      </c>
      <c r="Q69" s="714" t="str">
        <f>E54</f>
        <v>上松山クラブ</v>
      </c>
      <c r="R69" s="714"/>
      <c r="S69" s="714"/>
      <c r="T69" s="714"/>
      <c r="U69" s="714"/>
      <c r="V69" s="713" t="s">
        <v>228</v>
      </c>
      <c r="W69" s="713"/>
      <c r="X69" s="713"/>
      <c r="Y69" s="713"/>
    </row>
    <row r="70" spans="1:30" ht="18" customHeight="1" x14ac:dyDescent="0.2">
      <c r="A70" s="516"/>
      <c r="B70" s="511"/>
      <c r="C70" s="513"/>
      <c r="D70" s="513"/>
      <c r="E70" s="509"/>
      <c r="F70" s="509"/>
      <c r="G70" s="509"/>
      <c r="H70" s="509"/>
      <c r="I70" s="509"/>
      <c r="J70" s="512"/>
      <c r="K70" s="634"/>
      <c r="L70" s="303">
        <v>1</v>
      </c>
      <c r="M70" s="303" t="s">
        <v>47</v>
      </c>
      <c r="N70" s="303">
        <v>0</v>
      </c>
      <c r="O70" s="634"/>
      <c r="P70" s="512"/>
      <c r="Q70" s="714"/>
      <c r="R70" s="714"/>
      <c r="S70" s="714"/>
      <c r="T70" s="714"/>
      <c r="U70" s="714"/>
      <c r="V70" s="713"/>
      <c r="W70" s="713"/>
      <c r="X70" s="713"/>
      <c r="Y70" s="713"/>
    </row>
    <row r="71" spans="1:30" ht="18" customHeight="1" x14ac:dyDescent="0.2">
      <c r="A71" s="309"/>
      <c r="B71" s="306"/>
      <c r="C71" s="308"/>
      <c r="D71" s="308"/>
      <c r="E71" s="311"/>
      <c r="F71" s="311"/>
      <c r="G71" s="311"/>
      <c r="H71" s="311"/>
      <c r="I71" s="311"/>
      <c r="J71" s="307"/>
      <c r="K71" s="356" t="s">
        <v>574</v>
      </c>
      <c r="L71" s="307">
        <v>0</v>
      </c>
      <c r="M71" s="307" t="s">
        <v>47</v>
      </c>
      <c r="N71" s="307">
        <v>2</v>
      </c>
      <c r="O71" s="310"/>
      <c r="P71" s="307"/>
      <c r="Q71" s="311"/>
      <c r="R71" s="311"/>
      <c r="S71" s="311"/>
      <c r="T71" s="311"/>
      <c r="U71" s="311"/>
      <c r="V71" s="312"/>
      <c r="W71" s="312"/>
      <c r="X71" s="312"/>
      <c r="Y71" s="312"/>
    </row>
    <row r="72" spans="1:30" ht="10.050000000000001" customHeight="1" x14ac:dyDescent="0.2">
      <c r="A72" s="36"/>
      <c r="B72" s="63"/>
      <c r="C72" s="55"/>
      <c r="D72" s="55"/>
      <c r="E72" s="45"/>
      <c r="F72" s="45"/>
      <c r="G72" s="45"/>
      <c r="H72" s="45"/>
      <c r="I72" s="45"/>
      <c r="J72" s="258"/>
      <c r="K72" s="258"/>
      <c r="L72" s="258"/>
      <c r="M72" s="258"/>
      <c r="N72" s="258"/>
      <c r="O72" s="258"/>
      <c r="P72" s="258"/>
      <c r="Q72" s="45"/>
      <c r="R72" s="45"/>
      <c r="S72" s="45"/>
      <c r="T72" s="45"/>
      <c r="V72" s="8"/>
      <c r="W72" s="8"/>
      <c r="X72" s="8"/>
      <c r="Y72" s="8"/>
      <c r="AD72" s="67"/>
    </row>
    <row r="73" spans="1:30" ht="18" customHeight="1" x14ac:dyDescent="0.2">
      <c r="A73" s="516" t="s">
        <v>48</v>
      </c>
      <c r="B73" s="511" t="s">
        <v>0</v>
      </c>
      <c r="C73" s="513">
        <v>0.51388888888888895</v>
      </c>
      <c r="D73" s="513"/>
      <c r="E73" s="715" t="str">
        <f>E57</f>
        <v>富士見サッカースポーツ少年団ブルー</v>
      </c>
      <c r="F73" s="715"/>
      <c r="G73" s="715"/>
      <c r="H73" s="715"/>
      <c r="I73" s="715"/>
      <c r="J73" s="512">
        <f>L73+L74</f>
        <v>1</v>
      </c>
      <c r="K73" s="634" t="s">
        <v>13</v>
      </c>
      <c r="L73" s="303">
        <v>0</v>
      </c>
      <c r="M73" s="303" t="s">
        <v>47</v>
      </c>
      <c r="N73" s="303">
        <v>0</v>
      </c>
      <c r="O73" s="634" t="s">
        <v>14</v>
      </c>
      <c r="P73" s="512">
        <f>N73+N74</f>
        <v>0</v>
      </c>
      <c r="Q73" s="509" t="str">
        <f>Q60</f>
        <v>大谷北ＦＣフォルテ</v>
      </c>
      <c r="R73" s="509"/>
      <c r="S73" s="509"/>
      <c r="T73" s="509"/>
      <c r="U73" s="509"/>
      <c r="V73" s="713" t="s">
        <v>224</v>
      </c>
      <c r="W73" s="713"/>
      <c r="X73" s="713"/>
      <c r="Y73" s="713"/>
    </row>
    <row r="74" spans="1:30" ht="18" customHeight="1" x14ac:dyDescent="0.2">
      <c r="A74" s="516"/>
      <c r="B74" s="511"/>
      <c r="C74" s="513"/>
      <c r="D74" s="513"/>
      <c r="E74" s="715"/>
      <c r="F74" s="715"/>
      <c r="G74" s="715"/>
      <c r="H74" s="715"/>
      <c r="I74" s="715"/>
      <c r="J74" s="512"/>
      <c r="K74" s="634"/>
      <c r="L74" s="303">
        <v>1</v>
      </c>
      <c r="M74" s="303" t="s">
        <v>47</v>
      </c>
      <c r="N74" s="303">
        <v>0</v>
      </c>
      <c r="O74" s="634"/>
      <c r="P74" s="512"/>
      <c r="Q74" s="509"/>
      <c r="R74" s="509"/>
      <c r="S74" s="509"/>
      <c r="T74" s="509"/>
      <c r="U74" s="509"/>
      <c r="V74" s="713"/>
      <c r="W74" s="713"/>
      <c r="X74" s="713"/>
      <c r="Y74" s="713"/>
    </row>
    <row r="75" spans="1:30" ht="10.050000000000001" customHeight="1" x14ac:dyDescent="0.2">
      <c r="J75" s="258"/>
      <c r="K75" s="258"/>
      <c r="L75" s="258"/>
      <c r="M75" s="258"/>
      <c r="N75" s="258"/>
      <c r="O75" s="258"/>
      <c r="P75" s="258"/>
    </row>
    <row r="76" spans="1:30" ht="18" customHeight="1" x14ac:dyDescent="0.2">
      <c r="A76" s="516" t="s">
        <v>39</v>
      </c>
      <c r="B76" s="511" t="s">
        <v>200</v>
      </c>
      <c r="C76" s="513">
        <v>0.5625</v>
      </c>
      <c r="D76" s="513"/>
      <c r="E76" s="716" t="str">
        <f>E63</f>
        <v>Ｊ－ＳＰＯＲＴＳＦＯＯＴＢＡＬＬＣＬＵＢ</v>
      </c>
      <c r="F76" s="716"/>
      <c r="G76" s="716"/>
      <c r="H76" s="716"/>
      <c r="I76" s="716"/>
      <c r="J76" s="512">
        <f>L76+L77</f>
        <v>4</v>
      </c>
      <c r="K76" s="634" t="s">
        <v>13</v>
      </c>
      <c r="L76" s="303">
        <v>2</v>
      </c>
      <c r="M76" s="303" t="s">
        <v>47</v>
      </c>
      <c r="N76" s="303">
        <v>0</v>
      </c>
      <c r="O76" s="634" t="s">
        <v>14</v>
      </c>
      <c r="P76" s="512">
        <f>N76+N77</f>
        <v>0</v>
      </c>
      <c r="Q76" s="509" t="str">
        <f>Q66</f>
        <v>おおぞらＳＣ</v>
      </c>
      <c r="R76" s="509"/>
      <c r="S76" s="509"/>
      <c r="T76" s="509"/>
      <c r="U76" s="509"/>
      <c r="V76" s="590" t="s">
        <v>573</v>
      </c>
      <c r="W76" s="590"/>
      <c r="X76" s="590"/>
      <c r="Y76" s="590"/>
    </row>
    <row r="77" spans="1:30" ht="18" customHeight="1" x14ac:dyDescent="0.2">
      <c r="A77" s="516"/>
      <c r="B77" s="511"/>
      <c r="C77" s="513"/>
      <c r="D77" s="513"/>
      <c r="E77" s="716"/>
      <c r="F77" s="716"/>
      <c r="G77" s="716"/>
      <c r="H77" s="716"/>
      <c r="I77" s="716"/>
      <c r="J77" s="512"/>
      <c r="K77" s="634"/>
      <c r="L77" s="303">
        <v>2</v>
      </c>
      <c r="M77" s="303" t="s">
        <v>47</v>
      </c>
      <c r="N77" s="303">
        <v>0</v>
      </c>
      <c r="O77" s="634"/>
      <c r="P77" s="512"/>
      <c r="Q77" s="509"/>
      <c r="R77" s="509"/>
      <c r="S77" s="509"/>
      <c r="T77" s="509"/>
      <c r="U77" s="509"/>
      <c r="V77" s="590"/>
      <c r="W77" s="590"/>
      <c r="X77" s="590"/>
      <c r="Y77" s="590"/>
    </row>
    <row r="78" spans="1:30" ht="10.050000000000001" customHeight="1" x14ac:dyDescent="0.2">
      <c r="A78" s="36"/>
      <c r="B78" s="63"/>
      <c r="C78" s="55"/>
      <c r="D78" s="55"/>
      <c r="E78" s="45"/>
      <c r="F78" s="45"/>
      <c r="G78" s="45"/>
      <c r="H78" s="45"/>
      <c r="I78" s="45"/>
      <c r="J78" s="258"/>
      <c r="K78" s="258"/>
      <c r="L78" s="258"/>
      <c r="M78" s="258"/>
      <c r="N78" s="258"/>
      <c r="O78" s="258"/>
      <c r="P78" s="258"/>
      <c r="Q78" s="45"/>
      <c r="R78" s="45"/>
      <c r="S78" s="45"/>
      <c r="T78" s="45"/>
      <c r="V78" s="82"/>
      <c r="W78" s="82"/>
      <c r="X78" s="82"/>
      <c r="Y78" s="82"/>
      <c r="AA78" s="153"/>
      <c r="AB78" s="153"/>
      <c r="AC78" s="153"/>
      <c r="AD78" s="154"/>
    </row>
    <row r="79" spans="1:30" ht="18" customHeight="1" x14ac:dyDescent="0.2">
      <c r="A79" s="516" t="s">
        <v>48</v>
      </c>
      <c r="B79" s="511" t="s">
        <v>200</v>
      </c>
      <c r="C79" s="513">
        <v>0.5625</v>
      </c>
      <c r="D79" s="513"/>
      <c r="E79" s="509" t="str">
        <f>Q69</f>
        <v>上松山クラブ</v>
      </c>
      <c r="F79" s="509"/>
      <c r="G79" s="509"/>
      <c r="H79" s="509"/>
      <c r="I79" s="509"/>
      <c r="J79" s="512">
        <f>L79+L80</f>
        <v>0</v>
      </c>
      <c r="K79" s="634" t="s">
        <v>13</v>
      </c>
      <c r="L79" s="303">
        <v>0</v>
      </c>
      <c r="M79" s="303" t="s">
        <v>47</v>
      </c>
      <c r="N79" s="303">
        <v>1</v>
      </c>
      <c r="O79" s="634" t="s">
        <v>14</v>
      </c>
      <c r="P79" s="512">
        <f>N79+N80</f>
        <v>1</v>
      </c>
      <c r="Q79" s="715" t="str">
        <f>E73</f>
        <v>富士見サッカースポーツ少年団ブルー</v>
      </c>
      <c r="R79" s="715"/>
      <c r="S79" s="715"/>
      <c r="T79" s="715"/>
      <c r="U79" s="715"/>
      <c r="V79" s="590" t="s">
        <v>572</v>
      </c>
      <c r="W79" s="590"/>
      <c r="X79" s="590"/>
      <c r="Y79" s="590"/>
    </row>
    <row r="80" spans="1:30" ht="18" customHeight="1" x14ac:dyDescent="0.2">
      <c r="A80" s="516"/>
      <c r="B80" s="511"/>
      <c r="C80" s="513"/>
      <c r="D80" s="513"/>
      <c r="E80" s="509"/>
      <c r="F80" s="509"/>
      <c r="G80" s="509"/>
      <c r="H80" s="509"/>
      <c r="I80" s="509"/>
      <c r="J80" s="512"/>
      <c r="K80" s="634"/>
      <c r="L80" s="303">
        <v>0</v>
      </c>
      <c r="M80" s="303" t="s">
        <v>47</v>
      </c>
      <c r="N80" s="303">
        <v>0</v>
      </c>
      <c r="O80" s="634"/>
      <c r="P80" s="512"/>
      <c r="Q80" s="715"/>
      <c r="R80" s="715"/>
      <c r="S80" s="715"/>
      <c r="T80" s="715"/>
      <c r="U80" s="715"/>
      <c r="V80" s="590"/>
      <c r="W80" s="590"/>
      <c r="X80" s="590"/>
      <c r="Y80" s="590"/>
    </row>
  </sheetData>
  <mergeCells count="178">
    <mergeCell ref="V79:Y80"/>
    <mergeCell ref="A79:A80"/>
    <mergeCell ref="B79:B80"/>
    <mergeCell ref="C79:D80"/>
    <mergeCell ref="E79:I80"/>
    <mergeCell ref="J79:J80"/>
    <mergeCell ref="K79:K80"/>
    <mergeCell ref="O79:O80"/>
    <mergeCell ref="P79:P80"/>
    <mergeCell ref="Q79:U80"/>
    <mergeCell ref="V76:Y77"/>
    <mergeCell ref="A76:A77"/>
    <mergeCell ref="B76:B77"/>
    <mergeCell ref="C76:D77"/>
    <mergeCell ref="E76:I77"/>
    <mergeCell ref="J76:J77"/>
    <mergeCell ref="K76:K77"/>
    <mergeCell ref="O76:O77"/>
    <mergeCell ref="P76:P77"/>
    <mergeCell ref="Q76:U77"/>
    <mergeCell ref="V73:Y74"/>
    <mergeCell ref="V41:Y42"/>
    <mergeCell ref="V38:Y39"/>
    <mergeCell ref="V54:Y55"/>
    <mergeCell ref="V51:Y52"/>
    <mergeCell ref="V47:Y48"/>
    <mergeCell ref="V44:Y45"/>
    <mergeCell ref="V60:Y61"/>
    <mergeCell ref="V57:Y58"/>
    <mergeCell ref="A10:B18"/>
    <mergeCell ref="D10:E18"/>
    <mergeCell ref="G10:H18"/>
    <mergeCell ref="J10:K18"/>
    <mergeCell ref="O10:P18"/>
    <mergeCell ref="R10:S18"/>
    <mergeCell ref="U10:V18"/>
    <mergeCell ref="X10:Y18"/>
    <mergeCell ref="X27:Y35"/>
    <mergeCell ref="A27:B35"/>
    <mergeCell ref="R27:S35"/>
    <mergeCell ref="U27:V35"/>
    <mergeCell ref="A26:B26"/>
    <mergeCell ref="D26:E26"/>
    <mergeCell ref="G26:H26"/>
    <mergeCell ref="J26:K26"/>
    <mergeCell ref="O26:P26"/>
    <mergeCell ref="G27:H35"/>
    <mergeCell ref="J27:K35"/>
    <mergeCell ref="O27:P35"/>
    <mergeCell ref="M1:Q1"/>
    <mergeCell ref="R1:Y1"/>
    <mergeCell ref="A9:B9"/>
    <mergeCell ref="D9:E9"/>
    <mergeCell ref="G9:H9"/>
    <mergeCell ref="J9:K9"/>
    <mergeCell ref="O9:P9"/>
    <mergeCell ref="R9:S9"/>
    <mergeCell ref="U9:V9"/>
    <mergeCell ref="X9:Y9"/>
    <mergeCell ref="D2:H2"/>
    <mergeCell ref="K5:O5"/>
    <mergeCell ref="C38:D39"/>
    <mergeCell ref="C41:D42"/>
    <mergeCell ref="V37:Y37"/>
    <mergeCell ref="X26:Y26"/>
    <mergeCell ref="K22:O22"/>
    <mergeCell ref="A41:A42"/>
    <mergeCell ref="B41:B42"/>
    <mergeCell ref="A38:A39"/>
    <mergeCell ref="B38:B39"/>
    <mergeCell ref="K38:K39"/>
    <mergeCell ref="O38:O39"/>
    <mergeCell ref="P38:P39"/>
    <mergeCell ref="J41:J42"/>
    <mergeCell ref="K41:K42"/>
    <mergeCell ref="O41:O42"/>
    <mergeCell ref="E41:I42"/>
    <mergeCell ref="E38:I39"/>
    <mergeCell ref="Q41:U42"/>
    <mergeCell ref="Q38:U39"/>
    <mergeCell ref="J38:J39"/>
    <mergeCell ref="P41:P42"/>
    <mergeCell ref="R26:S26"/>
    <mergeCell ref="U26:V26"/>
    <mergeCell ref="D27:E35"/>
    <mergeCell ref="O44:O45"/>
    <mergeCell ref="P44:P45"/>
    <mergeCell ref="A47:A48"/>
    <mergeCell ref="B47:B48"/>
    <mergeCell ref="J47:J48"/>
    <mergeCell ref="Q47:U48"/>
    <mergeCell ref="Q44:U45"/>
    <mergeCell ref="E47:I48"/>
    <mergeCell ref="E44:I45"/>
    <mergeCell ref="C47:D48"/>
    <mergeCell ref="K47:K48"/>
    <mergeCell ref="O47:O48"/>
    <mergeCell ref="P47:P48"/>
    <mergeCell ref="A44:A45"/>
    <mergeCell ref="B44:B45"/>
    <mergeCell ref="C44:D45"/>
    <mergeCell ref="J44:J45"/>
    <mergeCell ref="K44:K45"/>
    <mergeCell ref="A57:A58"/>
    <mergeCell ref="B57:B58"/>
    <mergeCell ref="C57:D58"/>
    <mergeCell ref="J57:J58"/>
    <mergeCell ref="K57:K58"/>
    <mergeCell ref="E60:I61"/>
    <mergeCell ref="E57:I58"/>
    <mergeCell ref="O51:O52"/>
    <mergeCell ref="P51:P52"/>
    <mergeCell ref="A54:A55"/>
    <mergeCell ref="B54:B55"/>
    <mergeCell ref="C54:D55"/>
    <mergeCell ref="J54:J55"/>
    <mergeCell ref="A51:A52"/>
    <mergeCell ref="B51:B52"/>
    <mergeCell ref="C51:D52"/>
    <mergeCell ref="J51:J52"/>
    <mergeCell ref="K51:K52"/>
    <mergeCell ref="E54:I55"/>
    <mergeCell ref="E51:I52"/>
    <mergeCell ref="A63:A64"/>
    <mergeCell ref="B63:B64"/>
    <mergeCell ref="C63:D64"/>
    <mergeCell ref="J63:J64"/>
    <mergeCell ref="K63:K64"/>
    <mergeCell ref="E66:I67"/>
    <mergeCell ref="E63:I64"/>
    <mergeCell ref="A60:A61"/>
    <mergeCell ref="B60:B61"/>
    <mergeCell ref="C60:D61"/>
    <mergeCell ref="J60:J61"/>
    <mergeCell ref="Q66:U67"/>
    <mergeCell ref="A73:A74"/>
    <mergeCell ref="B73:B74"/>
    <mergeCell ref="C73:D74"/>
    <mergeCell ref="J73:J74"/>
    <mergeCell ref="A69:A70"/>
    <mergeCell ref="B69:B70"/>
    <mergeCell ref="C69:D70"/>
    <mergeCell ref="J69:J70"/>
    <mergeCell ref="K69:K70"/>
    <mergeCell ref="K73:K74"/>
    <mergeCell ref="E73:I74"/>
    <mergeCell ref="E69:I70"/>
    <mergeCell ref="A66:A67"/>
    <mergeCell ref="B66:B67"/>
    <mergeCell ref="C66:D67"/>
    <mergeCell ref="J66:J67"/>
    <mergeCell ref="O73:O74"/>
    <mergeCell ref="P73:P74"/>
    <mergeCell ref="Q73:U74"/>
    <mergeCell ref="Q54:U55"/>
    <mergeCell ref="Q51:U52"/>
    <mergeCell ref="P57:P58"/>
    <mergeCell ref="K54:K55"/>
    <mergeCell ref="O54:O55"/>
    <mergeCell ref="P54:P55"/>
    <mergeCell ref="V63:Y64"/>
    <mergeCell ref="V69:Y70"/>
    <mergeCell ref="V66:Y67"/>
    <mergeCell ref="O63:O64"/>
    <mergeCell ref="P63:P64"/>
    <mergeCell ref="K60:K61"/>
    <mergeCell ref="O60:O61"/>
    <mergeCell ref="P60:P61"/>
    <mergeCell ref="O57:O58"/>
    <mergeCell ref="Q63:U64"/>
    <mergeCell ref="Q60:U61"/>
    <mergeCell ref="Q57:U58"/>
    <mergeCell ref="O69:O70"/>
    <mergeCell ref="P69:P70"/>
    <mergeCell ref="K66:K67"/>
    <mergeCell ref="O66:O67"/>
    <mergeCell ref="P66:P67"/>
    <mergeCell ref="Q69:U70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81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81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 x14ac:dyDescent="0.2">
      <c r="A1" s="21" t="str">
        <f>'U11組合せ (抽選結果)'!J4</f>
        <v>■第2日　1月14日</v>
      </c>
      <c r="B1" s="21"/>
      <c r="C1" s="65"/>
      <c r="D1" s="21"/>
      <c r="E1" s="21"/>
      <c r="F1" s="21"/>
      <c r="G1" s="21"/>
      <c r="H1" s="21"/>
      <c r="M1" s="722" t="s">
        <v>98</v>
      </c>
      <c r="N1" s="722"/>
      <c r="O1" s="722"/>
      <c r="P1" s="722"/>
      <c r="Q1" s="722"/>
      <c r="R1" s="723" t="str">
        <f>'U11組合せ (抽選結果)'!Z61</f>
        <v>大桶運動公園</v>
      </c>
      <c r="S1" s="723"/>
      <c r="T1" s="723"/>
      <c r="U1" s="723"/>
      <c r="V1" s="723"/>
      <c r="W1" s="723"/>
      <c r="X1" s="723"/>
      <c r="Y1" s="723"/>
    </row>
    <row r="2" spans="1:25" s="1" customFormat="1" ht="19.5" customHeight="1" x14ac:dyDescent="0.2">
      <c r="D2" s="509" t="str">
        <f>'U11組合せ (抽選結果)'!S4</f>
        <v>決勝トーナメント１・２回戦・準々決勝</v>
      </c>
      <c r="E2" s="509"/>
      <c r="F2" s="509"/>
      <c r="G2" s="509"/>
      <c r="H2" s="509"/>
    </row>
    <row r="3" spans="1:25" s="1" customFormat="1" ht="19.5" customHeight="1" thickBot="1" x14ac:dyDescent="0.25">
      <c r="D3" s="9"/>
      <c r="E3" s="9"/>
      <c r="F3" s="9"/>
      <c r="G3" s="329"/>
      <c r="H3" s="329"/>
      <c r="I3" s="331"/>
      <c r="J3" s="331"/>
      <c r="K3" s="331"/>
      <c r="L3" s="368"/>
      <c r="M3" s="320"/>
    </row>
    <row r="4" spans="1:25" ht="20.100000000000001" customHeight="1" thickTop="1" thickBot="1" x14ac:dyDescent="0.25">
      <c r="A4" s="17"/>
      <c r="B4" s="17"/>
      <c r="C4" s="17"/>
      <c r="D4" s="58"/>
      <c r="E4" s="58"/>
      <c r="F4" s="58"/>
      <c r="G4" s="372"/>
      <c r="H4" s="373"/>
      <c r="I4" s="376"/>
      <c r="J4" s="377"/>
      <c r="K4" s="378"/>
      <c r="L4" s="378"/>
      <c r="M4" s="26" t="s">
        <v>288</v>
      </c>
      <c r="N4" s="76"/>
      <c r="O4" s="76"/>
      <c r="P4" s="156"/>
      <c r="Q4" s="156"/>
      <c r="R4" s="155"/>
      <c r="S4" s="319"/>
      <c r="T4" s="372"/>
      <c r="U4" s="373"/>
      <c r="V4" s="373"/>
      <c r="W4" s="17"/>
      <c r="X4" s="17"/>
      <c r="Y4" s="17"/>
    </row>
    <row r="5" spans="1:25" ht="20.100000000000001" customHeight="1" thickTop="1" x14ac:dyDescent="0.2">
      <c r="A5" s="22"/>
      <c r="B5" s="22"/>
      <c r="C5" s="29"/>
      <c r="D5" s="314"/>
      <c r="E5" s="26"/>
      <c r="F5" s="26" t="s">
        <v>41</v>
      </c>
      <c r="G5" s="313"/>
      <c r="H5" s="343"/>
      <c r="I5" s="22"/>
      <c r="J5" s="22"/>
      <c r="K5" s="718" t="s">
        <v>73</v>
      </c>
      <c r="L5" s="719"/>
      <c r="M5" s="719"/>
      <c r="N5" s="719"/>
      <c r="O5" s="720"/>
      <c r="P5" s="22"/>
      <c r="Q5" s="313"/>
      <c r="R5" s="314"/>
      <c r="S5" s="26"/>
      <c r="T5" s="313" t="s">
        <v>43</v>
      </c>
      <c r="U5" s="313"/>
      <c r="V5" s="343"/>
      <c r="W5" s="22"/>
      <c r="X5" s="22"/>
      <c r="Y5" s="22"/>
    </row>
    <row r="6" spans="1:25" ht="20.100000000000001" customHeight="1" thickBot="1" x14ac:dyDescent="0.25">
      <c r="A6" s="22"/>
      <c r="B6" s="23"/>
      <c r="C6" s="24"/>
      <c r="D6" s="341"/>
      <c r="E6" s="313"/>
      <c r="F6" s="313"/>
      <c r="G6" s="313"/>
      <c r="H6" s="344"/>
      <c r="I6" s="23"/>
      <c r="J6" s="23"/>
      <c r="K6" s="22"/>
      <c r="L6" s="22"/>
      <c r="M6" s="22"/>
      <c r="N6" s="22"/>
      <c r="O6" s="22"/>
      <c r="P6" s="345"/>
      <c r="Q6" s="344"/>
      <c r="R6" s="318"/>
      <c r="S6" s="313"/>
      <c r="T6" s="313"/>
      <c r="U6" s="313"/>
      <c r="V6" s="344"/>
      <c r="W6" s="23"/>
      <c r="X6" s="23"/>
      <c r="Y6" s="22"/>
    </row>
    <row r="7" spans="1:25" ht="20.100000000000001" customHeight="1" thickTop="1" x14ac:dyDescent="0.2">
      <c r="A7" s="29"/>
      <c r="B7" s="22"/>
      <c r="C7" s="22" t="s">
        <v>12</v>
      </c>
      <c r="D7" s="342"/>
      <c r="E7" s="327"/>
      <c r="F7" s="22"/>
      <c r="G7" s="343"/>
      <c r="H7" s="22"/>
      <c r="I7" s="22" t="s">
        <v>15</v>
      </c>
      <c r="J7" s="22"/>
      <c r="K7" s="33"/>
      <c r="L7" s="22"/>
      <c r="M7" s="22"/>
      <c r="N7" s="22"/>
      <c r="O7" s="343"/>
      <c r="P7" s="313"/>
      <c r="Q7" s="313" t="s">
        <v>16</v>
      </c>
      <c r="R7" s="48"/>
      <c r="S7" s="9"/>
      <c r="T7" s="22"/>
      <c r="U7" s="343"/>
      <c r="V7" s="313"/>
      <c r="W7" s="22" t="s">
        <v>17</v>
      </c>
      <c r="X7" s="29"/>
      <c r="Y7" s="22"/>
    </row>
    <row r="8" spans="1:25" ht="20.100000000000001" customHeight="1" x14ac:dyDescent="0.2">
      <c r="A8" s="7"/>
      <c r="B8" s="1"/>
      <c r="C8" s="1"/>
      <c r="D8" s="246"/>
      <c r="E8" s="247"/>
      <c r="F8" s="1"/>
      <c r="G8" s="246"/>
      <c r="H8" s="1"/>
      <c r="I8" s="1"/>
      <c r="J8" s="1"/>
      <c r="K8" s="3"/>
      <c r="L8" s="1"/>
      <c r="M8" s="1"/>
      <c r="N8" s="1"/>
      <c r="O8" s="246"/>
      <c r="P8" s="1"/>
      <c r="Q8" s="1"/>
      <c r="R8" s="7"/>
      <c r="S8" s="1"/>
      <c r="T8" s="1"/>
      <c r="U8" s="246"/>
      <c r="V8" s="247"/>
      <c r="W8" s="1"/>
      <c r="X8" s="7"/>
      <c r="Y8" s="1"/>
    </row>
    <row r="9" spans="1:25" ht="20.100000000000001" customHeight="1" x14ac:dyDescent="0.2">
      <c r="A9" s="717" t="s">
        <v>74</v>
      </c>
      <c r="B9" s="717"/>
      <c r="C9" s="1"/>
      <c r="D9" s="717" t="s">
        <v>75</v>
      </c>
      <c r="E9" s="717"/>
      <c r="F9" s="1"/>
      <c r="G9" s="717" t="s">
        <v>76</v>
      </c>
      <c r="H9" s="717"/>
      <c r="I9" s="1"/>
      <c r="J9" s="717" t="s">
        <v>77</v>
      </c>
      <c r="K9" s="717"/>
      <c r="L9" s="1"/>
      <c r="M9" s="1"/>
      <c r="N9" s="1"/>
      <c r="O9" s="717" t="s">
        <v>78</v>
      </c>
      <c r="P9" s="717"/>
      <c r="Q9" s="1"/>
      <c r="R9" s="717" t="s">
        <v>79</v>
      </c>
      <c r="S9" s="717"/>
      <c r="T9" s="1"/>
      <c r="U9" s="717" t="s">
        <v>80</v>
      </c>
      <c r="V9" s="717"/>
      <c r="W9" s="1"/>
      <c r="X9" s="717" t="s">
        <v>81</v>
      </c>
      <c r="Y9" s="717"/>
    </row>
    <row r="10" spans="1:25" ht="20.100000000000001" customHeight="1" x14ac:dyDescent="0.2">
      <c r="A10" s="721" t="str">
        <f>IJ!K7</f>
        <v>緑が丘ＹＦＣサッカー教室</v>
      </c>
      <c r="B10" s="721"/>
      <c r="C10" s="9"/>
      <c r="D10" s="721" t="str">
        <f>IJ!R7</f>
        <v>ＪＦＣアミスタ市貝</v>
      </c>
      <c r="E10" s="721"/>
      <c r="F10" s="4"/>
      <c r="G10" s="734" t="str">
        <f>IJ!K58</f>
        <v>ＣＡ．アトレチコ　佐野</v>
      </c>
      <c r="H10" s="734"/>
      <c r="I10" s="4"/>
      <c r="J10" s="721" t="str">
        <f>IJ!Z58</f>
        <v>ＦＣＲｉｓｏ</v>
      </c>
      <c r="K10" s="721"/>
      <c r="L10" s="4"/>
      <c r="M10" s="4"/>
      <c r="N10" s="4"/>
      <c r="O10" s="721" t="str">
        <f>KL!N7</f>
        <v>大谷東フットボールクラブ</v>
      </c>
      <c r="P10" s="721"/>
      <c r="Q10" s="4"/>
      <c r="R10" s="721" t="str">
        <f>KL!AA7</f>
        <v>茂木ＦＣ</v>
      </c>
      <c r="S10" s="721"/>
      <c r="T10" s="4"/>
      <c r="U10" s="725" t="str">
        <f>KL!J50</f>
        <v>ＫＯＨＡＲＵ　ＰＲＯＵＤ栃木フットボールクラブ</v>
      </c>
      <c r="V10" s="725"/>
      <c r="W10" s="4"/>
      <c r="X10" s="721" t="str">
        <f>KL!AA50</f>
        <v>ＦＣみらい</v>
      </c>
      <c r="Y10" s="721"/>
    </row>
    <row r="11" spans="1:25" ht="20.100000000000001" customHeight="1" x14ac:dyDescent="0.2">
      <c r="A11" s="721"/>
      <c r="B11" s="721"/>
      <c r="C11" s="9"/>
      <c r="D11" s="721"/>
      <c r="E11" s="721"/>
      <c r="F11" s="4"/>
      <c r="G11" s="734"/>
      <c r="H11" s="734"/>
      <c r="I11" s="4"/>
      <c r="J11" s="721"/>
      <c r="K11" s="721"/>
      <c r="L11" s="4"/>
      <c r="M11" s="4"/>
      <c r="N11" s="4"/>
      <c r="O11" s="721"/>
      <c r="P11" s="721"/>
      <c r="Q11" s="4"/>
      <c r="R11" s="721"/>
      <c r="S11" s="721"/>
      <c r="T11" s="4"/>
      <c r="U11" s="725"/>
      <c r="V11" s="725"/>
      <c r="W11" s="4"/>
      <c r="X11" s="721"/>
      <c r="Y11" s="721"/>
    </row>
    <row r="12" spans="1:25" ht="20.100000000000001" customHeight="1" x14ac:dyDescent="0.2">
      <c r="A12" s="721"/>
      <c r="B12" s="721"/>
      <c r="C12" s="9"/>
      <c r="D12" s="721"/>
      <c r="E12" s="721"/>
      <c r="F12" s="4"/>
      <c r="G12" s="734"/>
      <c r="H12" s="734"/>
      <c r="I12" s="4"/>
      <c r="J12" s="721"/>
      <c r="K12" s="721"/>
      <c r="L12" s="4"/>
      <c r="M12" s="4"/>
      <c r="N12" s="4"/>
      <c r="O12" s="721"/>
      <c r="P12" s="721"/>
      <c r="Q12" s="4"/>
      <c r="R12" s="721"/>
      <c r="S12" s="721"/>
      <c r="T12" s="4"/>
      <c r="U12" s="725"/>
      <c r="V12" s="725"/>
      <c r="W12" s="4"/>
      <c r="X12" s="721"/>
      <c r="Y12" s="721"/>
    </row>
    <row r="13" spans="1:25" ht="20.100000000000001" customHeight="1" x14ac:dyDescent="0.2">
      <c r="A13" s="721"/>
      <c r="B13" s="721"/>
      <c r="C13" s="9"/>
      <c r="D13" s="721"/>
      <c r="E13" s="721"/>
      <c r="F13" s="4"/>
      <c r="G13" s="734"/>
      <c r="H13" s="734"/>
      <c r="I13" s="4"/>
      <c r="J13" s="721"/>
      <c r="K13" s="721"/>
      <c r="L13" s="4"/>
      <c r="M13" s="4"/>
      <c r="N13" s="4"/>
      <c r="O13" s="721"/>
      <c r="P13" s="721"/>
      <c r="Q13" s="4"/>
      <c r="R13" s="721"/>
      <c r="S13" s="721"/>
      <c r="T13" s="4"/>
      <c r="U13" s="725"/>
      <c r="V13" s="725"/>
      <c r="W13" s="4"/>
      <c r="X13" s="721"/>
      <c r="Y13" s="721"/>
    </row>
    <row r="14" spans="1:25" ht="20.100000000000001" customHeight="1" x14ac:dyDescent="0.2">
      <c r="A14" s="721"/>
      <c r="B14" s="721"/>
      <c r="C14" s="9"/>
      <c r="D14" s="721"/>
      <c r="E14" s="721"/>
      <c r="F14" s="4"/>
      <c r="G14" s="734"/>
      <c r="H14" s="734"/>
      <c r="I14" s="4"/>
      <c r="J14" s="721"/>
      <c r="K14" s="721"/>
      <c r="L14" s="4"/>
      <c r="M14" s="4"/>
      <c r="N14" s="4"/>
      <c r="O14" s="721"/>
      <c r="P14" s="721"/>
      <c r="Q14" s="4"/>
      <c r="R14" s="721"/>
      <c r="S14" s="721"/>
      <c r="T14" s="4"/>
      <c r="U14" s="725"/>
      <c r="V14" s="725"/>
      <c r="W14" s="4"/>
      <c r="X14" s="721"/>
      <c r="Y14" s="721"/>
    </row>
    <row r="15" spans="1:25" ht="20.100000000000001" customHeight="1" x14ac:dyDescent="0.2">
      <c r="A15" s="721"/>
      <c r="B15" s="721"/>
      <c r="C15" s="9"/>
      <c r="D15" s="721"/>
      <c r="E15" s="721"/>
      <c r="F15" s="4"/>
      <c r="G15" s="734"/>
      <c r="H15" s="734"/>
      <c r="I15" s="4"/>
      <c r="J15" s="721"/>
      <c r="K15" s="721"/>
      <c r="L15" s="4"/>
      <c r="M15" s="4"/>
      <c r="N15" s="4"/>
      <c r="O15" s="721"/>
      <c r="P15" s="721"/>
      <c r="Q15" s="4"/>
      <c r="R15" s="721"/>
      <c r="S15" s="721"/>
      <c r="T15" s="4"/>
      <c r="U15" s="725"/>
      <c r="V15" s="725"/>
      <c r="W15" s="4"/>
      <c r="X15" s="721"/>
      <c r="Y15" s="721"/>
    </row>
    <row r="16" spans="1:25" ht="20.100000000000001" customHeight="1" x14ac:dyDescent="0.2">
      <c r="A16" s="721"/>
      <c r="B16" s="721"/>
      <c r="C16" s="9"/>
      <c r="D16" s="721"/>
      <c r="E16" s="721"/>
      <c r="F16" s="4"/>
      <c r="G16" s="734"/>
      <c r="H16" s="734"/>
      <c r="I16" s="4"/>
      <c r="J16" s="721"/>
      <c r="K16" s="721"/>
      <c r="L16" s="4"/>
      <c r="M16" s="4"/>
      <c r="N16" s="4"/>
      <c r="O16" s="721"/>
      <c r="P16" s="721"/>
      <c r="Q16" s="4"/>
      <c r="R16" s="721"/>
      <c r="S16" s="721"/>
      <c r="T16" s="4"/>
      <c r="U16" s="725"/>
      <c r="V16" s="725"/>
      <c r="W16" s="4"/>
      <c r="X16" s="721"/>
      <c r="Y16" s="721"/>
    </row>
    <row r="17" spans="1:25" ht="20.100000000000001" customHeight="1" x14ac:dyDescent="0.2">
      <c r="A17" s="721"/>
      <c r="B17" s="721"/>
      <c r="C17" s="9"/>
      <c r="D17" s="721"/>
      <c r="E17" s="721"/>
      <c r="F17" s="4"/>
      <c r="G17" s="734"/>
      <c r="H17" s="734"/>
      <c r="I17" s="4"/>
      <c r="J17" s="721"/>
      <c r="K17" s="721"/>
      <c r="L17" s="4"/>
      <c r="M17" s="4"/>
      <c r="N17" s="4"/>
      <c r="O17" s="721"/>
      <c r="P17" s="721"/>
      <c r="Q17" s="4"/>
      <c r="R17" s="721"/>
      <c r="S17" s="721"/>
      <c r="T17" s="4"/>
      <c r="U17" s="725"/>
      <c r="V17" s="725"/>
      <c r="W17" s="4"/>
      <c r="X17" s="721"/>
      <c r="Y17" s="721"/>
    </row>
    <row r="18" spans="1:25" ht="20.100000000000001" customHeight="1" x14ac:dyDescent="0.2">
      <c r="A18" s="721"/>
      <c r="B18" s="721"/>
      <c r="C18" s="9"/>
      <c r="D18" s="721"/>
      <c r="E18" s="721"/>
      <c r="F18" s="4"/>
      <c r="G18" s="734"/>
      <c r="H18" s="734"/>
      <c r="I18" s="4"/>
      <c r="J18" s="721"/>
      <c r="K18" s="721"/>
      <c r="L18" s="4"/>
      <c r="M18" s="4"/>
      <c r="N18" s="4"/>
      <c r="O18" s="721"/>
      <c r="P18" s="721"/>
      <c r="Q18" s="4"/>
      <c r="R18" s="721"/>
      <c r="S18" s="721"/>
      <c r="T18" s="4"/>
      <c r="U18" s="725"/>
      <c r="V18" s="725"/>
      <c r="W18" s="4"/>
      <c r="X18" s="721"/>
      <c r="Y18" s="721"/>
    </row>
    <row r="19" spans="1:25" ht="20.100000000000001" customHeight="1" x14ac:dyDescent="0.2">
      <c r="A19" s="59"/>
      <c r="B19" s="59"/>
      <c r="C19" s="20"/>
      <c r="D19" s="59"/>
      <c r="E19" s="59"/>
      <c r="F19" s="34"/>
      <c r="G19" s="59"/>
      <c r="H19" s="59"/>
      <c r="I19" s="34"/>
      <c r="J19" s="59"/>
      <c r="K19" s="59"/>
      <c r="L19" s="34"/>
      <c r="M19" s="34"/>
      <c r="N19" s="34"/>
      <c r="O19" s="60"/>
      <c r="P19" s="60"/>
      <c r="Q19" s="34"/>
      <c r="R19" s="60"/>
      <c r="S19" s="60"/>
      <c r="T19" s="34"/>
      <c r="U19" s="60"/>
      <c r="V19" s="60"/>
      <c r="W19" s="34"/>
      <c r="X19" s="59"/>
      <c r="Y19" s="59"/>
    </row>
    <row r="20" spans="1:25" ht="20.100000000000001" customHeight="1" thickBot="1" x14ac:dyDescent="0.25">
      <c r="A20" s="59"/>
      <c r="B20" s="59"/>
      <c r="C20" s="20"/>
      <c r="D20" s="59"/>
      <c r="E20" s="59"/>
      <c r="F20" s="34"/>
      <c r="G20" s="380"/>
      <c r="H20" s="380"/>
      <c r="I20" s="381"/>
      <c r="J20" s="380"/>
      <c r="K20" s="339"/>
      <c r="L20" s="369"/>
      <c r="M20" s="320"/>
      <c r="P20" s="60"/>
      <c r="Q20" s="34"/>
      <c r="R20" s="60"/>
      <c r="S20" s="60"/>
      <c r="T20" s="34"/>
      <c r="U20" s="60"/>
      <c r="V20" s="60"/>
      <c r="W20" s="34"/>
      <c r="X20" s="59"/>
      <c r="Y20" s="59"/>
    </row>
    <row r="21" spans="1:25" ht="20.100000000000001" customHeight="1" thickTop="1" thickBot="1" x14ac:dyDescent="0.25">
      <c r="A21" s="17"/>
      <c r="B21" s="17"/>
      <c r="C21" s="17"/>
      <c r="D21" s="373"/>
      <c r="E21" s="373"/>
      <c r="F21" s="374"/>
      <c r="G21" s="379"/>
      <c r="H21" s="58"/>
      <c r="I21" s="376"/>
      <c r="J21" s="376"/>
      <c r="K21" s="376"/>
      <c r="L21" s="376"/>
      <c r="M21" s="26" t="s">
        <v>289</v>
      </c>
      <c r="N21" s="156"/>
      <c r="O21" s="156"/>
      <c r="P21" s="156"/>
      <c r="Q21" s="156"/>
      <c r="R21" s="371"/>
      <c r="S21" s="375"/>
      <c r="T21" s="58"/>
      <c r="U21" s="58"/>
      <c r="V21" s="58"/>
      <c r="W21" s="17"/>
      <c r="X21" s="17"/>
      <c r="Y21" s="17"/>
    </row>
    <row r="22" spans="1:25" ht="20.100000000000001" customHeight="1" thickTop="1" x14ac:dyDescent="0.2">
      <c r="A22" s="22"/>
      <c r="B22" s="22"/>
      <c r="C22" s="313"/>
      <c r="D22" s="316"/>
      <c r="E22" s="313"/>
      <c r="F22" s="313" t="s">
        <v>42</v>
      </c>
      <c r="G22" s="26"/>
      <c r="H22" s="315"/>
      <c r="I22" s="22"/>
      <c r="J22" s="22"/>
      <c r="K22" s="718" t="s">
        <v>85</v>
      </c>
      <c r="L22" s="719"/>
      <c r="M22" s="719"/>
      <c r="N22" s="719"/>
      <c r="O22" s="720"/>
      <c r="P22" s="22"/>
      <c r="Q22" s="313"/>
      <c r="R22" s="316"/>
      <c r="S22" s="313"/>
      <c r="T22" s="26" t="s">
        <v>44</v>
      </c>
      <c r="U22" s="26"/>
      <c r="V22" s="315"/>
      <c r="W22" s="22"/>
      <c r="X22" s="22"/>
      <c r="Y22" s="22"/>
    </row>
    <row r="23" spans="1:25" ht="20.100000000000001" customHeight="1" thickBot="1" x14ac:dyDescent="0.25">
      <c r="A23" s="22"/>
      <c r="B23" s="23"/>
      <c r="C23" s="23"/>
      <c r="D23" s="341"/>
      <c r="E23" s="313"/>
      <c r="F23" s="313"/>
      <c r="G23" s="313"/>
      <c r="H23" s="317"/>
      <c r="I23" s="341"/>
      <c r="J23" s="345"/>
      <c r="K23" s="22"/>
      <c r="L23" s="22"/>
      <c r="M23" s="22"/>
      <c r="N23" s="22"/>
      <c r="O23" s="22"/>
      <c r="P23" s="22"/>
      <c r="Q23" s="23"/>
      <c r="R23" s="341"/>
      <c r="S23" s="313"/>
      <c r="T23" s="313"/>
      <c r="U23" s="313"/>
      <c r="V23" s="317"/>
      <c r="W23" s="341"/>
      <c r="X23" s="345"/>
      <c r="Y23" s="22"/>
    </row>
    <row r="24" spans="1:25" ht="20.100000000000001" customHeight="1" thickTop="1" x14ac:dyDescent="0.2">
      <c r="A24" s="29"/>
      <c r="B24" s="22"/>
      <c r="C24" s="22" t="s">
        <v>18</v>
      </c>
      <c r="D24" s="346"/>
      <c r="E24" s="327"/>
      <c r="F24" s="22"/>
      <c r="G24" s="29"/>
      <c r="H24" s="22"/>
      <c r="I24" s="22" t="s">
        <v>19</v>
      </c>
      <c r="J24" s="347"/>
      <c r="K24" s="313"/>
      <c r="L24" s="22"/>
      <c r="M24" s="22"/>
      <c r="N24" s="22"/>
      <c r="O24" s="29"/>
      <c r="P24" s="28"/>
      <c r="Q24" s="26" t="s">
        <v>20</v>
      </c>
      <c r="R24" s="342"/>
      <c r="S24" s="9"/>
      <c r="T24" s="22"/>
      <c r="U24" s="29"/>
      <c r="V24" s="28"/>
      <c r="W24" s="22" t="s">
        <v>45</v>
      </c>
      <c r="X24" s="343"/>
      <c r="Y24" s="22"/>
    </row>
    <row r="25" spans="1:25" ht="20.100000000000001" customHeight="1" x14ac:dyDescent="0.2">
      <c r="A25" s="7"/>
      <c r="B25" s="1"/>
      <c r="C25" s="1"/>
      <c r="D25" s="246"/>
      <c r="E25" s="247"/>
      <c r="F25" s="1"/>
      <c r="G25" s="7"/>
      <c r="H25" s="1"/>
      <c r="I25" s="1"/>
      <c r="J25" s="246"/>
      <c r="K25" s="247"/>
      <c r="L25" s="1"/>
      <c r="M25" s="1"/>
      <c r="N25" s="1"/>
      <c r="O25" s="7"/>
      <c r="P25" s="1"/>
      <c r="Q25" s="1"/>
      <c r="R25" s="246"/>
      <c r="S25" s="1"/>
      <c r="T25" s="1"/>
      <c r="U25" s="1"/>
      <c r="V25" s="3"/>
      <c r="W25" s="1"/>
      <c r="X25" s="246"/>
      <c r="Y25" s="1"/>
    </row>
    <row r="26" spans="1:25" ht="20.100000000000001" customHeight="1" x14ac:dyDescent="0.2">
      <c r="A26" s="717" t="s">
        <v>86</v>
      </c>
      <c r="B26" s="717"/>
      <c r="C26" s="1"/>
      <c r="D26" s="717" t="s">
        <v>87</v>
      </c>
      <c r="E26" s="717"/>
      <c r="F26" s="1"/>
      <c r="G26" s="717" t="s">
        <v>88</v>
      </c>
      <c r="H26" s="717"/>
      <c r="I26" s="1"/>
      <c r="J26" s="717" t="s">
        <v>89</v>
      </c>
      <c r="K26" s="717"/>
      <c r="L26" s="1"/>
      <c r="M26" s="1"/>
      <c r="N26" s="1"/>
      <c r="O26" s="717" t="s">
        <v>90</v>
      </c>
      <c r="P26" s="717"/>
      <c r="Q26" s="1"/>
      <c r="R26" s="717" t="s">
        <v>91</v>
      </c>
      <c r="S26" s="717"/>
      <c r="T26" s="1"/>
      <c r="U26" s="717" t="s">
        <v>92</v>
      </c>
      <c r="V26" s="717"/>
      <c r="W26" s="1"/>
      <c r="X26" s="717" t="s">
        <v>93</v>
      </c>
      <c r="Y26" s="717"/>
    </row>
    <row r="27" spans="1:25" ht="20.100000000000001" customHeight="1" x14ac:dyDescent="0.2">
      <c r="A27" s="721" t="str">
        <f>MN!K7</f>
        <v>ＪＦＣアミスタ市貝Ｂ</v>
      </c>
      <c r="B27" s="721"/>
      <c r="C27" s="9"/>
      <c r="D27" s="734" t="str">
        <f>MN!R7</f>
        <v>さくらボン・ディ・ボーラ</v>
      </c>
      <c r="E27" s="734"/>
      <c r="F27" s="4"/>
      <c r="G27" s="735" t="str">
        <f>MN!F58</f>
        <v>宇都宮フットボールクラブジュニア</v>
      </c>
      <c r="H27" s="735"/>
      <c r="I27" s="4"/>
      <c r="J27" s="721" t="str">
        <f>MN!W58</f>
        <v>久下田ＦＣ</v>
      </c>
      <c r="K27" s="721"/>
      <c r="L27" s="4"/>
      <c r="M27" s="4"/>
      <c r="N27" s="4"/>
      <c r="O27" s="721" t="str">
        <f>OP!F7</f>
        <v>Ｆ．Ｃ．栃木ジュニア</v>
      </c>
      <c r="P27" s="721"/>
      <c r="Q27" s="4"/>
      <c r="R27" s="735" t="str">
        <f>OP!AA7</f>
        <v>合戦場フットボールクラブ</v>
      </c>
      <c r="S27" s="735"/>
      <c r="T27" s="4"/>
      <c r="U27" s="721" t="str">
        <f>OP!N50</f>
        <v>石井フットボールクラブ</v>
      </c>
      <c r="V27" s="721"/>
      <c r="W27" s="4"/>
      <c r="X27" s="721" t="str">
        <f>OP!S50</f>
        <v>ＦＣプリメーロ</v>
      </c>
      <c r="Y27" s="721"/>
    </row>
    <row r="28" spans="1:25" ht="20.100000000000001" customHeight="1" x14ac:dyDescent="0.2">
      <c r="A28" s="721"/>
      <c r="B28" s="721"/>
      <c r="C28" s="9"/>
      <c r="D28" s="734"/>
      <c r="E28" s="734"/>
      <c r="F28" s="4"/>
      <c r="G28" s="735"/>
      <c r="H28" s="735"/>
      <c r="I28" s="4"/>
      <c r="J28" s="721"/>
      <c r="K28" s="721"/>
      <c r="L28" s="4"/>
      <c r="M28" s="4"/>
      <c r="N28" s="4"/>
      <c r="O28" s="721"/>
      <c r="P28" s="721"/>
      <c r="Q28" s="4"/>
      <c r="R28" s="735"/>
      <c r="S28" s="735"/>
      <c r="T28" s="4"/>
      <c r="U28" s="721"/>
      <c r="V28" s="721"/>
      <c r="W28" s="4"/>
      <c r="X28" s="721"/>
      <c r="Y28" s="721"/>
    </row>
    <row r="29" spans="1:25" ht="20.100000000000001" customHeight="1" x14ac:dyDescent="0.2">
      <c r="A29" s="721"/>
      <c r="B29" s="721"/>
      <c r="C29" s="9"/>
      <c r="D29" s="734"/>
      <c r="E29" s="734"/>
      <c r="F29" s="4"/>
      <c r="G29" s="735"/>
      <c r="H29" s="735"/>
      <c r="I29" s="4"/>
      <c r="J29" s="721"/>
      <c r="K29" s="721"/>
      <c r="L29" s="4"/>
      <c r="M29" s="4"/>
      <c r="N29" s="4"/>
      <c r="O29" s="721"/>
      <c r="P29" s="721"/>
      <c r="Q29" s="4"/>
      <c r="R29" s="735"/>
      <c r="S29" s="735"/>
      <c r="T29" s="4"/>
      <c r="U29" s="721"/>
      <c r="V29" s="721"/>
      <c r="W29" s="4"/>
      <c r="X29" s="721"/>
      <c r="Y29" s="721"/>
    </row>
    <row r="30" spans="1:25" ht="20.100000000000001" customHeight="1" x14ac:dyDescent="0.2">
      <c r="A30" s="721"/>
      <c r="B30" s="721"/>
      <c r="C30" s="9"/>
      <c r="D30" s="734"/>
      <c r="E30" s="734"/>
      <c r="F30" s="4"/>
      <c r="G30" s="735"/>
      <c r="H30" s="735"/>
      <c r="I30" s="4"/>
      <c r="J30" s="721"/>
      <c r="K30" s="721"/>
      <c r="L30" s="4"/>
      <c r="M30" s="4"/>
      <c r="N30" s="4"/>
      <c r="O30" s="721"/>
      <c r="P30" s="721"/>
      <c r="Q30" s="4"/>
      <c r="R30" s="735"/>
      <c r="S30" s="735"/>
      <c r="T30" s="4"/>
      <c r="U30" s="721"/>
      <c r="V30" s="721"/>
      <c r="W30" s="4"/>
      <c r="X30" s="721"/>
      <c r="Y30" s="721"/>
    </row>
    <row r="31" spans="1:25" ht="20.100000000000001" customHeight="1" x14ac:dyDescent="0.2">
      <c r="A31" s="721"/>
      <c r="B31" s="721"/>
      <c r="C31" s="9"/>
      <c r="D31" s="734"/>
      <c r="E31" s="734"/>
      <c r="F31" s="4"/>
      <c r="G31" s="735"/>
      <c r="H31" s="735"/>
      <c r="I31" s="4"/>
      <c r="J31" s="721"/>
      <c r="K31" s="721"/>
      <c r="L31" s="4"/>
      <c r="M31" s="4"/>
      <c r="N31" s="4"/>
      <c r="O31" s="721"/>
      <c r="P31" s="721"/>
      <c r="Q31" s="4"/>
      <c r="R31" s="735"/>
      <c r="S31" s="735"/>
      <c r="T31" s="4"/>
      <c r="U31" s="721"/>
      <c r="V31" s="721"/>
      <c r="W31" s="4"/>
      <c r="X31" s="721"/>
      <c r="Y31" s="721"/>
    </row>
    <row r="32" spans="1:25" ht="20.100000000000001" customHeight="1" x14ac:dyDescent="0.2">
      <c r="A32" s="721"/>
      <c r="B32" s="721"/>
      <c r="C32" s="9"/>
      <c r="D32" s="734"/>
      <c r="E32" s="734"/>
      <c r="F32" s="4"/>
      <c r="G32" s="735"/>
      <c r="H32" s="735"/>
      <c r="I32" s="4"/>
      <c r="J32" s="721"/>
      <c r="K32" s="721"/>
      <c r="L32" s="4"/>
      <c r="M32" s="4"/>
      <c r="N32" s="4"/>
      <c r="O32" s="721"/>
      <c r="P32" s="721"/>
      <c r="Q32" s="4"/>
      <c r="R32" s="735"/>
      <c r="S32" s="735"/>
      <c r="T32" s="4"/>
      <c r="U32" s="721"/>
      <c r="V32" s="721"/>
      <c r="W32" s="4"/>
      <c r="X32" s="721"/>
      <c r="Y32" s="721"/>
    </row>
    <row r="33" spans="1:30" ht="20.100000000000001" customHeight="1" x14ac:dyDescent="0.2">
      <c r="A33" s="721"/>
      <c r="B33" s="721"/>
      <c r="C33" s="9"/>
      <c r="D33" s="734"/>
      <c r="E33" s="734"/>
      <c r="F33" s="4"/>
      <c r="G33" s="735"/>
      <c r="H33" s="735"/>
      <c r="I33" s="4"/>
      <c r="J33" s="721"/>
      <c r="K33" s="721"/>
      <c r="L33" s="4"/>
      <c r="M33" s="4"/>
      <c r="N33" s="4"/>
      <c r="O33" s="721"/>
      <c r="P33" s="721"/>
      <c r="Q33" s="4"/>
      <c r="R33" s="735"/>
      <c r="S33" s="735"/>
      <c r="T33" s="4"/>
      <c r="U33" s="721"/>
      <c r="V33" s="721"/>
      <c r="W33" s="4"/>
      <c r="X33" s="721"/>
      <c r="Y33" s="721"/>
    </row>
    <row r="34" spans="1:30" ht="20.100000000000001" customHeight="1" x14ac:dyDescent="0.2">
      <c r="A34" s="721"/>
      <c r="B34" s="721"/>
      <c r="C34" s="9"/>
      <c r="D34" s="734"/>
      <c r="E34" s="734"/>
      <c r="F34" s="4"/>
      <c r="G34" s="735"/>
      <c r="H34" s="735"/>
      <c r="I34" s="4"/>
      <c r="J34" s="721"/>
      <c r="K34" s="721"/>
      <c r="L34" s="4"/>
      <c r="M34" s="4"/>
      <c r="N34" s="4"/>
      <c r="O34" s="721"/>
      <c r="P34" s="721"/>
      <c r="Q34" s="4"/>
      <c r="R34" s="735"/>
      <c r="S34" s="735"/>
      <c r="T34" s="4"/>
      <c r="U34" s="721"/>
      <c r="V34" s="721"/>
      <c r="W34" s="4"/>
      <c r="X34" s="721"/>
      <c r="Y34" s="721"/>
    </row>
    <row r="35" spans="1:30" ht="20.100000000000001" customHeight="1" x14ac:dyDescent="0.2">
      <c r="A35" s="721"/>
      <c r="B35" s="721"/>
      <c r="C35" s="9"/>
      <c r="D35" s="734"/>
      <c r="E35" s="734"/>
      <c r="F35" s="4"/>
      <c r="G35" s="735"/>
      <c r="H35" s="735"/>
      <c r="I35" s="4"/>
      <c r="J35" s="721"/>
      <c r="K35" s="721"/>
      <c r="L35" s="4"/>
      <c r="M35" s="4"/>
      <c r="N35" s="4"/>
      <c r="O35" s="721"/>
      <c r="P35" s="721"/>
      <c r="Q35" s="4"/>
      <c r="R35" s="735"/>
      <c r="S35" s="735"/>
      <c r="T35" s="4"/>
      <c r="U35" s="721"/>
      <c r="V35" s="721"/>
      <c r="W35" s="4"/>
      <c r="X35" s="721"/>
      <c r="Y35" s="721"/>
    </row>
    <row r="36" spans="1:30" ht="20.100000000000001" customHeight="1" x14ac:dyDescent="0.2">
      <c r="A36" s="8"/>
      <c r="B36" s="8"/>
      <c r="C36" s="8"/>
      <c r="D36" s="8"/>
      <c r="E36" s="8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8"/>
      <c r="Y36" s="8"/>
      <c r="Z36" s="8"/>
    </row>
    <row r="37" spans="1:30" ht="20.100000000000001" customHeight="1" x14ac:dyDescent="0.2">
      <c r="A37" s="57" t="s">
        <v>46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713" t="s">
        <v>223</v>
      </c>
      <c r="W37" s="713"/>
      <c r="X37" s="713"/>
      <c r="Y37" s="713"/>
    </row>
    <row r="38" spans="1:30" ht="18" customHeight="1" x14ac:dyDescent="0.2">
      <c r="A38" s="516" t="s">
        <v>39</v>
      </c>
      <c r="B38" s="511" t="s">
        <v>1</v>
      </c>
      <c r="C38" s="513">
        <v>0.375</v>
      </c>
      <c r="D38" s="513"/>
      <c r="E38" s="509" t="str">
        <f>A10</f>
        <v>緑が丘ＹＦＣサッカー教室</v>
      </c>
      <c r="F38" s="509"/>
      <c r="G38" s="509"/>
      <c r="H38" s="509"/>
      <c r="I38" s="509"/>
      <c r="J38" s="512">
        <f>L38+L39</f>
        <v>0</v>
      </c>
      <c r="K38" s="634" t="s">
        <v>13</v>
      </c>
      <c r="L38" s="303">
        <v>0</v>
      </c>
      <c r="M38" s="303" t="s">
        <v>47</v>
      </c>
      <c r="N38" s="303">
        <v>0</v>
      </c>
      <c r="O38" s="634" t="s">
        <v>14</v>
      </c>
      <c r="P38" s="512">
        <f>N38+N39</f>
        <v>1</v>
      </c>
      <c r="Q38" s="714" t="str">
        <f>D10</f>
        <v>ＪＦＣアミスタ市貝</v>
      </c>
      <c r="R38" s="714"/>
      <c r="S38" s="714"/>
      <c r="T38" s="714"/>
      <c r="U38" s="714"/>
      <c r="V38" s="729" t="s">
        <v>96</v>
      </c>
      <c r="W38" s="729"/>
      <c r="X38" s="729"/>
      <c r="Y38" s="729"/>
    </row>
    <row r="39" spans="1:30" ht="18" customHeight="1" x14ac:dyDescent="0.2">
      <c r="A39" s="516"/>
      <c r="B39" s="511"/>
      <c r="C39" s="513"/>
      <c r="D39" s="513"/>
      <c r="E39" s="509"/>
      <c r="F39" s="509"/>
      <c r="G39" s="509"/>
      <c r="H39" s="509"/>
      <c r="I39" s="509"/>
      <c r="J39" s="512"/>
      <c r="K39" s="634"/>
      <c r="L39" s="303">
        <v>0</v>
      </c>
      <c r="M39" s="303" t="s">
        <v>47</v>
      </c>
      <c r="N39" s="303">
        <v>1</v>
      </c>
      <c r="O39" s="634"/>
      <c r="P39" s="512"/>
      <c r="Q39" s="714"/>
      <c r="R39" s="714"/>
      <c r="S39" s="714"/>
      <c r="T39" s="714"/>
      <c r="U39" s="714"/>
      <c r="V39" s="729"/>
      <c r="W39" s="729"/>
      <c r="X39" s="729"/>
      <c r="Y39" s="729"/>
    </row>
    <row r="40" spans="1:30" ht="10.050000000000001" customHeight="1" x14ac:dyDescent="0.2">
      <c r="A40" s="36"/>
      <c r="B40" s="35"/>
      <c r="C40" s="62"/>
      <c r="D40" s="62"/>
      <c r="E40" s="9"/>
      <c r="F40" s="9"/>
      <c r="G40" s="9"/>
      <c r="H40" s="9"/>
      <c r="I40" s="9"/>
      <c r="J40" s="303"/>
      <c r="K40" s="304"/>
      <c r="L40" s="303"/>
      <c r="M40" s="303"/>
      <c r="N40" s="303"/>
      <c r="O40" s="304"/>
      <c r="P40" s="303"/>
      <c r="Q40" s="9"/>
      <c r="R40" s="9"/>
      <c r="S40" s="9"/>
      <c r="T40" s="9"/>
      <c r="V40" s="92"/>
      <c r="W40" s="92"/>
      <c r="X40" s="92"/>
      <c r="Y40" s="305"/>
    </row>
    <row r="41" spans="1:30" ht="18" customHeight="1" x14ac:dyDescent="0.2">
      <c r="A41" s="516" t="s">
        <v>48</v>
      </c>
      <c r="B41" s="511" t="s">
        <v>1</v>
      </c>
      <c r="C41" s="513">
        <v>0.375</v>
      </c>
      <c r="D41" s="513"/>
      <c r="E41" s="714" t="str">
        <f>G10</f>
        <v>ＣＡ．アトレチコ　佐野</v>
      </c>
      <c r="F41" s="714"/>
      <c r="G41" s="714"/>
      <c r="H41" s="714"/>
      <c r="I41" s="714"/>
      <c r="J41" s="512">
        <f>L41+L42</f>
        <v>4</v>
      </c>
      <c r="K41" s="634" t="s">
        <v>13</v>
      </c>
      <c r="L41" s="303">
        <v>2</v>
      </c>
      <c r="M41" s="303" t="s">
        <v>47</v>
      </c>
      <c r="N41" s="303">
        <v>0</v>
      </c>
      <c r="O41" s="634" t="s">
        <v>14</v>
      </c>
      <c r="P41" s="512">
        <f>N41+N42</f>
        <v>0</v>
      </c>
      <c r="Q41" s="509" t="str">
        <f>J10</f>
        <v>ＦＣＲｉｓｏ</v>
      </c>
      <c r="R41" s="509"/>
      <c r="S41" s="509"/>
      <c r="T41" s="509"/>
      <c r="U41" s="509"/>
      <c r="V41" s="590" t="s">
        <v>97</v>
      </c>
      <c r="W41" s="590"/>
      <c r="X41" s="590"/>
      <c r="Y41" s="590"/>
    </row>
    <row r="42" spans="1:30" ht="18" customHeight="1" x14ac:dyDescent="0.2">
      <c r="A42" s="516"/>
      <c r="B42" s="511"/>
      <c r="C42" s="513"/>
      <c r="D42" s="513"/>
      <c r="E42" s="714"/>
      <c r="F42" s="714"/>
      <c r="G42" s="714"/>
      <c r="H42" s="714"/>
      <c r="I42" s="714"/>
      <c r="J42" s="512"/>
      <c r="K42" s="634"/>
      <c r="L42" s="303">
        <v>2</v>
      </c>
      <c r="M42" s="303" t="s">
        <v>47</v>
      </c>
      <c r="N42" s="303">
        <v>0</v>
      </c>
      <c r="O42" s="634"/>
      <c r="P42" s="512"/>
      <c r="Q42" s="509"/>
      <c r="R42" s="509"/>
      <c r="S42" s="509"/>
      <c r="T42" s="509"/>
      <c r="U42" s="509"/>
      <c r="V42" s="590"/>
      <c r="W42" s="590"/>
      <c r="X42" s="590"/>
      <c r="Y42" s="590"/>
    </row>
    <row r="43" spans="1:30" ht="10.050000000000001" customHeight="1" x14ac:dyDescent="0.2">
      <c r="A43" s="36"/>
      <c r="B43" s="35"/>
      <c r="E43" s="9"/>
      <c r="F43" s="9"/>
      <c r="G43" s="9"/>
      <c r="H43" s="9"/>
      <c r="I43" s="9"/>
      <c r="J43" s="303"/>
      <c r="K43" s="304"/>
      <c r="L43" s="303"/>
      <c r="M43" s="303"/>
      <c r="N43" s="303"/>
      <c r="O43" s="304"/>
      <c r="P43" s="303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66"/>
    </row>
    <row r="44" spans="1:30" ht="18" customHeight="1" x14ac:dyDescent="0.2">
      <c r="A44" s="516" t="s">
        <v>39</v>
      </c>
      <c r="B44" s="511" t="s">
        <v>2</v>
      </c>
      <c r="C44" s="513">
        <v>0.40277777777777773</v>
      </c>
      <c r="D44" s="513"/>
      <c r="E44" s="733" t="str">
        <f>O10</f>
        <v>大谷東フットボールクラブ</v>
      </c>
      <c r="F44" s="733"/>
      <c r="G44" s="733"/>
      <c r="H44" s="733"/>
      <c r="I44" s="733"/>
      <c r="J44" s="512">
        <f>L44+L45</f>
        <v>3</v>
      </c>
      <c r="K44" s="634" t="s">
        <v>13</v>
      </c>
      <c r="L44" s="303">
        <v>1</v>
      </c>
      <c r="M44" s="303" t="s">
        <v>47</v>
      </c>
      <c r="N44" s="303">
        <v>0</v>
      </c>
      <c r="O44" s="634" t="s">
        <v>14</v>
      </c>
      <c r="P44" s="512">
        <f>N44+N45</f>
        <v>0</v>
      </c>
      <c r="Q44" s="711" t="str">
        <f>R10</f>
        <v>茂木ＦＣ</v>
      </c>
      <c r="R44" s="711"/>
      <c r="S44" s="711"/>
      <c r="T44" s="711"/>
      <c r="U44" s="711"/>
      <c r="V44" s="730" t="s">
        <v>94</v>
      </c>
      <c r="W44" s="730"/>
      <c r="X44" s="730"/>
      <c r="Y44" s="730"/>
    </row>
    <row r="45" spans="1:30" ht="18" customHeight="1" x14ac:dyDescent="0.2">
      <c r="A45" s="516"/>
      <c r="B45" s="511"/>
      <c r="C45" s="513"/>
      <c r="D45" s="513"/>
      <c r="E45" s="733"/>
      <c r="F45" s="733"/>
      <c r="G45" s="733"/>
      <c r="H45" s="733"/>
      <c r="I45" s="733"/>
      <c r="J45" s="512"/>
      <c r="K45" s="634"/>
      <c r="L45" s="303">
        <v>2</v>
      </c>
      <c r="M45" s="303" t="s">
        <v>47</v>
      </c>
      <c r="N45" s="303">
        <v>0</v>
      </c>
      <c r="O45" s="634"/>
      <c r="P45" s="512"/>
      <c r="Q45" s="711"/>
      <c r="R45" s="711"/>
      <c r="S45" s="711"/>
      <c r="T45" s="711"/>
      <c r="U45" s="711"/>
      <c r="V45" s="730"/>
      <c r="W45" s="730"/>
      <c r="X45" s="730"/>
      <c r="Y45" s="730"/>
    </row>
    <row r="46" spans="1:30" ht="10.050000000000001" customHeight="1" x14ac:dyDescent="0.2">
      <c r="A46" s="36"/>
      <c r="B46" s="35"/>
      <c r="C46" s="62"/>
      <c r="D46" s="62"/>
      <c r="E46" s="9"/>
      <c r="F46" s="9"/>
      <c r="G46" s="9"/>
      <c r="H46" s="9"/>
      <c r="I46" s="9"/>
      <c r="J46" s="303"/>
      <c r="K46" s="304"/>
      <c r="L46" s="303"/>
      <c r="M46" s="303"/>
      <c r="N46" s="303"/>
      <c r="O46" s="304"/>
      <c r="P46" s="303"/>
      <c r="Q46" s="9"/>
      <c r="R46" s="9"/>
      <c r="S46" s="9"/>
      <c r="T46" s="9"/>
      <c r="V46" s="19"/>
      <c r="W46" s="19"/>
      <c r="X46" s="19"/>
      <c r="Y46" s="66"/>
    </row>
    <row r="47" spans="1:30" ht="18" customHeight="1" x14ac:dyDescent="0.2">
      <c r="A47" s="516" t="s">
        <v>48</v>
      </c>
      <c r="B47" s="511" t="s">
        <v>2</v>
      </c>
      <c r="C47" s="513">
        <v>0.40277777777777773</v>
      </c>
      <c r="D47" s="513"/>
      <c r="E47" s="732" t="str">
        <f>U10</f>
        <v>ＫＯＨＡＲＵ　ＰＲＯＵＤ栃木フットボールクラブ</v>
      </c>
      <c r="F47" s="732"/>
      <c r="G47" s="732"/>
      <c r="H47" s="732"/>
      <c r="I47" s="732"/>
      <c r="J47" s="512">
        <f>L47+L48</f>
        <v>6</v>
      </c>
      <c r="K47" s="634" t="s">
        <v>13</v>
      </c>
      <c r="L47" s="303">
        <v>2</v>
      </c>
      <c r="M47" s="303" t="s">
        <v>47</v>
      </c>
      <c r="N47" s="303">
        <v>0</v>
      </c>
      <c r="O47" s="634" t="s">
        <v>14</v>
      </c>
      <c r="P47" s="512">
        <f>N47+N48</f>
        <v>0</v>
      </c>
      <c r="Q47" s="711" t="str">
        <f>X10</f>
        <v>ＦＣみらい</v>
      </c>
      <c r="R47" s="711"/>
      <c r="S47" s="711"/>
      <c r="T47" s="711"/>
      <c r="U47" s="711"/>
      <c r="V47" s="713" t="s">
        <v>95</v>
      </c>
      <c r="W47" s="713"/>
      <c r="X47" s="713"/>
      <c r="Y47" s="713"/>
    </row>
    <row r="48" spans="1:30" ht="18" customHeight="1" x14ac:dyDescent="0.2">
      <c r="A48" s="516"/>
      <c r="B48" s="511"/>
      <c r="C48" s="513"/>
      <c r="D48" s="513"/>
      <c r="E48" s="732"/>
      <c r="F48" s="732"/>
      <c r="G48" s="732"/>
      <c r="H48" s="732"/>
      <c r="I48" s="732"/>
      <c r="J48" s="512"/>
      <c r="K48" s="634"/>
      <c r="L48" s="303">
        <v>4</v>
      </c>
      <c r="M48" s="303" t="s">
        <v>47</v>
      </c>
      <c r="N48" s="303">
        <v>0</v>
      </c>
      <c r="O48" s="634"/>
      <c r="P48" s="512"/>
      <c r="Q48" s="711"/>
      <c r="R48" s="711"/>
      <c r="S48" s="711"/>
      <c r="T48" s="711"/>
      <c r="U48" s="711"/>
      <c r="V48" s="713"/>
      <c r="W48" s="713"/>
      <c r="X48" s="713"/>
      <c r="Y48" s="713"/>
    </row>
    <row r="49" spans="1:30" ht="10.050000000000001" customHeight="1" x14ac:dyDescent="0.2">
      <c r="A49" s="36"/>
      <c r="B49" s="35"/>
      <c r="C49" s="62"/>
      <c r="D49" s="62"/>
      <c r="E49" s="9"/>
      <c r="F49" s="9"/>
      <c r="G49" s="9"/>
      <c r="H49" s="9"/>
      <c r="I49" s="9"/>
      <c r="J49" s="303"/>
      <c r="K49" s="304"/>
      <c r="L49" s="303"/>
      <c r="M49" s="303"/>
      <c r="N49" s="303"/>
      <c r="O49" s="304"/>
      <c r="P49" s="303"/>
      <c r="Q49" s="9"/>
      <c r="R49" s="9"/>
      <c r="S49" s="9"/>
      <c r="T49" s="9"/>
      <c r="V49" s="8"/>
      <c r="W49" s="8"/>
      <c r="X49" s="8"/>
      <c r="Y49" s="8"/>
      <c r="AA49" s="19"/>
      <c r="AB49" s="19"/>
      <c r="AC49" s="19"/>
      <c r="AD49" s="66"/>
    </row>
    <row r="50" spans="1:30" ht="18" customHeight="1" x14ac:dyDescent="0.2">
      <c r="A50" s="516" t="s">
        <v>39</v>
      </c>
      <c r="B50" s="511" t="s">
        <v>3</v>
      </c>
      <c r="C50" s="513">
        <v>0.43055555555555558</v>
      </c>
      <c r="D50" s="513"/>
      <c r="E50" s="711" t="str">
        <f>A27</f>
        <v>ＪＦＣアミスタ市貝Ｂ</v>
      </c>
      <c r="F50" s="711"/>
      <c r="G50" s="711"/>
      <c r="H50" s="711"/>
      <c r="I50" s="711"/>
      <c r="J50" s="512">
        <f>L50+L51</f>
        <v>0</v>
      </c>
      <c r="K50" s="634" t="s">
        <v>13</v>
      </c>
      <c r="L50" s="303">
        <v>0</v>
      </c>
      <c r="M50" s="303" t="s">
        <v>47</v>
      </c>
      <c r="N50" s="303">
        <v>0</v>
      </c>
      <c r="O50" s="634" t="s">
        <v>14</v>
      </c>
      <c r="P50" s="512">
        <f>N50+N51</f>
        <v>2</v>
      </c>
      <c r="Q50" s="712" t="str">
        <f>D27</f>
        <v>さくらボン・ディ・ボーラ</v>
      </c>
      <c r="R50" s="712"/>
      <c r="S50" s="712"/>
      <c r="T50" s="712"/>
      <c r="U50" s="712"/>
      <c r="V50" s="713" t="s">
        <v>83</v>
      </c>
      <c r="W50" s="713"/>
      <c r="X50" s="713"/>
      <c r="Y50" s="713"/>
    </row>
    <row r="51" spans="1:30" ht="18" customHeight="1" x14ac:dyDescent="0.2">
      <c r="A51" s="516"/>
      <c r="B51" s="511"/>
      <c r="C51" s="513"/>
      <c r="D51" s="513"/>
      <c r="E51" s="711"/>
      <c r="F51" s="711"/>
      <c r="G51" s="711"/>
      <c r="H51" s="711"/>
      <c r="I51" s="711"/>
      <c r="J51" s="512"/>
      <c r="K51" s="634"/>
      <c r="L51" s="303">
        <v>0</v>
      </c>
      <c r="M51" s="303" t="s">
        <v>47</v>
      </c>
      <c r="N51" s="303">
        <v>2</v>
      </c>
      <c r="O51" s="634"/>
      <c r="P51" s="512"/>
      <c r="Q51" s="712"/>
      <c r="R51" s="712"/>
      <c r="S51" s="712"/>
      <c r="T51" s="712"/>
      <c r="U51" s="712"/>
      <c r="V51" s="713"/>
      <c r="W51" s="713"/>
      <c r="X51" s="713"/>
      <c r="Y51" s="713"/>
    </row>
    <row r="52" spans="1:30" ht="10.050000000000001" customHeight="1" x14ac:dyDescent="0.2">
      <c r="A52" s="36"/>
      <c r="B52" s="35"/>
      <c r="C52" s="62"/>
      <c r="D52" s="62"/>
      <c r="E52" s="9"/>
      <c r="F52" s="9"/>
      <c r="G52" s="9"/>
      <c r="H52" s="9"/>
      <c r="I52" s="9"/>
      <c r="J52" s="303"/>
      <c r="K52" s="304"/>
      <c r="L52" s="303"/>
      <c r="M52" s="303"/>
      <c r="N52" s="303"/>
      <c r="O52" s="304"/>
      <c r="P52" s="303"/>
      <c r="Q52" s="9"/>
      <c r="R52" s="9"/>
      <c r="S52" s="9"/>
      <c r="T52" s="9"/>
      <c r="V52" s="19"/>
      <c r="W52" s="19"/>
      <c r="X52" s="19"/>
      <c r="Y52" s="66"/>
    </row>
    <row r="53" spans="1:30" ht="18" customHeight="1" x14ac:dyDescent="0.2">
      <c r="A53" s="516" t="s">
        <v>48</v>
      </c>
      <c r="B53" s="511" t="s">
        <v>3</v>
      </c>
      <c r="C53" s="513">
        <v>0.43055555555555558</v>
      </c>
      <c r="D53" s="513"/>
      <c r="E53" s="731" t="str">
        <f>G27</f>
        <v>宇都宮フットボールクラブジュニア</v>
      </c>
      <c r="F53" s="731"/>
      <c r="G53" s="731"/>
      <c r="H53" s="731"/>
      <c r="I53" s="731"/>
      <c r="J53" s="512">
        <f>L53+L54</f>
        <v>0</v>
      </c>
      <c r="K53" s="634" t="s">
        <v>13</v>
      </c>
      <c r="L53" s="303">
        <v>0</v>
      </c>
      <c r="M53" s="303" t="s">
        <v>47</v>
      </c>
      <c r="N53" s="303">
        <v>0</v>
      </c>
      <c r="O53" s="634" t="s">
        <v>14</v>
      </c>
      <c r="P53" s="512">
        <f>N53+N54</f>
        <v>1</v>
      </c>
      <c r="Q53" s="712" t="str">
        <f>J27</f>
        <v>久下田ＦＣ</v>
      </c>
      <c r="R53" s="712"/>
      <c r="S53" s="712"/>
      <c r="T53" s="712"/>
      <c r="U53" s="712"/>
      <c r="V53" s="713" t="s">
        <v>84</v>
      </c>
      <c r="W53" s="713"/>
      <c r="X53" s="713"/>
      <c r="Y53" s="713"/>
    </row>
    <row r="54" spans="1:30" ht="18" customHeight="1" x14ac:dyDescent="0.2">
      <c r="A54" s="516"/>
      <c r="B54" s="511"/>
      <c r="C54" s="513"/>
      <c r="D54" s="513"/>
      <c r="E54" s="731"/>
      <c r="F54" s="731"/>
      <c r="G54" s="731"/>
      <c r="H54" s="731"/>
      <c r="I54" s="731"/>
      <c r="J54" s="512"/>
      <c r="K54" s="634"/>
      <c r="L54" s="303">
        <v>0</v>
      </c>
      <c r="M54" s="303" t="s">
        <v>47</v>
      </c>
      <c r="N54" s="303">
        <v>1</v>
      </c>
      <c r="O54" s="634"/>
      <c r="P54" s="512"/>
      <c r="Q54" s="712"/>
      <c r="R54" s="712"/>
      <c r="S54" s="712"/>
      <c r="T54" s="712"/>
      <c r="U54" s="712"/>
      <c r="V54" s="713"/>
      <c r="W54" s="713"/>
      <c r="X54" s="713"/>
      <c r="Y54" s="713"/>
    </row>
    <row r="55" spans="1:30" ht="10.050000000000001" customHeight="1" x14ac:dyDescent="0.2">
      <c r="A55" s="36"/>
      <c r="B55" s="35"/>
      <c r="C55" s="62"/>
      <c r="D55" s="62"/>
      <c r="E55" s="9"/>
      <c r="F55" s="9"/>
      <c r="G55" s="9"/>
      <c r="H55" s="9"/>
      <c r="I55" s="9"/>
      <c r="J55" s="303"/>
      <c r="K55" s="304"/>
      <c r="L55" s="303"/>
      <c r="M55" s="303"/>
      <c r="N55" s="303"/>
      <c r="O55" s="304"/>
      <c r="P55" s="303"/>
      <c r="Q55" s="9"/>
      <c r="R55" s="9"/>
      <c r="S55" s="9"/>
      <c r="T55" s="9"/>
      <c r="V55" s="8"/>
      <c r="W55" s="8"/>
      <c r="X55" s="8"/>
      <c r="Y55" s="8"/>
      <c r="AA55" s="19"/>
      <c r="AB55" s="19"/>
      <c r="AC55" s="19"/>
      <c r="AD55" s="66"/>
    </row>
    <row r="56" spans="1:30" ht="18" customHeight="1" x14ac:dyDescent="0.2">
      <c r="A56" s="516" t="s">
        <v>39</v>
      </c>
      <c r="B56" s="511" t="s">
        <v>4</v>
      </c>
      <c r="C56" s="513">
        <v>0.45833333333333331</v>
      </c>
      <c r="D56" s="513"/>
      <c r="E56" s="509" t="str">
        <f>O27</f>
        <v>Ｆ．Ｃ．栃木ジュニア</v>
      </c>
      <c r="F56" s="509"/>
      <c r="G56" s="509"/>
      <c r="H56" s="509"/>
      <c r="I56" s="509"/>
      <c r="J56" s="512">
        <f>L56+L57</f>
        <v>1</v>
      </c>
      <c r="K56" s="634" t="s">
        <v>13</v>
      </c>
      <c r="L56" s="303">
        <v>0</v>
      </c>
      <c r="M56" s="303" t="s">
        <v>47</v>
      </c>
      <c r="N56" s="303">
        <v>0</v>
      </c>
      <c r="O56" s="634" t="s">
        <v>14</v>
      </c>
      <c r="P56" s="512">
        <f>N56+N57</f>
        <v>2</v>
      </c>
      <c r="Q56" s="714" t="str">
        <f>R27</f>
        <v>合戦場フットボールクラブ</v>
      </c>
      <c r="R56" s="714"/>
      <c r="S56" s="714"/>
      <c r="T56" s="714"/>
      <c r="U56" s="714"/>
      <c r="V56" s="713" t="s">
        <v>300</v>
      </c>
      <c r="W56" s="713"/>
      <c r="X56" s="713"/>
      <c r="Y56" s="713"/>
    </row>
    <row r="57" spans="1:30" ht="18" customHeight="1" x14ac:dyDescent="0.2">
      <c r="A57" s="516"/>
      <c r="B57" s="511"/>
      <c r="C57" s="513"/>
      <c r="D57" s="513"/>
      <c r="E57" s="509"/>
      <c r="F57" s="509"/>
      <c r="G57" s="509"/>
      <c r="H57" s="509"/>
      <c r="I57" s="509"/>
      <c r="J57" s="512"/>
      <c r="K57" s="634"/>
      <c r="L57" s="303">
        <v>1</v>
      </c>
      <c r="M57" s="303" t="s">
        <v>47</v>
      </c>
      <c r="N57" s="303">
        <v>2</v>
      </c>
      <c r="O57" s="634"/>
      <c r="P57" s="512"/>
      <c r="Q57" s="714"/>
      <c r="R57" s="714"/>
      <c r="S57" s="714"/>
      <c r="T57" s="714"/>
      <c r="U57" s="714"/>
      <c r="V57" s="713"/>
      <c r="W57" s="713"/>
      <c r="X57" s="713"/>
      <c r="Y57" s="713"/>
    </row>
    <row r="58" spans="1:30" ht="10.050000000000001" customHeight="1" x14ac:dyDescent="0.2">
      <c r="A58" s="36"/>
      <c r="B58" s="63"/>
      <c r="C58" s="62"/>
      <c r="D58" s="62"/>
      <c r="E58" s="45"/>
      <c r="F58" s="45"/>
      <c r="G58" s="45"/>
      <c r="H58" s="45"/>
      <c r="I58" s="45"/>
      <c r="J58" s="258"/>
      <c r="K58" s="258"/>
      <c r="L58" s="258"/>
      <c r="M58" s="258"/>
      <c r="N58" s="258"/>
      <c r="O58" s="258"/>
      <c r="P58" s="258"/>
      <c r="Q58" s="45"/>
      <c r="R58" s="45"/>
      <c r="S58" s="45"/>
      <c r="T58" s="45"/>
      <c r="V58" s="19"/>
      <c r="W58" s="19"/>
      <c r="X58" s="19"/>
      <c r="Y58" s="66"/>
    </row>
    <row r="59" spans="1:30" ht="18" customHeight="1" x14ac:dyDescent="0.2">
      <c r="A59" s="516" t="s">
        <v>48</v>
      </c>
      <c r="B59" s="511" t="s">
        <v>4</v>
      </c>
      <c r="C59" s="513">
        <v>0.45833333333333331</v>
      </c>
      <c r="D59" s="513"/>
      <c r="E59" s="509" t="str">
        <f>U27</f>
        <v>石井フットボールクラブ</v>
      </c>
      <c r="F59" s="509"/>
      <c r="G59" s="509"/>
      <c r="H59" s="509"/>
      <c r="I59" s="509"/>
      <c r="J59" s="512">
        <f>L59+L60</f>
        <v>0</v>
      </c>
      <c r="K59" s="634" t="s">
        <v>13</v>
      </c>
      <c r="L59" s="303">
        <v>0</v>
      </c>
      <c r="M59" s="303" t="s">
        <v>47</v>
      </c>
      <c r="N59" s="303">
        <v>3</v>
      </c>
      <c r="O59" s="634" t="s">
        <v>14</v>
      </c>
      <c r="P59" s="512">
        <f>N59+N60</f>
        <v>3</v>
      </c>
      <c r="Q59" s="714" t="str">
        <f>X27</f>
        <v>ＦＣプリメーロ</v>
      </c>
      <c r="R59" s="714"/>
      <c r="S59" s="714"/>
      <c r="T59" s="714"/>
      <c r="U59" s="714"/>
      <c r="V59" s="713" t="s">
        <v>82</v>
      </c>
      <c r="W59" s="713"/>
      <c r="X59" s="713"/>
      <c r="Y59" s="713"/>
    </row>
    <row r="60" spans="1:30" ht="18" customHeight="1" x14ac:dyDescent="0.2">
      <c r="A60" s="516"/>
      <c r="B60" s="511"/>
      <c r="C60" s="513"/>
      <c r="D60" s="513"/>
      <c r="E60" s="509"/>
      <c r="F60" s="509"/>
      <c r="G60" s="509"/>
      <c r="H60" s="509"/>
      <c r="I60" s="509"/>
      <c r="J60" s="512"/>
      <c r="K60" s="634"/>
      <c r="L60" s="303">
        <v>0</v>
      </c>
      <c r="M60" s="303" t="s">
        <v>47</v>
      </c>
      <c r="N60" s="303">
        <v>0</v>
      </c>
      <c r="O60" s="634"/>
      <c r="P60" s="512"/>
      <c r="Q60" s="714"/>
      <c r="R60" s="714"/>
      <c r="S60" s="714"/>
      <c r="T60" s="714"/>
      <c r="U60" s="714"/>
      <c r="V60" s="713"/>
      <c r="W60" s="713"/>
      <c r="X60" s="713"/>
      <c r="Y60" s="713"/>
    </row>
    <row r="61" spans="1:30" ht="10.050000000000001" customHeight="1" x14ac:dyDescent="0.2">
      <c r="A61" s="64"/>
      <c r="B61" s="63"/>
      <c r="C61" s="62"/>
      <c r="D61" s="62"/>
      <c r="E61" s="45"/>
      <c r="F61" s="45"/>
      <c r="G61" s="45"/>
      <c r="H61" s="45"/>
      <c r="I61" s="45"/>
      <c r="J61" s="258"/>
      <c r="K61" s="258"/>
      <c r="L61" s="258"/>
      <c r="M61" s="258"/>
      <c r="N61" s="258"/>
      <c r="O61" s="258"/>
      <c r="P61" s="258"/>
      <c r="Q61" s="45"/>
      <c r="R61" s="45"/>
      <c r="S61" s="45"/>
      <c r="T61" s="45"/>
      <c r="V61" s="8"/>
      <c r="W61" s="8"/>
      <c r="X61" s="8"/>
      <c r="Y61" s="8"/>
      <c r="AD61" s="67"/>
    </row>
    <row r="62" spans="1:30" ht="18" customHeight="1" x14ac:dyDescent="0.2">
      <c r="A62" s="516" t="s">
        <v>39</v>
      </c>
      <c r="B62" s="511" t="s">
        <v>5</v>
      </c>
      <c r="C62" s="513">
        <v>0.4861111111111111</v>
      </c>
      <c r="D62" s="513"/>
      <c r="E62" s="509" t="str">
        <f>Q38</f>
        <v>ＪＦＣアミスタ市貝</v>
      </c>
      <c r="F62" s="509"/>
      <c r="G62" s="509"/>
      <c r="H62" s="509"/>
      <c r="I62" s="509"/>
      <c r="J62" s="512">
        <f>L62+L63</f>
        <v>1</v>
      </c>
      <c r="K62" s="634" t="s">
        <v>13</v>
      </c>
      <c r="L62" s="303">
        <v>0</v>
      </c>
      <c r="M62" s="303" t="s">
        <v>47</v>
      </c>
      <c r="N62" s="303">
        <v>1</v>
      </c>
      <c r="O62" s="634" t="s">
        <v>14</v>
      </c>
      <c r="P62" s="512">
        <f>N62+N63</f>
        <v>1</v>
      </c>
      <c r="Q62" s="714" t="str">
        <f>E41</f>
        <v>ＣＡ．アトレチコ　佐野</v>
      </c>
      <c r="R62" s="714"/>
      <c r="S62" s="714"/>
      <c r="T62" s="714"/>
      <c r="U62" s="714"/>
      <c r="V62" s="713" t="s">
        <v>232</v>
      </c>
      <c r="W62" s="713"/>
      <c r="X62" s="713"/>
      <c r="Y62" s="713"/>
    </row>
    <row r="63" spans="1:30" ht="18" customHeight="1" x14ac:dyDescent="0.2">
      <c r="A63" s="516"/>
      <c r="B63" s="511"/>
      <c r="C63" s="513"/>
      <c r="D63" s="513"/>
      <c r="E63" s="509"/>
      <c r="F63" s="509"/>
      <c r="G63" s="509"/>
      <c r="H63" s="509"/>
      <c r="I63" s="509"/>
      <c r="J63" s="512"/>
      <c r="K63" s="634"/>
      <c r="L63" s="303">
        <v>1</v>
      </c>
      <c r="M63" s="303" t="s">
        <v>47</v>
      </c>
      <c r="N63" s="303">
        <v>0</v>
      </c>
      <c r="O63" s="634"/>
      <c r="P63" s="512"/>
      <c r="Q63" s="714"/>
      <c r="R63" s="714"/>
      <c r="S63" s="714"/>
      <c r="T63" s="714"/>
      <c r="U63" s="714"/>
      <c r="V63" s="713"/>
      <c r="W63" s="713"/>
      <c r="X63" s="713"/>
      <c r="Y63" s="713"/>
    </row>
    <row r="64" spans="1:30" ht="18" customHeight="1" x14ac:dyDescent="0.2">
      <c r="A64" s="309"/>
      <c r="B64" s="306"/>
      <c r="C64" s="308"/>
      <c r="D64" s="308"/>
      <c r="E64" s="311"/>
      <c r="F64" s="311"/>
      <c r="G64" s="311"/>
      <c r="H64" s="311"/>
      <c r="I64" s="311"/>
      <c r="J64" s="307"/>
      <c r="K64" s="356" t="s">
        <v>574</v>
      </c>
      <c r="L64" s="307">
        <v>5</v>
      </c>
      <c r="M64" s="307" t="s">
        <v>47</v>
      </c>
      <c r="N64" s="307">
        <v>6</v>
      </c>
      <c r="O64" s="310"/>
      <c r="P64" s="307"/>
      <c r="Q64" s="311"/>
      <c r="R64" s="311"/>
      <c r="S64" s="311"/>
      <c r="T64" s="311"/>
      <c r="U64" s="311"/>
      <c r="V64" s="312"/>
      <c r="W64" s="312"/>
      <c r="X64" s="312"/>
      <c r="Y64" s="312"/>
    </row>
    <row r="65" spans="1:30" ht="10.050000000000001" customHeight="1" x14ac:dyDescent="0.2">
      <c r="A65" s="36"/>
      <c r="B65" s="63"/>
      <c r="C65" s="55"/>
      <c r="D65" s="55"/>
      <c r="E65" s="45"/>
      <c r="F65" s="45"/>
      <c r="G65" s="45"/>
      <c r="H65" s="45"/>
      <c r="I65" s="45"/>
      <c r="J65" s="258"/>
      <c r="K65" s="258"/>
      <c r="L65" s="258"/>
      <c r="M65" s="258"/>
      <c r="N65" s="258"/>
      <c r="O65" s="258"/>
      <c r="P65" s="258"/>
      <c r="Q65" s="45"/>
      <c r="R65" s="45"/>
      <c r="S65" s="45"/>
      <c r="T65" s="45"/>
      <c r="V65" s="8"/>
      <c r="W65" s="8"/>
      <c r="X65" s="8"/>
      <c r="Y65" s="8"/>
      <c r="AD65" s="67"/>
    </row>
    <row r="66" spans="1:30" ht="18" customHeight="1" x14ac:dyDescent="0.2">
      <c r="A66" s="516" t="s">
        <v>48</v>
      </c>
      <c r="B66" s="511" t="s">
        <v>5</v>
      </c>
      <c r="C66" s="513">
        <v>0.4861111111111111</v>
      </c>
      <c r="D66" s="513"/>
      <c r="E66" s="728" t="str">
        <f>E44</f>
        <v>大谷東フットボールクラブ</v>
      </c>
      <c r="F66" s="728"/>
      <c r="G66" s="728"/>
      <c r="H66" s="728"/>
      <c r="I66" s="728"/>
      <c r="J66" s="512">
        <f>L66+L67</f>
        <v>0</v>
      </c>
      <c r="K66" s="634" t="s">
        <v>13</v>
      </c>
      <c r="L66" s="303">
        <v>0</v>
      </c>
      <c r="M66" s="303" t="s">
        <v>47</v>
      </c>
      <c r="N66" s="303">
        <v>4</v>
      </c>
      <c r="O66" s="634" t="s">
        <v>14</v>
      </c>
      <c r="P66" s="512">
        <f>N66+N67</f>
        <v>7</v>
      </c>
      <c r="Q66" s="727" t="str">
        <f>E47</f>
        <v>ＫＯＨＡＲＵ　ＰＲＯＵＤ栃木フットボールクラブ</v>
      </c>
      <c r="R66" s="727"/>
      <c r="S66" s="727"/>
      <c r="T66" s="727"/>
      <c r="U66" s="727"/>
      <c r="V66" s="713" t="s">
        <v>231</v>
      </c>
      <c r="W66" s="713"/>
      <c r="X66" s="713"/>
      <c r="Y66" s="713"/>
    </row>
    <row r="67" spans="1:30" ht="18" customHeight="1" x14ac:dyDescent="0.2">
      <c r="A67" s="516"/>
      <c r="B67" s="511"/>
      <c r="C67" s="513"/>
      <c r="D67" s="513"/>
      <c r="E67" s="728"/>
      <c r="F67" s="728"/>
      <c r="G67" s="728"/>
      <c r="H67" s="728"/>
      <c r="I67" s="728"/>
      <c r="J67" s="512"/>
      <c r="K67" s="634"/>
      <c r="L67" s="303">
        <v>0</v>
      </c>
      <c r="M67" s="303" t="s">
        <v>47</v>
      </c>
      <c r="N67" s="303">
        <v>3</v>
      </c>
      <c r="O67" s="634"/>
      <c r="P67" s="512"/>
      <c r="Q67" s="727"/>
      <c r="R67" s="727"/>
      <c r="S67" s="727"/>
      <c r="T67" s="727"/>
      <c r="U67" s="727"/>
      <c r="V67" s="713"/>
      <c r="W67" s="713"/>
      <c r="X67" s="713"/>
      <c r="Y67" s="713"/>
    </row>
    <row r="68" spans="1:30" ht="10.050000000000001" customHeight="1" x14ac:dyDescent="0.2">
      <c r="A68" s="64"/>
      <c r="B68" s="63"/>
      <c r="C68" s="55"/>
      <c r="D68" s="55"/>
      <c r="E68" s="45"/>
      <c r="F68" s="45"/>
      <c r="G68" s="45"/>
      <c r="H68" s="45"/>
      <c r="I68" s="45"/>
      <c r="J68" s="258"/>
      <c r="K68" s="258"/>
      <c r="L68" s="258"/>
      <c r="M68" s="258"/>
      <c r="N68" s="258"/>
      <c r="O68" s="258"/>
      <c r="P68" s="258"/>
      <c r="Q68" s="45"/>
      <c r="R68" s="45"/>
      <c r="S68" s="45"/>
      <c r="T68" s="45"/>
      <c r="V68" s="8"/>
      <c r="W68" s="8"/>
      <c r="X68" s="8"/>
      <c r="Y68" s="8"/>
      <c r="AD68" s="67"/>
    </row>
    <row r="69" spans="1:30" ht="18" customHeight="1" x14ac:dyDescent="0.2">
      <c r="A69" s="516" t="s">
        <v>39</v>
      </c>
      <c r="B69" s="511" t="s">
        <v>0</v>
      </c>
      <c r="C69" s="513">
        <v>0.51388888888888895</v>
      </c>
      <c r="D69" s="513"/>
      <c r="E69" s="714" t="str">
        <f>Q50</f>
        <v>さくらボン・ディ・ボーラ</v>
      </c>
      <c r="F69" s="714"/>
      <c r="G69" s="714"/>
      <c r="H69" s="714"/>
      <c r="I69" s="714"/>
      <c r="J69" s="512">
        <f>L69+L70</f>
        <v>1</v>
      </c>
      <c r="K69" s="634" t="s">
        <v>13</v>
      </c>
      <c r="L69" s="303">
        <v>1</v>
      </c>
      <c r="M69" s="303" t="s">
        <v>47</v>
      </c>
      <c r="N69" s="303">
        <v>0</v>
      </c>
      <c r="O69" s="634" t="s">
        <v>14</v>
      </c>
      <c r="P69" s="512">
        <f>N69+N70</f>
        <v>0</v>
      </c>
      <c r="Q69" s="509" t="str">
        <f>Q53</f>
        <v>久下田ＦＣ</v>
      </c>
      <c r="R69" s="509"/>
      <c r="S69" s="509"/>
      <c r="T69" s="509"/>
      <c r="U69" s="509"/>
      <c r="V69" s="713" t="s">
        <v>301</v>
      </c>
      <c r="W69" s="713"/>
      <c r="X69" s="713"/>
      <c r="Y69" s="713"/>
    </row>
    <row r="70" spans="1:30" ht="18" customHeight="1" x14ac:dyDescent="0.2">
      <c r="A70" s="516"/>
      <c r="B70" s="511"/>
      <c r="C70" s="513"/>
      <c r="D70" s="513"/>
      <c r="E70" s="714"/>
      <c r="F70" s="714"/>
      <c r="G70" s="714"/>
      <c r="H70" s="714"/>
      <c r="I70" s="714"/>
      <c r="J70" s="512"/>
      <c r="K70" s="634"/>
      <c r="L70" s="303">
        <v>0</v>
      </c>
      <c r="M70" s="303" t="s">
        <v>47</v>
      </c>
      <c r="N70" s="303">
        <v>0</v>
      </c>
      <c r="O70" s="634"/>
      <c r="P70" s="512"/>
      <c r="Q70" s="509"/>
      <c r="R70" s="509"/>
      <c r="S70" s="509"/>
      <c r="T70" s="509"/>
      <c r="U70" s="509"/>
      <c r="V70" s="713"/>
      <c r="W70" s="713"/>
      <c r="X70" s="713"/>
      <c r="Y70" s="713"/>
    </row>
    <row r="71" spans="1:30" ht="10.050000000000001" customHeight="1" x14ac:dyDescent="0.2">
      <c r="A71" s="36"/>
      <c r="B71" s="63"/>
      <c r="C71" s="55"/>
      <c r="D71" s="55"/>
      <c r="E71" s="45"/>
      <c r="F71" s="45"/>
      <c r="G71" s="45"/>
      <c r="H71" s="45"/>
      <c r="I71" s="45"/>
      <c r="J71" s="258"/>
      <c r="K71" s="258"/>
      <c r="L71" s="258"/>
      <c r="M71" s="258"/>
      <c r="N71" s="258"/>
      <c r="O71" s="258"/>
      <c r="P71" s="258"/>
      <c r="Q71" s="45"/>
      <c r="R71" s="45"/>
      <c r="S71" s="45"/>
      <c r="T71" s="45"/>
      <c r="V71" s="8"/>
      <c r="W71" s="8"/>
      <c r="X71" s="8"/>
      <c r="Y71" s="8"/>
      <c r="AD71" s="67"/>
    </row>
    <row r="72" spans="1:30" ht="18" customHeight="1" x14ac:dyDescent="0.2">
      <c r="A72" s="516" t="s">
        <v>48</v>
      </c>
      <c r="B72" s="511" t="s">
        <v>0</v>
      </c>
      <c r="C72" s="513">
        <v>0.51388888888888895</v>
      </c>
      <c r="D72" s="513"/>
      <c r="E72" s="714" t="str">
        <f>Q56</f>
        <v>合戦場フットボールクラブ</v>
      </c>
      <c r="F72" s="714"/>
      <c r="G72" s="714"/>
      <c r="H72" s="714"/>
      <c r="I72" s="714"/>
      <c r="J72" s="512">
        <f>L72+L73</f>
        <v>2</v>
      </c>
      <c r="K72" s="634" t="s">
        <v>13</v>
      </c>
      <c r="L72" s="303">
        <v>2</v>
      </c>
      <c r="M72" s="303" t="s">
        <v>47</v>
      </c>
      <c r="N72" s="303">
        <v>1</v>
      </c>
      <c r="O72" s="634" t="s">
        <v>14</v>
      </c>
      <c r="P72" s="512">
        <f>N72+N73</f>
        <v>2</v>
      </c>
      <c r="Q72" s="509" t="str">
        <f>Q59</f>
        <v>ＦＣプリメーロ</v>
      </c>
      <c r="R72" s="509"/>
      <c r="S72" s="509"/>
      <c r="T72" s="509"/>
      <c r="U72" s="509"/>
      <c r="V72" s="713" t="s">
        <v>230</v>
      </c>
      <c r="W72" s="713"/>
      <c r="X72" s="713"/>
      <c r="Y72" s="713"/>
    </row>
    <row r="73" spans="1:30" ht="18" customHeight="1" x14ac:dyDescent="0.2">
      <c r="A73" s="516"/>
      <c r="B73" s="511"/>
      <c r="C73" s="513"/>
      <c r="D73" s="513"/>
      <c r="E73" s="714"/>
      <c r="F73" s="714"/>
      <c r="G73" s="714"/>
      <c r="H73" s="714"/>
      <c r="I73" s="714"/>
      <c r="J73" s="512"/>
      <c r="K73" s="634"/>
      <c r="L73" s="303">
        <v>0</v>
      </c>
      <c r="M73" s="303" t="s">
        <v>47</v>
      </c>
      <c r="N73" s="303">
        <v>1</v>
      </c>
      <c r="O73" s="634"/>
      <c r="P73" s="512"/>
      <c r="Q73" s="509"/>
      <c r="R73" s="509"/>
      <c r="S73" s="509"/>
      <c r="T73" s="509"/>
      <c r="U73" s="509"/>
      <c r="V73" s="713"/>
      <c r="W73" s="713"/>
      <c r="X73" s="713"/>
      <c r="Y73" s="713"/>
    </row>
    <row r="74" spans="1:30" ht="18" customHeight="1" x14ac:dyDescent="0.2">
      <c r="A74" s="309"/>
      <c r="B74" s="306"/>
      <c r="C74" s="308"/>
      <c r="D74" s="308"/>
      <c r="E74" s="311"/>
      <c r="F74" s="311"/>
      <c r="G74" s="311"/>
      <c r="H74" s="311"/>
      <c r="I74" s="311"/>
      <c r="J74" s="307"/>
      <c r="K74" s="356" t="s">
        <v>574</v>
      </c>
      <c r="L74" s="307">
        <v>2</v>
      </c>
      <c r="M74" s="307" t="s">
        <v>47</v>
      </c>
      <c r="N74" s="307">
        <v>1</v>
      </c>
      <c r="O74" s="310"/>
      <c r="P74" s="307"/>
      <c r="Q74" s="311"/>
      <c r="R74" s="311"/>
      <c r="S74" s="311"/>
      <c r="T74" s="311"/>
      <c r="U74" s="311"/>
      <c r="V74" s="312"/>
      <c r="W74" s="312"/>
      <c r="X74" s="312"/>
      <c r="Y74" s="312"/>
    </row>
    <row r="75" spans="1:30" ht="10.050000000000001" customHeight="1" x14ac:dyDescent="0.2">
      <c r="J75" s="258"/>
      <c r="K75" s="258"/>
      <c r="L75" s="258"/>
      <c r="M75" s="258"/>
      <c r="N75" s="258"/>
      <c r="O75" s="258"/>
      <c r="P75" s="258"/>
    </row>
    <row r="76" spans="1:30" ht="18" customHeight="1" x14ac:dyDescent="0.2">
      <c r="A76" s="516" t="s">
        <v>39</v>
      </c>
      <c r="B76" s="511" t="s">
        <v>200</v>
      </c>
      <c r="C76" s="513">
        <v>0.5625</v>
      </c>
      <c r="D76" s="513"/>
      <c r="E76" s="714" t="str">
        <f>Q62</f>
        <v>ＣＡ．アトレチコ　佐野</v>
      </c>
      <c r="F76" s="714"/>
      <c r="G76" s="714"/>
      <c r="H76" s="714"/>
      <c r="I76" s="714"/>
      <c r="J76" s="512">
        <f>L76+L77</f>
        <v>1</v>
      </c>
      <c r="K76" s="634" t="s">
        <v>13</v>
      </c>
      <c r="L76" s="303">
        <v>0</v>
      </c>
      <c r="M76" s="303" t="s">
        <v>47</v>
      </c>
      <c r="N76" s="303">
        <v>0</v>
      </c>
      <c r="O76" s="634" t="s">
        <v>14</v>
      </c>
      <c r="P76" s="512">
        <f>N76+N77</f>
        <v>0</v>
      </c>
      <c r="Q76" s="736" t="str">
        <f>Q66</f>
        <v>ＫＯＨＡＲＵ　ＰＲＯＵＤ栃木フットボールクラブ</v>
      </c>
      <c r="R76" s="736"/>
      <c r="S76" s="736"/>
      <c r="T76" s="736"/>
      <c r="U76" s="736"/>
      <c r="V76" s="590" t="s">
        <v>573</v>
      </c>
      <c r="W76" s="590"/>
      <c r="X76" s="590"/>
      <c r="Y76" s="590"/>
    </row>
    <row r="77" spans="1:30" ht="18" customHeight="1" x14ac:dyDescent="0.2">
      <c r="A77" s="516"/>
      <c r="B77" s="511"/>
      <c r="C77" s="513"/>
      <c r="D77" s="513"/>
      <c r="E77" s="714"/>
      <c r="F77" s="714"/>
      <c r="G77" s="714"/>
      <c r="H77" s="714"/>
      <c r="I77" s="714"/>
      <c r="J77" s="512"/>
      <c r="K77" s="634"/>
      <c r="L77" s="303">
        <v>1</v>
      </c>
      <c r="M77" s="303" t="s">
        <v>47</v>
      </c>
      <c r="N77" s="303">
        <v>0</v>
      </c>
      <c r="O77" s="634"/>
      <c r="P77" s="512"/>
      <c r="Q77" s="736"/>
      <c r="R77" s="736"/>
      <c r="S77" s="736"/>
      <c r="T77" s="736"/>
      <c r="U77" s="736"/>
      <c r="V77" s="590"/>
      <c r="W77" s="590"/>
      <c r="X77" s="590"/>
      <c r="Y77" s="590"/>
    </row>
    <row r="78" spans="1:30" ht="10.050000000000001" customHeight="1" x14ac:dyDescent="0.2">
      <c r="A78" s="36"/>
      <c r="B78" s="63"/>
      <c r="C78" s="55"/>
      <c r="D78" s="55"/>
      <c r="E78" s="45"/>
      <c r="F78" s="45"/>
      <c r="G78" s="45"/>
      <c r="H78" s="45"/>
      <c r="I78" s="45"/>
      <c r="J78" s="258"/>
      <c r="K78" s="258"/>
      <c r="L78" s="258"/>
      <c r="M78" s="258"/>
      <c r="N78" s="258"/>
      <c r="O78" s="258"/>
      <c r="P78" s="258"/>
      <c r="Q78" s="45"/>
      <c r="R78" s="45"/>
      <c r="S78" s="45"/>
      <c r="T78" s="45"/>
      <c r="V78" s="82"/>
      <c r="W78" s="82"/>
      <c r="X78" s="82"/>
      <c r="Y78" s="82"/>
      <c r="AA78" s="153"/>
      <c r="AB78" s="153"/>
      <c r="AC78" s="153"/>
      <c r="AD78" s="154"/>
    </row>
    <row r="79" spans="1:30" ht="18" customHeight="1" x14ac:dyDescent="0.2">
      <c r="A79" s="516" t="s">
        <v>48</v>
      </c>
      <c r="B79" s="511" t="s">
        <v>200</v>
      </c>
      <c r="C79" s="513">
        <v>0.5625</v>
      </c>
      <c r="D79" s="513"/>
      <c r="E79" s="714" t="str">
        <f>E69</f>
        <v>さくらボン・ディ・ボーラ</v>
      </c>
      <c r="F79" s="714"/>
      <c r="G79" s="714"/>
      <c r="H79" s="714"/>
      <c r="I79" s="714"/>
      <c r="J79" s="512">
        <f>L79+L80</f>
        <v>0</v>
      </c>
      <c r="K79" s="634" t="s">
        <v>13</v>
      </c>
      <c r="L79" s="303">
        <v>0</v>
      </c>
      <c r="M79" s="303" t="s">
        <v>47</v>
      </c>
      <c r="N79" s="303">
        <v>0</v>
      </c>
      <c r="O79" s="634" t="s">
        <v>14</v>
      </c>
      <c r="P79" s="512">
        <f>N79+N80</f>
        <v>0</v>
      </c>
      <c r="Q79" s="509" t="str">
        <f>E72</f>
        <v>合戦場フットボールクラブ</v>
      </c>
      <c r="R79" s="509"/>
      <c r="S79" s="509"/>
      <c r="T79" s="509"/>
      <c r="U79" s="509"/>
      <c r="V79" s="590" t="s">
        <v>572</v>
      </c>
      <c r="W79" s="590"/>
      <c r="X79" s="590"/>
      <c r="Y79" s="590"/>
    </row>
    <row r="80" spans="1:30" ht="18" customHeight="1" x14ac:dyDescent="0.2">
      <c r="A80" s="516"/>
      <c r="B80" s="511"/>
      <c r="C80" s="513"/>
      <c r="D80" s="513"/>
      <c r="E80" s="714"/>
      <c r="F80" s="714"/>
      <c r="G80" s="714"/>
      <c r="H80" s="714"/>
      <c r="I80" s="714"/>
      <c r="J80" s="512"/>
      <c r="K80" s="634"/>
      <c r="L80" s="303">
        <v>0</v>
      </c>
      <c r="M80" s="303" t="s">
        <v>47</v>
      </c>
      <c r="N80" s="303">
        <v>0</v>
      </c>
      <c r="O80" s="634"/>
      <c r="P80" s="512"/>
      <c r="Q80" s="509"/>
      <c r="R80" s="509"/>
      <c r="S80" s="509"/>
      <c r="T80" s="509"/>
      <c r="U80" s="509"/>
      <c r="V80" s="590"/>
      <c r="W80" s="590"/>
      <c r="X80" s="590"/>
      <c r="Y80" s="590"/>
    </row>
    <row r="81" spans="1:25" ht="18" customHeight="1" x14ac:dyDescent="0.2">
      <c r="A81" s="309"/>
      <c r="B81" s="306"/>
      <c r="C81" s="308"/>
      <c r="D81" s="308"/>
      <c r="E81" s="311"/>
      <c r="F81" s="311"/>
      <c r="G81" s="311"/>
      <c r="H81" s="311"/>
      <c r="I81" s="311"/>
      <c r="J81" s="307"/>
      <c r="K81" s="356" t="s">
        <v>574</v>
      </c>
      <c r="L81" s="307">
        <v>3</v>
      </c>
      <c r="M81" s="307" t="s">
        <v>47</v>
      </c>
      <c r="N81" s="307">
        <v>2</v>
      </c>
      <c r="O81" s="310"/>
      <c r="P81" s="307"/>
      <c r="Q81" s="311"/>
      <c r="R81" s="311"/>
      <c r="S81" s="311"/>
      <c r="T81" s="311"/>
      <c r="U81" s="311"/>
      <c r="V81" s="312"/>
      <c r="W81" s="312"/>
      <c r="X81" s="312"/>
      <c r="Y81" s="312"/>
    </row>
  </sheetData>
  <mergeCells count="178">
    <mergeCell ref="V79:Y80"/>
    <mergeCell ref="A79:A80"/>
    <mergeCell ref="B79:B80"/>
    <mergeCell ref="C79:D80"/>
    <mergeCell ref="E79:I80"/>
    <mergeCell ref="J79:J80"/>
    <mergeCell ref="K79:K80"/>
    <mergeCell ref="O79:O80"/>
    <mergeCell ref="P79:P80"/>
    <mergeCell ref="Q79:U80"/>
    <mergeCell ref="V76:Y77"/>
    <mergeCell ref="A76:A77"/>
    <mergeCell ref="B76:B77"/>
    <mergeCell ref="C76:D77"/>
    <mergeCell ref="E76:I77"/>
    <mergeCell ref="J76:J77"/>
    <mergeCell ref="K76:K77"/>
    <mergeCell ref="O76:O77"/>
    <mergeCell ref="P76:P77"/>
    <mergeCell ref="Q76:U77"/>
    <mergeCell ref="V59:Y60"/>
    <mergeCell ref="V56:Y57"/>
    <mergeCell ref="V37:Y37"/>
    <mergeCell ref="M1:Q1"/>
    <mergeCell ref="R1:Y1"/>
    <mergeCell ref="D2:H2"/>
    <mergeCell ref="A9:B9"/>
    <mergeCell ref="D9:E9"/>
    <mergeCell ref="G9:H9"/>
    <mergeCell ref="J9:K9"/>
    <mergeCell ref="O9:P9"/>
    <mergeCell ref="R9:S9"/>
    <mergeCell ref="K5:O5"/>
    <mergeCell ref="K22:O22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A26:B26"/>
    <mergeCell ref="D26:E26"/>
    <mergeCell ref="G26:H26"/>
    <mergeCell ref="J26:K26"/>
    <mergeCell ref="O26:P26"/>
    <mergeCell ref="R26:S26"/>
    <mergeCell ref="A41:A42"/>
    <mergeCell ref="B41:B42"/>
    <mergeCell ref="C47:D48"/>
    <mergeCell ref="J41:J42"/>
    <mergeCell ref="K41:K42"/>
    <mergeCell ref="O41:O42"/>
    <mergeCell ref="X27:Y35"/>
    <mergeCell ref="A38:A39"/>
    <mergeCell ref="B38:B39"/>
    <mergeCell ref="C44:D45"/>
    <mergeCell ref="J38:J39"/>
    <mergeCell ref="K38:K39"/>
    <mergeCell ref="O38:O39"/>
    <mergeCell ref="P38:P39"/>
    <mergeCell ref="Q38:U39"/>
    <mergeCell ref="E38:I39"/>
    <mergeCell ref="C38:D39"/>
    <mergeCell ref="C41:D42"/>
    <mergeCell ref="O44:O45"/>
    <mergeCell ref="P44:P45"/>
    <mergeCell ref="A47:A48"/>
    <mergeCell ref="B47:B48"/>
    <mergeCell ref="J47:J48"/>
    <mergeCell ref="P41:P42"/>
    <mergeCell ref="A44:A45"/>
    <mergeCell ref="B44:B45"/>
    <mergeCell ref="J44:J45"/>
    <mergeCell ref="K44:K45"/>
    <mergeCell ref="K47:K48"/>
    <mergeCell ref="O47:O48"/>
    <mergeCell ref="P47:P48"/>
    <mergeCell ref="E47:I48"/>
    <mergeCell ref="E44:I45"/>
    <mergeCell ref="E41:I42"/>
    <mergeCell ref="Q47:U48"/>
    <mergeCell ref="Q44:U45"/>
    <mergeCell ref="Q41:U42"/>
    <mergeCell ref="V47:Y48"/>
    <mergeCell ref="V44:Y45"/>
    <mergeCell ref="O50:O51"/>
    <mergeCell ref="P50:P51"/>
    <mergeCell ref="A53:A54"/>
    <mergeCell ref="B53:B54"/>
    <mergeCell ref="C53:D54"/>
    <mergeCell ref="J53:J54"/>
    <mergeCell ref="A50:A51"/>
    <mergeCell ref="B50:B51"/>
    <mergeCell ref="C50:D51"/>
    <mergeCell ref="J50:J51"/>
    <mergeCell ref="K50:K51"/>
    <mergeCell ref="K53:K54"/>
    <mergeCell ref="O53:O54"/>
    <mergeCell ref="P53:P54"/>
    <mergeCell ref="E53:I54"/>
    <mergeCell ref="E50:I51"/>
    <mergeCell ref="Q53:U54"/>
    <mergeCell ref="Q50:U51"/>
    <mergeCell ref="J56:J57"/>
    <mergeCell ref="K56:K57"/>
    <mergeCell ref="K59:K60"/>
    <mergeCell ref="O59:O60"/>
    <mergeCell ref="P59:P60"/>
    <mergeCell ref="E59:I60"/>
    <mergeCell ref="E56:I57"/>
    <mergeCell ref="Q59:U60"/>
    <mergeCell ref="Q56:U57"/>
    <mergeCell ref="V41:Y42"/>
    <mergeCell ref="V38:Y39"/>
    <mergeCell ref="A66:A67"/>
    <mergeCell ref="B66:B67"/>
    <mergeCell ref="C66:D67"/>
    <mergeCell ref="J66:J67"/>
    <mergeCell ref="A62:A63"/>
    <mergeCell ref="B62:B63"/>
    <mergeCell ref="C62:D63"/>
    <mergeCell ref="J62:J63"/>
    <mergeCell ref="K62:K63"/>
    <mergeCell ref="K66:K67"/>
    <mergeCell ref="V62:Y63"/>
    <mergeCell ref="V53:Y54"/>
    <mergeCell ref="V50:Y51"/>
    <mergeCell ref="O56:O57"/>
    <mergeCell ref="P56:P57"/>
    <mergeCell ref="A59:A60"/>
    <mergeCell ref="B59:B60"/>
    <mergeCell ref="C59:D60"/>
    <mergeCell ref="J59:J60"/>
    <mergeCell ref="A56:A57"/>
    <mergeCell ref="B56:B57"/>
    <mergeCell ref="C56:D57"/>
    <mergeCell ref="A72:A73"/>
    <mergeCell ref="B72:B73"/>
    <mergeCell ref="C72:D73"/>
    <mergeCell ref="J72:J73"/>
    <mergeCell ref="A69:A70"/>
    <mergeCell ref="B69:B70"/>
    <mergeCell ref="C69:D70"/>
    <mergeCell ref="J69:J70"/>
    <mergeCell ref="K69:K70"/>
    <mergeCell ref="K72:K73"/>
    <mergeCell ref="E72:I73"/>
    <mergeCell ref="E69:I70"/>
    <mergeCell ref="V69:Y70"/>
    <mergeCell ref="Q66:U67"/>
    <mergeCell ref="Q62:U63"/>
    <mergeCell ref="E66:I67"/>
    <mergeCell ref="E62:I63"/>
    <mergeCell ref="V66:Y67"/>
    <mergeCell ref="V72:Y73"/>
    <mergeCell ref="O69:O70"/>
    <mergeCell ref="P69:P70"/>
    <mergeCell ref="O72:O73"/>
    <mergeCell ref="P72:P73"/>
    <mergeCell ref="Q72:U73"/>
    <mergeCell ref="Q69:U70"/>
    <mergeCell ref="O62:O63"/>
    <mergeCell ref="P62:P63"/>
    <mergeCell ref="O66:O67"/>
    <mergeCell ref="P66:P67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  <rowBreaks count="1" manualBreakCount="1">
    <brk id="82" max="2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71"/>
  <sheetViews>
    <sheetView tabSelected="1" view="pageBreakPreview" zoomScale="80" zoomScaleNormal="100" zoomScaleSheetLayoutView="80" workbookViewId="0"/>
  </sheetViews>
  <sheetFormatPr defaultColWidth="9" defaultRowHeight="13.2" x14ac:dyDescent="0.2"/>
  <cols>
    <col min="1" max="23" width="8.6640625" customWidth="1"/>
  </cols>
  <sheetData>
    <row r="1" spans="1:25" ht="39.75" customHeight="1" x14ac:dyDescent="0.2">
      <c r="A1" s="157" t="str">
        <f>'U11組合せ (抽選結果)'!J5</f>
        <v>■第3日　1月20日</v>
      </c>
      <c r="B1" s="12"/>
      <c r="C1" s="12"/>
      <c r="D1" s="12"/>
      <c r="E1" s="12"/>
      <c r="F1" s="12"/>
      <c r="G1" s="158" t="str">
        <f>'U11組合せ (抽選結果)'!S5</f>
        <v>準決勝・決勝</v>
      </c>
      <c r="H1" s="158"/>
      <c r="I1" s="158"/>
      <c r="J1" s="158"/>
      <c r="K1" s="158"/>
      <c r="M1" s="738" t="s">
        <v>290</v>
      </c>
      <c r="N1" s="738"/>
      <c r="O1" s="738"/>
      <c r="P1" s="738"/>
      <c r="Q1" s="739" t="str">
        <f>'U11組合せ (抽選結果)'!S78</f>
        <v>ハートフル保険フィールド（佐野市運動公園第２多目的球技場）</v>
      </c>
      <c r="R1" s="739"/>
      <c r="S1" s="739"/>
      <c r="T1" s="739"/>
      <c r="U1" s="739"/>
      <c r="V1" s="739"/>
      <c r="W1" s="739"/>
    </row>
    <row r="2" spans="1:25" ht="30" customHeight="1" x14ac:dyDescent="0.2">
      <c r="A2" s="159"/>
      <c r="B2" s="159"/>
      <c r="C2" s="606"/>
      <c r="D2" s="525"/>
      <c r="E2" s="525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</row>
    <row r="3" spans="1:25" ht="30" customHeight="1" thickBot="1" x14ac:dyDescent="0.25">
      <c r="G3" s="339"/>
      <c r="H3" s="339"/>
      <c r="I3" s="339"/>
      <c r="J3" s="339"/>
      <c r="K3" s="369"/>
      <c r="L3" s="78"/>
      <c r="M3" s="78"/>
      <c r="N3" s="78"/>
      <c r="O3" s="78"/>
      <c r="P3" s="78"/>
    </row>
    <row r="4" spans="1:25" ht="30" customHeight="1" thickTop="1" x14ac:dyDescent="0.2">
      <c r="A4" s="1"/>
      <c r="B4" s="1"/>
      <c r="C4" s="6"/>
      <c r="D4" s="6"/>
      <c r="E4" s="6"/>
      <c r="F4" s="752"/>
      <c r="G4" s="6"/>
      <c r="H4" s="6"/>
      <c r="I4" s="6"/>
      <c r="J4" s="6"/>
      <c r="K4" s="413" t="s">
        <v>17</v>
      </c>
      <c r="L4" s="413"/>
      <c r="M4" s="6"/>
      <c r="N4" s="6"/>
      <c r="O4" s="6"/>
      <c r="P4" s="753"/>
      <c r="Q4" s="377"/>
      <c r="R4" s="6"/>
      <c r="S4" s="6"/>
      <c r="T4" s="1"/>
      <c r="U4" s="1"/>
      <c r="V4" s="1"/>
      <c r="W4" s="1"/>
      <c r="X4" s="1"/>
      <c r="Y4" s="1"/>
    </row>
    <row r="5" spans="1:25" ht="30" customHeight="1" x14ac:dyDescent="0.2">
      <c r="A5" s="1"/>
      <c r="B5" s="1"/>
      <c r="C5" s="6"/>
      <c r="D5" s="6"/>
      <c r="E5" s="6"/>
      <c r="F5" s="752"/>
      <c r="G5" s="6"/>
      <c r="H5" s="6"/>
      <c r="I5" s="6"/>
      <c r="J5" s="6"/>
      <c r="M5" s="6"/>
      <c r="N5" s="6"/>
      <c r="O5" s="6"/>
      <c r="P5" s="752"/>
      <c r="Q5" s="377"/>
      <c r="R5" s="6"/>
      <c r="S5" s="6"/>
      <c r="T5" s="1"/>
      <c r="U5" s="1"/>
      <c r="V5" s="1"/>
      <c r="W5" s="1"/>
      <c r="X5" s="1"/>
      <c r="Y5" s="1"/>
    </row>
    <row r="6" spans="1:25" ht="30" customHeight="1" thickBot="1" x14ac:dyDescent="0.25">
      <c r="A6" s="8"/>
      <c r="B6" s="8"/>
      <c r="C6" s="6"/>
      <c r="D6" s="6"/>
      <c r="E6" s="764"/>
      <c r="F6" s="765"/>
      <c r="G6" s="96"/>
      <c r="H6" s="96"/>
      <c r="I6" s="96"/>
      <c r="J6" s="96"/>
      <c r="K6" s="96"/>
      <c r="L6" s="96"/>
      <c r="M6" s="96"/>
      <c r="N6" s="96"/>
      <c r="O6" s="767"/>
      <c r="P6" s="765"/>
      <c r="Q6" s="161"/>
      <c r="R6" s="161"/>
      <c r="S6" s="96"/>
      <c r="T6" s="61"/>
      <c r="U6" s="61"/>
      <c r="V6" s="61"/>
      <c r="W6" s="8"/>
      <c r="X6" s="8"/>
      <c r="Y6" s="8"/>
    </row>
    <row r="7" spans="1:25" ht="30" customHeight="1" thickTop="1" x14ac:dyDescent="0.2">
      <c r="A7" s="8"/>
      <c r="B7" s="8"/>
      <c r="C7" s="6"/>
      <c r="D7" s="752"/>
      <c r="E7" s="6"/>
      <c r="F7" s="763" t="s">
        <v>12</v>
      </c>
      <c r="G7" s="740"/>
      <c r="H7" s="162"/>
      <c r="I7" s="96"/>
      <c r="J7" s="96"/>
      <c r="K7" s="96"/>
      <c r="L7" s="96"/>
      <c r="M7" s="96"/>
      <c r="N7" s="766"/>
      <c r="O7" s="96"/>
      <c r="P7" s="413" t="s">
        <v>15</v>
      </c>
      <c r="Q7" s="413"/>
      <c r="R7" s="160"/>
      <c r="S7" s="96"/>
      <c r="T7" s="61"/>
      <c r="U7" s="61"/>
      <c r="V7" s="61"/>
      <c r="W7" s="8"/>
      <c r="X7" s="8"/>
      <c r="Y7" s="8"/>
    </row>
    <row r="8" spans="1:25" ht="30" customHeight="1" x14ac:dyDescent="0.2">
      <c r="A8" s="8"/>
      <c r="B8" s="8"/>
      <c r="C8" s="6"/>
      <c r="D8" s="752"/>
      <c r="E8" s="6"/>
      <c r="H8" s="160"/>
      <c r="I8" s="96"/>
      <c r="J8" s="96"/>
      <c r="K8" s="6"/>
      <c r="L8" s="6"/>
      <c r="M8" s="96"/>
      <c r="N8" s="766"/>
      <c r="O8" s="96"/>
      <c r="R8" s="160"/>
      <c r="S8" s="96"/>
      <c r="T8" s="61"/>
      <c r="U8" s="61"/>
      <c r="V8" s="61"/>
      <c r="W8" s="8"/>
      <c r="X8" s="8"/>
      <c r="Y8" s="8"/>
    </row>
    <row r="9" spans="1:25" ht="30" customHeight="1" x14ac:dyDescent="0.2">
      <c r="A9" s="8"/>
      <c r="B9" s="8"/>
      <c r="C9" s="6"/>
      <c r="D9" s="762"/>
      <c r="E9" s="6"/>
      <c r="F9" s="413"/>
      <c r="G9" s="413"/>
      <c r="H9" s="98"/>
      <c r="I9" s="6"/>
      <c r="J9" s="96"/>
      <c r="K9" s="96"/>
      <c r="L9" s="96"/>
      <c r="M9" s="96"/>
      <c r="N9" s="762"/>
      <c r="O9" s="6"/>
      <c r="P9" s="413"/>
      <c r="Q9" s="413"/>
      <c r="R9" s="98"/>
      <c r="S9" s="6"/>
      <c r="T9" s="61"/>
      <c r="U9" s="61"/>
      <c r="V9" s="61"/>
      <c r="W9" s="8"/>
      <c r="X9" s="8"/>
      <c r="Y9" s="8"/>
    </row>
    <row r="10" spans="1:25" ht="30" customHeight="1" x14ac:dyDescent="0.2">
      <c r="A10" s="8"/>
      <c r="B10" s="8"/>
      <c r="C10" s="6"/>
      <c r="D10" s="737">
        <v>1</v>
      </c>
      <c r="E10" s="737"/>
      <c r="F10" s="96"/>
      <c r="G10" s="96"/>
      <c r="H10" s="737">
        <v>2</v>
      </c>
      <c r="I10" s="737"/>
      <c r="J10" s="96"/>
      <c r="K10" s="96"/>
      <c r="L10" s="96"/>
      <c r="M10" s="96"/>
      <c r="N10" s="737">
        <v>3</v>
      </c>
      <c r="O10" s="737"/>
      <c r="P10" s="96"/>
      <c r="Q10" s="96"/>
      <c r="R10" s="737">
        <v>4</v>
      </c>
      <c r="S10" s="737"/>
      <c r="T10" s="61"/>
      <c r="U10" s="61"/>
      <c r="V10" s="61"/>
      <c r="W10" s="8"/>
      <c r="X10" s="8"/>
      <c r="Y10" s="8"/>
    </row>
    <row r="11" spans="1:25" ht="30" customHeight="1" x14ac:dyDescent="0.2">
      <c r="A11" s="8"/>
      <c r="B11" s="8"/>
      <c r="C11" s="6"/>
      <c r="D11" s="761" t="str">
        <f>AB!K7</f>
        <v>Ｊ－ＳＰＯＲＴＳＦＯＯＴＢＡＬＬＣＬＵＢ</v>
      </c>
      <c r="E11" s="761"/>
      <c r="F11" s="163"/>
      <c r="G11" s="163"/>
      <c r="H11" s="741" t="str">
        <f>GH!F7</f>
        <v>富士見サッカースポーツ少年団ブルー</v>
      </c>
      <c r="I11" s="741"/>
      <c r="J11" s="163"/>
      <c r="K11" s="163"/>
      <c r="L11" s="163"/>
      <c r="M11" s="163"/>
      <c r="N11" s="768" t="str">
        <f>IJ!K58</f>
        <v>ＣＡ．アトレチコ　佐野</v>
      </c>
      <c r="O11" s="768"/>
      <c r="P11" s="163"/>
      <c r="Q11" s="163"/>
      <c r="R11" s="742" t="str">
        <f>MN!R7</f>
        <v>さくらボン・ディ・ボーラ</v>
      </c>
      <c r="S11" s="742"/>
      <c r="T11" s="61"/>
      <c r="U11" s="61"/>
      <c r="V11" s="61"/>
      <c r="W11" s="8"/>
      <c r="X11" s="8"/>
      <c r="Y11" s="8"/>
    </row>
    <row r="12" spans="1:25" ht="30" customHeight="1" x14ac:dyDescent="0.2">
      <c r="A12" s="8"/>
      <c r="B12" s="8"/>
      <c r="C12" s="6"/>
      <c r="D12" s="761"/>
      <c r="E12" s="761"/>
      <c r="F12" s="163"/>
      <c r="G12" s="163"/>
      <c r="H12" s="741"/>
      <c r="I12" s="741"/>
      <c r="J12" s="163"/>
      <c r="L12" s="163"/>
      <c r="M12" s="163"/>
      <c r="N12" s="768"/>
      <c r="O12" s="768"/>
      <c r="P12" s="163"/>
      <c r="Q12" s="163"/>
      <c r="R12" s="742"/>
      <c r="S12" s="742"/>
      <c r="T12" s="61"/>
      <c r="U12" s="61"/>
      <c r="V12" s="61"/>
      <c r="W12" s="8"/>
      <c r="X12" s="8"/>
      <c r="Y12" s="8"/>
    </row>
    <row r="13" spans="1:25" ht="30" customHeight="1" x14ac:dyDescent="0.2">
      <c r="A13" s="8"/>
      <c r="B13" s="8"/>
      <c r="C13" s="6"/>
      <c r="D13" s="761"/>
      <c r="E13" s="761"/>
      <c r="F13" s="163"/>
      <c r="G13" s="163"/>
      <c r="H13" s="741"/>
      <c r="I13" s="741"/>
      <c r="J13" s="163"/>
      <c r="K13" s="163"/>
      <c r="L13" s="163"/>
      <c r="M13" s="163"/>
      <c r="N13" s="768"/>
      <c r="O13" s="768"/>
      <c r="P13" s="163"/>
      <c r="Q13" s="163"/>
      <c r="R13" s="742"/>
      <c r="S13" s="742"/>
      <c r="T13" s="61"/>
      <c r="U13" s="61"/>
      <c r="V13" s="61"/>
      <c r="W13" s="8"/>
      <c r="X13" s="8"/>
      <c r="Y13" s="8"/>
    </row>
    <row r="14" spans="1:25" ht="30" customHeight="1" x14ac:dyDescent="0.2">
      <c r="A14" s="8"/>
      <c r="B14" s="8"/>
      <c r="C14" s="6"/>
      <c r="D14" s="761"/>
      <c r="E14" s="761"/>
      <c r="F14" s="163"/>
      <c r="G14" s="163"/>
      <c r="H14" s="741"/>
      <c r="I14" s="741"/>
      <c r="J14" s="163"/>
      <c r="K14" s="163"/>
      <c r="L14" s="163"/>
      <c r="M14" s="163"/>
      <c r="N14" s="768"/>
      <c r="O14" s="768"/>
      <c r="P14" s="163"/>
      <c r="Q14" s="163"/>
      <c r="R14" s="742"/>
      <c r="S14" s="742"/>
      <c r="T14" s="61"/>
      <c r="U14" s="61"/>
      <c r="V14" s="61"/>
      <c r="W14" s="8"/>
      <c r="X14" s="8"/>
      <c r="Y14" s="8"/>
    </row>
    <row r="15" spans="1:25" ht="30" customHeight="1" x14ac:dyDescent="0.2">
      <c r="A15" s="8"/>
      <c r="B15" s="8"/>
      <c r="C15" s="6"/>
      <c r="D15" s="761"/>
      <c r="E15" s="761"/>
      <c r="F15" s="163"/>
      <c r="G15" s="163"/>
      <c r="H15" s="741"/>
      <c r="I15" s="741"/>
      <c r="J15" s="163"/>
      <c r="K15" s="163"/>
      <c r="L15" s="163"/>
      <c r="M15" s="163"/>
      <c r="N15" s="768"/>
      <c r="O15" s="768"/>
      <c r="P15" s="163"/>
      <c r="Q15" s="163"/>
      <c r="R15" s="742"/>
      <c r="S15" s="742"/>
      <c r="T15" s="61"/>
      <c r="U15" s="61"/>
      <c r="V15" s="61"/>
      <c r="W15" s="8"/>
      <c r="X15" s="8"/>
      <c r="Y15" s="8"/>
    </row>
    <row r="16" spans="1:25" ht="30" customHeight="1" x14ac:dyDescent="0.2">
      <c r="A16" s="8"/>
      <c r="B16" s="8"/>
      <c r="C16" s="6"/>
      <c r="D16" s="761"/>
      <c r="E16" s="761"/>
      <c r="F16" s="163"/>
      <c r="G16" s="163"/>
      <c r="H16" s="741"/>
      <c r="I16" s="741"/>
      <c r="J16" s="163"/>
      <c r="K16" s="163"/>
      <c r="L16" s="163"/>
      <c r="M16" s="163"/>
      <c r="N16" s="768"/>
      <c r="O16" s="768"/>
      <c r="P16" s="163"/>
      <c r="Q16" s="163"/>
      <c r="R16" s="742"/>
      <c r="S16" s="742"/>
      <c r="T16" s="61"/>
      <c r="U16" s="61"/>
      <c r="V16" s="61"/>
      <c r="W16" s="8"/>
      <c r="X16" s="8"/>
      <c r="Y16" s="8"/>
    </row>
    <row r="17" spans="1:25" ht="30" customHeight="1" x14ac:dyDescent="0.2">
      <c r="A17" s="8"/>
      <c r="B17" s="8"/>
      <c r="C17" s="6"/>
      <c r="D17" s="761"/>
      <c r="E17" s="761"/>
      <c r="F17" s="163"/>
      <c r="G17" s="163"/>
      <c r="H17" s="741"/>
      <c r="I17" s="741"/>
      <c r="J17" s="163"/>
      <c r="K17" s="163"/>
      <c r="L17" s="163"/>
      <c r="M17" s="163"/>
      <c r="N17" s="768"/>
      <c r="O17" s="768"/>
      <c r="P17" s="163"/>
      <c r="Q17" s="163"/>
      <c r="R17" s="742"/>
      <c r="S17" s="742"/>
      <c r="T17" s="61"/>
      <c r="U17" s="61"/>
      <c r="V17" s="61"/>
      <c r="W17" s="8"/>
      <c r="X17" s="8"/>
      <c r="Y17" s="8"/>
    </row>
    <row r="18" spans="1:25" ht="30" customHeight="1" x14ac:dyDescent="0.2">
      <c r="A18" s="8"/>
      <c r="B18" s="8"/>
      <c r="C18" s="6"/>
      <c r="D18" s="761"/>
      <c r="E18" s="761"/>
      <c r="F18" s="163"/>
      <c r="G18" s="163"/>
      <c r="H18" s="741"/>
      <c r="I18" s="741"/>
      <c r="J18" s="163"/>
      <c r="K18" s="163"/>
      <c r="L18" s="163"/>
      <c r="M18" s="163"/>
      <c r="N18" s="768"/>
      <c r="O18" s="768"/>
      <c r="P18" s="163"/>
      <c r="Q18" s="163"/>
      <c r="R18" s="742"/>
      <c r="S18" s="742"/>
      <c r="T18" s="61"/>
      <c r="U18" s="61"/>
      <c r="V18" s="61"/>
      <c r="W18" s="8"/>
      <c r="X18" s="8"/>
      <c r="Y18" s="8"/>
    </row>
    <row r="19" spans="1:25" ht="30" customHeight="1" x14ac:dyDescent="0.2">
      <c r="A19" s="8"/>
      <c r="B19" s="8"/>
      <c r="C19" s="6"/>
      <c r="D19" s="761"/>
      <c r="E19" s="761"/>
      <c r="F19" s="163"/>
      <c r="G19" s="163"/>
      <c r="H19" s="741"/>
      <c r="I19" s="741"/>
      <c r="J19" s="163"/>
      <c r="K19" s="163"/>
      <c r="L19" s="163"/>
      <c r="M19" s="163"/>
      <c r="N19" s="768"/>
      <c r="O19" s="768"/>
      <c r="P19" s="163"/>
      <c r="Q19" s="163"/>
      <c r="R19" s="742"/>
      <c r="S19" s="742"/>
      <c r="T19" s="61"/>
      <c r="U19" s="61"/>
      <c r="V19" s="61"/>
      <c r="W19" s="8"/>
      <c r="X19" s="8"/>
      <c r="Y19" s="8"/>
    </row>
    <row r="20" spans="1:25" ht="30" customHeight="1" x14ac:dyDescent="0.2">
      <c r="A20" s="8"/>
      <c r="B20" s="8"/>
      <c r="C20" s="6"/>
      <c r="D20" s="761"/>
      <c r="E20" s="761"/>
      <c r="F20" s="163"/>
      <c r="G20" s="163"/>
      <c r="H20" s="741"/>
      <c r="I20" s="741"/>
      <c r="J20" s="163"/>
      <c r="K20" s="163"/>
      <c r="L20" s="163"/>
      <c r="M20" s="163"/>
      <c r="N20" s="768"/>
      <c r="O20" s="768"/>
      <c r="P20" s="163"/>
      <c r="Q20" s="163"/>
      <c r="R20" s="742"/>
      <c r="S20" s="742"/>
      <c r="T20" s="61"/>
      <c r="U20" s="61"/>
      <c r="V20" s="61"/>
      <c r="W20" s="8"/>
      <c r="X20" s="8"/>
      <c r="Y20" s="8"/>
    </row>
    <row r="21" spans="1:25" ht="30" customHeight="1" x14ac:dyDescent="0.2">
      <c r="A21" s="8"/>
      <c r="B21" s="8"/>
      <c r="C21" s="8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8"/>
      <c r="X21" s="8"/>
      <c r="Y21" s="8"/>
    </row>
    <row r="22" spans="1:25" ht="30" customHeight="1" x14ac:dyDescent="0.2">
      <c r="A22" s="8"/>
      <c r="B22" s="743" t="s">
        <v>291</v>
      </c>
      <c r="C22" s="743"/>
      <c r="D22" s="743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8"/>
      <c r="X22" s="8"/>
      <c r="Y22" s="8"/>
    </row>
    <row r="23" spans="1:25" ht="30" customHeight="1" x14ac:dyDescent="0.2">
      <c r="A23" s="8" t="s">
        <v>196</v>
      </c>
      <c r="B23" s="743"/>
      <c r="C23" s="743"/>
      <c r="D23" s="743"/>
      <c r="E23" s="8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713" t="s">
        <v>223</v>
      </c>
      <c r="U23" s="713"/>
      <c r="V23" s="713"/>
      <c r="W23" s="713"/>
      <c r="X23" s="8"/>
      <c r="Y23" s="8"/>
    </row>
    <row r="24" spans="1:25" ht="30" customHeight="1" x14ac:dyDescent="0.2">
      <c r="A24" s="512" t="s">
        <v>39</v>
      </c>
      <c r="B24" s="744" t="s">
        <v>292</v>
      </c>
      <c r="C24" s="745">
        <v>0.375</v>
      </c>
      <c r="D24" s="745"/>
      <c r="E24" s="769" t="str">
        <f>D11</f>
        <v>Ｊ－ＳＰＯＲＴＳＦＯＯＴＢＡＬＬＣＬＵＢ</v>
      </c>
      <c r="F24" s="769"/>
      <c r="G24" s="769"/>
      <c r="H24" s="769"/>
      <c r="I24" s="512">
        <f>K24+K25</f>
        <v>2</v>
      </c>
      <c r="J24" s="750" t="s">
        <v>13</v>
      </c>
      <c r="K24" s="349">
        <v>1</v>
      </c>
      <c r="L24" s="349" t="s">
        <v>47</v>
      </c>
      <c r="M24" s="349">
        <v>0</v>
      </c>
      <c r="N24" s="749" t="s">
        <v>14</v>
      </c>
      <c r="O24" s="512">
        <f>M24+M25</f>
        <v>0</v>
      </c>
      <c r="P24" s="751" t="str">
        <f>H11</f>
        <v>富士見サッカースポーツ少年団ブルー</v>
      </c>
      <c r="Q24" s="751"/>
      <c r="R24" s="751"/>
      <c r="S24" s="751"/>
      <c r="T24" s="744" t="s">
        <v>194</v>
      </c>
      <c r="U24" s="744"/>
      <c r="V24" s="744"/>
      <c r="W24" s="744"/>
      <c r="X24" s="54"/>
      <c r="Y24" s="8"/>
    </row>
    <row r="25" spans="1:25" ht="30" customHeight="1" x14ac:dyDescent="0.2">
      <c r="A25" s="512"/>
      <c r="B25" s="744"/>
      <c r="C25" s="745"/>
      <c r="D25" s="745"/>
      <c r="E25" s="769"/>
      <c r="F25" s="769"/>
      <c r="G25" s="769"/>
      <c r="H25" s="769"/>
      <c r="I25" s="512"/>
      <c r="J25" s="750"/>
      <c r="K25" s="349">
        <v>1</v>
      </c>
      <c r="L25" s="349" t="s">
        <v>47</v>
      </c>
      <c r="M25" s="349">
        <v>0</v>
      </c>
      <c r="N25" s="749"/>
      <c r="O25" s="512"/>
      <c r="P25" s="751"/>
      <c r="Q25" s="751"/>
      <c r="R25" s="751"/>
      <c r="S25" s="751"/>
      <c r="T25" s="744"/>
      <c r="U25" s="744"/>
      <c r="V25" s="744"/>
      <c r="W25" s="744"/>
      <c r="X25" s="54"/>
      <c r="Y25" s="8"/>
    </row>
    <row r="26" spans="1:25" ht="30" customHeight="1" x14ac:dyDescent="0.2">
      <c r="A26" s="20"/>
      <c r="B26" s="39"/>
      <c r="C26" s="99"/>
      <c r="D26" s="99"/>
      <c r="E26" s="39"/>
      <c r="F26" s="39"/>
      <c r="G26" s="39"/>
      <c r="H26" s="39"/>
      <c r="I26" s="348"/>
      <c r="J26" s="352"/>
      <c r="K26" s="349"/>
      <c r="L26" s="349"/>
      <c r="M26" s="349"/>
      <c r="N26" s="353"/>
      <c r="O26" s="348"/>
      <c r="P26" s="39"/>
      <c r="Q26" s="39"/>
      <c r="R26" s="39"/>
      <c r="S26" s="39"/>
      <c r="T26" s="39"/>
      <c r="U26" s="39"/>
      <c r="V26" s="39"/>
      <c r="W26" s="39"/>
      <c r="X26" s="54"/>
      <c r="Y26" s="8"/>
    </row>
    <row r="27" spans="1:25" ht="30" customHeight="1" x14ac:dyDescent="0.2">
      <c r="A27" s="20"/>
      <c r="B27" s="39"/>
      <c r="C27" s="40"/>
      <c r="D27" s="40"/>
      <c r="E27" s="41"/>
      <c r="F27" s="41"/>
      <c r="G27" s="41"/>
      <c r="H27" s="41"/>
      <c r="I27" s="1"/>
      <c r="J27" s="11"/>
      <c r="K27" s="349"/>
      <c r="L27" s="349"/>
      <c r="M27" s="349"/>
      <c r="N27" s="11"/>
      <c r="O27" s="349"/>
      <c r="P27" s="41"/>
      <c r="Q27" s="41"/>
      <c r="R27" s="41"/>
      <c r="S27" s="41"/>
      <c r="T27" s="39"/>
      <c r="U27" s="39"/>
      <c r="V27" s="39"/>
      <c r="W27" s="39"/>
      <c r="X27" s="54"/>
      <c r="Y27" s="8"/>
    </row>
    <row r="28" spans="1:25" ht="30" customHeight="1" x14ac:dyDescent="0.2">
      <c r="A28" s="512" t="s">
        <v>48</v>
      </c>
      <c r="B28" s="744" t="s">
        <v>1</v>
      </c>
      <c r="C28" s="745">
        <v>0.375</v>
      </c>
      <c r="D28" s="745"/>
      <c r="E28" s="770" t="str">
        <f>N11</f>
        <v>ＣＡ．アトレチコ　佐野</v>
      </c>
      <c r="F28" s="770"/>
      <c r="G28" s="770"/>
      <c r="H28" s="770"/>
      <c r="I28" s="512">
        <f>K28+K29</f>
        <v>4</v>
      </c>
      <c r="J28" s="750" t="s">
        <v>13</v>
      </c>
      <c r="K28" s="349">
        <v>1</v>
      </c>
      <c r="L28" s="349" t="s">
        <v>47</v>
      </c>
      <c r="M28" s="349">
        <v>0</v>
      </c>
      <c r="N28" s="749" t="s">
        <v>14</v>
      </c>
      <c r="O28" s="512">
        <f>M28+M29</f>
        <v>0</v>
      </c>
      <c r="P28" s="512" t="str">
        <f>R11</f>
        <v>さくらボン・ディ・ボーラ</v>
      </c>
      <c r="Q28" s="512"/>
      <c r="R28" s="512"/>
      <c r="S28" s="512"/>
      <c r="T28" s="744" t="s">
        <v>194</v>
      </c>
      <c r="U28" s="744"/>
      <c r="V28" s="744"/>
      <c r="W28" s="744"/>
      <c r="X28" s="54"/>
      <c r="Y28" s="8"/>
    </row>
    <row r="29" spans="1:25" ht="30" customHeight="1" x14ac:dyDescent="0.2">
      <c r="A29" s="512"/>
      <c r="B29" s="744"/>
      <c r="C29" s="745"/>
      <c r="D29" s="745"/>
      <c r="E29" s="770"/>
      <c r="F29" s="770"/>
      <c r="G29" s="770"/>
      <c r="H29" s="770"/>
      <c r="I29" s="512"/>
      <c r="J29" s="750"/>
      <c r="K29" s="349">
        <v>3</v>
      </c>
      <c r="L29" s="349" t="s">
        <v>47</v>
      </c>
      <c r="M29" s="349">
        <v>0</v>
      </c>
      <c r="N29" s="749"/>
      <c r="O29" s="512"/>
      <c r="P29" s="512"/>
      <c r="Q29" s="512"/>
      <c r="R29" s="512"/>
      <c r="S29" s="512"/>
      <c r="T29" s="744"/>
      <c r="U29" s="744"/>
      <c r="V29" s="744"/>
      <c r="W29" s="744"/>
      <c r="X29" s="54"/>
      <c r="Y29" s="8"/>
    </row>
    <row r="30" spans="1:25" ht="30" customHeight="1" x14ac:dyDescent="0.2">
      <c r="A30" s="1"/>
      <c r="B30" s="39"/>
      <c r="C30" s="40"/>
      <c r="D30" s="40"/>
      <c r="E30" s="164"/>
      <c r="F30" s="164"/>
      <c r="G30" s="164"/>
      <c r="H30" s="164"/>
      <c r="I30" s="351"/>
      <c r="J30" s="100"/>
      <c r="K30" s="54"/>
      <c r="L30" s="351"/>
      <c r="M30" s="54"/>
      <c r="N30" s="100"/>
      <c r="O30" s="351"/>
      <c r="P30" s="164"/>
      <c r="Q30" s="164"/>
      <c r="R30" s="164"/>
      <c r="S30" s="164"/>
      <c r="T30" s="39"/>
      <c r="U30" s="39"/>
      <c r="V30" s="39"/>
      <c r="W30" s="39"/>
      <c r="X30" s="39"/>
      <c r="Y30" s="8"/>
    </row>
    <row r="31" spans="1:25" ht="30" customHeight="1" x14ac:dyDescent="0.2">
      <c r="A31" s="1"/>
      <c r="B31" s="39"/>
      <c r="C31" s="40"/>
      <c r="D31" s="40"/>
      <c r="E31" s="164"/>
      <c r="F31" s="164"/>
      <c r="G31" s="164"/>
      <c r="H31" s="164"/>
      <c r="I31" s="351"/>
      <c r="J31" s="100"/>
      <c r="K31" s="54"/>
      <c r="L31" s="351"/>
      <c r="M31" s="54"/>
      <c r="N31" s="100"/>
      <c r="O31" s="351"/>
      <c r="P31" s="164"/>
      <c r="Q31" s="164"/>
      <c r="R31" s="164"/>
      <c r="S31" s="164"/>
      <c r="T31" s="39"/>
      <c r="U31" s="39"/>
      <c r="V31" s="39"/>
      <c r="W31" s="39"/>
      <c r="X31" s="39"/>
      <c r="Y31" s="8"/>
    </row>
    <row r="32" spans="1:25" ht="30" customHeight="1" x14ac:dyDescent="0.2">
      <c r="A32" s="1"/>
      <c r="B32" s="743" t="s">
        <v>193</v>
      </c>
      <c r="C32" s="743"/>
      <c r="D32" s="743"/>
      <c r="E32" s="164"/>
      <c r="F32" s="164"/>
      <c r="G32" s="164"/>
      <c r="H32" s="164"/>
      <c r="I32" s="351"/>
      <c r="J32" s="100"/>
      <c r="K32" s="54"/>
      <c r="L32" s="351"/>
      <c r="M32" s="54"/>
      <c r="N32" s="100"/>
      <c r="O32" s="351"/>
      <c r="P32" s="164"/>
      <c r="Q32" s="164"/>
      <c r="R32" s="164"/>
      <c r="S32" s="164"/>
      <c r="T32" s="39"/>
      <c r="U32" s="39"/>
      <c r="V32" s="39"/>
      <c r="W32" s="39"/>
      <c r="X32" s="39"/>
      <c r="Y32" s="8"/>
    </row>
    <row r="33" spans="1:25" ht="30" customHeight="1" x14ac:dyDescent="0.2">
      <c r="A33" s="1"/>
      <c r="B33" s="743"/>
      <c r="C33" s="743"/>
      <c r="D33" s="743"/>
      <c r="E33" s="54"/>
      <c r="F33" s="54"/>
      <c r="G33" s="54"/>
      <c r="H33" s="54"/>
      <c r="I33" s="54"/>
      <c r="J33" s="101"/>
      <c r="K33" s="54"/>
      <c r="L33" s="351"/>
      <c r="M33" s="54"/>
      <c r="N33" s="101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8"/>
    </row>
    <row r="34" spans="1:25" ht="30" customHeight="1" x14ac:dyDescent="0.2">
      <c r="A34" s="512" t="s">
        <v>39</v>
      </c>
      <c r="B34" s="744" t="s">
        <v>2</v>
      </c>
      <c r="C34" s="745">
        <v>0.4513888888888889</v>
      </c>
      <c r="D34" s="745"/>
      <c r="E34" s="769" t="str">
        <f>E24</f>
        <v>Ｊ－ＳＰＯＲＴＳＦＯＯＴＢＡＬＬＣＬＵＢ</v>
      </c>
      <c r="F34" s="769"/>
      <c r="G34" s="769"/>
      <c r="H34" s="769"/>
      <c r="I34" s="512">
        <f>K34+K35</f>
        <v>2</v>
      </c>
      <c r="J34" s="750" t="s">
        <v>13</v>
      </c>
      <c r="K34" s="348">
        <v>1</v>
      </c>
      <c r="L34" s="349" t="s">
        <v>47</v>
      </c>
      <c r="M34" s="349">
        <v>2</v>
      </c>
      <c r="N34" s="749" t="s">
        <v>14</v>
      </c>
      <c r="O34" s="512">
        <f>M34+M35</f>
        <v>2</v>
      </c>
      <c r="P34" s="512" t="str">
        <f>E28</f>
        <v>ＣＡ．アトレチコ　佐野</v>
      </c>
      <c r="Q34" s="512"/>
      <c r="R34" s="512"/>
      <c r="S34" s="512"/>
      <c r="T34" s="744" t="s">
        <v>194</v>
      </c>
      <c r="U34" s="744"/>
      <c r="V34" s="744"/>
      <c r="W34" s="744"/>
      <c r="X34" s="54"/>
      <c r="Y34" s="8"/>
    </row>
    <row r="35" spans="1:25" ht="30" customHeight="1" x14ac:dyDescent="0.2">
      <c r="A35" s="512"/>
      <c r="B35" s="744"/>
      <c r="C35" s="745"/>
      <c r="D35" s="745"/>
      <c r="E35" s="769"/>
      <c r="F35" s="769"/>
      <c r="G35" s="769"/>
      <c r="H35" s="769"/>
      <c r="I35" s="512"/>
      <c r="J35" s="750"/>
      <c r="K35" s="348">
        <v>1</v>
      </c>
      <c r="L35" s="349" t="s">
        <v>47</v>
      </c>
      <c r="M35" s="349">
        <v>0</v>
      </c>
      <c r="N35" s="749"/>
      <c r="O35" s="512"/>
      <c r="P35" s="512"/>
      <c r="Q35" s="512"/>
      <c r="R35" s="512"/>
      <c r="S35" s="512"/>
      <c r="T35" s="744"/>
      <c r="U35" s="744"/>
      <c r="V35" s="744"/>
      <c r="W35" s="744"/>
      <c r="X35" s="54"/>
      <c r="Y35" s="8"/>
    </row>
    <row r="36" spans="1:25" ht="30" customHeight="1" x14ac:dyDescent="0.2">
      <c r="A36" s="348"/>
      <c r="B36" s="351"/>
      <c r="C36" s="355"/>
      <c r="D36" s="355"/>
      <c r="E36" s="351"/>
      <c r="F36" s="351"/>
      <c r="G36" s="351"/>
      <c r="H36" s="351"/>
      <c r="I36" s="354"/>
      <c r="J36" s="778" t="s">
        <v>578</v>
      </c>
      <c r="K36" s="348">
        <v>0</v>
      </c>
      <c r="L36" s="349" t="s">
        <v>577</v>
      </c>
      <c r="M36" s="349">
        <v>0</v>
      </c>
      <c r="N36" s="350"/>
      <c r="O36" s="354"/>
      <c r="P36" s="351"/>
      <c r="Q36" s="351"/>
      <c r="R36" s="351"/>
      <c r="S36" s="351"/>
      <c r="T36" s="351"/>
      <c r="U36" s="351"/>
      <c r="V36" s="351"/>
      <c r="W36" s="351"/>
      <c r="X36" s="54"/>
      <c r="Y36" s="8"/>
    </row>
    <row r="37" spans="1:25" ht="30" customHeight="1" x14ac:dyDescent="0.2">
      <c r="A37" s="20"/>
      <c r="B37" s="39"/>
      <c r="C37" s="99"/>
      <c r="D37" s="99"/>
      <c r="E37" s="39"/>
      <c r="F37" s="39"/>
      <c r="G37" s="39"/>
      <c r="H37" s="39"/>
      <c r="I37" s="102"/>
      <c r="J37" s="778" t="s">
        <v>576</v>
      </c>
      <c r="K37" s="20">
        <v>3</v>
      </c>
      <c r="L37" s="18" t="s">
        <v>577</v>
      </c>
      <c r="M37" s="18">
        <v>2</v>
      </c>
      <c r="N37" s="120"/>
      <c r="O37" s="102"/>
      <c r="P37" s="39"/>
      <c r="Q37" s="39"/>
      <c r="R37" s="39"/>
      <c r="S37" s="39"/>
      <c r="T37" s="39"/>
      <c r="U37" s="39"/>
      <c r="V37" s="39"/>
      <c r="W37" s="39"/>
      <c r="X37" s="54"/>
      <c r="Y37" s="8"/>
    </row>
    <row r="38" spans="1:25" ht="30" customHeight="1" x14ac:dyDescent="0.2">
      <c r="B38" s="54"/>
      <c r="C38" s="103"/>
      <c r="D38" s="103"/>
      <c r="E38" s="54"/>
      <c r="F38" s="54"/>
      <c r="G38" s="54"/>
      <c r="H38" s="54"/>
      <c r="I38" s="37"/>
      <c r="J38" s="11"/>
      <c r="K38" s="20"/>
      <c r="L38" s="18"/>
      <c r="M38" s="20"/>
      <c r="N38" s="11"/>
      <c r="O38" s="37"/>
      <c r="P38" s="5"/>
      <c r="Q38" s="5"/>
      <c r="R38" s="5"/>
      <c r="S38" s="5"/>
      <c r="T38" s="54"/>
      <c r="U38" s="54"/>
      <c r="V38" s="54"/>
      <c r="W38" s="54"/>
    </row>
    <row r="39" spans="1:25" ht="30" customHeight="1" x14ac:dyDescent="0.2">
      <c r="A39" s="38" t="s">
        <v>293</v>
      </c>
      <c r="B39" s="39"/>
      <c r="C39" s="40"/>
      <c r="D39" s="40"/>
      <c r="E39" s="41"/>
      <c r="F39" s="41"/>
      <c r="G39" s="41"/>
      <c r="H39" s="41"/>
      <c r="I39" s="37"/>
      <c r="J39" s="11"/>
      <c r="K39" s="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54"/>
      <c r="Y39" s="8"/>
    </row>
    <row r="40" spans="1:25" ht="30" customHeight="1" x14ac:dyDescent="0.2">
      <c r="A40" s="1"/>
      <c r="B40" s="39"/>
      <c r="C40" s="40"/>
      <c r="D40" s="40"/>
      <c r="E40" s="41"/>
      <c r="F40" s="41"/>
      <c r="G40" s="41"/>
      <c r="H40" s="41"/>
      <c r="I40" s="37"/>
      <c r="J40" s="11"/>
      <c r="K40" s="1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9"/>
      <c r="Y40" s="8"/>
    </row>
    <row r="41" spans="1:25" ht="30" customHeight="1" x14ac:dyDescent="0.2">
      <c r="B41" s="747" t="s">
        <v>21</v>
      </c>
      <c r="C41" s="747"/>
      <c r="D41" s="747"/>
      <c r="E41" s="774" t="str">
        <f>E34</f>
        <v>Ｊ－ＳＰＯＲＴＳＦＯＯＴＢＡＬＬＣＬＵＢ</v>
      </c>
      <c r="F41" s="774"/>
      <c r="G41" s="774"/>
      <c r="H41" s="774"/>
      <c r="I41" s="774"/>
      <c r="J41" s="77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5" ht="30" customHeight="1" x14ac:dyDescent="0.2">
      <c r="B42" s="747"/>
      <c r="C42" s="747"/>
      <c r="D42" s="747"/>
      <c r="E42" s="774"/>
      <c r="F42" s="774"/>
      <c r="G42" s="774"/>
      <c r="H42" s="774"/>
      <c r="I42" s="774"/>
      <c r="J42" s="77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5" ht="30" customHeight="1" x14ac:dyDescent="0.2">
      <c r="B43" s="748"/>
      <c r="C43" s="748"/>
      <c r="D43" s="748"/>
      <c r="E43" s="775"/>
      <c r="F43" s="775"/>
      <c r="G43" s="775"/>
      <c r="H43" s="775"/>
      <c r="I43" s="775"/>
      <c r="J43" s="77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5" ht="30" customHeight="1" x14ac:dyDescent="0.2">
      <c r="B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5" ht="30" customHeight="1" x14ac:dyDescent="0.2">
      <c r="B45" s="747" t="s">
        <v>195</v>
      </c>
      <c r="C45" s="747"/>
      <c r="D45" s="747"/>
      <c r="E45" s="744" t="str">
        <f>P34</f>
        <v>ＣＡ．アトレチコ　佐野</v>
      </c>
      <c r="F45" s="744"/>
      <c r="G45" s="744"/>
      <c r="H45" s="744"/>
      <c r="I45" s="744"/>
      <c r="J45" s="74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5" ht="30" customHeight="1" x14ac:dyDescent="0.2">
      <c r="B46" s="747"/>
      <c r="C46" s="747"/>
      <c r="D46" s="747"/>
      <c r="E46" s="744"/>
      <c r="F46" s="744"/>
      <c r="G46" s="744"/>
      <c r="H46" s="744"/>
      <c r="I46" s="744"/>
      <c r="J46" s="74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5" ht="30" customHeight="1" x14ac:dyDescent="0.2">
      <c r="B47" s="748"/>
      <c r="C47" s="748"/>
      <c r="D47" s="748"/>
      <c r="E47" s="773"/>
      <c r="F47" s="773"/>
      <c r="G47" s="773"/>
      <c r="H47" s="773"/>
      <c r="I47" s="773"/>
      <c r="J47" s="77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5" ht="30" customHeight="1" x14ac:dyDescent="0.2">
      <c r="B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30" customHeight="1" x14ac:dyDescent="0.2">
      <c r="B49" s="747" t="s">
        <v>294</v>
      </c>
      <c r="C49" s="747"/>
      <c r="D49" s="747"/>
      <c r="E49" s="746" t="str">
        <f>P24</f>
        <v>富士見サッカースポーツ少年団ブルー</v>
      </c>
      <c r="F49" s="746"/>
      <c r="G49" s="746"/>
      <c r="H49" s="746"/>
      <c r="I49" s="746"/>
      <c r="J49" s="74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30" customHeight="1" x14ac:dyDescent="0.2">
      <c r="B50" s="747"/>
      <c r="C50" s="747"/>
      <c r="D50" s="747"/>
      <c r="E50" s="746"/>
      <c r="F50" s="746"/>
      <c r="G50" s="746"/>
      <c r="H50" s="746"/>
      <c r="I50" s="746"/>
      <c r="J50" s="74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30" customHeight="1" x14ac:dyDescent="0.2">
      <c r="B51" s="748"/>
      <c r="C51" s="748"/>
      <c r="D51" s="748"/>
      <c r="E51" s="772"/>
      <c r="F51" s="772"/>
      <c r="G51" s="772"/>
      <c r="H51" s="772"/>
      <c r="I51" s="772"/>
      <c r="J51" s="77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30" customHeight="1" x14ac:dyDescent="0.2">
      <c r="B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30" customHeight="1" x14ac:dyDescent="0.2">
      <c r="B53" s="747" t="s">
        <v>294</v>
      </c>
      <c r="C53" s="747"/>
      <c r="D53" s="747"/>
      <c r="E53" s="776" t="str">
        <f>P28</f>
        <v>さくらボン・ディ・ボーラ</v>
      </c>
      <c r="F53" s="776"/>
      <c r="G53" s="776"/>
      <c r="H53" s="776"/>
      <c r="I53" s="776"/>
      <c r="J53" s="77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30" customHeight="1" x14ac:dyDescent="0.2">
      <c r="B54" s="747"/>
      <c r="C54" s="747"/>
      <c r="D54" s="747"/>
      <c r="E54" s="776"/>
      <c r="F54" s="776"/>
      <c r="G54" s="776"/>
      <c r="H54" s="776"/>
      <c r="I54" s="776"/>
      <c r="J54" s="77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30" customHeight="1" x14ac:dyDescent="0.2">
      <c r="B55" s="748"/>
      <c r="C55" s="748"/>
      <c r="D55" s="748"/>
      <c r="E55" s="777"/>
      <c r="F55" s="777"/>
      <c r="G55" s="777"/>
      <c r="H55" s="777"/>
      <c r="I55" s="777"/>
      <c r="J55" s="77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30" customHeight="1" x14ac:dyDescent="0.2">
      <c r="B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30" customHeight="1" x14ac:dyDescent="0.2">
      <c r="B57" s="5"/>
      <c r="C57" s="5"/>
      <c r="D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30" customHeight="1" x14ac:dyDescent="0.2">
      <c r="B58" s="5"/>
      <c r="C58" s="5"/>
      <c r="D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30" customHeight="1" x14ac:dyDescent="0.2">
      <c r="B59" s="5"/>
      <c r="C59" s="5"/>
      <c r="D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30" customHeight="1" x14ac:dyDescent="0.2">
      <c r="B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30" customHeight="1" x14ac:dyDescent="0.2">
      <c r="B61" s="5"/>
      <c r="C61" s="5"/>
      <c r="D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30" customHeight="1" x14ac:dyDescent="0.2">
      <c r="B62" s="5"/>
      <c r="C62" s="5"/>
      <c r="D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30" customHeight="1" x14ac:dyDescent="0.2">
      <c r="B63" s="5"/>
      <c r="C63" s="5"/>
      <c r="D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30" customHeight="1" x14ac:dyDescent="0.2">
      <c r="B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20.100000000000001" customHeight="1" x14ac:dyDescent="0.2">
      <c r="B65" s="5"/>
      <c r="C65" s="5"/>
      <c r="D65" s="5"/>
      <c r="M65" s="54"/>
      <c r="N65" s="8"/>
      <c r="O65" s="8"/>
      <c r="P65" s="8"/>
      <c r="Q65" s="8"/>
      <c r="S65" s="54"/>
      <c r="T65" s="8"/>
      <c r="U65" s="8"/>
      <c r="V65" s="8"/>
      <c r="W65" s="8"/>
    </row>
    <row r="66" spans="2:23" ht="20.100000000000001" customHeight="1" x14ac:dyDescent="0.2">
      <c r="B66" s="5"/>
      <c r="C66" s="5"/>
      <c r="D66" s="5"/>
      <c r="M66" s="54"/>
      <c r="N66" s="8"/>
      <c r="O66" s="8"/>
      <c r="P66" s="8"/>
      <c r="Q66" s="8"/>
      <c r="S66" s="54"/>
      <c r="T66" s="8"/>
      <c r="U66" s="8"/>
      <c r="V66" s="8"/>
      <c r="W66" s="8"/>
    </row>
    <row r="67" spans="2:23" ht="20.100000000000001" customHeight="1" x14ac:dyDescent="0.2">
      <c r="B67" s="5"/>
      <c r="C67" s="5"/>
      <c r="D67" s="5"/>
      <c r="M67" s="54"/>
      <c r="S67" s="54"/>
    </row>
    <row r="68" spans="2:23" ht="20.100000000000001" customHeight="1" x14ac:dyDescent="0.2">
      <c r="B68" s="5"/>
      <c r="M68" s="54"/>
      <c r="N68" s="8"/>
      <c r="O68" s="8"/>
      <c r="P68" s="8"/>
      <c r="Q68" s="8"/>
      <c r="S68" s="54"/>
      <c r="T68" s="8"/>
      <c r="U68" s="8"/>
      <c r="V68" s="8"/>
      <c r="W68" s="8"/>
    </row>
    <row r="69" spans="2:23" ht="20.100000000000001" customHeight="1" x14ac:dyDescent="0.2">
      <c r="B69" s="5"/>
      <c r="C69" s="5"/>
      <c r="D69" s="5"/>
      <c r="M69" s="54"/>
      <c r="N69" s="8"/>
      <c r="O69" s="8"/>
      <c r="P69" s="8"/>
      <c r="Q69" s="8"/>
      <c r="S69" s="54"/>
      <c r="T69" s="8"/>
      <c r="U69" s="8"/>
      <c r="V69" s="8"/>
      <c r="W69" s="8"/>
    </row>
    <row r="70" spans="2:23" ht="20.100000000000001" customHeight="1" x14ac:dyDescent="0.2">
      <c r="B70" s="5"/>
      <c r="C70" s="5"/>
      <c r="D70" s="5"/>
    </row>
    <row r="71" spans="2:23" ht="20.100000000000001" customHeight="1" x14ac:dyDescent="0.2">
      <c r="B71" s="5"/>
      <c r="C71" s="5"/>
      <c r="D71" s="5"/>
    </row>
  </sheetData>
  <mergeCells count="57">
    <mergeCell ref="T34:W35"/>
    <mergeCell ref="B32:D33"/>
    <mergeCell ref="J24:J25"/>
    <mergeCell ref="N24:N25"/>
    <mergeCell ref="O24:O25"/>
    <mergeCell ref="P24:S25"/>
    <mergeCell ref="J28:J29"/>
    <mergeCell ref="N28:N29"/>
    <mergeCell ref="O28:O29"/>
    <mergeCell ref="P28:S29"/>
    <mergeCell ref="T24:W25"/>
    <mergeCell ref="T28:W29"/>
    <mergeCell ref="B53:D55"/>
    <mergeCell ref="E53:J55"/>
    <mergeCell ref="N34:N35"/>
    <mergeCell ref="O34:O35"/>
    <mergeCell ref="P34:S35"/>
    <mergeCell ref="B41:D43"/>
    <mergeCell ref="E41:J43"/>
    <mergeCell ref="J34:J35"/>
    <mergeCell ref="B45:D47"/>
    <mergeCell ref="E45:J47"/>
    <mergeCell ref="B49:D51"/>
    <mergeCell ref="E49:J51"/>
    <mergeCell ref="A34:A35"/>
    <mergeCell ref="B34:B35"/>
    <mergeCell ref="C34:D35"/>
    <mergeCell ref="E34:H35"/>
    <mergeCell ref="I34:I35"/>
    <mergeCell ref="A28:A29"/>
    <mergeCell ref="B28:B29"/>
    <mergeCell ref="C28:D29"/>
    <mergeCell ref="E28:H29"/>
    <mergeCell ref="I28:I29"/>
    <mergeCell ref="R11:S20"/>
    <mergeCell ref="B22:D23"/>
    <mergeCell ref="A24:A25"/>
    <mergeCell ref="B24:B25"/>
    <mergeCell ref="C24:D25"/>
    <mergeCell ref="E24:H25"/>
    <mergeCell ref="I24:I25"/>
    <mergeCell ref="T23:W23"/>
    <mergeCell ref="R10:S10"/>
    <mergeCell ref="M1:P1"/>
    <mergeCell ref="Q1:W1"/>
    <mergeCell ref="C2:E2"/>
    <mergeCell ref="K4:L4"/>
    <mergeCell ref="F7:G7"/>
    <mergeCell ref="P7:Q7"/>
    <mergeCell ref="F9:G9"/>
    <mergeCell ref="P9:Q9"/>
    <mergeCell ref="D10:E10"/>
    <mergeCell ref="H10:I10"/>
    <mergeCell ref="N10:O10"/>
    <mergeCell ref="D11:E20"/>
    <mergeCell ref="H11:I20"/>
    <mergeCell ref="N11:O20"/>
  </mergeCells>
  <phoneticPr fontId="3"/>
  <printOptions horizontalCentered="1" verticalCentered="1"/>
  <pageMargins left="0.78740157480314965" right="0.78740157480314965" top="0.74803149606299213" bottom="0.59055118110236227" header="0" footer="0"/>
  <pageSetup paperSize="9" scale="41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抽選結果</vt:lpstr>
      <vt:lpstr>U11組合せ (抽選結果)</vt:lpstr>
      <vt:lpstr>U11組合せ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</vt:lpstr>
      <vt:lpstr>２日目cd</vt:lpstr>
      <vt:lpstr>3日目（準決勝・決勝） </vt:lpstr>
      <vt:lpstr>'２日目ab'!Print_Area</vt:lpstr>
      <vt:lpstr>'２日目cd'!Print_Area</vt:lpstr>
      <vt:lpstr>'3日目（準決勝・決勝） '!Print_Area</vt:lpstr>
      <vt:lpstr>AB!Print_Area</vt:lpstr>
      <vt:lpstr>CD!Print_Area</vt:lpstr>
      <vt:lpstr>EF!Print_Area</vt:lpstr>
      <vt:lpstr>IJ!Print_Area</vt:lpstr>
      <vt:lpstr>KL!Print_Area</vt:lpstr>
      <vt:lpstr>MN!Print_Area</vt:lpstr>
      <vt:lpstr>OP!Print_Area</vt:lpstr>
      <vt:lpstr>U11組合せ!Print_Area</vt:lpstr>
      <vt:lpstr>'U11組合せ (抽選結果)'!Print_Area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2023-12-16T09:34:09Z</cp:lastPrinted>
  <dcterms:created xsi:type="dcterms:W3CDTF">2005-09-26T14:53:02Z</dcterms:created>
  <dcterms:modified xsi:type="dcterms:W3CDTF">2024-01-20T03:36:41Z</dcterms:modified>
</cp:coreProperties>
</file>