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YS\Desktop\U12選手権関係\"/>
    </mc:Choice>
  </mc:AlternateContent>
  <bookViews>
    <workbookView xWindow="0" yWindow="0" windowWidth="23016" windowHeight="9324" tabRatio="925" firstSheet="1" activeTab="19"/>
  </bookViews>
  <sheets>
    <sheet name="U12選手権組合せ" sheetId="177" r:id="rId1"/>
    <sheet name="抽選結果" sheetId="178" r:id="rId2"/>
    <sheet name="U12選手権組合せ (抽選結果)" sheetId="124" r:id="rId3"/>
    <sheet name="AB" sheetId="167" r:id="rId4"/>
    <sheet name="CD" sheetId="145" r:id="rId5"/>
    <sheet name="EF" sheetId="168" r:id="rId6"/>
    <sheet name="GH" sheetId="165" r:id="rId7"/>
    <sheet name="IJ" sheetId="169" r:id="rId8"/>
    <sheet name="KL" sheetId="170" r:id="rId9"/>
    <sheet name="MN" sheetId="171" r:id="rId10"/>
    <sheet name="OP" sheetId="172" r:id="rId11"/>
    <sheet name="QR" sheetId="164" r:id="rId12"/>
    <sheet name="ST" sheetId="173" r:id="rId13"/>
    <sheet name="UV" sheetId="174" r:id="rId14"/>
    <sheet name="2日目ab" sheetId="125" r:id="rId15"/>
    <sheet name="2日目cd" sheetId="159" r:id="rId16"/>
    <sheet name="2日目ef" sheetId="175" r:id="rId17"/>
    <sheet name="2日目gh" sheetId="176" r:id="rId18"/>
    <sheet name="3日目" sheetId="158" r:id="rId19"/>
    <sheet name="4日目（準決勝・決勝） " sheetId="127" r:id="rId20"/>
  </sheets>
  <definedNames>
    <definedName name="_xlnm.Print_Area" localSheetId="14">'2日目ab'!$A$1:$X$54</definedName>
    <definedName name="_xlnm.Print_Area" localSheetId="17">'2日目gh'!$A$1:$X$55</definedName>
    <definedName name="_xlnm.Print_Area" localSheetId="18">'3日目'!$A$1:$Y$79</definedName>
    <definedName name="_xlnm.Print_Area" localSheetId="19">'4日目（準決勝・決勝） '!$A$1:$W$68</definedName>
    <definedName name="_xlnm.Print_Area" localSheetId="3">AB!$A$1:$AG$84</definedName>
    <definedName name="_xlnm.Print_Area" localSheetId="4">CD!$A$1:$AG$84</definedName>
    <definedName name="_xlnm.Print_Area" localSheetId="5">EF!$A$1:$AG$102</definedName>
    <definedName name="_xlnm.Print_Area" localSheetId="6">GH!$A$1:$AG$95</definedName>
    <definedName name="_xlnm.Print_Area" localSheetId="7">IJ!$A$1:$AG$84</definedName>
    <definedName name="_xlnm.Print_Area" localSheetId="9">MN!$A$1:$AG$84</definedName>
    <definedName name="_xlnm.Print_Area" localSheetId="10">OP!$A$1:$AG$93</definedName>
    <definedName name="_xlnm.Print_Area" localSheetId="11">QR!$A$1:$AG$96</definedName>
    <definedName name="_xlnm.Print_Area" localSheetId="12">ST!$A$1:$AG$84</definedName>
    <definedName name="_xlnm.Print_Area" localSheetId="0">U12選手権組合せ!$A$1:$AL$98</definedName>
    <definedName name="_xlnm.Print_Area" localSheetId="13">UV!$A$1:$AG$84</definedName>
    <definedName name="_xlnm.Print_Area" localSheetId="1">抽選結果!$A$1:$F$189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4" i="124" l="1"/>
  <c r="E40" i="127"/>
  <c r="E36" i="127"/>
  <c r="E44" i="127"/>
  <c r="E48" i="127"/>
  <c r="E60" i="127"/>
  <c r="E52" i="127"/>
  <c r="E56" i="127"/>
  <c r="E64" i="127"/>
  <c r="P31" i="127"/>
  <c r="E31" i="127"/>
  <c r="R9" i="127" l="1"/>
  <c r="H9" i="127"/>
  <c r="N9" i="127"/>
  <c r="D9" i="127"/>
  <c r="P77" i="158"/>
  <c r="E77" i="158"/>
  <c r="P74" i="158"/>
  <c r="E74" i="158"/>
  <c r="P71" i="158" l="1"/>
  <c r="E71" i="158"/>
  <c r="P68" i="158"/>
  <c r="E68" i="158"/>
  <c r="X29" i="158" l="1"/>
  <c r="U29" i="158"/>
  <c r="R29" i="158"/>
  <c r="O29" i="158"/>
  <c r="K29" i="158"/>
  <c r="H29" i="158"/>
  <c r="X11" i="158"/>
  <c r="U11" i="158"/>
  <c r="R11" i="158"/>
  <c r="O11" i="158"/>
  <c r="K11" i="158"/>
  <c r="H11" i="158"/>
  <c r="E11" i="158"/>
  <c r="B11" i="158"/>
  <c r="E29" i="158"/>
  <c r="B29" i="158"/>
  <c r="E52" i="159"/>
  <c r="P50" i="159"/>
  <c r="P48" i="159"/>
  <c r="T26" i="176" l="1"/>
  <c r="Q26" i="176"/>
  <c r="F26" i="176"/>
  <c r="C26" i="176"/>
  <c r="T9" i="176"/>
  <c r="Q9" i="176"/>
  <c r="H9" i="176"/>
  <c r="D9" i="176"/>
  <c r="O26" i="175"/>
  <c r="F26" i="175"/>
  <c r="T9" i="175"/>
  <c r="Q9" i="175"/>
  <c r="I9" i="175"/>
  <c r="F9" i="175"/>
  <c r="C9" i="175"/>
  <c r="N26" i="159"/>
  <c r="F26" i="159"/>
  <c r="T9" i="159"/>
  <c r="Q9" i="159"/>
  <c r="N9" i="159"/>
  <c r="H9" i="159"/>
  <c r="D9" i="159"/>
  <c r="S26" i="125"/>
  <c r="O26" i="125"/>
  <c r="I26" i="125"/>
  <c r="F26" i="125"/>
  <c r="C26" i="125"/>
  <c r="N9" i="125"/>
  <c r="I9" i="125"/>
  <c r="F9" i="125"/>
  <c r="C9" i="125"/>
  <c r="N26" i="176"/>
  <c r="I26" i="176"/>
  <c r="N9" i="176"/>
  <c r="S26" i="175"/>
  <c r="I26" i="175"/>
  <c r="C26" i="175"/>
  <c r="N9" i="175"/>
  <c r="T26" i="159"/>
  <c r="Q26" i="159"/>
  <c r="I26" i="159"/>
  <c r="C26" i="159"/>
  <c r="T9" i="125"/>
  <c r="Q9" i="125"/>
  <c r="C63" i="124" l="1"/>
  <c r="C64" i="124"/>
  <c r="C65" i="124"/>
  <c r="AJ58" i="124"/>
  <c r="AJ59" i="124"/>
  <c r="AJ60" i="124"/>
  <c r="AJ61" i="124"/>
  <c r="AJ62" i="124"/>
  <c r="AJ63" i="124"/>
  <c r="AJ64" i="124"/>
  <c r="AJ65" i="124"/>
  <c r="A58" i="124"/>
  <c r="AL58" i="124"/>
  <c r="C59" i="124"/>
  <c r="C60" i="124"/>
  <c r="C61" i="124"/>
  <c r="C62" i="124"/>
  <c r="AL66" i="124"/>
  <c r="AJ11" i="124"/>
  <c r="AJ12" i="124"/>
  <c r="AJ13" i="124"/>
  <c r="AJ14" i="124"/>
  <c r="AJ15" i="124"/>
  <c r="AJ16" i="124"/>
  <c r="AL10" i="124"/>
  <c r="AL18" i="124"/>
  <c r="AJ19" i="124"/>
  <c r="AJ20" i="124"/>
  <c r="AJ21" i="124"/>
  <c r="AJ22" i="124"/>
  <c r="AJ23" i="124"/>
  <c r="AJ24" i="124"/>
  <c r="AL34" i="124"/>
  <c r="AL26" i="124"/>
  <c r="AJ27" i="124"/>
  <c r="AJ28" i="124"/>
  <c r="AJ29" i="124"/>
  <c r="AJ30" i="124"/>
  <c r="AJ31" i="124"/>
  <c r="AJ32" i="124"/>
  <c r="AJ35" i="124"/>
  <c r="AJ36" i="124"/>
  <c r="AJ37" i="124"/>
  <c r="AJ38" i="124"/>
  <c r="AJ39" i="124"/>
  <c r="AJ40" i="124"/>
  <c r="AL42" i="124"/>
  <c r="AL50" i="124"/>
  <c r="AJ43" i="124"/>
  <c r="AJ44" i="124"/>
  <c r="AJ45" i="124"/>
  <c r="AJ46" i="124"/>
  <c r="AJ47" i="124"/>
  <c r="AJ48" i="124"/>
  <c r="AJ49" i="124"/>
  <c r="AJ50" i="124"/>
  <c r="AJ51" i="124"/>
  <c r="AJ52" i="124"/>
  <c r="AJ53" i="124"/>
  <c r="AJ54" i="124"/>
  <c r="AJ55" i="124"/>
  <c r="AJ56" i="124"/>
  <c r="AJ57" i="124"/>
  <c r="AJ67" i="124"/>
  <c r="AJ68" i="124"/>
  <c r="AJ69" i="124"/>
  <c r="AJ70" i="124"/>
  <c r="AJ71" i="124"/>
  <c r="AJ72" i="124"/>
  <c r="AL74" i="124"/>
  <c r="AJ75" i="124"/>
  <c r="AJ76" i="124"/>
  <c r="AJ77" i="124"/>
  <c r="AJ78" i="124"/>
  <c r="AJ79" i="124"/>
  <c r="AJ80" i="124"/>
  <c r="AL82" i="124"/>
  <c r="AJ83" i="124"/>
  <c r="AJ84" i="124"/>
  <c r="AJ85" i="124"/>
  <c r="AJ86" i="124"/>
  <c r="AJ87" i="124"/>
  <c r="AJ88" i="124"/>
  <c r="AL90" i="124"/>
  <c r="AJ91" i="124"/>
  <c r="AJ92" i="124"/>
  <c r="AJ93" i="124"/>
  <c r="AJ94" i="124"/>
  <c r="AJ95" i="124"/>
  <c r="AJ96" i="124"/>
  <c r="A90" i="124"/>
  <c r="A82" i="124"/>
  <c r="C96" i="124"/>
  <c r="C92" i="124"/>
  <c r="C93" i="124"/>
  <c r="C94" i="124"/>
  <c r="C95" i="124"/>
  <c r="C91" i="124"/>
  <c r="C84" i="124"/>
  <c r="C85" i="124"/>
  <c r="C86" i="124"/>
  <c r="C87" i="124"/>
  <c r="C88" i="124"/>
  <c r="C83" i="124"/>
  <c r="A74" i="124"/>
  <c r="A66" i="124"/>
  <c r="C76" i="124"/>
  <c r="C77" i="124"/>
  <c r="C78" i="124"/>
  <c r="C79" i="124"/>
  <c r="C80" i="124"/>
  <c r="C75" i="124"/>
  <c r="C68" i="124"/>
  <c r="C69" i="124"/>
  <c r="C70" i="124"/>
  <c r="C71" i="124"/>
  <c r="C72" i="124"/>
  <c r="C67" i="124"/>
  <c r="A50" i="124"/>
  <c r="C16" i="124"/>
  <c r="C58" i="124"/>
  <c r="C51" i="124"/>
  <c r="C52" i="124"/>
  <c r="C53" i="124"/>
  <c r="C54" i="124"/>
  <c r="C55" i="124"/>
  <c r="C56" i="124"/>
  <c r="C57" i="124"/>
  <c r="C50" i="124"/>
  <c r="A34" i="124"/>
  <c r="A42" i="124"/>
  <c r="C43" i="124"/>
  <c r="C44" i="124"/>
  <c r="C45" i="124"/>
  <c r="C46" i="124"/>
  <c r="C47" i="124"/>
  <c r="C48" i="124"/>
  <c r="C49" i="124"/>
  <c r="C42" i="124"/>
  <c r="C36" i="124"/>
  <c r="C37" i="124"/>
  <c r="C38" i="124"/>
  <c r="C39" i="124"/>
  <c r="C40" i="124"/>
  <c r="C35" i="124"/>
  <c r="A26" i="124"/>
  <c r="C28" i="124"/>
  <c r="C29" i="124"/>
  <c r="C30" i="124"/>
  <c r="C31" i="124"/>
  <c r="C32" i="124"/>
  <c r="C27" i="124"/>
  <c r="A18" i="124"/>
  <c r="C23" i="124"/>
  <c r="C20" i="124"/>
  <c r="C21" i="124"/>
  <c r="C22" i="124"/>
  <c r="C24" i="124"/>
  <c r="C19" i="124"/>
  <c r="C11" i="124"/>
  <c r="A10" i="124"/>
  <c r="C12" i="124"/>
  <c r="C13" i="124"/>
  <c r="C14" i="124"/>
  <c r="C15" i="124"/>
  <c r="A163" i="178"/>
  <c r="A162" i="178" l="1"/>
  <c r="A161" i="178"/>
  <c r="A160" i="178"/>
  <c r="A159" i="178"/>
  <c r="A158" i="178"/>
  <c r="A157" i="178"/>
  <c r="A156" i="178"/>
  <c r="A155" i="178"/>
  <c r="A154" i="178"/>
  <c r="A153" i="178"/>
  <c r="A152" i="178"/>
  <c r="A151" i="178"/>
  <c r="A148" i="178"/>
  <c r="A147" i="178"/>
  <c r="A146" i="178"/>
  <c r="A145" i="178"/>
  <c r="A144" i="178"/>
  <c r="A143" i="178"/>
  <c r="A142" i="178"/>
  <c r="A141" i="178"/>
  <c r="A140" i="178"/>
  <c r="A139" i="178"/>
  <c r="A138" i="178"/>
  <c r="A137" i="178"/>
  <c r="A136" i="178"/>
  <c r="A135" i="178"/>
  <c r="A134" i="178"/>
  <c r="A133" i="178"/>
  <c r="A132" i="178"/>
  <c r="A131" i="178"/>
  <c r="A130" i="178"/>
  <c r="A129" i="178"/>
  <c r="A126" i="178"/>
  <c r="A125" i="178"/>
  <c r="A124" i="178"/>
  <c r="A123" i="178"/>
  <c r="A122" i="178"/>
  <c r="A121" i="178"/>
  <c r="A120" i="178"/>
  <c r="A119" i="178"/>
  <c r="A118" i="178"/>
  <c r="A117" i="178"/>
  <c r="A116" i="178"/>
  <c r="A115" i="178"/>
  <c r="A114" i="178"/>
  <c r="A111" i="178"/>
  <c r="A110" i="178"/>
  <c r="A109" i="178"/>
  <c r="A108" i="178"/>
  <c r="A107" i="178"/>
  <c r="A106" i="178"/>
  <c r="A105" i="178"/>
  <c r="A104" i="178"/>
  <c r="A103" i="178"/>
  <c r="A102" i="178"/>
  <c r="A101" i="178"/>
  <c r="A100" i="178"/>
  <c r="A99" i="178"/>
  <c r="A98" i="178"/>
  <c r="A97" i="178"/>
  <c r="A96" i="178"/>
  <c r="A95" i="178"/>
  <c r="A94" i="178"/>
  <c r="A93" i="178"/>
  <c r="A92" i="178"/>
  <c r="A91" i="178"/>
  <c r="A88" i="178"/>
  <c r="A87" i="178"/>
  <c r="A86" i="178"/>
  <c r="A85" i="178"/>
  <c r="A84" i="178"/>
  <c r="A83" i="178"/>
  <c r="A82" i="178"/>
  <c r="A81" i="178"/>
  <c r="A80" i="178"/>
  <c r="A79" i="178"/>
  <c r="A76" i="178"/>
  <c r="A75" i="178"/>
  <c r="A74" i="178"/>
  <c r="A73" i="178"/>
  <c r="A72" i="178"/>
  <c r="A71" i="178"/>
  <c r="A70" i="178"/>
  <c r="A69" i="178"/>
  <c r="A68" i="178"/>
  <c r="A67" i="178"/>
  <c r="A66" i="178"/>
  <c r="A65" i="178"/>
  <c r="A64" i="178"/>
  <c r="A63" i="178"/>
  <c r="A62" i="178"/>
  <c r="A61" i="178"/>
  <c r="A60" i="178"/>
  <c r="A59" i="178"/>
  <c r="A58" i="178"/>
  <c r="A57" i="178"/>
  <c r="A56" i="178"/>
  <c r="A55" i="178"/>
  <c r="A54" i="178"/>
  <c r="A53" i="178"/>
  <c r="A52" i="178"/>
  <c r="A51" i="178"/>
  <c r="A50" i="178"/>
  <c r="A49" i="178"/>
  <c r="A48" i="178"/>
  <c r="A47" i="178"/>
  <c r="A46" i="178"/>
  <c r="A45" i="178"/>
  <c r="A44" i="178"/>
  <c r="A41" i="178"/>
  <c r="A40" i="178"/>
  <c r="A39" i="178"/>
  <c r="A38" i="178"/>
  <c r="A37" i="178"/>
  <c r="A36" i="178"/>
  <c r="A35" i="178"/>
  <c r="A34" i="178"/>
  <c r="A33" i="178"/>
  <c r="A32" i="178"/>
  <c r="A31" i="178"/>
  <c r="A28" i="178"/>
  <c r="A27" i="178"/>
  <c r="A26" i="178"/>
  <c r="A25" i="178"/>
  <c r="A24" i="178"/>
  <c r="A23" i="178"/>
  <c r="A22" i="178"/>
  <c r="A21" i="178"/>
  <c r="A20" i="178"/>
  <c r="A19" i="178"/>
  <c r="A18" i="178"/>
  <c r="A17" i="178"/>
  <c r="A16" i="178"/>
  <c r="A15" i="178"/>
  <c r="A14" i="178"/>
  <c r="A13" i="178"/>
  <c r="A12" i="178"/>
  <c r="A11" i="178"/>
  <c r="A10" i="178"/>
  <c r="A9" i="178"/>
  <c r="A8" i="178"/>
  <c r="A7" i="178"/>
  <c r="X47" i="177"/>
  <c r="AG9" i="177"/>
  <c r="AA9" i="177"/>
  <c r="W9" i="177"/>
  <c r="R1" i="158" l="1"/>
  <c r="R1" i="176"/>
  <c r="R1" i="175"/>
  <c r="P54" i="176"/>
  <c r="O54" i="176"/>
  <c r="I54" i="176"/>
  <c r="O52" i="176"/>
  <c r="I52" i="176"/>
  <c r="E52" i="176"/>
  <c r="O50" i="176"/>
  <c r="I50" i="176"/>
  <c r="E50" i="176"/>
  <c r="P47" i="176"/>
  <c r="O47" i="176"/>
  <c r="I47" i="176"/>
  <c r="E47" i="176"/>
  <c r="P45" i="176"/>
  <c r="E54" i="176" s="1"/>
  <c r="O45" i="176"/>
  <c r="I45" i="176"/>
  <c r="E45" i="176"/>
  <c r="P43" i="176"/>
  <c r="O43" i="176"/>
  <c r="I43" i="176"/>
  <c r="E43" i="176"/>
  <c r="P52" i="176" s="1"/>
  <c r="P38" i="176"/>
  <c r="O38" i="176"/>
  <c r="I38" i="176"/>
  <c r="E38" i="176"/>
  <c r="P50" i="176" s="1"/>
  <c r="A1" i="176"/>
  <c r="P53" i="175"/>
  <c r="O53" i="175"/>
  <c r="I53" i="175"/>
  <c r="E53" i="175"/>
  <c r="P51" i="175"/>
  <c r="O51" i="175"/>
  <c r="I51" i="175"/>
  <c r="P48" i="175"/>
  <c r="O48" i="175"/>
  <c r="I48" i="175"/>
  <c r="O46" i="175"/>
  <c r="I46" i="175"/>
  <c r="E46" i="175"/>
  <c r="P42" i="175"/>
  <c r="O42" i="175"/>
  <c r="I42" i="175"/>
  <c r="E42" i="175"/>
  <c r="E51" i="175" s="1"/>
  <c r="P40" i="175"/>
  <c r="E48" i="175" s="1"/>
  <c r="O40" i="175"/>
  <c r="I40" i="175"/>
  <c r="E40" i="175"/>
  <c r="P38" i="175"/>
  <c r="P46" i="175" s="1"/>
  <c r="O38" i="175"/>
  <c r="I38" i="175"/>
  <c r="E38" i="175"/>
  <c r="A1" i="175"/>
  <c r="P52" i="159"/>
  <c r="E50" i="159"/>
  <c r="E48" i="159"/>
  <c r="P46" i="159"/>
  <c r="E46" i="159"/>
  <c r="P44" i="159"/>
  <c r="E44" i="159"/>
  <c r="P42" i="159"/>
  <c r="E42" i="159"/>
  <c r="P38" i="159"/>
  <c r="E38" i="159"/>
  <c r="O44" i="159"/>
  <c r="I44" i="159"/>
  <c r="R1" i="159"/>
  <c r="O52" i="159"/>
  <c r="I52" i="159"/>
  <c r="O50" i="159"/>
  <c r="I50" i="159"/>
  <c r="O48" i="159"/>
  <c r="I48" i="159"/>
  <c r="O46" i="159"/>
  <c r="I46" i="159"/>
  <c r="O42" i="159"/>
  <c r="I42" i="159"/>
  <c r="O38" i="159"/>
  <c r="I38" i="159"/>
  <c r="P53" i="125"/>
  <c r="E53" i="125"/>
  <c r="P51" i="125"/>
  <c r="P49" i="125"/>
  <c r="E46" i="125"/>
  <c r="P42" i="125"/>
  <c r="E42" i="125"/>
  <c r="E51" i="125" s="1"/>
  <c r="P40" i="125"/>
  <c r="E40" i="125"/>
  <c r="E49" i="125" s="1"/>
  <c r="P38" i="125"/>
  <c r="P46" i="125" s="1"/>
  <c r="E38" i="125"/>
  <c r="R1" i="125"/>
  <c r="AA50" i="174"/>
  <c r="R83" i="174" s="1"/>
  <c r="Z77" i="174" s="1"/>
  <c r="W50" i="174"/>
  <c r="R81" i="174" s="1"/>
  <c r="X77" i="174" s="1"/>
  <c r="S50" i="174"/>
  <c r="G62" i="174" s="1"/>
  <c r="N50" i="174"/>
  <c r="U71" i="174" s="1"/>
  <c r="J50" i="174"/>
  <c r="U59" i="174" s="1"/>
  <c r="F50" i="174"/>
  <c r="G59" i="174" s="1"/>
  <c r="AA7" i="174"/>
  <c r="U31" i="174" s="1"/>
  <c r="W7" i="174"/>
  <c r="U19" i="174" s="1"/>
  <c r="S7" i="174"/>
  <c r="R36" i="174" s="1"/>
  <c r="V34" i="174" s="1"/>
  <c r="N7" i="174"/>
  <c r="U22" i="174" s="1"/>
  <c r="J7" i="174"/>
  <c r="G28" i="174" s="1"/>
  <c r="F7" i="174"/>
  <c r="C36" i="174" s="1"/>
  <c r="G34" i="174" s="1"/>
  <c r="X44" i="174"/>
  <c r="X1" i="174"/>
  <c r="AA50" i="173"/>
  <c r="U68" i="173" s="1"/>
  <c r="W50" i="173"/>
  <c r="G74" i="173" s="1"/>
  <c r="S50" i="173"/>
  <c r="R79" i="173" s="1"/>
  <c r="V77" i="173" s="1"/>
  <c r="N50" i="173"/>
  <c r="U71" i="173" s="1"/>
  <c r="J50" i="173"/>
  <c r="U59" i="173" s="1"/>
  <c r="F50" i="173"/>
  <c r="G59" i="173" s="1"/>
  <c r="AA7" i="173"/>
  <c r="U25" i="173" s="1"/>
  <c r="W7" i="173"/>
  <c r="R38" i="173" s="1"/>
  <c r="X34" i="173" s="1"/>
  <c r="S7" i="173"/>
  <c r="R36" i="173" s="1"/>
  <c r="V34" i="173" s="1"/>
  <c r="N7" i="173"/>
  <c r="C40" i="173" s="1"/>
  <c r="K34" i="173" s="1"/>
  <c r="J7" i="173"/>
  <c r="U16" i="173" s="1"/>
  <c r="F7" i="173"/>
  <c r="G22" i="173" s="1"/>
  <c r="X44" i="173"/>
  <c r="X1" i="173"/>
  <c r="Y83" i="174"/>
  <c r="Z81" i="174"/>
  <c r="R77" i="174"/>
  <c r="C77" i="174"/>
  <c r="T74" i="174"/>
  <c r="AA81" i="174" s="1"/>
  <c r="X83" i="174" s="1"/>
  <c r="X84" i="174" s="1"/>
  <c r="N74" i="174"/>
  <c r="T71" i="174"/>
  <c r="L81" i="174" s="1"/>
  <c r="I83" i="174" s="1"/>
  <c r="N71" i="174"/>
  <c r="K81" i="174" s="1"/>
  <c r="T68" i="174"/>
  <c r="AA79" i="174" s="1"/>
  <c r="V83" i="174" s="1"/>
  <c r="N68" i="174"/>
  <c r="Z79" i="174" s="1"/>
  <c r="T65" i="174"/>
  <c r="L79" i="174" s="1"/>
  <c r="G83" i="174" s="1"/>
  <c r="N65" i="174"/>
  <c r="K79" i="174" s="1"/>
  <c r="T62" i="174"/>
  <c r="Y79" i="174" s="1"/>
  <c r="V81" i="174" s="1"/>
  <c r="N62" i="174"/>
  <c r="X79" i="174" s="1"/>
  <c r="T59" i="174"/>
  <c r="J79" i="174" s="1"/>
  <c r="G81" i="174" s="1"/>
  <c r="N59" i="174"/>
  <c r="I79" i="174" s="1"/>
  <c r="AA38" i="174"/>
  <c r="X40" i="174" s="1"/>
  <c r="G38" i="174"/>
  <c r="AA36" i="174"/>
  <c r="V40" i="174" s="1"/>
  <c r="L36" i="174"/>
  <c r="G40" i="174" s="1"/>
  <c r="J36" i="174"/>
  <c r="R34" i="174"/>
  <c r="C34" i="174"/>
  <c r="T31" i="174"/>
  <c r="N31" i="174"/>
  <c r="Z38" i="174" s="1"/>
  <c r="T28" i="174"/>
  <c r="L38" i="174" s="1"/>
  <c r="I40" i="174" s="1"/>
  <c r="N28" i="174"/>
  <c r="K38" i="174" s="1"/>
  <c r="T25" i="174"/>
  <c r="N25" i="174"/>
  <c r="Z36" i="174" s="1"/>
  <c r="T22" i="174"/>
  <c r="N22" i="174"/>
  <c r="K36" i="174" s="1"/>
  <c r="T19" i="174"/>
  <c r="Y36" i="174" s="1"/>
  <c r="V38" i="174" s="1"/>
  <c r="N19" i="174"/>
  <c r="X36" i="174" s="1"/>
  <c r="T16" i="174"/>
  <c r="N16" i="174"/>
  <c r="I36" i="174" s="1"/>
  <c r="A1" i="174"/>
  <c r="A44" i="174" s="1"/>
  <c r="L81" i="173"/>
  <c r="I83" i="173" s="1"/>
  <c r="J79" i="173"/>
  <c r="G81" i="173" s="1"/>
  <c r="I79" i="173"/>
  <c r="H81" i="173" s="1"/>
  <c r="R77" i="173"/>
  <c r="C77" i="173"/>
  <c r="T74" i="173"/>
  <c r="AA81" i="173" s="1"/>
  <c r="X83" i="173" s="1"/>
  <c r="N74" i="173"/>
  <c r="Z81" i="173" s="1"/>
  <c r="T71" i="173"/>
  <c r="N71" i="173"/>
  <c r="K81" i="173" s="1"/>
  <c r="T68" i="173"/>
  <c r="AA79" i="173" s="1"/>
  <c r="V83" i="173" s="1"/>
  <c r="N68" i="173"/>
  <c r="Z79" i="173" s="1"/>
  <c r="T65" i="173"/>
  <c r="L79" i="173" s="1"/>
  <c r="G83" i="173" s="1"/>
  <c r="N65" i="173"/>
  <c r="K79" i="173" s="1"/>
  <c r="T62" i="173"/>
  <c r="Y79" i="173" s="1"/>
  <c r="V81" i="173" s="1"/>
  <c r="N62" i="173"/>
  <c r="X79" i="173" s="1"/>
  <c r="T59" i="173"/>
  <c r="N59" i="173"/>
  <c r="AA38" i="173"/>
  <c r="X40" i="173" s="1"/>
  <c r="R34" i="173"/>
  <c r="C34" i="173"/>
  <c r="T31" i="173"/>
  <c r="N31" i="173"/>
  <c r="Z38" i="173" s="1"/>
  <c r="T28" i="173"/>
  <c r="L38" i="173" s="1"/>
  <c r="I40" i="173" s="1"/>
  <c r="N28" i="173"/>
  <c r="K38" i="173" s="1"/>
  <c r="T25" i="173"/>
  <c r="AA36" i="173" s="1"/>
  <c r="V40" i="173" s="1"/>
  <c r="N25" i="173"/>
  <c r="Z36" i="173" s="1"/>
  <c r="T22" i="173"/>
  <c r="L36" i="173" s="1"/>
  <c r="G40" i="173" s="1"/>
  <c r="N22" i="173"/>
  <c r="K36" i="173" s="1"/>
  <c r="T19" i="173"/>
  <c r="Y36" i="173" s="1"/>
  <c r="V38" i="173" s="1"/>
  <c r="N19" i="173"/>
  <c r="X36" i="173" s="1"/>
  <c r="T16" i="173"/>
  <c r="J36" i="173" s="1"/>
  <c r="G38" i="173" s="1"/>
  <c r="N16" i="173"/>
  <c r="I36" i="173" s="1"/>
  <c r="A1" i="173"/>
  <c r="A44" i="173" s="1"/>
  <c r="Z58" i="164"/>
  <c r="V58" i="164"/>
  <c r="R58" i="164"/>
  <c r="O58" i="164"/>
  <c r="K58" i="164"/>
  <c r="G58" i="164"/>
  <c r="C58" i="164"/>
  <c r="Z39" i="173" l="1"/>
  <c r="Y40" i="173"/>
  <c r="X41" i="173"/>
  <c r="Z82" i="174"/>
  <c r="U19" i="173"/>
  <c r="R40" i="174"/>
  <c r="Z34" i="174" s="1"/>
  <c r="R83" i="173"/>
  <c r="Z77" i="173" s="1"/>
  <c r="G25" i="173"/>
  <c r="G31" i="173"/>
  <c r="G19" i="173"/>
  <c r="U16" i="174"/>
  <c r="C36" i="173"/>
  <c r="G34" i="173" s="1"/>
  <c r="G19" i="174"/>
  <c r="C38" i="174"/>
  <c r="I34" i="174" s="1"/>
  <c r="U62" i="174"/>
  <c r="G16" i="173"/>
  <c r="G74" i="174"/>
  <c r="G65" i="174"/>
  <c r="U28" i="174"/>
  <c r="G31" i="174"/>
  <c r="R38" i="174"/>
  <c r="X34" i="174" s="1"/>
  <c r="G16" i="174"/>
  <c r="G71" i="173"/>
  <c r="C81" i="173"/>
  <c r="I77" i="173" s="1"/>
  <c r="G65" i="173"/>
  <c r="R40" i="173"/>
  <c r="Z34" i="173" s="1"/>
  <c r="U22" i="173"/>
  <c r="U31" i="173"/>
  <c r="U68" i="174"/>
  <c r="U74" i="174"/>
  <c r="G68" i="174"/>
  <c r="C81" i="174"/>
  <c r="I77" i="174" s="1"/>
  <c r="G71" i="174"/>
  <c r="C79" i="174"/>
  <c r="G77" i="174" s="1"/>
  <c r="G25" i="174"/>
  <c r="C40" i="174"/>
  <c r="K34" i="174" s="1"/>
  <c r="U62" i="173"/>
  <c r="C79" i="173"/>
  <c r="G77" i="173" s="1"/>
  <c r="G28" i="173"/>
  <c r="C38" i="173"/>
  <c r="I34" i="173" s="1"/>
  <c r="H83" i="174"/>
  <c r="K80" i="174"/>
  <c r="K39" i="174"/>
  <c r="J40" i="174"/>
  <c r="I41" i="174" s="1"/>
  <c r="AD40" i="174"/>
  <c r="Z80" i="174"/>
  <c r="W83" i="174"/>
  <c r="H81" i="174"/>
  <c r="O79" i="174"/>
  <c r="N79" i="174" s="1"/>
  <c r="I80" i="174"/>
  <c r="M79" i="174" s="1"/>
  <c r="Z39" i="174"/>
  <c r="Y40" i="174"/>
  <c r="X41" i="174" s="1"/>
  <c r="O40" i="174"/>
  <c r="V39" i="174"/>
  <c r="AD38" i="174"/>
  <c r="AC38" i="174" s="1"/>
  <c r="O81" i="174"/>
  <c r="N81" i="174" s="1"/>
  <c r="G82" i="174"/>
  <c r="M81" i="174" s="1"/>
  <c r="J83" i="174"/>
  <c r="I84" i="174" s="1"/>
  <c r="K82" i="174"/>
  <c r="X80" i="174"/>
  <c r="W81" i="174"/>
  <c r="V82" i="174" s="1"/>
  <c r="AB81" i="174" s="1"/>
  <c r="AD79" i="174"/>
  <c r="AC79" i="174" s="1"/>
  <c r="H38" i="174"/>
  <c r="G39" i="174" s="1"/>
  <c r="O36" i="174"/>
  <c r="N36" i="174" s="1"/>
  <c r="I37" i="174"/>
  <c r="M36" i="174" s="1"/>
  <c r="O38" i="174"/>
  <c r="O83" i="174"/>
  <c r="N83" i="174" s="1"/>
  <c r="G84" i="174"/>
  <c r="AD36" i="174"/>
  <c r="AC36" i="174" s="1"/>
  <c r="W38" i="174"/>
  <c r="X37" i="174"/>
  <c r="V84" i="174"/>
  <c r="AB83" i="174" s="1"/>
  <c r="AD83" i="174"/>
  <c r="AC83" i="174" s="1"/>
  <c r="H40" i="174"/>
  <c r="G41" i="174" s="1"/>
  <c r="K37" i="174"/>
  <c r="AD81" i="174"/>
  <c r="W40" i="174"/>
  <c r="V41" i="174" s="1"/>
  <c r="Z37" i="174"/>
  <c r="U25" i="174"/>
  <c r="U65" i="174"/>
  <c r="C83" i="174"/>
  <c r="K77" i="174" s="1"/>
  <c r="R79" i="174"/>
  <c r="V77" i="174" s="1"/>
  <c r="G22" i="174"/>
  <c r="AD81" i="173"/>
  <c r="H40" i="173"/>
  <c r="G41" i="173" s="1"/>
  <c r="K37" i="173"/>
  <c r="Y83" i="173"/>
  <c r="Z82" i="173"/>
  <c r="W81" i="173"/>
  <c r="V82" i="173" s="1"/>
  <c r="AB81" i="173" s="1"/>
  <c r="X80" i="173"/>
  <c r="AB79" i="173" s="1"/>
  <c r="AD79" i="173"/>
  <c r="AC79" i="173" s="1"/>
  <c r="X84" i="173"/>
  <c r="W40" i="173"/>
  <c r="V41" i="173" s="1"/>
  <c r="Z37" i="173"/>
  <c r="AD40" i="173"/>
  <c r="I37" i="173"/>
  <c r="H38" i="173"/>
  <c r="O36" i="173"/>
  <c r="N36" i="173" s="1"/>
  <c r="O40" i="173"/>
  <c r="H83" i="173"/>
  <c r="G84" i="173" s="1"/>
  <c r="K80" i="173"/>
  <c r="O38" i="173"/>
  <c r="N38" i="173" s="1"/>
  <c r="G39" i="173"/>
  <c r="O83" i="173"/>
  <c r="K39" i="173"/>
  <c r="J40" i="173"/>
  <c r="I41" i="173" s="1"/>
  <c r="Z80" i="173"/>
  <c r="W83" i="173"/>
  <c r="V84" i="173" s="1"/>
  <c r="O81" i="173"/>
  <c r="N81" i="173" s="1"/>
  <c r="G82" i="173"/>
  <c r="M81" i="173" s="1"/>
  <c r="AD83" i="173"/>
  <c r="AC83" i="173" s="1"/>
  <c r="AD36" i="173"/>
  <c r="AC36" i="173" s="1"/>
  <c r="X37" i="173"/>
  <c r="AB36" i="173" s="1"/>
  <c r="W38" i="173"/>
  <c r="V39" i="173" s="1"/>
  <c r="AB38" i="173" s="1"/>
  <c r="AD38" i="173"/>
  <c r="J83" i="173"/>
  <c r="I84" i="173" s="1"/>
  <c r="K82" i="173"/>
  <c r="U65" i="173"/>
  <c r="U74" i="173"/>
  <c r="G68" i="173"/>
  <c r="I80" i="173"/>
  <c r="R81" i="173"/>
  <c r="X77" i="173" s="1"/>
  <c r="C83" i="173"/>
  <c r="K77" i="173" s="1"/>
  <c r="U28" i="173"/>
  <c r="O79" i="173"/>
  <c r="N79" i="173" s="1"/>
  <c r="G62" i="173"/>
  <c r="AD7" i="164"/>
  <c r="Z7" i="164"/>
  <c r="V7" i="164"/>
  <c r="R7" i="164"/>
  <c r="O7" i="164"/>
  <c r="K7" i="164"/>
  <c r="G7" i="164"/>
  <c r="C7" i="164"/>
  <c r="X52" i="164"/>
  <c r="X1" i="164"/>
  <c r="AD49" i="172"/>
  <c r="AB83" i="172" s="1"/>
  <c r="Z49" i="172"/>
  <c r="R89" i="172" s="1"/>
  <c r="V49" i="172"/>
  <c r="G72" i="172" s="1"/>
  <c r="R49" i="172"/>
  <c r="R85" i="172" s="1"/>
  <c r="O49" i="172"/>
  <c r="U60" i="172" s="1"/>
  <c r="K49" i="172"/>
  <c r="U66" i="172" s="1"/>
  <c r="G49" i="172"/>
  <c r="G68" i="172" s="1"/>
  <c r="C49" i="172"/>
  <c r="G74" i="172" s="1"/>
  <c r="AA7" i="172"/>
  <c r="U31" i="172" s="1"/>
  <c r="W7" i="172"/>
  <c r="U19" i="172" s="1"/>
  <c r="S7" i="172"/>
  <c r="R36" i="172" s="1"/>
  <c r="V34" i="172" s="1"/>
  <c r="N7" i="172"/>
  <c r="U28" i="172" s="1"/>
  <c r="J7" i="172"/>
  <c r="U16" i="172" s="1"/>
  <c r="F7" i="172"/>
  <c r="G16" i="172" s="1"/>
  <c r="X43" i="172"/>
  <c r="X1" i="172"/>
  <c r="R34" i="172"/>
  <c r="C34" i="172"/>
  <c r="T31" i="172"/>
  <c r="AA38" i="172" s="1"/>
  <c r="X40" i="172" s="1"/>
  <c r="N31" i="172"/>
  <c r="Z38" i="172" s="1"/>
  <c r="T28" i="172"/>
  <c r="L38" i="172" s="1"/>
  <c r="I40" i="172" s="1"/>
  <c r="N28" i="172"/>
  <c r="K38" i="172" s="1"/>
  <c r="T25" i="172"/>
  <c r="AA36" i="172" s="1"/>
  <c r="V40" i="172" s="1"/>
  <c r="N25" i="172"/>
  <c r="Z36" i="172" s="1"/>
  <c r="T22" i="172"/>
  <c r="L36" i="172" s="1"/>
  <c r="G40" i="172" s="1"/>
  <c r="N22" i="172"/>
  <c r="K36" i="172" s="1"/>
  <c r="T19" i="172"/>
  <c r="Y36" i="172" s="1"/>
  <c r="V38" i="172" s="1"/>
  <c r="N19" i="172"/>
  <c r="X36" i="172" s="1"/>
  <c r="T16" i="172"/>
  <c r="J36" i="172" s="1"/>
  <c r="G38" i="172" s="1"/>
  <c r="N16" i="172"/>
  <c r="I36" i="172" s="1"/>
  <c r="H38" i="172" s="1"/>
  <c r="AB85" i="172"/>
  <c r="W91" i="172" s="1"/>
  <c r="H85" i="172"/>
  <c r="E87" i="172" s="1"/>
  <c r="G85" i="172"/>
  <c r="R83" i="172"/>
  <c r="A83" i="172"/>
  <c r="T80" i="172"/>
  <c r="AA87" i="172" s="1"/>
  <c r="N80" i="172"/>
  <c r="Z87" i="172" s="1"/>
  <c r="Y89" i="172" s="1"/>
  <c r="T78" i="172"/>
  <c r="AC85" i="172" s="1"/>
  <c r="V91" i="172" s="1"/>
  <c r="N78" i="172"/>
  <c r="T76" i="172"/>
  <c r="J87" i="172" s="1"/>
  <c r="G89" i="172" s="1"/>
  <c r="N76" i="172"/>
  <c r="I87" i="172" s="1"/>
  <c r="T74" i="172"/>
  <c r="L85" i="172" s="1"/>
  <c r="E91" i="172" s="1"/>
  <c r="N74" i="172"/>
  <c r="K85" i="172" s="1"/>
  <c r="K86" i="172" s="1"/>
  <c r="T72" i="172"/>
  <c r="AC87" i="172" s="1"/>
  <c r="X91" i="172" s="1"/>
  <c r="N72" i="172"/>
  <c r="AB87" i="172" s="1"/>
  <c r="T70" i="172"/>
  <c r="AA85" i="172" s="1"/>
  <c r="V89" i="172" s="1"/>
  <c r="N70" i="172"/>
  <c r="Z85" i="172" s="1"/>
  <c r="W89" i="172" s="1"/>
  <c r="T68" i="172"/>
  <c r="L87" i="172" s="1"/>
  <c r="G91" i="172" s="1"/>
  <c r="N68" i="172"/>
  <c r="K87" i="172" s="1"/>
  <c r="T66" i="172"/>
  <c r="J85" i="172" s="1"/>
  <c r="E89" i="172" s="1"/>
  <c r="N66" i="172"/>
  <c r="I85" i="172" s="1"/>
  <c r="I86" i="172" s="1"/>
  <c r="T64" i="172"/>
  <c r="AC89" i="172" s="1"/>
  <c r="Z91" i="172" s="1"/>
  <c r="N64" i="172"/>
  <c r="AB89" i="172" s="1"/>
  <c r="T62" i="172"/>
  <c r="Y85" i="172" s="1"/>
  <c r="V87" i="172" s="1"/>
  <c r="N62" i="172"/>
  <c r="X85" i="172" s="1"/>
  <c r="T60" i="172"/>
  <c r="L89" i="172" s="1"/>
  <c r="I91" i="172" s="1"/>
  <c r="N60" i="172"/>
  <c r="K89" i="172" s="1"/>
  <c r="T58" i="172"/>
  <c r="N58" i="172"/>
  <c r="A43" i="172"/>
  <c r="A1" i="172" s="1"/>
  <c r="AA50" i="171"/>
  <c r="R83" i="171" s="1"/>
  <c r="Z77" i="171" s="1"/>
  <c r="W50" i="171"/>
  <c r="U62" i="171" s="1"/>
  <c r="S50" i="171"/>
  <c r="R79" i="171" s="1"/>
  <c r="V77" i="171" s="1"/>
  <c r="N50" i="171"/>
  <c r="U71" i="171" s="1"/>
  <c r="J50" i="171"/>
  <c r="C81" i="171" s="1"/>
  <c r="I77" i="171" s="1"/>
  <c r="F50" i="171"/>
  <c r="G59" i="171" s="1"/>
  <c r="AA7" i="171"/>
  <c r="U31" i="171" s="1"/>
  <c r="W7" i="171"/>
  <c r="R38" i="171" s="1"/>
  <c r="X34" i="171" s="1"/>
  <c r="S7" i="171"/>
  <c r="R36" i="171" s="1"/>
  <c r="V34" i="171" s="1"/>
  <c r="N7" i="171"/>
  <c r="C40" i="171" s="1"/>
  <c r="K34" i="171" s="1"/>
  <c r="J7" i="171"/>
  <c r="C38" i="171" s="1"/>
  <c r="I34" i="171" s="1"/>
  <c r="F7" i="171"/>
  <c r="G22" i="171" s="1"/>
  <c r="X44" i="171"/>
  <c r="X1" i="171"/>
  <c r="AA79" i="171"/>
  <c r="V83" i="171" s="1"/>
  <c r="J79" i="171"/>
  <c r="G81" i="171" s="1"/>
  <c r="I79" i="171"/>
  <c r="H81" i="171" s="1"/>
  <c r="R77" i="171"/>
  <c r="C77" i="171"/>
  <c r="T74" i="171"/>
  <c r="AA81" i="171" s="1"/>
  <c r="X83" i="171" s="1"/>
  <c r="N74" i="171"/>
  <c r="Z81" i="171" s="1"/>
  <c r="T71" i="171"/>
  <c r="L81" i="171" s="1"/>
  <c r="I83" i="171" s="1"/>
  <c r="N71" i="171"/>
  <c r="K81" i="171" s="1"/>
  <c r="T68" i="171"/>
  <c r="N68" i="171"/>
  <c r="Z79" i="171" s="1"/>
  <c r="T65" i="171"/>
  <c r="L79" i="171" s="1"/>
  <c r="G83" i="171" s="1"/>
  <c r="N65" i="171"/>
  <c r="K79" i="171" s="1"/>
  <c r="T62" i="171"/>
  <c r="Y79" i="171" s="1"/>
  <c r="V81" i="171" s="1"/>
  <c r="N62" i="171"/>
  <c r="X79" i="171" s="1"/>
  <c r="T59" i="171"/>
  <c r="N59" i="171"/>
  <c r="I40" i="171"/>
  <c r="AA38" i="171"/>
  <c r="X40" i="171" s="1"/>
  <c r="L38" i="171"/>
  <c r="L36" i="171"/>
  <c r="G40" i="171" s="1"/>
  <c r="R34" i="171"/>
  <c r="C34" i="171"/>
  <c r="T31" i="171"/>
  <c r="N31" i="171"/>
  <c r="Z38" i="171" s="1"/>
  <c r="T28" i="171"/>
  <c r="N28" i="171"/>
  <c r="K38" i="171" s="1"/>
  <c r="T25" i="171"/>
  <c r="AA36" i="171" s="1"/>
  <c r="V40" i="171" s="1"/>
  <c r="N25" i="171"/>
  <c r="Z36" i="171" s="1"/>
  <c r="T22" i="171"/>
  <c r="N22" i="171"/>
  <c r="K36" i="171" s="1"/>
  <c r="T19" i="171"/>
  <c r="Y36" i="171" s="1"/>
  <c r="V38" i="171" s="1"/>
  <c r="N19" i="171"/>
  <c r="X36" i="171" s="1"/>
  <c r="T16" i="171"/>
  <c r="J36" i="171" s="1"/>
  <c r="G38" i="171" s="1"/>
  <c r="N16" i="171"/>
  <c r="I36" i="171" s="1"/>
  <c r="A1" i="171"/>
  <c r="A44" i="171" s="1"/>
  <c r="X44" i="170"/>
  <c r="X1" i="170"/>
  <c r="AA50" i="170"/>
  <c r="U74" i="170" s="1"/>
  <c r="W50" i="170"/>
  <c r="G74" i="170" s="1"/>
  <c r="S50" i="170"/>
  <c r="G68" i="170" s="1"/>
  <c r="N50" i="170"/>
  <c r="U71" i="170" s="1"/>
  <c r="J50" i="170"/>
  <c r="U59" i="170" s="1"/>
  <c r="F50" i="170"/>
  <c r="C79" i="170" s="1"/>
  <c r="G77" i="170" s="1"/>
  <c r="AA7" i="170"/>
  <c r="U31" i="170" s="1"/>
  <c r="W7" i="170"/>
  <c r="R38" i="170" s="1"/>
  <c r="X34" i="170" s="1"/>
  <c r="S7" i="170"/>
  <c r="R36" i="170" s="1"/>
  <c r="V34" i="170" s="1"/>
  <c r="N7" i="170"/>
  <c r="C40" i="170" s="1"/>
  <c r="K34" i="170" s="1"/>
  <c r="J7" i="170"/>
  <c r="G28" i="170" s="1"/>
  <c r="F7" i="170"/>
  <c r="G22" i="170" s="1"/>
  <c r="L81" i="170"/>
  <c r="I83" i="170" s="1"/>
  <c r="J79" i="170"/>
  <c r="G81" i="170" s="1"/>
  <c r="I79" i="170"/>
  <c r="H81" i="170" s="1"/>
  <c r="R77" i="170"/>
  <c r="C77" i="170"/>
  <c r="T74" i="170"/>
  <c r="AA81" i="170" s="1"/>
  <c r="X83" i="170" s="1"/>
  <c r="N74" i="170"/>
  <c r="Z81" i="170" s="1"/>
  <c r="T71" i="170"/>
  <c r="N71" i="170"/>
  <c r="K81" i="170" s="1"/>
  <c r="T68" i="170"/>
  <c r="AA79" i="170" s="1"/>
  <c r="V83" i="170" s="1"/>
  <c r="N68" i="170"/>
  <c r="Z79" i="170" s="1"/>
  <c r="T65" i="170"/>
  <c r="L79" i="170" s="1"/>
  <c r="G83" i="170" s="1"/>
  <c r="N65" i="170"/>
  <c r="K79" i="170" s="1"/>
  <c r="T62" i="170"/>
  <c r="Y79" i="170" s="1"/>
  <c r="V81" i="170" s="1"/>
  <c r="N62" i="170"/>
  <c r="X79" i="170" s="1"/>
  <c r="T59" i="170"/>
  <c r="N59" i="170"/>
  <c r="Y40" i="170"/>
  <c r="AA38" i="170"/>
  <c r="X40" i="170" s="1"/>
  <c r="X41" i="170" s="1"/>
  <c r="Z38" i="170"/>
  <c r="Z39" i="170" s="1"/>
  <c r="L36" i="170"/>
  <c r="G40" i="170" s="1"/>
  <c r="R34" i="170"/>
  <c r="C34" i="170"/>
  <c r="T31" i="170"/>
  <c r="N31" i="170"/>
  <c r="T28" i="170"/>
  <c r="L38" i="170" s="1"/>
  <c r="I40" i="170" s="1"/>
  <c r="N28" i="170"/>
  <c r="K38" i="170" s="1"/>
  <c r="T25" i="170"/>
  <c r="AA36" i="170" s="1"/>
  <c r="V40" i="170" s="1"/>
  <c r="N25" i="170"/>
  <c r="Z36" i="170" s="1"/>
  <c r="T22" i="170"/>
  <c r="N22" i="170"/>
  <c r="K36" i="170" s="1"/>
  <c r="T19" i="170"/>
  <c r="Y36" i="170" s="1"/>
  <c r="V38" i="170" s="1"/>
  <c r="N19" i="170"/>
  <c r="X36" i="170" s="1"/>
  <c r="T16" i="170"/>
  <c r="J36" i="170" s="1"/>
  <c r="G38" i="170" s="1"/>
  <c r="N16" i="170"/>
  <c r="I36" i="170" s="1"/>
  <c r="A1" i="170"/>
  <c r="A44" i="170" s="1"/>
  <c r="AA50" i="169"/>
  <c r="R83" i="169" s="1"/>
  <c r="Z77" i="169" s="1"/>
  <c r="W50" i="169"/>
  <c r="G74" i="169" s="1"/>
  <c r="S50" i="169"/>
  <c r="G68" i="169" s="1"/>
  <c r="N50" i="169"/>
  <c r="J50" i="169"/>
  <c r="C81" i="169" s="1"/>
  <c r="I77" i="169" s="1"/>
  <c r="F50" i="169"/>
  <c r="C79" i="169" s="1"/>
  <c r="G77" i="169" s="1"/>
  <c r="AA7" i="169"/>
  <c r="R40" i="169" s="1"/>
  <c r="Z34" i="169" s="1"/>
  <c r="W7" i="169"/>
  <c r="U19" i="169" s="1"/>
  <c r="S7" i="169"/>
  <c r="G19" i="169" s="1"/>
  <c r="N7" i="169"/>
  <c r="C40" i="169" s="1"/>
  <c r="K34" i="169" s="1"/>
  <c r="J7" i="169"/>
  <c r="C38" i="169" s="1"/>
  <c r="I34" i="169" s="1"/>
  <c r="F7" i="169"/>
  <c r="C36" i="169" s="1"/>
  <c r="G34" i="169" s="1"/>
  <c r="X44" i="169"/>
  <c r="X1" i="169"/>
  <c r="L81" i="169"/>
  <c r="I83" i="169" s="1"/>
  <c r="J79" i="169"/>
  <c r="G81" i="169" s="1"/>
  <c r="R77" i="169"/>
  <c r="C77" i="169"/>
  <c r="T74" i="169"/>
  <c r="AA81" i="169" s="1"/>
  <c r="X83" i="169" s="1"/>
  <c r="N74" i="169"/>
  <c r="Z81" i="169" s="1"/>
  <c r="T71" i="169"/>
  <c r="N71" i="169"/>
  <c r="K81" i="169" s="1"/>
  <c r="T68" i="169"/>
  <c r="AA79" i="169" s="1"/>
  <c r="V83" i="169" s="1"/>
  <c r="N68" i="169"/>
  <c r="Z79" i="169" s="1"/>
  <c r="T65" i="169"/>
  <c r="L79" i="169" s="1"/>
  <c r="G83" i="169" s="1"/>
  <c r="N65" i="169"/>
  <c r="K79" i="169" s="1"/>
  <c r="T62" i="169"/>
  <c r="Y79" i="169" s="1"/>
  <c r="V81" i="169" s="1"/>
  <c r="N62" i="169"/>
  <c r="X79" i="169" s="1"/>
  <c r="T59" i="169"/>
  <c r="N59" i="169"/>
  <c r="I79" i="169" s="1"/>
  <c r="I80" i="169" s="1"/>
  <c r="AA38" i="169"/>
  <c r="X40" i="169" s="1"/>
  <c r="L36" i="169"/>
  <c r="G40" i="169" s="1"/>
  <c r="R34" i="169"/>
  <c r="C34" i="169"/>
  <c r="T31" i="169"/>
  <c r="N31" i="169"/>
  <c r="Z38" i="169" s="1"/>
  <c r="T28" i="169"/>
  <c r="L38" i="169" s="1"/>
  <c r="I40" i="169" s="1"/>
  <c r="N28" i="169"/>
  <c r="K38" i="169" s="1"/>
  <c r="T25" i="169"/>
  <c r="AA36" i="169" s="1"/>
  <c r="V40" i="169" s="1"/>
  <c r="N25" i="169"/>
  <c r="Z36" i="169" s="1"/>
  <c r="T22" i="169"/>
  <c r="N22" i="169"/>
  <c r="K36" i="169" s="1"/>
  <c r="T19" i="169"/>
  <c r="Y36" i="169" s="1"/>
  <c r="V38" i="169" s="1"/>
  <c r="N19" i="169"/>
  <c r="X36" i="169" s="1"/>
  <c r="T16" i="169"/>
  <c r="J36" i="169" s="1"/>
  <c r="G38" i="169" s="1"/>
  <c r="N16" i="169"/>
  <c r="I36" i="169" s="1"/>
  <c r="A1" i="169"/>
  <c r="A44" i="169" s="1"/>
  <c r="AA61" i="165"/>
  <c r="W61" i="165"/>
  <c r="S61" i="165"/>
  <c r="N61" i="165"/>
  <c r="J61" i="165"/>
  <c r="F61" i="165"/>
  <c r="AD7" i="165"/>
  <c r="Z7" i="165"/>
  <c r="V7" i="165"/>
  <c r="R7" i="165"/>
  <c r="O7" i="165"/>
  <c r="K7" i="165"/>
  <c r="G7" i="165"/>
  <c r="C7" i="165"/>
  <c r="X55" i="165"/>
  <c r="X1" i="165"/>
  <c r="AD58" i="168"/>
  <c r="U73" i="168" s="1"/>
  <c r="Z58" i="168"/>
  <c r="R98" i="168" s="1"/>
  <c r="V58" i="168"/>
  <c r="U71" i="168" s="1"/>
  <c r="R58" i="168"/>
  <c r="G79" i="168" s="1"/>
  <c r="O58" i="168"/>
  <c r="U69" i="168" s="1"/>
  <c r="K58" i="168"/>
  <c r="U75" i="168" s="1"/>
  <c r="G58" i="168"/>
  <c r="G77" i="168" s="1"/>
  <c r="C58" i="168"/>
  <c r="G83" i="168" s="1"/>
  <c r="AD7" i="168"/>
  <c r="R49" i="168" s="1"/>
  <c r="Z7" i="168"/>
  <c r="U38" i="168" s="1"/>
  <c r="V7" i="168"/>
  <c r="X41" i="168" s="1"/>
  <c r="R7" i="168"/>
  <c r="R43" i="168" s="1"/>
  <c r="O7" i="168"/>
  <c r="U32" i="168" s="1"/>
  <c r="K7" i="168"/>
  <c r="U34" i="168" s="1"/>
  <c r="G7" i="168"/>
  <c r="G26" i="168" s="1"/>
  <c r="C7" i="168"/>
  <c r="A43" i="168" s="1"/>
  <c r="E41" i="168" s="1"/>
  <c r="X52" i="168"/>
  <c r="X1" i="168"/>
  <c r="AC98" i="168"/>
  <c r="Z100" i="168" s="1"/>
  <c r="W98" i="168"/>
  <c r="H98" i="168"/>
  <c r="L96" i="168"/>
  <c r="G100" i="168" s="1"/>
  <c r="I96" i="168"/>
  <c r="F96" i="168"/>
  <c r="Z94" i="168"/>
  <c r="G94" i="168"/>
  <c r="R92" i="168"/>
  <c r="A92" i="168"/>
  <c r="T89" i="168"/>
  <c r="AA96" i="168" s="1"/>
  <c r="X98" i="168" s="1"/>
  <c r="N89" i="168"/>
  <c r="Z96" i="168" s="1"/>
  <c r="T87" i="168"/>
  <c r="AC94" i="168" s="1"/>
  <c r="V100" i="168" s="1"/>
  <c r="N87" i="168"/>
  <c r="AB94" i="168" s="1"/>
  <c r="T85" i="168"/>
  <c r="J96" i="168" s="1"/>
  <c r="N85" i="168"/>
  <c r="T83" i="168"/>
  <c r="L94" i="168" s="1"/>
  <c r="E100" i="168" s="1"/>
  <c r="N83" i="168"/>
  <c r="K94" i="168" s="1"/>
  <c r="T81" i="168"/>
  <c r="AC96" i="168" s="1"/>
  <c r="X100" i="168" s="1"/>
  <c r="N81" i="168"/>
  <c r="AB96" i="168" s="1"/>
  <c r="T79" i="168"/>
  <c r="AA94" i="168" s="1"/>
  <c r="N79" i="168"/>
  <c r="T77" i="168"/>
  <c r="N77" i="168"/>
  <c r="K96" i="168" s="1"/>
  <c r="T75" i="168"/>
  <c r="J94" i="168" s="1"/>
  <c r="E98" i="168" s="1"/>
  <c r="N75" i="168"/>
  <c r="I94" i="168" s="1"/>
  <c r="T73" i="168"/>
  <c r="N73" i="168"/>
  <c r="AB98" i="168" s="1"/>
  <c r="T71" i="168"/>
  <c r="Y94" i="168" s="1"/>
  <c r="V96" i="168" s="1"/>
  <c r="N71" i="168"/>
  <c r="X94" i="168" s="1"/>
  <c r="T69" i="168"/>
  <c r="L98" i="168" s="1"/>
  <c r="I100" i="168" s="1"/>
  <c r="N69" i="168"/>
  <c r="K98" i="168" s="1"/>
  <c r="J100" i="168" s="1"/>
  <c r="T67" i="168"/>
  <c r="H94" i="168" s="1"/>
  <c r="N67" i="168"/>
  <c r="AC47" i="168"/>
  <c r="Z49" i="168" s="1"/>
  <c r="AC45" i="168"/>
  <c r="X49" i="168" s="1"/>
  <c r="AB45" i="168"/>
  <c r="AB46" i="168" s="1"/>
  <c r="K45" i="168"/>
  <c r="J45" i="168"/>
  <c r="G47" i="168" s="1"/>
  <c r="I45" i="168"/>
  <c r="I46" i="168" s="1"/>
  <c r="AA43" i="168"/>
  <c r="V47" i="168" s="1"/>
  <c r="K43" i="168"/>
  <c r="R41" i="168"/>
  <c r="A41" i="168"/>
  <c r="T38" i="168"/>
  <c r="AA45" i="168" s="1"/>
  <c r="X47" i="168" s="1"/>
  <c r="N38" i="168"/>
  <c r="Z45" i="168" s="1"/>
  <c r="T36" i="168"/>
  <c r="AC43" i="168" s="1"/>
  <c r="V49" i="168" s="1"/>
  <c r="N36" i="168"/>
  <c r="AB43" i="168" s="1"/>
  <c r="T34" i="168"/>
  <c r="N34" i="168"/>
  <c r="T32" i="168"/>
  <c r="L43" i="168" s="1"/>
  <c r="E49" i="168" s="1"/>
  <c r="N32" i="168"/>
  <c r="T30" i="168"/>
  <c r="N30" i="168"/>
  <c r="T28" i="168"/>
  <c r="N28" i="168"/>
  <c r="Z43" i="168" s="1"/>
  <c r="T26" i="168"/>
  <c r="L45" i="168" s="1"/>
  <c r="G49" i="168" s="1"/>
  <c r="N26" i="168"/>
  <c r="T24" i="168"/>
  <c r="J43" i="168" s="1"/>
  <c r="E47" i="168" s="1"/>
  <c r="N24" i="168"/>
  <c r="I43" i="168" s="1"/>
  <c r="T22" i="168"/>
  <c r="N22" i="168"/>
  <c r="AB47" i="168" s="1"/>
  <c r="T20" i="168"/>
  <c r="Y43" i="168" s="1"/>
  <c r="V45" i="168" s="1"/>
  <c r="N20" i="168"/>
  <c r="X43" i="168" s="1"/>
  <c r="T18" i="168"/>
  <c r="L47" i="168" s="1"/>
  <c r="I49" i="168" s="1"/>
  <c r="N18" i="168"/>
  <c r="K47" i="168" s="1"/>
  <c r="T16" i="168"/>
  <c r="H43" i="168" s="1"/>
  <c r="E45" i="168" s="1"/>
  <c r="N16" i="168"/>
  <c r="G43" i="168" s="1"/>
  <c r="A1" i="168"/>
  <c r="A52" i="168" s="1"/>
  <c r="AA50" i="167"/>
  <c r="R83" i="167" s="1"/>
  <c r="Z77" i="167" s="1"/>
  <c r="W50" i="167"/>
  <c r="G74" i="167" s="1"/>
  <c r="S50" i="167"/>
  <c r="R79" i="167" s="1"/>
  <c r="V77" i="167" s="1"/>
  <c r="N50" i="167"/>
  <c r="U71" i="167" s="1"/>
  <c r="J50" i="167"/>
  <c r="G71" i="167" s="1"/>
  <c r="F50" i="167"/>
  <c r="C79" i="167" s="1"/>
  <c r="G77" i="167" s="1"/>
  <c r="X44" i="167"/>
  <c r="X1" i="167"/>
  <c r="AA7" i="167"/>
  <c r="R40" i="167" s="1"/>
  <c r="Z34" i="167" s="1"/>
  <c r="W7" i="167"/>
  <c r="G31" i="167" s="1"/>
  <c r="S7" i="167"/>
  <c r="G19" i="167" s="1"/>
  <c r="N7" i="167"/>
  <c r="C40" i="167" s="1"/>
  <c r="K34" i="167" s="1"/>
  <c r="J7" i="167"/>
  <c r="U16" i="167" s="1"/>
  <c r="F7" i="167"/>
  <c r="C36" i="167" s="1"/>
  <c r="G34" i="167" s="1"/>
  <c r="J79" i="167"/>
  <c r="G81" i="167" s="1"/>
  <c r="I79" i="167"/>
  <c r="H81" i="167" s="1"/>
  <c r="R77" i="167"/>
  <c r="C77" i="167"/>
  <c r="T74" i="167"/>
  <c r="AA81" i="167" s="1"/>
  <c r="X83" i="167" s="1"/>
  <c r="N74" i="167"/>
  <c r="Z81" i="167" s="1"/>
  <c r="T71" i="167"/>
  <c r="L81" i="167" s="1"/>
  <c r="I83" i="167" s="1"/>
  <c r="N71" i="167"/>
  <c r="K81" i="167" s="1"/>
  <c r="T68" i="167"/>
  <c r="AA79" i="167" s="1"/>
  <c r="V83" i="167" s="1"/>
  <c r="N68" i="167"/>
  <c r="Z79" i="167" s="1"/>
  <c r="T65" i="167"/>
  <c r="L79" i="167" s="1"/>
  <c r="G83" i="167" s="1"/>
  <c r="N65" i="167"/>
  <c r="K79" i="167" s="1"/>
  <c r="T62" i="167"/>
  <c r="Y79" i="167" s="1"/>
  <c r="V81" i="167" s="1"/>
  <c r="N62" i="167"/>
  <c r="X79" i="167" s="1"/>
  <c r="T59" i="167"/>
  <c r="N59" i="167"/>
  <c r="Y40" i="167"/>
  <c r="I40" i="167"/>
  <c r="AA38" i="167"/>
  <c r="X40" i="167" s="1"/>
  <c r="X41" i="167" s="1"/>
  <c r="Z38" i="167"/>
  <c r="Z39" i="167" s="1"/>
  <c r="L38" i="167"/>
  <c r="L36" i="167"/>
  <c r="G40" i="167" s="1"/>
  <c r="R34" i="167"/>
  <c r="C34" i="167"/>
  <c r="T31" i="167"/>
  <c r="N31" i="167"/>
  <c r="T28" i="167"/>
  <c r="N28" i="167"/>
  <c r="K38" i="167" s="1"/>
  <c r="T25" i="167"/>
  <c r="AA36" i="167" s="1"/>
  <c r="V40" i="167" s="1"/>
  <c r="N25" i="167"/>
  <c r="Z36" i="167" s="1"/>
  <c r="T22" i="167"/>
  <c r="N22" i="167"/>
  <c r="K36" i="167" s="1"/>
  <c r="T19" i="167"/>
  <c r="Y36" i="167" s="1"/>
  <c r="V38" i="167" s="1"/>
  <c r="N19" i="167"/>
  <c r="X36" i="167" s="1"/>
  <c r="T16" i="167"/>
  <c r="J36" i="167" s="1"/>
  <c r="G38" i="167" s="1"/>
  <c r="N16" i="167"/>
  <c r="I36" i="167" s="1"/>
  <c r="A1" i="167"/>
  <c r="A44" i="167" s="1"/>
  <c r="X47" i="124"/>
  <c r="AA9" i="124"/>
  <c r="W9" i="124"/>
  <c r="Z39" i="169" l="1"/>
  <c r="Y40" i="169"/>
  <c r="X41" i="169" s="1"/>
  <c r="M83" i="173"/>
  <c r="K44" i="168"/>
  <c r="AB40" i="173"/>
  <c r="M40" i="173"/>
  <c r="M38" i="173"/>
  <c r="Z39" i="171"/>
  <c r="Y40" i="171"/>
  <c r="X41" i="171"/>
  <c r="AB40" i="174"/>
  <c r="M40" i="174"/>
  <c r="M79" i="173"/>
  <c r="W47" i="168"/>
  <c r="Z44" i="168"/>
  <c r="K46" i="168"/>
  <c r="M36" i="173"/>
  <c r="N40" i="173"/>
  <c r="AB79" i="174"/>
  <c r="N38" i="174"/>
  <c r="AA49" i="168"/>
  <c r="AB48" i="168"/>
  <c r="F45" i="168"/>
  <c r="G44" i="168"/>
  <c r="AC38" i="173"/>
  <c r="I101" i="168"/>
  <c r="U71" i="169"/>
  <c r="U65" i="169"/>
  <c r="U16" i="168"/>
  <c r="G34" i="168"/>
  <c r="G85" i="168"/>
  <c r="G16" i="168"/>
  <c r="U20" i="168"/>
  <c r="U19" i="171"/>
  <c r="U74" i="171"/>
  <c r="G16" i="169"/>
  <c r="U22" i="168"/>
  <c r="G24" i="168"/>
  <c r="A45" i="168"/>
  <c r="G41" i="168" s="1"/>
  <c r="A96" i="168"/>
  <c r="G92" i="168" s="1"/>
  <c r="U67" i="168"/>
  <c r="U89" i="168"/>
  <c r="G22" i="168"/>
  <c r="U83" i="168"/>
  <c r="G19" i="170"/>
  <c r="AB41" i="168"/>
  <c r="U77" i="168"/>
  <c r="R38" i="169"/>
  <c r="X34" i="169" s="1"/>
  <c r="U24" i="168"/>
  <c r="U30" i="168"/>
  <c r="U36" i="168"/>
  <c r="G59" i="170"/>
  <c r="G25" i="170"/>
  <c r="R47" i="168"/>
  <c r="G73" i="168"/>
  <c r="G25" i="169"/>
  <c r="U62" i="170"/>
  <c r="U59" i="171"/>
  <c r="U79" i="168"/>
  <c r="Z92" i="168"/>
  <c r="U16" i="170"/>
  <c r="C38" i="170"/>
  <c r="I34" i="170" s="1"/>
  <c r="U62" i="169"/>
  <c r="G36" i="168"/>
  <c r="Z41" i="168"/>
  <c r="G69" i="168"/>
  <c r="A100" i="168"/>
  <c r="K92" i="168" s="1"/>
  <c r="R36" i="169"/>
  <c r="V34" i="169" s="1"/>
  <c r="G71" i="169"/>
  <c r="G71" i="171"/>
  <c r="U59" i="169"/>
  <c r="C79" i="171"/>
  <c r="G77" i="171" s="1"/>
  <c r="U85" i="168"/>
  <c r="G65" i="170"/>
  <c r="A98" i="168"/>
  <c r="I92" i="168" s="1"/>
  <c r="G20" i="168"/>
  <c r="U28" i="168"/>
  <c r="G30" i="168"/>
  <c r="U22" i="169"/>
  <c r="G74" i="171"/>
  <c r="G65" i="171"/>
  <c r="G31" i="171"/>
  <c r="R83" i="170"/>
  <c r="Z77" i="170" s="1"/>
  <c r="U25" i="170"/>
  <c r="R40" i="170"/>
  <c r="Z34" i="170" s="1"/>
  <c r="U22" i="170"/>
  <c r="U19" i="170"/>
  <c r="G16" i="170"/>
  <c r="C36" i="170"/>
  <c r="G34" i="170" s="1"/>
  <c r="U68" i="169"/>
  <c r="G28" i="168"/>
  <c r="V41" i="168"/>
  <c r="G18" i="168"/>
  <c r="G38" i="168"/>
  <c r="R45" i="168"/>
  <c r="A47" i="168"/>
  <c r="I41" i="168" s="1"/>
  <c r="G32" i="168"/>
  <c r="U62" i="167"/>
  <c r="U19" i="167"/>
  <c r="C38" i="167"/>
  <c r="I34" i="167" s="1"/>
  <c r="R38" i="167"/>
  <c r="X34" i="167" s="1"/>
  <c r="U22" i="167"/>
  <c r="AB36" i="174"/>
  <c r="M83" i="174"/>
  <c r="AB38" i="174"/>
  <c r="AC40" i="174"/>
  <c r="AC81" i="174"/>
  <c r="M38" i="174"/>
  <c r="N40" i="174"/>
  <c r="AB83" i="173"/>
  <c r="AC40" i="173"/>
  <c r="N83" i="173"/>
  <c r="AC81" i="173"/>
  <c r="G80" i="172"/>
  <c r="U74" i="172"/>
  <c r="G28" i="172"/>
  <c r="U76" i="172"/>
  <c r="U68" i="172"/>
  <c r="A89" i="172"/>
  <c r="I83" i="172" s="1"/>
  <c r="G60" i="172"/>
  <c r="A91" i="172"/>
  <c r="K83" i="172" s="1"/>
  <c r="G22" i="172"/>
  <c r="Y91" i="172"/>
  <c r="X92" i="172" s="1"/>
  <c r="AB88" i="172"/>
  <c r="G58" i="172"/>
  <c r="Z86" i="172"/>
  <c r="C36" i="172"/>
  <c r="G34" i="172" s="1"/>
  <c r="G76" i="172"/>
  <c r="V83" i="172"/>
  <c r="AB86" i="172"/>
  <c r="U58" i="172"/>
  <c r="A85" i="172"/>
  <c r="E83" i="172" s="1"/>
  <c r="A87" i="172"/>
  <c r="G83" i="172" s="1"/>
  <c r="U62" i="172"/>
  <c r="R87" i="172"/>
  <c r="G70" i="172"/>
  <c r="C38" i="172"/>
  <c r="I34" i="172" s="1"/>
  <c r="G78" i="172"/>
  <c r="G31" i="172"/>
  <c r="R40" i="172"/>
  <c r="Z34" i="172" s="1"/>
  <c r="AD36" i="172"/>
  <c r="AC36" i="172" s="1"/>
  <c r="W38" i="172"/>
  <c r="V39" i="172" s="1"/>
  <c r="X37" i="172"/>
  <c r="AD38" i="172"/>
  <c r="Z92" i="172"/>
  <c r="H91" i="172"/>
  <c r="G92" i="172" s="1"/>
  <c r="K88" i="172"/>
  <c r="W40" i="172"/>
  <c r="V41" i="172" s="1"/>
  <c r="Z37" i="172"/>
  <c r="I88" i="172"/>
  <c r="H89" i="172"/>
  <c r="G90" i="172" s="1"/>
  <c r="G39" i="172"/>
  <c r="O38" i="172"/>
  <c r="N38" i="172" s="1"/>
  <c r="AD40" i="172"/>
  <c r="AF87" i="172"/>
  <c r="Y40" i="172"/>
  <c r="Z39" i="172"/>
  <c r="X41" i="172"/>
  <c r="AB90" i="172"/>
  <c r="AA91" i="172"/>
  <c r="Z88" i="172"/>
  <c r="X89" i="172"/>
  <c r="X90" i="172" s="1"/>
  <c r="AF89" i="172"/>
  <c r="V90" i="172"/>
  <c r="O91" i="172"/>
  <c r="V92" i="172"/>
  <c r="AF91" i="172"/>
  <c r="H40" i="172"/>
  <c r="G41" i="172" s="1"/>
  <c r="K37" i="172"/>
  <c r="O40" i="172"/>
  <c r="N85" i="172"/>
  <c r="K90" i="172"/>
  <c r="J91" i="172"/>
  <c r="I92" i="172" s="1"/>
  <c r="O87" i="172"/>
  <c r="J40" i="172"/>
  <c r="I41" i="172" s="1"/>
  <c r="K39" i="172"/>
  <c r="X86" i="172"/>
  <c r="AE85" i="172"/>
  <c r="W87" i="172"/>
  <c r="V88" i="172" s="1"/>
  <c r="AD87" i="172" s="1"/>
  <c r="AF85" i="172"/>
  <c r="O89" i="172"/>
  <c r="F87" i="172"/>
  <c r="E88" i="172" s="1"/>
  <c r="R38" i="172"/>
  <c r="X34" i="172" s="1"/>
  <c r="U64" i="172"/>
  <c r="U70" i="172"/>
  <c r="U25" i="172"/>
  <c r="O36" i="172"/>
  <c r="N36" i="172" s="1"/>
  <c r="U80" i="172"/>
  <c r="U22" i="172"/>
  <c r="C40" i="172"/>
  <c r="K34" i="172" s="1"/>
  <c r="G66" i="172"/>
  <c r="F89" i="172"/>
  <c r="G86" i="172"/>
  <c r="M85" i="172" s="1"/>
  <c r="F91" i="172"/>
  <c r="G19" i="172"/>
  <c r="U78" i="172"/>
  <c r="O85" i="172"/>
  <c r="R91" i="172"/>
  <c r="G25" i="172"/>
  <c r="I37" i="172"/>
  <c r="U72" i="172"/>
  <c r="X83" i="172"/>
  <c r="G62" i="172"/>
  <c r="Z83" i="172"/>
  <c r="G64" i="172"/>
  <c r="U25" i="171"/>
  <c r="R40" i="171"/>
  <c r="Z34" i="171" s="1"/>
  <c r="G25" i="171"/>
  <c r="G19" i="171"/>
  <c r="U22" i="171"/>
  <c r="G28" i="171"/>
  <c r="U16" i="171"/>
  <c r="G16" i="171"/>
  <c r="C36" i="171"/>
  <c r="G34" i="171" s="1"/>
  <c r="AD81" i="171"/>
  <c r="V82" i="171"/>
  <c r="AD40" i="171"/>
  <c r="I37" i="171"/>
  <c r="O36" i="171"/>
  <c r="N36" i="171" s="1"/>
  <c r="H38" i="171"/>
  <c r="G39" i="171" s="1"/>
  <c r="O40" i="171"/>
  <c r="H83" i="171"/>
  <c r="G84" i="171" s="1"/>
  <c r="K80" i="171"/>
  <c r="O38" i="171"/>
  <c r="O83" i="171"/>
  <c r="K39" i="171"/>
  <c r="J40" i="171"/>
  <c r="I41" i="171" s="1"/>
  <c r="W83" i="171"/>
  <c r="V84" i="171" s="1"/>
  <c r="Z80" i="171"/>
  <c r="O81" i="171"/>
  <c r="N81" i="171" s="1"/>
  <c r="G82" i="171"/>
  <c r="Y83" i="171"/>
  <c r="X84" i="171" s="1"/>
  <c r="Z82" i="171"/>
  <c r="W81" i="171"/>
  <c r="X80" i="171"/>
  <c r="AD79" i="171"/>
  <c r="AC79" i="171" s="1"/>
  <c r="AD38" i="171"/>
  <c r="J83" i="171"/>
  <c r="K82" i="171"/>
  <c r="I84" i="171"/>
  <c r="K37" i="171"/>
  <c r="H40" i="171"/>
  <c r="G41" i="171" s="1"/>
  <c r="M40" i="171" s="1"/>
  <c r="W40" i="171"/>
  <c r="V41" i="171" s="1"/>
  <c r="AB40" i="171" s="1"/>
  <c r="Z37" i="171"/>
  <c r="AD83" i="171"/>
  <c r="AD36" i="171"/>
  <c r="AC36" i="171" s="1"/>
  <c r="X37" i="171"/>
  <c r="W38" i="171"/>
  <c r="V39" i="171" s="1"/>
  <c r="AB38" i="171" s="1"/>
  <c r="U65" i="171"/>
  <c r="R81" i="171"/>
  <c r="X77" i="171" s="1"/>
  <c r="C83" i="171"/>
  <c r="K77" i="171" s="1"/>
  <c r="U28" i="171"/>
  <c r="U68" i="171"/>
  <c r="O79" i="171"/>
  <c r="N79" i="171" s="1"/>
  <c r="I80" i="171"/>
  <c r="G68" i="171"/>
  <c r="G62" i="171"/>
  <c r="G71" i="170"/>
  <c r="C81" i="170"/>
  <c r="I77" i="170" s="1"/>
  <c r="G31" i="170"/>
  <c r="Y83" i="170"/>
  <c r="Z82" i="170"/>
  <c r="Z37" i="170"/>
  <c r="W40" i="170"/>
  <c r="O38" i="170"/>
  <c r="O83" i="170"/>
  <c r="K39" i="170"/>
  <c r="J40" i="170"/>
  <c r="I41" i="170" s="1"/>
  <c r="Z80" i="170"/>
  <c r="W83" i="170"/>
  <c r="V84" i="170" s="1"/>
  <c r="AB83" i="170" s="1"/>
  <c r="O81" i="170"/>
  <c r="N81" i="170" s="1"/>
  <c r="G82" i="170"/>
  <c r="X84" i="170"/>
  <c r="AD81" i="170"/>
  <c r="V82" i="170"/>
  <c r="AB81" i="170" s="1"/>
  <c r="AD40" i="170"/>
  <c r="AC40" i="170" s="1"/>
  <c r="V41" i="170"/>
  <c r="AB40" i="170" s="1"/>
  <c r="H83" i="170"/>
  <c r="G84" i="170" s="1"/>
  <c r="M83" i="170" s="1"/>
  <c r="K80" i="170"/>
  <c r="AD36" i="170"/>
  <c r="AC36" i="170" s="1"/>
  <c r="X37" i="170"/>
  <c r="W38" i="170"/>
  <c r="H40" i="170"/>
  <c r="K37" i="170"/>
  <c r="AD79" i="170"/>
  <c r="AC79" i="170" s="1"/>
  <c r="W81" i="170"/>
  <c r="X80" i="170"/>
  <c r="I37" i="170"/>
  <c r="M36" i="170" s="1"/>
  <c r="O36" i="170"/>
  <c r="N36" i="170" s="1"/>
  <c r="H38" i="170"/>
  <c r="G39" i="170" s="1"/>
  <c r="M38" i="170" s="1"/>
  <c r="G41" i="170"/>
  <c r="O40" i="170"/>
  <c r="N40" i="170" s="1"/>
  <c r="AD83" i="170"/>
  <c r="V39" i="170"/>
  <c r="AB38" i="170" s="1"/>
  <c r="AD38" i="170"/>
  <c r="AC38" i="170" s="1"/>
  <c r="K82" i="170"/>
  <c r="J83" i="170"/>
  <c r="I84" i="170"/>
  <c r="R81" i="170"/>
  <c r="X77" i="170" s="1"/>
  <c r="U28" i="170"/>
  <c r="U68" i="170"/>
  <c r="O79" i="170"/>
  <c r="N79" i="170" s="1"/>
  <c r="U65" i="170"/>
  <c r="I80" i="170"/>
  <c r="M79" i="170" s="1"/>
  <c r="C83" i="170"/>
  <c r="K77" i="170" s="1"/>
  <c r="G62" i="170"/>
  <c r="R79" i="170"/>
  <c r="V77" i="170" s="1"/>
  <c r="G59" i="169"/>
  <c r="G65" i="169"/>
  <c r="U31" i="169"/>
  <c r="U25" i="169"/>
  <c r="G31" i="169"/>
  <c r="U28" i="169"/>
  <c r="G28" i="169"/>
  <c r="U16" i="169"/>
  <c r="AD83" i="169"/>
  <c r="AD36" i="169"/>
  <c r="AC36" i="169" s="1"/>
  <c r="W38" i="169"/>
  <c r="X37" i="169"/>
  <c r="AD38" i="169"/>
  <c r="AC38" i="169" s="1"/>
  <c r="V39" i="169"/>
  <c r="AB38" i="169" s="1"/>
  <c r="K37" i="169"/>
  <c r="H40" i="169"/>
  <c r="G41" i="169" s="1"/>
  <c r="Y83" i="169"/>
  <c r="X84" i="169" s="1"/>
  <c r="Z82" i="169"/>
  <c r="X80" i="169"/>
  <c r="W81" i="169"/>
  <c r="AD79" i="169"/>
  <c r="AC79" i="169" s="1"/>
  <c r="AD81" i="169"/>
  <c r="AC81" i="169" s="1"/>
  <c r="V82" i="169"/>
  <c r="AB81" i="169" s="1"/>
  <c r="W40" i="169"/>
  <c r="Z37" i="169"/>
  <c r="V41" i="169"/>
  <c r="AD40" i="169"/>
  <c r="AC40" i="169" s="1"/>
  <c r="K80" i="169"/>
  <c r="M79" i="169" s="1"/>
  <c r="H83" i="169"/>
  <c r="O36" i="169"/>
  <c r="N36" i="169" s="1"/>
  <c r="I37" i="169"/>
  <c r="H38" i="169"/>
  <c r="G39" i="169" s="1"/>
  <c r="M38" i="169" s="1"/>
  <c r="O40" i="169"/>
  <c r="O83" i="169"/>
  <c r="G84" i="169"/>
  <c r="O38" i="169"/>
  <c r="N38" i="169" s="1"/>
  <c r="Z80" i="169"/>
  <c r="W83" i="169"/>
  <c r="V84" i="169" s="1"/>
  <c r="K39" i="169"/>
  <c r="J40" i="169"/>
  <c r="I41" i="169" s="1"/>
  <c r="O81" i="169"/>
  <c r="J83" i="169"/>
  <c r="I84" i="169" s="1"/>
  <c r="K82" i="169"/>
  <c r="U74" i="169"/>
  <c r="R81" i="169"/>
  <c r="X77" i="169" s="1"/>
  <c r="C83" i="169"/>
  <c r="K77" i="169" s="1"/>
  <c r="O79" i="169"/>
  <c r="N79" i="169" s="1"/>
  <c r="G62" i="169"/>
  <c r="R79" i="169"/>
  <c r="V77" i="169" s="1"/>
  <c r="H81" i="169"/>
  <c r="G82" i="169" s="1"/>
  <c r="G22" i="169"/>
  <c r="R100" i="168"/>
  <c r="U87" i="168"/>
  <c r="AB92" i="168"/>
  <c r="U81" i="168"/>
  <c r="X92" i="168"/>
  <c r="G81" i="168"/>
  <c r="G89" i="168"/>
  <c r="R96" i="168"/>
  <c r="V92" i="168"/>
  <c r="G71" i="168"/>
  <c r="G87" i="168"/>
  <c r="R94" i="168"/>
  <c r="A94" i="168"/>
  <c r="E92" i="168" s="1"/>
  <c r="G67" i="168"/>
  <c r="G75" i="168"/>
  <c r="A49" i="168"/>
  <c r="K41" i="168" s="1"/>
  <c r="U18" i="168"/>
  <c r="U26" i="168"/>
  <c r="V98" i="168"/>
  <c r="Z95" i="168"/>
  <c r="N94" i="168"/>
  <c r="E96" i="168"/>
  <c r="G95" i="168"/>
  <c r="F98" i="168"/>
  <c r="I95" i="168"/>
  <c r="O94" i="168"/>
  <c r="AB97" i="168"/>
  <c r="Y100" i="168"/>
  <c r="X101" i="168" s="1"/>
  <c r="W100" i="168"/>
  <c r="V101" i="168" s="1"/>
  <c r="AD100" i="168" s="1"/>
  <c r="AB95" i="168"/>
  <c r="AF94" i="168"/>
  <c r="AE94" i="168"/>
  <c r="W96" i="168"/>
  <c r="X95" i="168"/>
  <c r="AD94" i="168" s="1"/>
  <c r="K95" i="168"/>
  <c r="F100" i="168"/>
  <c r="E101" i="168" s="1"/>
  <c r="Y98" i="168"/>
  <c r="X99" i="168" s="1"/>
  <c r="Z97" i="168"/>
  <c r="G98" i="168"/>
  <c r="G99" i="168" s="1"/>
  <c r="I97" i="168"/>
  <c r="E99" i="168"/>
  <c r="AF100" i="168"/>
  <c r="K97" i="168"/>
  <c r="H100" i="168"/>
  <c r="G101" i="168" s="1"/>
  <c r="V97" i="168"/>
  <c r="AF96" i="168"/>
  <c r="AE96" i="168"/>
  <c r="O100" i="168"/>
  <c r="N100" i="168"/>
  <c r="Z101" i="168"/>
  <c r="AB99" i="168"/>
  <c r="AA100" i="168"/>
  <c r="K99" i="168"/>
  <c r="W45" i="168"/>
  <c r="V46" i="168" s="1"/>
  <c r="X44" i="168"/>
  <c r="AF43" i="168"/>
  <c r="AE43" i="168"/>
  <c r="Z46" i="168"/>
  <c r="Y47" i="168"/>
  <c r="AE47" i="168" s="1"/>
  <c r="X48" i="168"/>
  <c r="O45" i="168"/>
  <c r="E46" i="168"/>
  <c r="M45" i="168" s="1"/>
  <c r="N45" i="168"/>
  <c r="AF47" i="168"/>
  <c r="V48" i="168"/>
  <c r="K48" i="168"/>
  <c r="J49" i="168"/>
  <c r="I50" i="168" s="1"/>
  <c r="I44" i="168"/>
  <c r="M43" i="168" s="1"/>
  <c r="O43" i="168"/>
  <c r="N43" i="168"/>
  <c r="F47" i="168"/>
  <c r="E48" i="168" s="1"/>
  <c r="AB44" i="168"/>
  <c r="W49" i="168"/>
  <c r="AE49" i="168" s="1"/>
  <c r="Z50" i="168"/>
  <c r="AF45" i="168"/>
  <c r="G50" i="168"/>
  <c r="O49" i="168"/>
  <c r="X50" i="168"/>
  <c r="O47" i="168"/>
  <c r="AF49" i="168"/>
  <c r="H47" i="168"/>
  <c r="G48" i="168" s="1"/>
  <c r="F49" i="168"/>
  <c r="N49" i="168" s="1"/>
  <c r="Y49" i="168"/>
  <c r="H49" i="168"/>
  <c r="U68" i="167"/>
  <c r="U59" i="167"/>
  <c r="C81" i="167"/>
  <c r="I77" i="167" s="1"/>
  <c r="G65" i="167"/>
  <c r="G59" i="167"/>
  <c r="U31" i="167"/>
  <c r="U25" i="167"/>
  <c r="G25" i="167"/>
  <c r="R36" i="167"/>
  <c r="V34" i="167" s="1"/>
  <c r="G28" i="167"/>
  <c r="G16" i="167"/>
  <c r="G22" i="167"/>
  <c r="AD36" i="167"/>
  <c r="AC36" i="167" s="1"/>
  <c r="X37" i="167"/>
  <c r="AB36" i="167" s="1"/>
  <c r="W38" i="167"/>
  <c r="V39" i="167" s="1"/>
  <c r="AB38" i="167" s="1"/>
  <c r="H40" i="167"/>
  <c r="G41" i="167" s="1"/>
  <c r="K37" i="167"/>
  <c r="Z82" i="167"/>
  <c r="Y83" i="167"/>
  <c r="W81" i="167"/>
  <c r="V82" i="167" s="1"/>
  <c r="AB81" i="167" s="1"/>
  <c r="X80" i="167"/>
  <c r="AB79" i="167" s="1"/>
  <c r="AD79" i="167"/>
  <c r="AC79" i="167" s="1"/>
  <c r="X84" i="167"/>
  <c r="W40" i="167"/>
  <c r="Z37" i="167"/>
  <c r="AD81" i="167"/>
  <c r="AD40" i="167"/>
  <c r="AC40" i="167" s="1"/>
  <c r="V41" i="167"/>
  <c r="AB40" i="167" s="1"/>
  <c r="O36" i="167"/>
  <c r="N36" i="167" s="1"/>
  <c r="I37" i="167"/>
  <c r="M36" i="167" s="1"/>
  <c r="H38" i="167"/>
  <c r="G39" i="167" s="1"/>
  <c r="M38" i="167" s="1"/>
  <c r="O40" i="167"/>
  <c r="N40" i="167" s="1"/>
  <c r="H83" i="167"/>
  <c r="G84" i="167" s="1"/>
  <c r="M83" i="167" s="1"/>
  <c r="K80" i="167"/>
  <c r="O38" i="167"/>
  <c r="O83" i="167"/>
  <c r="K39" i="167"/>
  <c r="J40" i="167"/>
  <c r="I41" i="167" s="1"/>
  <c r="Z80" i="167"/>
  <c r="W83" i="167"/>
  <c r="G82" i="167"/>
  <c r="M81" i="167" s="1"/>
  <c r="O81" i="167"/>
  <c r="N81" i="167" s="1"/>
  <c r="V84" i="167"/>
  <c r="AB83" i="167" s="1"/>
  <c r="AD83" i="167"/>
  <c r="AD38" i="167"/>
  <c r="AC38" i="167" s="1"/>
  <c r="J83" i="167"/>
  <c r="K82" i="167"/>
  <c r="I84" i="167"/>
  <c r="U65" i="167"/>
  <c r="U74" i="167"/>
  <c r="G68" i="167"/>
  <c r="I80" i="167"/>
  <c r="R81" i="167"/>
  <c r="X77" i="167" s="1"/>
  <c r="C83" i="167"/>
  <c r="K77" i="167" s="1"/>
  <c r="U28" i="167"/>
  <c r="O79" i="167"/>
  <c r="N79" i="167" s="1"/>
  <c r="G62" i="167"/>
  <c r="L92" i="165"/>
  <c r="I94" i="165" s="1"/>
  <c r="I90" i="165"/>
  <c r="H92" i="165" s="1"/>
  <c r="R88" i="165"/>
  <c r="C88" i="165"/>
  <c r="T85" i="165"/>
  <c r="AA92" i="165" s="1"/>
  <c r="X94" i="165" s="1"/>
  <c r="N85" i="165"/>
  <c r="Z92" i="165" s="1"/>
  <c r="T82" i="165"/>
  <c r="N82" i="165"/>
  <c r="K92" i="165" s="1"/>
  <c r="T79" i="165"/>
  <c r="AA90" i="165" s="1"/>
  <c r="V94" i="165" s="1"/>
  <c r="N79" i="165"/>
  <c r="Z90" i="165" s="1"/>
  <c r="T76" i="165"/>
  <c r="L90" i="165" s="1"/>
  <c r="G94" i="165" s="1"/>
  <c r="N76" i="165"/>
  <c r="K90" i="165" s="1"/>
  <c r="T73" i="165"/>
  <c r="Y90" i="165" s="1"/>
  <c r="V92" i="165" s="1"/>
  <c r="N73" i="165"/>
  <c r="X90" i="165" s="1"/>
  <c r="T70" i="165"/>
  <c r="J90" i="165" s="1"/>
  <c r="G92" i="165" s="1"/>
  <c r="N70" i="165"/>
  <c r="U79" i="165"/>
  <c r="U73" i="165"/>
  <c r="G79" i="165"/>
  <c r="U82" i="165"/>
  <c r="C92" i="165"/>
  <c r="I88" i="165" s="1"/>
  <c r="G76" i="165"/>
  <c r="AA52" i="165"/>
  <c r="R52" i="165"/>
  <c r="A52" i="165"/>
  <c r="K44" i="165" s="1"/>
  <c r="AB50" i="165"/>
  <c r="R50" i="165"/>
  <c r="A50" i="165"/>
  <c r="I44" i="165" s="1"/>
  <c r="R48" i="165"/>
  <c r="A48" i="165"/>
  <c r="G44" i="165" s="1"/>
  <c r="Z46" i="165"/>
  <c r="W50" i="165" s="1"/>
  <c r="R46" i="165"/>
  <c r="G46" i="165"/>
  <c r="F48" i="165" s="1"/>
  <c r="A46" i="165"/>
  <c r="E44" i="165" s="1"/>
  <c r="AB44" i="165"/>
  <c r="Z44" i="165"/>
  <c r="X44" i="165"/>
  <c r="V44" i="165"/>
  <c r="R44" i="165"/>
  <c r="A44" i="165"/>
  <c r="U40" i="165"/>
  <c r="T40" i="165"/>
  <c r="AA48" i="165" s="1"/>
  <c r="X50" i="165" s="1"/>
  <c r="Z48" i="165"/>
  <c r="G40" i="165"/>
  <c r="U38" i="165"/>
  <c r="T38" i="165"/>
  <c r="AC46" i="165" s="1"/>
  <c r="V52" i="165" s="1"/>
  <c r="N38" i="165"/>
  <c r="AB46" i="165" s="1"/>
  <c r="G38" i="165"/>
  <c r="U36" i="165"/>
  <c r="T36" i="165"/>
  <c r="J48" i="165" s="1"/>
  <c r="G50" i="165" s="1"/>
  <c r="N36" i="165"/>
  <c r="I48" i="165" s="1"/>
  <c r="G36" i="165"/>
  <c r="U34" i="165"/>
  <c r="T34" i="165"/>
  <c r="L46" i="165" s="1"/>
  <c r="E52" i="165" s="1"/>
  <c r="N34" i="165"/>
  <c r="K46" i="165" s="1"/>
  <c r="G34" i="165"/>
  <c r="U32" i="165"/>
  <c r="T32" i="165"/>
  <c r="AC48" i="165" s="1"/>
  <c r="X52" i="165" s="1"/>
  <c r="N32" i="165"/>
  <c r="AB48" i="165" s="1"/>
  <c r="G32" i="165"/>
  <c r="U29" i="165"/>
  <c r="T29" i="165"/>
  <c r="AA46" i="165" s="1"/>
  <c r="G29" i="165"/>
  <c r="U27" i="165"/>
  <c r="T27" i="165"/>
  <c r="L48" i="165" s="1"/>
  <c r="G52" i="165" s="1"/>
  <c r="N27" i="165"/>
  <c r="K48" i="165" s="1"/>
  <c r="G27" i="165"/>
  <c r="U25" i="165"/>
  <c r="T25" i="165"/>
  <c r="J46" i="165" s="1"/>
  <c r="E50" i="165" s="1"/>
  <c r="N25" i="165"/>
  <c r="I46" i="165" s="1"/>
  <c r="G25" i="165"/>
  <c r="U22" i="165"/>
  <c r="AC50" i="165"/>
  <c r="Z52" i="165" s="1"/>
  <c r="Z53" i="165" s="1"/>
  <c r="N22" i="165"/>
  <c r="G22" i="165"/>
  <c r="U20" i="165"/>
  <c r="T20" i="165"/>
  <c r="Y46" i="165" s="1"/>
  <c r="V48" i="165" s="1"/>
  <c r="N20" i="165"/>
  <c r="X46" i="165" s="1"/>
  <c r="G20" i="165"/>
  <c r="U18" i="165"/>
  <c r="T18" i="165"/>
  <c r="L50" i="165" s="1"/>
  <c r="I52" i="165" s="1"/>
  <c r="N18" i="165"/>
  <c r="K50" i="165" s="1"/>
  <c r="G18" i="165"/>
  <c r="U16" i="165"/>
  <c r="T16" i="165"/>
  <c r="H46" i="165" s="1"/>
  <c r="N16" i="165"/>
  <c r="G16" i="165"/>
  <c r="A1" i="165"/>
  <c r="A55" i="165" s="1"/>
  <c r="A1" i="158"/>
  <c r="A1" i="159"/>
  <c r="A1" i="125"/>
  <c r="A1" i="127"/>
  <c r="A1" i="164"/>
  <c r="AD90" i="164"/>
  <c r="AF49" i="164"/>
  <c r="AB40" i="169" l="1"/>
  <c r="M40" i="169"/>
  <c r="AD45" i="168"/>
  <c r="M38" i="171"/>
  <c r="M38" i="172"/>
  <c r="M83" i="171"/>
  <c r="M81" i="171"/>
  <c r="N83" i="169"/>
  <c r="AB36" i="171"/>
  <c r="AB36" i="170"/>
  <c r="M100" i="168"/>
  <c r="M79" i="167"/>
  <c r="M87" i="172"/>
  <c r="AE45" i="168"/>
  <c r="AE87" i="172"/>
  <c r="AC38" i="172"/>
  <c r="AE89" i="172"/>
  <c r="N89" i="172"/>
  <c r="AE91" i="172"/>
  <c r="M36" i="172"/>
  <c r="AB40" i="172"/>
  <c r="N91" i="172"/>
  <c r="AD85" i="172"/>
  <c r="AB36" i="172"/>
  <c r="N87" i="172"/>
  <c r="E90" i="172"/>
  <c r="M89" i="172" s="1"/>
  <c r="E92" i="172"/>
  <c r="M91" i="172" s="1"/>
  <c r="AD89" i="172"/>
  <c r="AB38" i="172"/>
  <c r="AD91" i="172"/>
  <c r="AC40" i="172"/>
  <c r="M40" i="172"/>
  <c r="N40" i="172"/>
  <c r="AB83" i="171"/>
  <c r="AC38" i="171"/>
  <c r="AB81" i="171"/>
  <c r="M36" i="171"/>
  <c r="AC40" i="171"/>
  <c r="AC83" i="171"/>
  <c r="N83" i="171"/>
  <c r="AB79" i="171"/>
  <c r="AC81" i="171"/>
  <c r="N40" i="171"/>
  <c r="M79" i="171"/>
  <c r="N38" i="171"/>
  <c r="N83" i="170"/>
  <c r="AB79" i="170"/>
  <c r="AC81" i="170"/>
  <c r="N38" i="170"/>
  <c r="M81" i="170"/>
  <c r="M40" i="170"/>
  <c r="AC83" i="170"/>
  <c r="AB83" i="169"/>
  <c r="M83" i="169"/>
  <c r="AB36" i="169"/>
  <c r="M81" i="169"/>
  <c r="N81" i="169"/>
  <c r="AB79" i="169"/>
  <c r="N40" i="169"/>
  <c r="M36" i="169"/>
  <c r="AC83" i="169"/>
  <c r="AD96" i="168"/>
  <c r="AE100" i="168"/>
  <c r="M94" i="168"/>
  <c r="N98" i="168"/>
  <c r="O96" i="168"/>
  <c r="E97" i="168"/>
  <c r="M96" i="168" s="1"/>
  <c r="N96" i="168"/>
  <c r="M98" i="168"/>
  <c r="O98" i="168"/>
  <c r="V99" i="168"/>
  <c r="AD98" i="168" s="1"/>
  <c r="AF98" i="168"/>
  <c r="AE98" i="168"/>
  <c r="M47" i="168"/>
  <c r="E50" i="168"/>
  <c r="M49" i="168" s="1"/>
  <c r="V50" i="168"/>
  <c r="AD49" i="168" s="1"/>
  <c r="N47" i="168"/>
  <c r="AD47" i="168"/>
  <c r="AD43" i="168"/>
  <c r="M40" i="167"/>
  <c r="N83" i="167"/>
  <c r="AC81" i="167"/>
  <c r="N38" i="167"/>
  <c r="AC83" i="167"/>
  <c r="G70" i="165"/>
  <c r="C90" i="165"/>
  <c r="G88" i="165" s="1"/>
  <c r="G85" i="165"/>
  <c r="R94" i="165"/>
  <c r="Z88" i="165" s="1"/>
  <c r="Z91" i="165"/>
  <c r="W94" i="165"/>
  <c r="V95" i="165" s="1"/>
  <c r="AD94" i="165"/>
  <c r="K93" i="165"/>
  <c r="J94" i="165"/>
  <c r="I95" i="165" s="1"/>
  <c r="Y94" i="165"/>
  <c r="Z93" i="165"/>
  <c r="X95" i="165"/>
  <c r="AD90" i="165"/>
  <c r="AC90" i="165" s="1"/>
  <c r="W92" i="165"/>
  <c r="X91" i="165"/>
  <c r="AD92" i="165"/>
  <c r="AC92" i="165" s="1"/>
  <c r="V93" i="165"/>
  <c r="H94" i="165"/>
  <c r="K91" i="165"/>
  <c r="O94" i="165"/>
  <c r="G95" i="165"/>
  <c r="O92" i="165"/>
  <c r="N92" i="165" s="1"/>
  <c r="G93" i="165"/>
  <c r="M92" i="165" s="1"/>
  <c r="U85" i="165"/>
  <c r="I91" i="165"/>
  <c r="M90" i="165" s="1"/>
  <c r="R92" i="165"/>
  <c r="X88" i="165" s="1"/>
  <c r="C94" i="165"/>
  <c r="K88" i="165" s="1"/>
  <c r="U70" i="165"/>
  <c r="O90" i="165"/>
  <c r="N90" i="165" s="1"/>
  <c r="G73" i="165"/>
  <c r="G82" i="165"/>
  <c r="R90" i="165"/>
  <c r="V88" i="165" s="1"/>
  <c r="U76" i="165"/>
  <c r="E48" i="165"/>
  <c r="O48" i="165" s="1"/>
  <c r="G47" i="165"/>
  <c r="V50" i="165"/>
  <c r="AE50" i="165" s="1"/>
  <c r="Z47" i="165"/>
  <c r="AB51" i="165"/>
  <c r="K51" i="165"/>
  <c r="J52" i="165"/>
  <c r="I53" i="165" s="1"/>
  <c r="O52" i="165"/>
  <c r="E49" i="165"/>
  <c r="K49" i="165"/>
  <c r="H52" i="165"/>
  <c r="G53" i="165" s="1"/>
  <c r="V51" i="165"/>
  <c r="AB49" i="165"/>
  <c r="Y52" i="165"/>
  <c r="X53" i="165" s="1"/>
  <c r="W48" i="165"/>
  <c r="V49" i="165" s="1"/>
  <c r="X47" i="165"/>
  <c r="AF46" i="165"/>
  <c r="AE46" i="165"/>
  <c r="F52" i="165"/>
  <c r="N52" i="165" s="1"/>
  <c r="K47" i="165"/>
  <c r="Z49" i="165"/>
  <c r="Y50" i="165"/>
  <c r="X51" i="165" s="1"/>
  <c r="AF48" i="165"/>
  <c r="I49" i="165"/>
  <c r="H50" i="165"/>
  <c r="G51" i="165" s="1"/>
  <c r="I47" i="165"/>
  <c r="M46" i="165" s="1"/>
  <c r="O46" i="165"/>
  <c r="N46" i="165"/>
  <c r="F50" i="165"/>
  <c r="N50" i="165" s="1"/>
  <c r="AB47" i="165"/>
  <c r="W52" i="165"/>
  <c r="V53" i="165" s="1"/>
  <c r="O50" i="165"/>
  <c r="AF52" i="165"/>
  <c r="R86" i="164"/>
  <c r="A86" i="164"/>
  <c r="T83" i="164"/>
  <c r="AA90" i="164" s="1"/>
  <c r="N83" i="164"/>
  <c r="Y92" i="164" s="1"/>
  <c r="T81" i="164"/>
  <c r="G92" i="164" s="1"/>
  <c r="N81" i="164"/>
  <c r="I90" i="164" s="1"/>
  <c r="T79" i="164"/>
  <c r="L88" i="164" s="1"/>
  <c r="N79" i="164"/>
  <c r="F94" i="164" s="1"/>
  <c r="T77" i="164"/>
  <c r="V92" i="164" s="1"/>
  <c r="N77" i="164"/>
  <c r="Z88" i="164" s="1"/>
  <c r="T75" i="164"/>
  <c r="G94" i="164" s="1"/>
  <c r="N75" i="164"/>
  <c r="H94" i="164" s="1"/>
  <c r="T73" i="164"/>
  <c r="E92" i="164" s="1"/>
  <c r="N73" i="164"/>
  <c r="F92" i="164" s="1"/>
  <c r="T71" i="164"/>
  <c r="Y88" i="164" s="1"/>
  <c r="N71" i="164"/>
  <c r="W90" i="164" s="1"/>
  <c r="T69" i="164"/>
  <c r="L92" i="164" s="1"/>
  <c r="N69" i="164"/>
  <c r="K92" i="164" s="1"/>
  <c r="T67" i="164"/>
  <c r="E90" i="164" s="1"/>
  <c r="N67" i="164"/>
  <c r="F90" i="164" s="1"/>
  <c r="Z86" i="164"/>
  <c r="G83" i="164"/>
  <c r="V86" i="164"/>
  <c r="A94" i="164"/>
  <c r="U81" i="164"/>
  <c r="A90" i="164"/>
  <c r="A88" i="164"/>
  <c r="AB94" i="165" l="1"/>
  <c r="AB92" i="165"/>
  <c r="J90" i="164"/>
  <c r="AB90" i="165"/>
  <c r="M94" i="165"/>
  <c r="N94" i="165"/>
  <c r="AC94" i="165"/>
  <c r="N48" i="165"/>
  <c r="E53" i="165"/>
  <c r="AE48" i="165"/>
  <c r="AF50" i="165"/>
  <c r="AD52" i="165"/>
  <c r="AD50" i="165"/>
  <c r="AE52" i="165"/>
  <c r="M48" i="165"/>
  <c r="E51" i="165"/>
  <c r="M50" i="165" s="1"/>
  <c r="AD46" i="165"/>
  <c r="M52" i="165"/>
  <c r="AD48" i="165"/>
  <c r="O92" i="164"/>
  <c r="X88" i="164"/>
  <c r="AD88" i="164" s="1"/>
  <c r="I88" i="164"/>
  <c r="U75" i="164"/>
  <c r="U69" i="164"/>
  <c r="G95" i="164"/>
  <c r="K90" i="164"/>
  <c r="O90" i="164" s="1"/>
  <c r="G71" i="164"/>
  <c r="E94" i="164"/>
  <c r="G77" i="164"/>
  <c r="J88" i="164"/>
  <c r="I89" i="164" s="1"/>
  <c r="K93" i="164"/>
  <c r="R88" i="164"/>
  <c r="G86" i="164"/>
  <c r="G79" i="164"/>
  <c r="I86" i="164"/>
  <c r="L90" i="164"/>
  <c r="G73" i="164"/>
  <c r="K86" i="164"/>
  <c r="G67" i="164"/>
  <c r="Z90" i="164"/>
  <c r="Z91" i="164"/>
  <c r="E86" i="164"/>
  <c r="I94" i="164"/>
  <c r="U79" i="164"/>
  <c r="A92" i="164"/>
  <c r="U73" i="164"/>
  <c r="G81" i="164"/>
  <c r="G88" i="164"/>
  <c r="W92" i="164"/>
  <c r="U67" i="164"/>
  <c r="G75" i="164"/>
  <c r="I91" i="164"/>
  <c r="H88" i="164"/>
  <c r="G69" i="164"/>
  <c r="E91" i="164"/>
  <c r="E93" i="164"/>
  <c r="AA88" i="164"/>
  <c r="U71" i="164"/>
  <c r="U77" i="164"/>
  <c r="U83" i="164"/>
  <c r="R92" i="164"/>
  <c r="K88" i="164"/>
  <c r="K89" i="164" s="1"/>
  <c r="R90" i="164"/>
  <c r="X92" i="164"/>
  <c r="V90" i="164"/>
  <c r="J94" i="164"/>
  <c r="X86" i="164"/>
  <c r="H92" i="164"/>
  <c r="N92" i="164" s="1"/>
  <c r="X93" i="164" l="1"/>
  <c r="AD92" i="164"/>
  <c r="X89" i="164"/>
  <c r="AC88" i="164"/>
  <c r="E95" i="164"/>
  <c r="O94" i="164"/>
  <c r="O88" i="164"/>
  <c r="K91" i="164"/>
  <c r="M90" i="164" s="1"/>
  <c r="AC92" i="164"/>
  <c r="V93" i="164"/>
  <c r="AB92" i="164" s="1"/>
  <c r="G89" i="164"/>
  <c r="M88" i="164" s="1"/>
  <c r="I95" i="164"/>
  <c r="Z89" i="164"/>
  <c r="AB88" i="164" s="1"/>
  <c r="G93" i="164"/>
  <c r="M92" i="164" s="1"/>
  <c r="N90" i="164"/>
  <c r="AC90" i="164"/>
  <c r="V91" i="164"/>
  <c r="AB90" i="164" s="1"/>
  <c r="N88" i="164"/>
  <c r="N94" i="164"/>
  <c r="M94" i="164" l="1"/>
  <c r="R41" i="164"/>
  <c r="A41" i="164"/>
  <c r="T38" i="164"/>
  <c r="AA45" i="164" s="1"/>
  <c r="X47" i="164" s="1"/>
  <c r="N38" i="164"/>
  <c r="Z45" i="164" s="1"/>
  <c r="Y47" i="164" s="1"/>
  <c r="T36" i="164"/>
  <c r="AC43" i="164" s="1"/>
  <c r="V49" i="164" s="1"/>
  <c r="N36" i="164"/>
  <c r="AB43" i="164" s="1"/>
  <c r="T34" i="164"/>
  <c r="J45" i="164" s="1"/>
  <c r="G47" i="164" s="1"/>
  <c r="N34" i="164"/>
  <c r="I45" i="164" s="1"/>
  <c r="O45" i="164" s="1"/>
  <c r="T32" i="164"/>
  <c r="L43" i="164" s="1"/>
  <c r="E49" i="164" s="1"/>
  <c r="N32" i="164"/>
  <c r="K43" i="164" s="1"/>
  <c r="F49" i="164" s="1"/>
  <c r="T30" i="164"/>
  <c r="AC45" i="164" s="1"/>
  <c r="X49" i="164" s="1"/>
  <c r="N30" i="164"/>
  <c r="AB45" i="164" s="1"/>
  <c r="T28" i="164"/>
  <c r="AA43" i="164" s="1"/>
  <c r="V47" i="164" s="1"/>
  <c r="N28" i="164"/>
  <c r="Z43" i="164" s="1"/>
  <c r="W47" i="164" s="1"/>
  <c r="T26" i="164"/>
  <c r="L45" i="164" s="1"/>
  <c r="G49" i="164" s="1"/>
  <c r="O49" i="164" s="1"/>
  <c r="N26" i="164"/>
  <c r="K45" i="164" s="1"/>
  <c r="H49" i="164" s="1"/>
  <c r="T24" i="164"/>
  <c r="J43" i="164" s="1"/>
  <c r="E47" i="164" s="1"/>
  <c r="N24" i="164"/>
  <c r="I43" i="164" s="1"/>
  <c r="T22" i="164"/>
  <c r="AC47" i="164" s="1"/>
  <c r="Z49" i="164" s="1"/>
  <c r="N22" i="164"/>
  <c r="AB47" i="164" s="1"/>
  <c r="T20" i="164"/>
  <c r="Y43" i="164" s="1"/>
  <c r="V45" i="164" s="1"/>
  <c r="N20" i="164"/>
  <c r="X43" i="164" s="1"/>
  <c r="T18" i="164"/>
  <c r="L47" i="164" s="1"/>
  <c r="I49" i="164" s="1"/>
  <c r="N18" i="164"/>
  <c r="K47" i="164" s="1"/>
  <c r="T16" i="164"/>
  <c r="H43" i="164" s="1"/>
  <c r="E45" i="164" s="1"/>
  <c r="N16" i="164"/>
  <c r="G43" i="164" s="1"/>
  <c r="U36" i="164"/>
  <c r="G22" i="164"/>
  <c r="G38" i="164"/>
  <c r="G20" i="164"/>
  <c r="A49" i="164"/>
  <c r="K41" i="164" s="1"/>
  <c r="A47" i="164"/>
  <c r="I41" i="164" s="1"/>
  <c r="G34" i="164"/>
  <c r="G32" i="164"/>
  <c r="A52" i="164"/>
  <c r="AF43" i="164" l="1"/>
  <c r="AF45" i="164"/>
  <c r="O47" i="164"/>
  <c r="AA49" i="164"/>
  <c r="AF47" i="164"/>
  <c r="F45" i="164"/>
  <c r="O43" i="164"/>
  <c r="X48" i="164"/>
  <c r="X41" i="164"/>
  <c r="R47" i="164"/>
  <c r="Z50" i="164"/>
  <c r="G36" i="164"/>
  <c r="G50" i="164"/>
  <c r="Z46" i="164"/>
  <c r="U26" i="164"/>
  <c r="U16" i="164"/>
  <c r="G28" i="164"/>
  <c r="U34" i="164"/>
  <c r="U20" i="164"/>
  <c r="U28" i="164"/>
  <c r="R43" i="164"/>
  <c r="G30" i="164"/>
  <c r="A43" i="164"/>
  <c r="E41" i="164" s="1"/>
  <c r="U22" i="164"/>
  <c r="U38" i="164"/>
  <c r="G16" i="164"/>
  <c r="R45" i="164"/>
  <c r="U32" i="164"/>
  <c r="V41" i="164"/>
  <c r="F47" i="164"/>
  <c r="E48" i="164" s="1"/>
  <c r="I44" i="164"/>
  <c r="E50" i="164"/>
  <c r="W49" i="164"/>
  <c r="V50" i="164" s="1"/>
  <c r="AB44" i="164"/>
  <c r="Y49" i="164"/>
  <c r="AB46" i="164"/>
  <c r="K46" i="164"/>
  <c r="N45" i="164"/>
  <c r="E46" i="164"/>
  <c r="K48" i="164"/>
  <c r="AE47" i="164"/>
  <c r="V48" i="164"/>
  <c r="H47" i="164"/>
  <c r="G48" i="164" s="1"/>
  <c r="I46" i="164"/>
  <c r="AE43" i="164"/>
  <c r="X44" i="164"/>
  <c r="W45" i="164"/>
  <c r="AE45" i="164" s="1"/>
  <c r="G18" i="164"/>
  <c r="G24" i="164"/>
  <c r="G44" i="164"/>
  <c r="J49" i="164"/>
  <c r="N49" i="164" s="1"/>
  <c r="N43" i="164"/>
  <c r="U24" i="164"/>
  <c r="R49" i="164"/>
  <c r="G26" i="164"/>
  <c r="Z41" i="164"/>
  <c r="Z44" i="164"/>
  <c r="AB41" i="164"/>
  <c r="AB48" i="164"/>
  <c r="K44" i="164"/>
  <c r="U18" i="164"/>
  <c r="U30" i="164"/>
  <c r="A45" i="164"/>
  <c r="G41" i="164" s="1"/>
  <c r="M47" i="164" l="1"/>
  <c r="N47" i="164"/>
  <c r="I50" i="164"/>
  <c r="AE49" i="164"/>
  <c r="M49" i="164"/>
  <c r="AD43" i="164"/>
  <c r="AD47" i="164"/>
  <c r="X50" i="164"/>
  <c r="AD49" i="164" s="1"/>
  <c r="M43" i="164"/>
  <c r="V46" i="164"/>
  <c r="AD45" i="164" s="1"/>
  <c r="M45" i="164"/>
  <c r="AA50" i="145" l="1"/>
  <c r="W50" i="145"/>
  <c r="S50" i="145"/>
  <c r="N50" i="145"/>
  <c r="J50" i="145"/>
  <c r="F50" i="145"/>
  <c r="AA7" i="145"/>
  <c r="W7" i="145"/>
  <c r="S7" i="145"/>
  <c r="N7" i="145"/>
  <c r="J7" i="145"/>
  <c r="F7" i="145"/>
  <c r="X44" i="145"/>
  <c r="X1" i="145"/>
  <c r="A1" i="145" l="1"/>
  <c r="A44" i="145" s="1"/>
  <c r="AG9" i="124" l="1"/>
  <c r="R1" i="127"/>
  <c r="O77" i="158"/>
  <c r="I77" i="158"/>
  <c r="O74" i="158"/>
  <c r="I74" i="158"/>
  <c r="O71" i="158"/>
  <c r="I71" i="158"/>
  <c r="O68" i="158"/>
  <c r="I68" i="158"/>
  <c r="O65" i="158"/>
  <c r="I65" i="158"/>
  <c r="O62" i="158"/>
  <c r="I62" i="158"/>
  <c r="O59" i="158"/>
  <c r="I59" i="158"/>
  <c r="O56" i="158"/>
  <c r="I56" i="158"/>
  <c r="O53" i="158"/>
  <c r="I53" i="158"/>
  <c r="O50" i="158"/>
  <c r="I50" i="158"/>
  <c r="O47" i="158"/>
  <c r="I47" i="158"/>
  <c r="O43" i="158"/>
  <c r="I43" i="158"/>
  <c r="P65" i="158"/>
  <c r="E65" i="158"/>
  <c r="P62" i="158"/>
  <c r="E62" i="158"/>
  <c r="P53" i="158"/>
  <c r="E53" i="158"/>
  <c r="P50" i="158"/>
  <c r="E50" i="158"/>
  <c r="P59" i="158"/>
  <c r="E59" i="158"/>
  <c r="P56" i="158"/>
  <c r="E56" i="158"/>
  <c r="P47" i="158"/>
  <c r="E47" i="158"/>
  <c r="P43" i="158"/>
  <c r="E43" i="158"/>
  <c r="R83" i="145" l="1"/>
  <c r="Z77" i="145" s="1"/>
  <c r="G74" i="145"/>
  <c r="R79" i="145"/>
  <c r="V77" i="145" s="1"/>
  <c r="U71" i="145"/>
  <c r="G31" i="145"/>
  <c r="R36" i="145"/>
  <c r="V34" i="145" s="1"/>
  <c r="U28" i="145"/>
  <c r="G28" i="145"/>
  <c r="G22" i="145"/>
  <c r="AA81" i="145"/>
  <c r="X83" i="145" s="1"/>
  <c r="C81" i="145"/>
  <c r="I77" i="145" s="1"/>
  <c r="L79" i="145"/>
  <c r="G83" i="145" s="1"/>
  <c r="C79" i="145"/>
  <c r="G77" i="145" s="1"/>
  <c r="R77" i="145"/>
  <c r="C77" i="145"/>
  <c r="T74" i="145"/>
  <c r="N74" i="145"/>
  <c r="Z81" i="145" s="1"/>
  <c r="T71" i="145"/>
  <c r="L81" i="145" s="1"/>
  <c r="I83" i="145" s="1"/>
  <c r="N71" i="145"/>
  <c r="K81" i="145" s="1"/>
  <c r="G71" i="145"/>
  <c r="T68" i="145"/>
  <c r="AA79" i="145" s="1"/>
  <c r="V83" i="145" s="1"/>
  <c r="N68" i="145"/>
  <c r="Z79" i="145" s="1"/>
  <c r="T65" i="145"/>
  <c r="N65" i="145"/>
  <c r="K79" i="145" s="1"/>
  <c r="G65" i="145"/>
  <c r="T62" i="145"/>
  <c r="Y79" i="145" s="1"/>
  <c r="V81" i="145" s="1"/>
  <c r="N62" i="145"/>
  <c r="X79" i="145" s="1"/>
  <c r="T59" i="145"/>
  <c r="J79" i="145" s="1"/>
  <c r="G81" i="145" s="1"/>
  <c r="N59" i="145"/>
  <c r="I79" i="145" s="1"/>
  <c r="G59" i="145"/>
  <c r="U59" i="145"/>
  <c r="R40" i="145"/>
  <c r="Z34" i="145" s="1"/>
  <c r="AA38" i="145"/>
  <c r="X40" i="145" s="1"/>
  <c r="L38" i="145"/>
  <c r="I40" i="145" s="1"/>
  <c r="AA36" i="145"/>
  <c r="V40" i="145" s="1"/>
  <c r="R34" i="145"/>
  <c r="C34" i="145"/>
  <c r="T31" i="145"/>
  <c r="N31" i="145"/>
  <c r="Z38" i="145" s="1"/>
  <c r="T28" i="145"/>
  <c r="N28" i="145"/>
  <c r="K38" i="145" s="1"/>
  <c r="T25" i="145"/>
  <c r="N25" i="145"/>
  <c r="Z36" i="145" s="1"/>
  <c r="T22" i="145"/>
  <c r="L36" i="145" s="1"/>
  <c r="G40" i="145" s="1"/>
  <c r="N22" i="145"/>
  <c r="K36" i="145" s="1"/>
  <c r="T19" i="145"/>
  <c r="Y36" i="145" s="1"/>
  <c r="V38" i="145" s="1"/>
  <c r="N19" i="145"/>
  <c r="X36" i="145" s="1"/>
  <c r="G19" i="145"/>
  <c r="T16" i="145"/>
  <c r="J36" i="145" s="1"/>
  <c r="G38" i="145" s="1"/>
  <c r="N16" i="145"/>
  <c r="I36" i="145" s="1"/>
  <c r="U31" i="145"/>
  <c r="U19" i="145"/>
  <c r="G68" i="145" l="1"/>
  <c r="U16" i="145"/>
  <c r="G25" i="145"/>
  <c r="U62" i="145"/>
  <c r="C36" i="145"/>
  <c r="G34" i="145" s="1"/>
  <c r="G62" i="145"/>
  <c r="R81" i="145"/>
  <c r="X77" i="145" s="1"/>
  <c r="C38" i="145"/>
  <c r="I34" i="145" s="1"/>
  <c r="G16" i="145"/>
  <c r="U74" i="145"/>
  <c r="R38" i="145"/>
  <c r="X34" i="145" s="1"/>
  <c r="K37" i="145"/>
  <c r="H40" i="145"/>
  <c r="AD40" i="145"/>
  <c r="V41" i="145"/>
  <c r="O81" i="145"/>
  <c r="Z80" i="145"/>
  <c r="W83" i="145"/>
  <c r="O79" i="145"/>
  <c r="N79" i="145" s="1"/>
  <c r="H81" i="145"/>
  <c r="G82" i="145" s="1"/>
  <c r="M81" i="145" s="1"/>
  <c r="I80" i="145"/>
  <c r="M79" i="145" s="1"/>
  <c r="AD36" i="145"/>
  <c r="AC36" i="145" s="1"/>
  <c r="W38" i="145"/>
  <c r="X37" i="145"/>
  <c r="Z39" i="145"/>
  <c r="Y40" i="145"/>
  <c r="X41" i="145" s="1"/>
  <c r="H83" i="145"/>
  <c r="G84" i="145" s="1"/>
  <c r="K80" i="145"/>
  <c r="AD83" i="145"/>
  <c r="V84" i="145"/>
  <c r="O38" i="145"/>
  <c r="Z37" i="145"/>
  <c r="W40" i="145"/>
  <c r="AD81" i="145"/>
  <c r="AC81" i="145" s="1"/>
  <c r="J83" i="145"/>
  <c r="I84" i="145" s="1"/>
  <c r="K82" i="145"/>
  <c r="O83" i="145"/>
  <c r="O36" i="145"/>
  <c r="N36" i="145" s="1"/>
  <c r="I37" i="145"/>
  <c r="H38" i="145"/>
  <c r="G39" i="145" s="1"/>
  <c r="M38" i="145" s="1"/>
  <c r="AD38" i="145"/>
  <c r="V39" i="145"/>
  <c r="AB38" i="145" s="1"/>
  <c r="K39" i="145"/>
  <c r="J40" i="145"/>
  <c r="I41" i="145" s="1"/>
  <c r="O40" i="145"/>
  <c r="G41" i="145"/>
  <c r="AD79" i="145"/>
  <c r="AC79" i="145" s="1"/>
  <c r="W81" i="145"/>
  <c r="V82" i="145" s="1"/>
  <c r="AB81" i="145" s="1"/>
  <c r="X80" i="145"/>
  <c r="Z82" i="145"/>
  <c r="Y83" i="145"/>
  <c r="X84" i="145" s="1"/>
  <c r="C40" i="145"/>
  <c r="K34" i="145" s="1"/>
  <c r="C83" i="145"/>
  <c r="K77" i="145" s="1"/>
  <c r="U22" i="145"/>
  <c r="U25" i="145"/>
  <c r="U65" i="145"/>
  <c r="U68" i="145"/>
  <c r="N83" i="145" l="1"/>
  <c r="AB36" i="145"/>
  <c r="M36" i="145"/>
  <c r="AC38" i="145"/>
  <c r="AB40" i="145"/>
  <c r="AC40" i="145"/>
  <c r="N38" i="145"/>
  <c r="AB79" i="145"/>
  <c r="AB83" i="145"/>
  <c r="N81" i="145"/>
  <c r="M40" i="145"/>
  <c r="N40" i="145"/>
  <c r="M83" i="145"/>
  <c r="AC83" i="145"/>
  <c r="E22" i="127" l="1"/>
  <c r="I22" i="127"/>
  <c r="O22" i="127"/>
  <c r="P22" i="127"/>
  <c r="E24" i="127"/>
  <c r="I24" i="127"/>
  <c r="O24" i="127"/>
  <c r="P24" i="127"/>
  <c r="I31" i="127"/>
  <c r="O31" i="127"/>
  <c r="I38" i="125"/>
  <c r="O38" i="125"/>
  <c r="I40" i="125"/>
  <c r="O40" i="125"/>
  <c r="I42" i="125"/>
  <c r="O42" i="125"/>
  <c r="I46" i="125"/>
  <c r="O46" i="125"/>
  <c r="I49" i="125"/>
  <c r="O49" i="125"/>
  <c r="I51" i="125"/>
  <c r="O51" i="125"/>
  <c r="I53" i="125"/>
  <c r="O53" i="125"/>
</calcChain>
</file>

<file path=xl/sharedStrings.xml><?xml version="1.0" encoding="utf-8"?>
<sst xmlns="http://schemas.openxmlformats.org/spreadsheetml/2006/main" count="3176" uniqueCount="732">
  <si>
    <t>B1</t>
    <phoneticPr fontId="3"/>
  </si>
  <si>
    <t>⑥</t>
    <phoneticPr fontId="3"/>
  </si>
  <si>
    <t>勝点</t>
    <rPh sb="0" eb="1">
      <t>カ</t>
    </rPh>
    <rPh sb="1" eb="2">
      <t>テン</t>
    </rPh>
    <phoneticPr fontId="3"/>
  </si>
  <si>
    <t>得失点</t>
    <rPh sb="0" eb="3">
      <t>トクシッテン</t>
    </rPh>
    <phoneticPr fontId="3"/>
  </si>
  <si>
    <t>順位</t>
    <rPh sb="0" eb="2">
      <t>ジュンイ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</si>
  <si>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</si>
  <si>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</si>
  <si>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</si>
  <si>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</si>
  <si>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</si>
  <si>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（</t>
    <phoneticPr fontId="3"/>
  </si>
  <si>
    <t>）</t>
    <phoneticPr fontId="3"/>
  </si>
  <si>
    <t>総得点</t>
    <rPh sb="0" eb="3">
      <t>ソウトクテン</t>
    </rPh>
    <phoneticPr fontId="3"/>
  </si>
  <si>
    <t>第1会場</t>
    <rPh sb="0" eb="1">
      <t>ダイ</t>
    </rPh>
    <rPh sb="2" eb="4">
      <t>カイジョウ</t>
    </rPh>
    <phoneticPr fontId="3"/>
  </si>
  <si>
    <t>４ｔｈ</t>
    <phoneticPr fontId="3"/>
  </si>
  <si>
    <t>主，</t>
    <rPh sb="0" eb="1">
      <t>シュ</t>
    </rPh>
    <phoneticPr fontId="3"/>
  </si>
  <si>
    <t>副，</t>
    <rPh sb="0" eb="1">
      <t>フク</t>
    </rPh>
    <phoneticPr fontId="3"/>
  </si>
  <si>
    <t>B4</t>
    <phoneticPr fontId="3"/>
  </si>
  <si>
    <t>A</t>
    <phoneticPr fontId="3"/>
  </si>
  <si>
    <t>B</t>
    <phoneticPr fontId="3"/>
  </si>
  <si>
    <t>BB</t>
    <phoneticPr fontId="3"/>
  </si>
  <si>
    <t>C</t>
    <phoneticPr fontId="3"/>
  </si>
  <si>
    <t>CC</t>
    <phoneticPr fontId="3"/>
  </si>
  <si>
    <t>D</t>
    <phoneticPr fontId="3"/>
  </si>
  <si>
    <t>DD</t>
    <phoneticPr fontId="3"/>
  </si>
  <si>
    <t>E</t>
    <phoneticPr fontId="3"/>
  </si>
  <si>
    <t>EE</t>
    <phoneticPr fontId="3"/>
  </si>
  <si>
    <t>I</t>
    <phoneticPr fontId="3"/>
  </si>
  <si>
    <t>II</t>
    <phoneticPr fontId="3"/>
  </si>
  <si>
    <t>J</t>
    <phoneticPr fontId="3"/>
  </si>
  <si>
    <t>JJ</t>
    <phoneticPr fontId="3"/>
  </si>
  <si>
    <t>K</t>
    <phoneticPr fontId="3"/>
  </si>
  <si>
    <t>KK</t>
    <phoneticPr fontId="3"/>
  </si>
  <si>
    <t>B・BBブロック</t>
  </si>
  <si>
    <t>B</t>
  </si>
  <si>
    <t>BB</t>
  </si>
  <si>
    <t>－</t>
  </si>
  <si>
    <t>－</t>
    <phoneticPr fontId="3"/>
  </si>
  <si>
    <t>h</t>
    <phoneticPr fontId="3"/>
  </si>
  <si>
    <t>b</t>
    <phoneticPr fontId="3"/>
  </si>
  <si>
    <t>f</t>
    <phoneticPr fontId="3"/>
  </si>
  <si>
    <t>d</t>
    <phoneticPr fontId="3"/>
  </si>
  <si>
    <t>ー</t>
  </si>
  <si>
    <t>）</t>
  </si>
  <si>
    <t>（</t>
  </si>
  <si>
    <t>(主，副 ，副 ，4th）</t>
    <phoneticPr fontId="3"/>
  </si>
  <si>
    <t>B⑤</t>
    <phoneticPr fontId="3"/>
  </si>
  <si>
    <t>A⑤</t>
    <phoneticPr fontId="3"/>
  </si>
  <si>
    <t>B④</t>
    <phoneticPr fontId="3"/>
  </si>
  <si>
    <t>A④</t>
    <phoneticPr fontId="3"/>
  </si>
  <si>
    <t>B⑥</t>
    <phoneticPr fontId="3"/>
  </si>
  <si>
    <t>A⑥</t>
    <phoneticPr fontId="3"/>
  </si>
  <si>
    <t>①</t>
  </si>
  <si>
    <t>B②</t>
    <phoneticPr fontId="3"/>
  </si>
  <si>
    <t>A②</t>
    <phoneticPr fontId="3"/>
  </si>
  <si>
    <t>B①</t>
    <phoneticPr fontId="3"/>
  </si>
  <si>
    <t>A①</t>
    <phoneticPr fontId="3"/>
  </si>
  <si>
    <t>B③</t>
    <phoneticPr fontId="3"/>
  </si>
  <si>
    <t>A③</t>
    <phoneticPr fontId="3"/>
  </si>
  <si>
    <t>第１会場</t>
  </si>
  <si>
    <t>会場</t>
    <rPh sb="0" eb="2">
      <t>カイジョウ</t>
    </rPh>
    <phoneticPr fontId="3"/>
  </si>
  <si>
    <t>(　審判委員会　）</t>
  </si>
  <si>
    <t>決　勝</t>
    <rPh sb="0" eb="1">
      <t>ケッ</t>
    </rPh>
    <rPh sb="2" eb="3">
      <t>マサル</t>
    </rPh>
    <phoneticPr fontId="3"/>
  </si>
  <si>
    <t>準決勝</t>
    <rPh sb="0" eb="3">
      <t>ジュンケッショウ</t>
    </rPh>
    <phoneticPr fontId="3"/>
  </si>
  <si>
    <t>会　　場</t>
    <rPh sb="0" eb="1">
      <t>カイ</t>
    </rPh>
    <rPh sb="3" eb="4">
      <t>バ</t>
    </rPh>
    <phoneticPr fontId="3"/>
  </si>
  <si>
    <t>aブロック</t>
    <phoneticPr fontId="3"/>
  </si>
  <si>
    <t>abcd</t>
    <phoneticPr fontId="3"/>
  </si>
  <si>
    <t>efgh</t>
    <phoneticPr fontId="3"/>
  </si>
  <si>
    <t>敢闘賞</t>
    <rPh sb="0" eb="3">
      <t>カントウショウ</t>
    </rPh>
    <phoneticPr fontId="3"/>
  </si>
  <si>
    <t>３位</t>
    <rPh sb="1" eb="2">
      <t>イ</t>
    </rPh>
    <phoneticPr fontId="3"/>
  </si>
  <si>
    <t>準優勝</t>
    <rPh sb="0" eb="3">
      <t>ジュンユウショウ</t>
    </rPh>
    <phoneticPr fontId="3"/>
  </si>
  <si>
    <t>優　勝</t>
    <rPh sb="0" eb="1">
      <t>ユウ</t>
    </rPh>
    <rPh sb="2" eb="3">
      <t>マサル</t>
    </rPh>
    <phoneticPr fontId="3"/>
  </si>
  <si>
    <t>■成　績</t>
    <rPh sb="1" eb="2">
      <t>シゲル</t>
    </rPh>
    <rPh sb="3" eb="4">
      <t>イサオ</t>
    </rPh>
    <phoneticPr fontId="3"/>
  </si>
  <si>
    <t>eブロック</t>
    <phoneticPr fontId="3"/>
  </si>
  <si>
    <t>fブロック</t>
    <phoneticPr fontId="3"/>
  </si>
  <si>
    <t>戦評</t>
    <rPh sb="0" eb="2">
      <t>センピョウ</t>
    </rPh>
    <phoneticPr fontId="3"/>
  </si>
  <si>
    <t>a</t>
    <phoneticPr fontId="3"/>
  </si>
  <si>
    <t>c</t>
    <phoneticPr fontId="3"/>
  </si>
  <si>
    <t>e</t>
    <phoneticPr fontId="3"/>
  </si>
  <si>
    <t>g</t>
    <phoneticPr fontId="3"/>
  </si>
  <si>
    <t>6,</t>
    <phoneticPr fontId="3"/>
  </si>
  <si>
    <t>4,</t>
    <phoneticPr fontId="3"/>
  </si>
  <si>
    <t>5,</t>
    <phoneticPr fontId="3"/>
  </si>
  <si>
    <t>3,</t>
    <phoneticPr fontId="3"/>
  </si>
  <si>
    <t>1,</t>
    <phoneticPr fontId="3"/>
  </si>
  <si>
    <t>2,</t>
    <phoneticPr fontId="3"/>
  </si>
  <si>
    <t>(</t>
    <phoneticPr fontId="3"/>
  </si>
  <si>
    <t>)</t>
    <phoneticPr fontId="3"/>
  </si>
  <si>
    <t>第2会場</t>
    <rPh sb="0" eb="1">
      <t>ダイ</t>
    </rPh>
    <rPh sb="2" eb="4">
      <t>カイジョウ</t>
    </rPh>
    <phoneticPr fontId="3"/>
  </si>
  <si>
    <t>A会場</t>
    <rPh sb="1" eb="3">
      <t>カイジョウ</t>
    </rPh>
    <phoneticPr fontId="3"/>
  </si>
  <si>
    <t>A</t>
  </si>
  <si>
    <t>AA</t>
  </si>
  <si>
    <t>N会場</t>
    <rPh sb="1" eb="3">
      <t>カイジョウ</t>
    </rPh>
    <phoneticPr fontId="3"/>
  </si>
  <si>
    <t>A・AAブロック</t>
  </si>
  <si>
    <t>C・CCブロック</t>
  </si>
  <si>
    <t>C</t>
  </si>
  <si>
    <t>CC</t>
  </si>
  <si>
    <t>第3会場</t>
    <rPh sb="0" eb="1">
      <t>ダイ</t>
    </rPh>
    <rPh sb="2" eb="4">
      <t>カイジョウ</t>
    </rPh>
    <phoneticPr fontId="3"/>
  </si>
  <si>
    <t>D・DDブロック</t>
  </si>
  <si>
    <t>D</t>
  </si>
  <si>
    <t>DD</t>
  </si>
  <si>
    <t>第4会場</t>
    <rPh sb="0" eb="1">
      <t>ダイ</t>
    </rPh>
    <rPh sb="2" eb="4">
      <t>カイジョウ</t>
    </rPh>
    <phoneticPr fontId="3"/>
  </si>
  <si>
    <t>F</t>
  </si>
  <si>
    <t>FF</t>
  </si>
  <si>
    <t>G</t>
  </si>
  <si>
    <t>GG</t>
  </si>
  <si>
    <t>H</t>
  </si>
  <si>
    <t>HH</t>
  </si>
  <si>
    <t>L</t>
  </si>
  <si>
    <t>LL</t>
  </si>
  <si>
    <t>O</t>
  </si>
  <si>
    <t>OO</t>
  </si>
  <si>
    <t>P</t>
  </si>
  <si>
    <t>PP</t>
  </si>
  <si>
    <t>Q</t>
  </si>
  <si>
    <t>QQ</t>
  </si>
  <si>
    <t>R</t>
  </si>
  <si>
    <t>RR</t>
  </si>
  <si>
    <t>S</t>
  </si>
  <si>
    <t>SS</t>
  </si>
  <si>
    <t>T</t>
  </si>
  <si>
    <t>TT</t>
  </si>
  <si>
    <t>U</t>
  </si>
  <si>
    <t>UU</t>
  </si>
  <si>
    <t>V</t>
  </si>
  <si>
    <t>VV</t>
  </si>
  <si>
    <t>＜ピッチ＞</t>
    <phoneticPr fontId="3"/>
  </si>
  <si>
    <t>（審判委員会）</t>
    <rPh sb="1" eb="3">
      <t>シンパン</t>
    </rPh>
    <rPh sb="3" eb="6">
      <t>イインカイ</t>
    </rPh>
    <phoneticPr fontId="3"/>
  </si>
  <si>
    <t>ab</t>
    <phoneticPr fontId="3"/>
  </si>
  <si>
    <t>cd</t>
    <phoneticPr fontId="3"/>
  </si>
  <si>
    <t>ef</t>
    <phoneticPr fontId="3"/>
  </si>
  <si>
    <t>gh</t>
    <phoneticPr fontId="3"/>
  </si>
  <si>
    <t>戦評</t>
    <rPh sb="0" eb="2">
      <t>センピョウ</t>
    </rPh>
    <phoneticPr fontId="3"/>
  </si>
  <si>
    <t>敢闘賞</t>
    <rPh sb="0" eb="3">
      <t>カントウショウ</t>
    </rPh>
    <phoneticPr fontId="3"/>
  </si>
  <si>
    <t>■第4日　2月23日 　準決勝・決勝　</t>
    <rPh sb="1" eb="2">
      <t>ダイ</t>
    </rPh>
    <rPh sb="12" eb="15">
      <t>ジュンケッショウ</t>
    </rPh>
    <rPh sb="16" eb="18">
      <t>ケッショウ</t>
    </rPh>
    <phoneticPr fontId="3"/>
  </si>
  <si>
    <t>■第2日　2月11日　決勝トーナメント　１・２回戦</t>
    <rPh sb="1" eb="2">
      <t>ダイ</t>
    </rPh>
    <rPh sb="23" eb="25">
      <t>カイセン</t>
    </rPh>
    <phoneticPr fontId="3"/>
  </si>
  <si>
    <t>B会場</t>
    <rPh sb="1" eb="3">
      <t>カイジョウ</t>
    </rPh>
    <phoneticPr fontId="3"/>
  </si>
  <si>
    <t>C会場</t>
    <rPh sb="1" eb="3">
      <t>カイジョウ</t>
    </rPh>
    <phoneticPr fontId="3"/>
  </si>
  <si>
    <t>D会場</t>
    <rPh sb="1" eb="3">
      <t>カイジョウ</t>
    </rPh>
    <phoneticPr fontId="3"/>
  </si>
  <si>
    <t>E会場</t>
    <rPh sb="1" eb="3">
      <t>カイジョウ</t>
    </rPh>
    <phoneticPr fontId="3"/>
  </si>
  <si>
    <t>F会場</t>
    <rPh sb="1" eb="3">
      <t>カイジョウ</t>
    </rPh>
    <phoneticPr fontId="3"/>
  </si>
  <si>
    <t>G会場</t>
    <rPh sb="1" eb="3">
      <t>カイジョウ</t>
    </rPh>
    <phoneticPr fontId="3"/>
  </si>
  <si>
    <t>H会場</t>
    <rPh sb="1" eb="3">
      <t>カイジョウ</t>
    </rPh>
    <phoneticPr fontId="3"/>
  </si>
  <si>
    <t>I会場</t>
    <rPh sb="1" eb="3">
      <t>カイジョウ</t>
    </rPh>
    <phoneticPr fontId="3"/>
  </si>
  <si>
    <t>J会場</t>
    <rPh sb="1" eb="3">
      <t>カイジョウ</t>
    </rPh>
    <phoneticPr fontId="3"/>
  </si>
  <si>
    <t>K会場</t>
    <rPh sb="1" eb="3">
      <t>カイジョウ</t>
    </rPh>
    <phoneticPr fontId="3"/>
  </si>
  <si>
    <t>L会場</t>
    <rPh sb="1" eb="3">
      <t>カイジョウ</t>
    </rPh>
    <phoneticPr fontId="3"/>
  </si>
  <si>
    <t>M会場</t>
    <rPh sb="1" eb="3">
      <t>カイジョウ</t>
    </rPh>
    <phoneticPr fontId="3"/>
  </si>
  <si>
    <t>O会場</t>
    <rPh sb="1" eb="3">
      <t>カイジョウ</t>
    </rPh>
    <phoneticPr fontId="3"/>
  </si>
  <si>
    <t>P会場</t>
    <rPh sb="1" eb="3">
      <t>カイジョウ</t>
    </rPh>
    <phoneticPr fontId="3"/>
  </si>
  <si>
    <t>Q会場</t>
    <rPh sb="1" eb="3">
      <t>カイジョウ</t>
    </rPh>
    <phoneticPr fontId="3"/>
  </si>
  <si>
    <t>R会場</t>
    <rPh sb="1" eb="3">
      <t>カイジョウ</t>
    </rPh>
    <phoneticPr fontId="3"/>
  </si>
  <si>
    <t>S会場</t>
    <rPh sb="1" eb="3">
      <t>カイジョウ</t>
    </rPh>
    <phoneticPr fontId="3"/>
  </si>
  <si>
    <t>T会場</t>
    <rPh sb="1" eb="3">
      <t>カイジョウ</t>
    </rPh>
    <phoneticPr fontId="3"/>
  </si>
  <si>
    <t>U会場</t>
    <rPh sb="1" eb="3">
      <t>カイジョウ</t>
    </rPh>
    <phoneticPr fontId="3"/>
  </si>
  <si>
    <t>V会場</t>
    <rPh sb="1" eb="3">
      <t>カイジョウ</t>
    </rPh>
    <phoneticPr fontId="3"/>
  </si>
  <si>
    <t>B2</t>
    <phoneticPr fontId="3"/>
  </si>
  <si>
    <t>B3</t>
    <phoneticPr fontId="3"/>
  </si>
  <si>
    <t>B5</t>
    <phoneticPr fontId="3"/>
  </si>
  <si>
    <t>B6</t>
    <phoneticPr fontId="3"/>
  </si>
  <si>
    <t>C1</t>
  </si>
  <si>
    <t>C2</t>
  </si>
  <si>
    <t>C3</t>
  </si>
  <si>
    <t>C4</t>
  </si>
  <si>
    <t>C5</t>
  </si>
  <si>
    <t>C6</t>
  </si>
  <si>
    <t>D1</t>
  </si>
  <si>
    <t>D2</t>
  </si>
  <si>
    <t>D3</t>
  </si>
  <si>
    <t>D4</t>
  </si>
  <si>
    <t>D5</t>
  </si>
  <si>
    <t>D6</t>
  </si>
  <si>
    <t>E2</t>
  </si>
  <si>
    <t>E3</t>
  </si>
  <si>
    <t>E4</t>
  </si>
  <si>
    <t>E5</t>
  </si>
  <si>
    <t>E6</t>
  </si>
  <si>
    <t>F1</t>
  </si>
  <si>
    <t>F2</t>
  </si>
  <si>
    <t>F3</t>
  </si>
  <si>
    <t>F4</t>
  </si>
  <si>
    <t>F5</t>
  </si>
  <si>
    <t>F6</t>
  </si>
  <si>
    <t>G1</t>
  </si>
  <si>
    <t>G2</t>
  </si>
  <si>
    <t>G3</t>
  </si>
  <si>
    <t>G4</t>
  </si>
  <si>
    <t>G5</t>
  </si>
  <si>
    <t>G6</t>
  </si>
  <si>
    <t>H1</t>
  </si>
  <si>
    <t>H2</t>
  </si>
  <si>
    <t>H3</t>
  </si>
  <si>
    <t>H4</t>
  </si>
  <si>
    <t>H5</t>
  </si>
  <si>
    <t>I1</t>
  </si>
  <si>
    <t>I2</t>
  </si>
  <si>
    <t>I3</t>
  </si>
  <si>
    <t>I4</t>
  </si>
  <si>
    <t>I5</t>
  </si>
  <si>
    <t>I6</t>
  </si>
  <si>
    <t>J1</t>
  </si>
  <si>
    <t>J2</t>
  </si>
  <si>
    <t>J3</t>
  </si>
  <si>
    <t>J4</t>
  </si>
  <si>
    <t>J5</t>
  </si>
  <si>
    <t>J6</t>
  </si>
  <si>
    <t>K1</t>
  </si>
  <si>
    <t>K2</t>
  </si>
  <si>
    <t>K3</t>
  </si>
  <si>
    <t>K4</t>
  </si>
  <si>
    <t>K5</t>
  </si>
  <si>
    <t>K6</t>
  </si>
  <si>
    <t>L1</t>
  </si>
  <si>
    <t>L2</t>
  </si>
  <si>
    <t>L3</t>
  </si>
  <si>
    <t>L4</t>
  </si>
  <si>
    <t>L5</t>
  </si>
  <si>
    <t>L6</t>
  </si>
  <si>
    <t>V6</t>
  </si>
  <si>
    <t>V5</t>
  </si>
  <si>
    <t>V4</t>
  </si>
  <si>
    <t>V3</t>
  </si>
  <si>
    <t>V2</t>
  </si>
  <si>
    <t>V1</t>
  </si>
  <si>
    <t>U6</t>
  </si>
  <si>
    <t>U5</t>
  </si>
  <si>
    <t>U4</t>
  </si>
  <si>
    <t>U3</t>
  </si>
  <si>
    <t>U2</t>
  </si>
  <si>
    <t>U1</t>
  </si>
  <si>
    <t>T6</t>
  </si>
  <si>
    <t>T5</t>
  </si>
  <si>
    <t>T4</t>
  </si>
  <si>
    <t>T3</t>
  </si>
  <si>
    <t>T2</t>
  </si>
  <si>
    <t>T1</t>
  </si>
  <si>
    <t>S6</t>
  </si>
  <si>
    <t>S5</t>
  </si>
  <si>
    <t>S4</t>
  </si>
  <si>
    <t>S3</t>
  </si>
  <si>
    <t>S2</t>
  </si>
  <si>
    <t>S1</t>
  </si>
  <si>
    <t>R6</t>
  </si>
  <si>
    <t>R5</t>
  </si>
  <si>
    <t>R4</t>
  </si>
  <si>
    <t>R3</t>
  </si>
  <si>
    <t>R2</t>
  </si>
  <si>
    <t>R1</t>
  </si>
  <si>
    <t>Q6</t>
  </si>
  <si>
    <t>Q5</t>
  </si>
  <si>
    <t>Q4</t>
  </si>
  <si>
    <t>Q3</t>
  </si>
  <si>
    <t>Q2</t>
  </si>
  <si>
    <t>Q1</t>
  </si>
  <si>
    <t>P5</t>
  </si>
  <si>
    <t>P4</t>
  </si>
  <si>
    <t>P3</t>
  </si>
  <si>
    <t>P2</t>
  </si>
  <si>
    <t>P1</t>
  </si>
  <si>
    <t>O6</t>
  </si>
  <si>
    <t>O5</t>
  </si>
  <si>
    <t>O4</t>
  </si>
  <si>
    <t>O3</t>
  </si>
  <si>
    <t>O2</t>
  </si>
  <si>
    <t>O1</t>
  </si>
  <si>
    <t>A1</t>
  </si>
  <si>
    <t>A2</t>
  </si>
  <si>
    <t>A3</t>
  </si>
  <si>
    <t>A4</t>
  </si>
  <si>
    <t>A5</t>
  </si>
  <si>
    <t>A6</t>
  </si>
  <si>
    <t>N6</t>
  </si>
  <si>
    <t>N5</t>
  </si>
  <si>
    <t>N4</t>
  </si>
  <si>
    <t>N3</t>
  </si>
  <si>
    <t>N2</t>
  </si>
  <si>
    <t>N1</t>
  </si>
  <si>
    <t>M1</t>
  </si>
  <si>
    <t>M2</t>
  </si>
  <si>
    <t>M3</t>
  </si>
  <si>
    <t>M4</t>
  </si>
  <si>
    <t>M5</t>
  </si>
  <si>
    <t>M6</t>
  </si>
  <si>
    <t>第3会場</t>
    <phoneticPr fontId="3"/>
  </si>
  <si>
    <t>cブロック</t>
    <phoneticPr fontId="3"/>
  </si>
  <si>
    <t>第4会場</t>
    <phoneticPr fontId="3"/>
  </si>
  <si>
    <t>ｄブロック</t>
    <phoneticPr fontId="3"/>
  </si>
  <si>
    <t>gブロック</t>
    <phoneticPr fontId="3"/>
  </si>
  <si>
    <t>H6</t>
    <phoneticPr fontId="3"/>
  </si>
  <si>
    <t>ピッチ</t>
    <phoneticPr fontId="3"/>
  </si>
  <si>
    <t>Ａ</t>
    <phoneticPr fontId="3"/>
  </si>
  <si>
    <t>7,</t>
    <phoneticPr fontId="3"/>
  </si>
  <si>
    <t>Ｂ</t>
    <phoneticPr fontId="3"/>
  </si>
  <si>
    <t>8,</t>
    <phoneticPr fontId="3"/>
  </si>
  <si>
    <t>-</t>
    <phoneticPr fontId="3"/>
  </si>
  <si>
    <t>(</t>
  </si>
  <si>
    <t>■第3日　2月17日　３回戦・準々決勝　</t>
    <rPh sb="1" eb="2">
      <t>ダイ</t>
    </rPh>
    <rPh sb="12" eb="14">
      <t>カイセン</t>
    </rPh>
    <rPh sb="15" eb="17">
      <t>ジュンジュン</t>
    </rPh>
    <rPh sb="17" eb="19">
      <t>ケッショウ</t>
    </rPh>
    <phoneticPr fontId="3"/>
  </si>
  <si>
    <t>栃木県グリーンスタジアムサブグランド</t>
    <rPh sb="0" eb="3">
      <t>トチギケン</t>
    </rPh>
    <phoneticPr fontId="3"/>
  </si>
  <si>
    <t>真岡ハイトラ運動公園運動広場・陸上競技場</t>
    <rPh sb="0" eb="2">
      <t>モオカ</t>
    </rPh>
    <rPh sb="6" eb="8">
      <t>ウンドウ</t>
    </rPh>
    <rPh sb="8" eb="10">
      <t>コウエン</t>
    </rPh>
    <rPh sb="10" eb="12">
      <t>ウンドウ</t>
    </rPh>
    <rPh sb="12" eb="14">
      <t>ヒロバ</t>
    </rPh>
    <rPh sb="15" eb="17">
      <t>リクジョウ</t>
    </rPh>
    <rPh sb="17" eb="20">
      <t>キョウギジョウ</t>
    </rPh>
    <phoneticPr fontId="3"/>
  </si>
  <si>
    <t>第５２回栃木県Ｕ－１２サッカー選手権大会</t>
    <rPh sb="0" eb="1">
      <t>ダイ</t>
    </rPh>
    <rPh sb="3" eb="4">
      <t>カイ</t>
    </rPh>
    <rPh sb="4" eb="7">
      <t>トチギケン</t>
    </rPh>
    <rPh sb="15" eb="20">
      <t>センシュケンタイカイ</t>
    </rPh>
    <phoneticPr fontId="3"/>
  </si>
  <si>
    <t>bブロック</t>
    <phoneticPr fontId="3"/>
  </si>
  <si>
    <t>Ｃブロック</t>
    <phoneticPr fontId="3"/>
  </si>
  <si>
    <t>dブロック</t>
    <phoneticPr fontId="3"/>
  </si>
  <si>
    <t>hブロック</t>
    <phoneticPr fontId="3"/>
  </si>
  <si>
    <t>SAKURAグリーンフィールド</t>
    <phoneticPr fontId="3"/>
  </si>
  <si>
    <t>別処山公園サッカー場</t>
    <rPh sb="0" eb="10">
      <t>ベッショサンコウエンサッカージョウ</t>
    </rPh>
    <phoneticPr fontId="3"/>
  </si>
  <si>
    <t>※2月11日の会場は2月4日の試合結果にて以下より決定</t>
    <rPh sb="2" eb="3">
      <t>ツキ</t>
    </rPh>
    <rPh sb="5" eb="6">
      <t>ニチ</t>
    </rPh>
    <rPh sb="21" eb="23">
      <t>イカ</t>
    </rPh>
    <phoneticPr fontId="3"/>
  </si>
  <si>
    <t>サンエコ自然の森サッカー場</t>
    <rPh sb="4" eb="6">
      <t>シゼン</t>
    </rPh>
    <rPh sb="7" eb="8">
      <t>モリ</t>
    </rPh>
    <rPh sb="12" eb="13">
      <t>ジョウ</t>
    </rPh>
    <phoneticPr fontId="3"/>
  </si>
  <si>
    <t>真岡ハイトラ運動公園運動広場１</t>
    <rPh sb="0" eb="2">
      <t>モオカ</t>
    </rPh>
    <rPh sb="6" eb="14">
      <t>ウンドウコウエンウンドウヒロバ</t>
    </rPh>
    <phoneticPr fontId="3"/>
  </si>
  <si>
    <t>E1</t>
    <phoneticPr fontId="3"/>
  </si>
  <si>
    <t>E7</t>
  </si>
  <si>
    <t>E8</t>
  </si>
  <si>
    <t>F7</t>
  </si>
  <si>
    <t>F8</t>
  </si>
  <si>
    <t>G7</t>
  </si>
  <si>
    <t>G8</t>
  </si>
  <si>
    <t>NN</t>
    <phoneticPr fontId="3"/>
  </si>
  <si>
    <t>N</t>
    <phoneticPr fontId="3"/>
  </si>
  <si>
    <t>MM</t>
    <phoneticPr fontId="3"/>
  </si>
  <si>
    <t>M</t>
    <phoneticPr fontId="3"/>
  </si>
  <si>
    <t>P8</t>
    <phoneticPr fontId="3"/>
  </si>
  <si>
    <t>P7</t>
    <phoneticPr fontId="3"/>
  </si>
  <si>
    <t>P6</t>
    <phoneticPr fontId="3"/>
  </si>
  <si>
    <t>R7</t>
  </si>
  <si>
    <t>Q8</t>
  </si>
  <si>
    <t>Q7</t>
  </si>
  <si>
    <t>ab会場</t>
    <rPh sb="2" eb="4">
      <t>カイジョウ</t>
    </rPh>
    <phoneticPr fontId="3"/>
  </si>
  <si>
    <t>ｃｄ会場</t>
    <rPh sb="2" eb="4">
      <t>カイジョウ</t>
    </rPh>
    <phoneticPr fontId="3"/>
  </si>
  <si>
    <t>ef会場</t>
    <rPh sb="2" eb="4">
      <t>カイジョウ</t>
    </rPh>
    <phoneticPr fontId="3"/>
  </si>
  <si>
    <t>ｇｈ会場</t>
    <rPh sb="2" eb="4">
      <t>カイジョウ</t>
    </rPh>
    <phoneticPr fontId="3"/>
  </si>
  <si>
    <t>E・EEブロック</t>
  </si>
  <si>
    <t>E</t>
  </si>
  <si>
    <t>EE</t>
  </si>
  <si>
    <t>第5会場</t>
    <rPh sb="0" eb="1">
      <t>ダイ</t>
    </rPh>
    <rPh sb="2" eb="4">
      <t>カイジョウ</t>
    </rPh>
    <phoneticPr fontId="3"/>
  </si>
  <si>
    <t>第6会場</t>
    <rPh sb="0" eb="1">
      <t>ダイ</t>
    </rPh>
    <rPh sb="2" eb="4">
      <t>カイジョウ</t>
    </rPh>
    <phoneticPr fontId="3"/>
  </si>
  <si>
    <t>F・FFブロック</t>
  </si>
  <si>
    <t>■第1日　2月4日  予選リーグ</t>
    <rPh sb="11" eb="13">
      <t>ヨセン</t>
    </rPh>
    <phoneticPr fontId="3"/>
  </si>
  <si>
    <t>第7会場</t>
    <rPh sb="0" eb="1">
      <t>ダイ</t>
    </rPh>
    <rPh sb="2" eb="4">
      <t>カイジョウ</t>
    </rPh>
    <phoneticPr fontId="3"/>
  </si>
  <si>
    <t>第8会場</t>
    <rPh sb="0" eb="1">
      <t>ダイ</t>
    </rPh>
    <rPh sb="2" eb="4">
      <t>カイジョウ</t>
    </rPh>
    <phoneticPr fontId="3"/>
  </si>
  <si>
    <t>G・GGブロック</t>
  </si>
  <si>
    <t>H・HHブロック</t>
  </si>
  <si>
    <t>第9会場</t>
    <rPh sb="0" eb="1">
      <t>ダイ</t>
    </rPh>
    <rPh sb="2" eb="4">
      <t>カイジョウ</t>
    </rPh>
    <phoneticPr fontId="3"/>
  </si>
  <si>
    <t>第10会場</t>
    <rPh sb="0" eb="1">
      <t>ダイ</t>
    </rPh>
    <rPh sb="3" eb="5">
      <t>カイジョウ</t>
    </rPh>
    <phoneticPr fontId="3"/>
  </si>
  <si>
    <t>I・IIブロック</t>
  </si>
  <si>
    <t>I</t>
  </si>
  <si>
    <t>II</t>
  </si>
  <si>
    <t>J・JJブロック</t>
  </si>
  <si>
    <t>J</t>
  </si>
  <si>
    <t>JJ</t>
  </si>
  <si>
    <t>第11会場</t>
    <rPh sb="0" eb="1">
      <t>ダイ</t>
    </rPh>
    <rPh sb="3" eb="5">
      <t>カイジョウ</t>
    </rPh>
    <phoneticPr fontId="3"/>
  </si>
  <si>
    <t>第12会場</t>
    <rPh sb="0" eb="1">
      <t>ダイ</t>
    </rPh>
    <rPh sb="3" eb="5">
      <t>カイジョウ</t>
    </rPh>
    <phoneticPr fontId="3"/>
  </si>
  <si>
    <t>K・KKブロック</t>
  </si>
  <si>
    <t>K</t>
  </si>
  <si>
    <t>KK</t>
  </si>
  <si>
    <t>L・LLブロック</t>
  </si>
  <si>
    <t>第13会場</t>
    <rPh sb="0" eb="1">
      <t>ダイ</t>
    </rPh>
    <rPh sb="3" eb="5">
      <t>カイジョウ</t>
    </rPh>
    <phoneticPr fontId="3"/>
  </si>
  <si>
    <t>第14会場</t>
    <rPh sb="0" eb="1">
      <t>ダイ</t>
    </rPh>
    <rPh sb="3" eb="5">
      <t>カイジョウ</t>
    </rPh>
    <phoneticPr fontId="3"/>
  </si>
  <si>
    <t>M・MMブロック</t>
  </si>
  <si>
    <t>M</t>
  </si>
  <si>
    <t>MM</t>
  </si>
  <si>
    <t>N・NNブロック</t>
  </si>
  <si>
    <t>N</t>
  </si>
  <si>
    <t>NN</t>
  </si>
  <si>
    <t>第15会場</t>
    <rPh sb="0" eb="1">
      <t>ダイ</t>
    </rPh>
    <rPh sb="3" eb="5">
      <t>カイジョウ</t>
    </rPh>
    <phoneticPr fontId="3"/>
  </si>
  <si>
    <t>第16会場</t>
    <rPh sb="0" eb="1">
      <t>ダイ</t>
    </rPh>
    <rPh sb="3" eb="5">
      <t>カイジョウ</t>
    </rPh>
    <phoneticPr fontId="3"/>
  </si>
  <si>
    <t>O・OOブロック</t>
  </si>
  <si>
    <t>P・PPブロック</t>
  </si>
  <si>
    <t>Q・QQブロック</t>
  </si>
  <si>
    <t>第17会場</t>
    <rPh sb="0" eb="1">
      <t>ダイ</t>
    </rPh>
    <rPh sb="3" eb="5">
      <t>カイジョウ</t>
    </rPh>
    <phoneticPr fontId="3"/>
  </si>
  <si>
    <t>第18会場</t>
    <rPh sb="0" eb="1">
      <t>ダイ</t>
    </rPh>
    <rPh sb="3" eb="5">
      <t>カイジョウ</t>
    </rPh>
    <phoneticPr fontId="3"/>
  </si>
  <si>
    <t>R・RRブロック</t>
  </si>
  <si>
    <t>第19会場</t>
    <rPh sb="0" eb="1">
      <t>ダイ</t>
    </rPh>
    <rPh sb="3" eb="5">
      <t>カイジョウ</t>
    </rPh>
    <phoneticPr fontId="3"/>
  </si>
  <si>
    <t>第20会場</t>
    <rPh sb="0" eb="1">
      <t>ダイ</t>
    </rPh>
    <rPh sb="3" eb="5">
      <t>カイジョウ</t>
    </rPh>
    <phoneticPr fontId="3"/>
  </si>
  <si>
    <t>S・SSブロック</t>
  </si>
  <si>
    <t>T・TTブロック</t>
  </si>
  <si>
    <t>第21会場</t>
    <rPh sb="0" eb="1">
      <t>ダイ</t>
    </rPh>
    <rPh sb="3" eb="5">
      <t>カイジョウ</t>
    </rPh>
    <phoneticPr fontId="3"/>
  </si>
  <si>
    <t>第22会場</t>
    <rPh sb="0" eb="1">
      <t>ダイ</t>
    </rPh>
    <rPh sb="3" eb="5">
      <t>カイジョウ</t>
    </rPh>
    <phoneticPr fontId="3"/>
  </si>
  <si>
    <t>U・UUブロック</t>
  </si>
  <si>
    <t>V・VVブロック</t>
  </si>
  <si>
    <t>（試合無し）</t>
    <rPh sb="1" eb="3">
      <t>シアイ</t>
    </rPh>
    <rPh sb="3" eb="4">
      <t>ナ</t>
    </rPh>
    <phoneticPr fontId="3"/>
  </si>
  <si>
    <t>第2会場</t>
    <phoneticPr fontId="3"/>
  </si>
  <si>
    <t>（真岡ハイトラ運動公園運動広場）</t>
    <rPh sb="1" eb="3">
      <t>モオカ</t>
    </rPh>
    <rPh sb="7" eb="9">
      <t>ウンドウ</t>
    </rPh>
    <rPh sb="9" eb="11">
      <t>コウエン</t>
    </rPh>
    <rPh sb="11" eb="13">
      <t>ウンドウ</t>
    </rPh>
    <rPh sb="13" eb="15">
      <t>ヒロバ</t>
    </rPh>
    <phoneticPr fontId="3"/>
  </si>
  <si>
    <t>（真岡ハイトラ運動公園陸上競技場）</t>
    <rPh sb="1" eb="3">
      <t>モオカ</t>
    </rPh>
    <rPh sb="7" eb="9">
      <t>ウンドウ</t>
    </rPh>
    <rPh sb="9" eb="11">
      <t>コウエン</t>
    </rPh>
    <rPh sb="11" eb="13">
      <t>リクジョウ</t>
    </rPh>
    <rPh sb="13" eb="16">
      <t>キョウギジョウ</t>
    </rPh>
    <phoneticPr fontId="3"/>
  </si>
  <si>
    <t>(主,　 副, 　 副, 　 4th)</t>
    <phoneticPr fontId="3"/>
  </si>
  <si>
    <t>(主, 副, 副, 4th)</t>
    <phoneticPr fontId="3"/>
  </si>
  <si>
    <t>（９，７，１１，９）</t>
    <phoneticPr fontId="3"/>
  </si>
  <si>
    <t>(１０，１１，８，１０）</t>
    <phoneticPr fontId="3"/>
  </si>
  <si>
    <t>（７，１０，１１，７）</t>
    <phoneticPr fontId="3"/>
  </si>
  <si>
    <t>（８，１１，９，８）</t>
    <phoneticPr fontId="3"/>
  </si>
  <si>
    <t>（２，３，４，５）</t>
    <phoneticPr fontId="3"/>
  </si>
  <si>
    <t>（６，４，５，６）</t>
    <phoneticPr fontId="3"/>
  </si>
  <si>
    <t>（１，２，３，１）</t>
    <phoneticPr fontId="3"/>
  </si>
  <si>
    <t>（７，８，９，１０）</t>
    <phoneticPr fontId="3"/>
  </si>
  <si>
    <t>（３，５，１，３）</t>
    <phoneticPr fontId="3"/>
  </si>
  <si>
    <t>（２，１，４，２）</t>
    <phoneticPr fontId="3"/>
  </si>
  <si>
    <t>（６，７，８，６）</t>
    <phoneticPr fontId="3"/>
  </si>
  <si>
    <t>（１１，９，１０，１１）</t>
    <phoneticPr fontId="3"/>
  </si>
  <si>
    <t>（５，２，１，５）</t>
    <phoneticPr fontId="3"/>
  </si>
  <si>
    <t>（４，１，３，４）</t>
    <phoneticPr fontId="3"/>
  </si>
  <si>
    <t>【会場担当】</t>
    <rPh sb="1" eb="3">
      <t>カイジョウ</t>
    </rPh>
    <rPh sb="3" eb="5">
      <t>タントウ</t>
    </rPh>
    <phoneticPr fontId="3"/>
  </si>
  <si>
    <t>ともぞうサッカークラブ</t>
  </si>
  <si>
    <t>久下田ＦＣ</t>
  </si>
  <si>
    <t>ＨＦＣ．ＺＥＲＯ</t>
  </si>
  <si>
    <t>ＦＣ中村</t>
  </si>
  <si>
    <t>亀山サッカークラブ</t>
  </si>
  <si>
    <t>石橋ＦＣ</t>
  </si>
  <si>
    <t>南河内サッカースポーツ少年団</t>
  </si>
  <si>
    <t>ＪＦＣ　Ｗｉｎｇ</t>
  </si>
  <si>
    <t>栃木ウーヴァＦＣ・Ｕ－１２</t>
  </si>
  <si>
    <t>Ｋ－ＷＥＳＴ．ＦＣ２００１</t>
  </si>
  <si>
    <t>足利サッカークラブジュニア</t>
  </si>
  <si>
    <t>ＦＣバジェルボ那須烏山</t>
  </si>
  <si>
    <t>ＦＣアラノ</t>
  </si>
  <si>
    <t>石井フットボールクラブ</t>
  </si>
  <si>
    <t>豊郷ＪＦＣ宇都宮</t>
  </si>
  <si>
    <t>緑が丘ＹＦＣサッカー教室</t>
  </si>
  <si>
    <t>ＦＣスポルト宇都宮</t>
  </si>
  <si>
    <t>本郷北フットボールクラブ</t>
  </si>
  <si>
    <t>鹿沼西ＦＣ</t>
  </si>
  <si>
    <t>鹿沼東光ＦＣ</t>
  </si>
  <si>
    <t>益子ＳＣ</t>
  </si>
  <si>
    <t>祖母井クラブ</t>
  </si>
  <si>
    <t>ＪＦＣファイターズ</t>
  </si>
  <si>
    <t>エスペランサＭＯＫＡ</t>
  </si>
  <si>
    <t>ＦＣ真岡２１ファンタジー</t>
  </si>
  <si>
    <t>ＪＦＣアミスタ市貝</t>
  </si>
  <si>
    <t>おおぞらＳＣ</t>
  </si>
  <si>
    <t>茂木ＦＣ</t>
  </si>
  <si>
    <t>都賀クラブジュニア</t>
  </si>
  <si>
    <t>合戦場フットボールクラブ</t>
  </si>
  <si>
    <t>壬生町ジュニアサッカークラブ</t>
  </si>
  <si>
    <t>野木ＳＳＳ</t>
  </si>
  <si>
    <t>小山三小　ＦＣ</t>
  </si>
  <si>
    <t>ＦＣプリメーロ</t>
  </si>
  <si>
    <t>ＦＣ城東</t>
  </si>
  <si>
    <t>ＦＣがむしゃら</t>
  </si>
  <si>
    <t>間東ＦＣミラクルズ</t>
  </si>
  <si>
    <t>栃木フォルツァＳＣ</t>
  </si>
  <si>
    <t>栃木ジュニオール</t>
  </si>
  <si>
    <t>大谷北ＦＣフォルテ</t>
  </si>
  <si>
    <t>ＳＡＫＵＲＡ　ＦＯＯＴＢＡＬＬ　ＣＬＵＢ　Ｊｒ</t>
  </si>
  <si>
    <t>大谷東フットボールクラブ</t>
  </si>
  <si>
    <t>Ｆ．Ｃ．栃木ジュニア</t>
  </si>
  <si>
    <t>壬生ＦＣユナイテッド</t>
  </si>
  <si>
    <t>ＭＯＲＡＮＧＯ栃木フットボールクラブＵ１２</t>
  </si>
  <si>
    <t>ＦＣ　ＶＡＬＯＮ</t>
  </si>
  <si>
    <t>ＦＣ　ＶＡＬＯＮセカンド</t>
  </si>
  <si>
    <t>佐野ＳＳＳ</t>
  </si>
  <si>
    <t>赤見フットボールクラブ</t>
  </si>
  <si>
    <t>御厨フットボールクラブ</t>
  </si>
  <si>
    <t>ＦＣ毛野</t>
  </si>
  <si>
    <t>ＦＣ　ＳＨＵＪＡＫＵ</t>
  </si>
  <si>
    <t>北郷山辺千歳ＦＣ</t>
  </si>
  <si>
    <t>坂西ジュニオール</t>
  </si>
  <si>
    <t>三重・山前ＦＣ</t>
  </si>
  <si>
    <t>ＪＦＣ　足利ラトゥール</t>
  </si>
  <si>
    <t>ＧＲＳ足利Ｊｒ．</t>
  </si>
  <si>
    <t>ＣＡ．アトレチコ　佐野</t>
  </si>
  <si>
    <t>呑竜ＦＣ</t>
  </si>
  <si>
    <t>大田原城山サッカークラブ</t>
  </si>
  <si>
    <t>西原ＦＣ</t>
  </si>
  <si>
    <t>紫塚ＦＣ</t>
  </si>
  <si>
    <t>市野沢ＦＣ</t>
  </si>
  <si>
    <t>ジヴェルチード那須</t>
  </si>
  <si>
    <t>東那須野ＦＣフェニックス</t>
  </si>
  <si>
    <t>南イレブン</t>
  </si>
  <si>
    <t>西那須野西ＳＣ</t>
  </si>
  <si>
    <t>大山フットボールクラブアミーゴ</t>
  </si>
  <si>
    <t>高林・青木フットボールクラブ（高林・青木ＦＣ）</t>
  </si>
  <si>
    <t>フットボールクラブガナドール大田原Ｕ１２</t>
  </si>
  <si>
    <t>野原グランディオスＦＣ</t>
  </si>
  <si>
    <t>那須野ヶ原ＦＣボンジボーラ</t>
  </si>
  <si>
    <t>ＦＣ黒羽</t>
  </si>
  <si>
    <t>ＦＣ　ＷＩＬＬＥ</t>
  </si>
  <si>
    <t>熟田フットボールクラブ</t>
  </si>
  <si>
    <t>上松山クラブ</t>
  </si>
  <si>
    <t>阿久津サッカークラブ</t>
  </si>
  <si>
    <t>高根沢西フットボールクラブ</t>
  </si>
  <si>
    <t>しおやＦＣヴィガウス</t>
  </si>
  <si>
    <t>ＦＣ　ＳＦｉＤＡ</t>
  </si>
  <si>
    <t>ＡＣ　ＥＳＰＡＣＩＯ</t>
  </si>
  <si>
    <t>ヴェルフェ矢板Ｕ－１２・ｆｌｅｕｒ</t>
  </si>
  <si>
    <t>ヴェルフェ矢板Ｕ－１２・ｖｅｒｔ</t>
  </si>
  <si>
    <t>ヴェルフェ矢板Ｕ－１２・ｂｌａｎｃ</t>
  </si>
  <si>
    <t>ＹＵＺＵＨＡ　ＦＣ　ジュニア</t>
  </si>
  <si>
    <t>さくらボン・ディ・ボーラ</t>
  </si>
  <si>
    <t>宝木キッカーズＭＯＲＡＬＥ１２</t>
  </si>
  <si>
    <t>ＦＣみらい</t>
  </si>
  <si>
    <t>富士見サッカースポーツ少年団</t>
  </si>
  <si>
    <t>ＮＰＯ法人サウス宇都宮スポーツクラブ</t>
  </si>
  <si>
    <t>上三川サッカークラブ</t>
  </si>
  <si>
    <t>国本ジュニアサッカークラブ（国本ＪＳＣ）</t>
  </si>
  <si>
    <t>ＦＣブロケード</t>
  </si>
  <si>
    <t>ＴＥＡＭ　リフレＳＣ</t>
  </si>
  <si>
    <t>ともぞうサッカークラブＢ</t>
  </si>
  <si>
    <t>ＦＣグラシアス</t>
  </si>
  <si>
    <t>ブラッドレスサッカークラブ</t>
  </si>
  <si>
    <t>ＦＣアリーバ　ヴィクトリー</t>
  </si>
  <si>
    <t>ＦＣアリーバ　フトゥーロ</t>
  </si>
  <si>
    <t>上河内ジュニアサッカークラブ</t>
  </si>
  <si>
    <t>Ｓ４　スペランツァ</t>
  </si>
  <si>
    <t>ｕｎｉｏｎｓｐｏｒｔｓｃｌｕｂ</t>
  </si>
  <si>
    <t>ＩＳＯＳＯＣＣＥＲＣＬＵＢ</t>
  </si>
  <si>
    <t>宇都宮フットボールクラブジュニア</t>
  </si>
  <si>
    <t>さつきが丘スポーツ少年団サッカー部</t>
  </si>
  <si>
    <t>北押原ＦＣ</t>
  </si>
  <si>
    <t>ＮＩＫＫＯ　ＳＰＯＲＴＳ　ＣＬＵＢ　セントラル</t>
  </si>
  <si>
    <t>今市ジュニオール</t>
  </si>
  <si>
    <t>ＫＳＣ鹿沼</t>
  </si>
  <si>
    <t>Ｎ　Ｆ　Ｃ</t>
  </si>
  <si>
    <t>藤原ＦＣ</t>
  </si>
  <si>
    <t>第52回栃木県U-12サッカー選手権大会　抽選順</t>
    <rPh sb="0" eb="1">
      <t>ダイ</t>
    </rPh>
    <rPh sb="3" eb="4">
      <t>カイ</t>
    </rPh>
    <rPh sb="4" eb="7">
      <t>トチギケン</t>
    </rPh>
    <rPh sb="15" eb="18">
      <t>センシュケン</t>
    </rPh>
    <rPh sb="18" eb="20">
      <t>タイカイ</t>
    </rPh>
    <rPh sb="21" eb="23">
      <t>チュウセン</t>
    </rPh>
    <rPh sb="23" eb="24">
      <t>ジュン</t>
    </rPh>
    <phoneticPr fontId="3"/>
  </si>
  <si>
    <t>上都賀→宇河→芳賀→下都賀→両毛→北那須→塩南</t>
    <rPh sb="0" eb="3">
      <t>カミツガ</t>
    </rPh>
    <rPh sb="4" eb="6">
      <t>ウカワ</t>
    </rPh>
    <rPh sb="7" eb="9">
      <t>ハガ</t>
    </rPh>
    <rPh sb="10" eb="13">
      <t>シモツガ</t>
    </rPh>
    <rPh sb="14" eb="16">
      <t>リョウモウ</t>
    </rPh>
    <rPh sb="17" eb="18">
      <t>キタ</t>
    </rPh>
    <rPh sb="18" eb="20">
      <t>ナス</t>
    </rPh>
    <rPh sb="21" eb="22">
      <t>エン</t>
    </rPh>
    <rPh sb="22" eb="23">
      <t>ナン</t>
    </rPh>
    <phoneticPr fontId="3"/>
  </si>
  <si>
    <t>鹿沼東光ＦＣ、ＦＣＳＦｉＤＡは決定</t>
    <rPh sb="0" eb="2">
      <t>カヌマ</t>
    </rPh>
    <rPh sb="2" eb="4">
      <t>トウコウ</t>
    </rPh>
    <rPh sb="15" eb="17">
      <t>ケッテイ</t>
    </rPh>
    <phoneticPr fontId="3"/>
  </si>
  <si>
    <t>清原陽東サッカースポーツ少年団</t>
  </si>
  <si>
    <t>真岡市鬼怒自然公園サッカー場AA</t>
  </si>
  <si>
    <t>真岡市鬼怒自然公園サッカー場AB</t>
  </si>
  <si>
    <t>真岡市北運動場A</t>
  </si>
  <si>
    <t>真岡市北運動場B</t>
  </si>
  <si>
    <t>南河内東部運動広場A</t>
  </si>
  <si>
    <t>国分寺サッカークラブ</t>
  </si>
  <si>
    <t>南河内東部運動広場B</t>
  </si>
  <si>
    <t>大桶運動公園A</t>
  </si>
  <si>
    <t>大桶運動公園B</t>
  </si>
  <si>
    <t>那須烏山市緑地運動公園A</t>
  </si>
  <si>
    <t>那須烏山市緑地運動公園B</t>
  </si>
  <si>
    <t>【上都賀地区】（11チーム＋会場1）</t>
    <rPh sb="1" eb="4">
      <t>カミツガ</t>
    </rPh>
    <rPh sb="4" eb="6">
      <t>チク</t>
    </rPh>
    <rPh sb="14" eb="16">
      <t>カイジョウ</t>
    </rPh>
    <phoneticPr fontId="39"/>
  </si>
  <si>
    <t>ＮＩＫＫＯ　ＳＰＯＲＴＳ　ＣＬＵＢセレソン</t>
  </si>
  <si>
    <t>ＣＦＡ日光</t>
  </si>
  <si>
    <t>【宇河地区】（33チーム＋会場2）</t>
    <rPh sb="1" eb="2">
      <t>ヒサシ</t>
    </rPh>
    <rPh sb="2" eb="3">
      <t>カワ</t>
    </rPh>
    <rPh sb="3" eb="5">
      <t>チク</t>
    </rPh>
    <rPh sb="13" eb="15">
      <t>カイジョウ</t>
    </rPh>
    <phoneticPr fontId="39"/>
  </si>
  <si>
    <t>岡西ＦＣ</t>
  </si>
  <si>
    <t>昭和戸祭・細谷サッカークラブ</t>
  </si>
  <si>
    <t>ＷＥＳＴ　Ｆｏｏｔｂａｌｌ　Ｃｏｍｍｕｎｉｔｙ</t>
  </si>
  <si>
    <t>ＳＵＧＡＯサッカークラブ</t>
  </si>
  <si>
    <t>ＳＵＧＡＯ富士見サッカークラブ</t>
  </si>
  <si>
    <t>栃木ＳＣ　Ｕ－１２</t>
  </si>
  <si>
    <t>リフレＳＣチェルビアット</t>
  </si>
  <si>
    <t>ＦＣＲｉｓｏ</t>
  </si>
  <si>
    <t>ＦＣアネーロ宇都宮</t>
  </si>
  <si>
    <t>カテット白沢サッカースクール</t>
  </si>
  <si>
    <t>【芳賀地区】（10チーム＋会場8）</t>
    <rPh sb="1" eb="3">
      <t>ハガ</t>
    </rPh>
    <rPh sb="3" eb="5">
      <t>チク</t>
    </rPh>
    <rPh sb="13" eb="15">
      <t>カイジョウ</t>
    </rPh>
    <phoneticPr fontId="39"/>
  </si>
  <si>
    <t>ＦＣ真岡２１ファンタジーＵ－１１</t>
  </si>
  <si>
    <t>ＪＦＣアミスタ市貝Ｕ１１</t>
  </si>
  <si>
    <t>ＨＦＣ真岡</t>
  </si>
  <si>
    <t>ＦＣ中村Ｕ－１１</t>
  </si>
  <si>
    <t>Ｊ－ＳＰＯＲＴＳＦＯＯＴＢＡＬＬＣＬＵＢＵ－１２</t>
  </si>
  <si>
    <t>【下都賀地区】（21チーム＋会場4）</t>
    <rPh sb="1" eb="4">
      <t>シモツガ</t>
    </rPh>
    <rPh sb="14" eb="16">
      <t>カイジョウ</t>
    </rPh>
    <phoneticPr fontId="39"/>
  </si>
  <si>
    <t>栃木Ｃｈａｒｍｅ．Ｆ．Ｃ</t>
  </si>
  <si>
    <t>【両毛地区】（15チーム＋会場2）</t>
    <rPh sb="1" eb="3">
      <t>リョウモウ</t>
    </rPh>
    <rPh sb="13" eb="15">
      <t>カイジョウ</t>
    </rPh>
    <phoneticPr fontId="39"/>
  </si>
  <si>
    <t>ＴＡＣ　ＫＵＺＵＵ　ＦＣ</t>
  </si>
  <si>
    <t>【北那須地区】（20チーム）</t>
    <rPh sb="1" eb="2">
      <t>キタ</t>
    </rPh>
    <rPh sb="2" eb="4">
      <t>ナス</t>
    </rPh>
    <rPh sb="4" eb="6">
      <t>チク</t>
    </rPh>
    <phoneticPr fontId="39"/>
  </si>
  <si>
    <t>ＦＣ　Ａｖａｎｃｅ</t>
  </si>
  <si>
    <t>ＦＣ西那須２１アストロ</t>
  </si>
  <si>
    <t>野原グランディオスＦＣ希望</t>
  </si>
  <si>
    <t>那須野ヶ原ＦＣボンジボーラ　Ｕ１１</t>
  </si>
  <si>
    <t>ＫＯＨＡＲＵ　ＰＲＯＵＤ栃木フットボールクラブ</t>
  </si>
  <si>
    <t>【塩谷・南那須地区】（13チーム＋会場5）</t>
    <rPh sb="1" eb="3">
      <t>シオヤ</t>
    </rPh>
    <rPh sb="4" eb="7">
      <t>ミナミナス</t>
    </rPh>
    <rPh sb="7" eb="9">
      <t>チク</t>
    </rPh>
    <rPh sb="17" eb="19">
      <t>カイジョウ</t>
    </rPh>
    <phoneticPr fontId="39"/>
  </si>
  <si>
    <t>フットボールクラブ氏家ｓａｌｉｒｅ</t>
  </si>
  <si>
    <t>フットボールクラブ氏家ｃｏｎｂｒｉｏ</t>
  </si>
  <si>
    <t>ＢＬＵＥ　ＴＨＵＮＤＥＲ</t>
  </si>
  <si>
    <t>喜連川ＦＣＪｒ</t>
  </si>
  <si>
    <t>◎会場担当は各ブロック「5」に入る</t>
    <rPh sb="1" eb="3">
      <t>カイジョウ</t>
    </rPh>
    <rPh sb="3" eb="5">
      <t>タントウ</t>
    </rPh>
    <rPh sb="6" eb="7">
      <t>カク</t>
    </rPh>
    <rPh sb="15" eb="16">
      <t>ハイ</t>
    </rPh>
    <phoneticPr fontId="3"/>
  </si>
  <si>
    <t>F</t>
    <phoneticPr fontId="3"/>
  </si>
  <si>
    <t>G</t>
    <phoneticPr fontId="3"/>
  </si>
  <si>
    <t>P</t>
    <phoneticPr fontId="3"/>
  </si>
  <si>
    <t>P5</t>
    <phoneticPr fontId="3"/>
  </si>
  <si>
    <t>G5</t>
    <phoneticPr fontId="3"/>
  </si>
  <si>
    <t>SAKURAグリーンフィールドAB</t>
  </si>
  <si>
    <t>宇都宮市石井緑地サッカー場3・4</t>
    <rPh sb="0" eb="8">
      <t>ウツノミヤシイシイリョクチ</t>
    </rPh>
    <rPh sb="12" eb="13">
      <t>ジョウ</t>
    </rPh>
    <phoneticPr fontId="18"/>
  </si>
  <si>
    <t>宇都宮市石井緑地サッカー場5・6</t>
    <rPh sb="0" eb="8">
      <t>ウツノミヤシイシイリョクチ</t>
    </rPh>
    <rPh sb="12" eb="13">
      <t>ジョウ</t>
    </rPh>
    <phoneticPr fontId="18"/>
  </si>
  <si>
    <t>別処山公園サッカー場AB</t>
    <rPh sb="0" eb="9">
      <t>ベッショサンコウエンサッカージョウ</t>
    </rPh>
    <phoneticPr fontId="18"/>
  </si>
  <si>
    <t>大松山運動公園多目的グランドAB</t>
    <rPh sb="0" eb="10">
      <t>オオマツヤマウンドウコウエンタモクテキ</t>
    </rPh>
    <phoneticPr fontId="18"/>
  </si>
  <si>
    <t>真岡西サッカークラブブリッツ</t>
  </si>
  <si>
    <t>真岡市鬼怒自然公園サッカー場BＡ</t>
  </si>
  <si>
    <t>真岡市鬼怒自然公園サッカー場BB</t>
  </si>
  <si>
    <t>益子町民センターグランドA</t>
    <rPh sb="0" eb="2">
      <t>マシコ</t>
    </rPh>
    <rPh sb="2" eb="4">
      <t>チョウミン</t>
    </rPh>
    <phoneticPr fontId="18"/>
  </si>
  <si>
    <t>益子町民センターグランドB</t>
    <rPh sb="0" eb="2">
      <t>マシコ</t>
    </rPh>
    <rPh sb="2" eb="4">
      <t>チョウミン</t>
    </rPh>
    <phoneticPr fontId="18"/>
  </si>
  <si>
    <t>足利本町緑地サッカー場Ａ</t>
    <rPh sb="0" eb="2">
      <t>アシカガ</t>
    </rPh>
    <rPh sb="2" eb="4">
      <t>モトマチ</t>
    </rPh>
    <rPh sb="4" eb="6">
      <t>リョクチ</t>
    </rPh>
    <rPh sb="10" eb="11">
      <t>ジョウ</t>
    </rPh>
    <phoneticPr fontId="18"/>
  </si>
  <si>
    <t>足利本町緑地サッカー場Ｂ</t>
    <rPh sb="0" eb="2">
      <t>アシカガ</t>
    </rPh>
    <rPh sb="2" eb="4">
      <t>モトマチ</t>
    </rPh>
    <rPh sb="4" eb="6">
      <t>リョクチ</t>
    </rPh>
    <rPh sb="10" eb="11">
      <t>ジョウ</t>
    </rPh>
    <phoneticPr fontId="18"/>
  </si>
  <si>
    <t>E5</t>
    <phoneticPr fontId="3"/>
  </si>
  <si>
    <t>R5</t>
    <phoneticPr fontId="3"/>
  </si>
  <si>
    <t>Q5</t>
    <phoneticPr fontId="3"/>
  </si>
  <si>
    <t>F5</t>
    <phoneticPr fontId="3"/>
  </si>
  <si>
    <t>I5</t>
    <phoneticPr fontId="3"/>
  </si>
  <si>
    <t>M5</t>
    <phoneticPr fontId="3"/>
  </si>
  <si>
    <t>T5</t>
    <phoneticPr fontId="3"/>
  </si>
  <si>
    <t>A5</t>
    <phoneticPr fontId="3"/>
  </si>
  <si>
    <t>V5</t>
    <phoneticPr fontId="3"/>
  </si>
  <si>
    <t>O5</t>
    <phoneticPr fontId="3"/>
  </si>
  <si>
    <t>J5</t>
    <phoneticPr fontId="3"/>
  </si>
  <si>
    <t>B5</t>
    <phoneticPr fontId="3"/>
  </si>
  <si>
    <t>L5</t>
    <phoneticPr fontId="3"/>
  </si>
  <si>
    <t>U5</t>
    <phoneticPr fontId="3"/>
  </si>
  <si>
    <t>D5</t>
    <phoneticPr fontId="3"/>
  </si>
  <si>
    <t>H5</t>
    <phoneticPr fontId="3"/>
  </si>
  <si>
    <t>K5</t>
    <phoneticPr fontId="3"/>
  </si>
  <si>
    <t>N5</t>
    <phoneticPr fontId="3"/>
  </si>
  <si>
    <t>S5</t>
    <phoneticPr fontId="3"/>
  </si>
  <si>
    <t>C5</t>
    <phoneticPr fontId="3"/>
  </si>
  <si>
    <t>J4</t>
    <phoneticPr fontId="3"/>
  </si>
  <si>
    <t>G1</t>
    <phoneticPr fontId="3"/>
  </si>
  <si>
    <t>E7</t>
    <phoneticPr fontId="3"/>
  </si>
  <si>
    <t>Q3</t>
    <phoneticPr fontId="3"/>
  </si>
  <si>
    <t>U6</t>
    <phoneticPr fontId="3"/>
  </si>
  <si>
    <t>V1</t>
    <phoneticPr fontId="3"/>
  </si>
  <si>
    <t>D6</t>
    <phoneticPr fontId="3"/>
  </si>
  <si>
    <t>F4</t>
    <phoneticPr fontId="3"/>
  </si>
  <si>
    <t>C6</t>
    <phoneticPr fontId="3"/>
  </si>
  <si>
    <t>K2</t>
    <phoneticPr fontId="3"/>
  </si>
  <si>
    <t>R2</t>
    <phoneticPr fontId="3"/>
  </si>
  <si>
    <t>J6</t>
    <phoneticPr fontId="3"/>
  </si>
  <si>
    <t>A4</t>
    <phoneticPr fontId="3"/>
  </si>
  <si>
    <t>O3</t>
    <phoneticPr fontId="3"/>
  </si>
  <si>
    <t>H6</t>
    <phoneticPr fontId="3"/>
  </si>
  <si>
    <t>G8</t>
    <phoneticPr fontId="3"/>
  </si>
  <si>
    <t>F6</t>
    <phoneticPr fontId="3"/>
  </si>
  <si>
    <t>M1</t>
    <phoneticPr fontId="3"/>
  </si>
  <si>
    <t>D4</t>
    <phoneticPr fontId="3"/>
  </si>
  <si>
    <t>E1</t>
    <phoneticPr fontId="3"/>
  </si>
  <si>
    <t>N2</t>
    <phoneticPr fontId="3"/>
  </si>
  <si>
    <t>I1</t>
    <phoneticPr fontId="3"/>
  </si>
  <si>
    <t>K3</t>
    <phoneticPr fontId="3"/>
  </si>
  <si>
    <t>L4</t>
    <phoneticPr fontId="3"/>
  </si>
  <si>
    <t>T1</t>
    <phoneticPr fontId="3"/>
  </si>
  <si>
    <t>N4</t>
    <phoneticPr fontId="3"/>
  </si>
  <si>
    <t>P1</t>
    <phoneticPr fontId="3"/>
  </si>
  <si>
    <t>I4</t>
    <phoneticPr fontId="3"/>
  </si>
  <si>
    <t>M6</t>
    <phoneticPr fontId="3"/>
  </si>
  <si>
    <t>U1</t>
    <phoneticPr fontId="3"/>
  </si>
  <si>
    <t>P6</t>
    <phoneticPr fontId="3"/>
  </si>
  <si>
    <t>D3</t>
    <phoneticPr fontId="3"/>
  </si>
  <si>
    <t>F2</t>
    <phoneticPr fontId="3"/>
  </si>
  <si>
    <t>A1</t>
    <phoneticPr fontId="3"/>
  </si>
  <si>
    <t>C2</t>
    <phoneticPr fontId="3"/>
  </si>
  <si>
    <t>B6</t>
    <phoneticPr fontId="3"/>
  </si>
  <si>
    <t>S6</t>
    <phoneticPr fontId="3"/>
  </si>
  <si>
    <t>Q6</t>
    <phoneticPr fontId="3"/>
  </si>
  <si>
    <t>Q2</t>
    <phoneticPr fontId="3"/>
  </si>
  <si>
    <t>V4</t>
    <phoneticPr fontId="3"/>
  </si>
  <si>
    <t>J2</t>
    <phoneticPr fontId="3"/>
  </si>
  <si>
    <t>S3</t>
    <phoneticPr fontId="3"/>
  </si>
  <si>
    <t>V3</t>
    <phoneticPr fontId="3"/>
  </si>
  <si>
    <t>G3</t>
    <phoneticPr fontId="3"/>
  </si>
  <si>
    <t>H2</t>
    <phoneticPr fontId="3"/>
  </si>
  <si>
    <t>K1</t>
    <phoneticPr fontId="3"/>
  </si>
  <si>
    <t>N3</t>
    <phoneticPr fontId="3"/>
  </si>
  <si>
    <t>G2</t>
    <phoneticPr fontId="3"/>
  </si>
  <si>
    <t>E3</t>
    <phoneticPr fontId="3"/>
  </si>
  <si>
    <t>S4</t>
    <phoneticPr fontId="3"/>
  </si>
  <si>
    <t>Q7</t>
    <phoneticPr fontId="3"/>
  </si>
  <si>
    <t>F1</t>
    <phoneticPr fontId="3"/>
  </si>
  <si>
    <t>R6</t>
    <phoneticPr fontId="3"/>
  </si>
  <si>
    <t>P4</t>
    <phoneticPr fontId="3"/>
  </si>
  <si>
    <t>A6</t>
    <phoneticPr fontId="3"/>
  </si>
  <si>
    <t>B1</t>
    <phoneticPr fontId="3"/>
  </si>
  <si>
    <t>H4</t>
    <phoneticPr fontId="3"/>
  </si>
  <si>
    <t>D2</t>
    <phoneticPr fontId="3"/>
  </si>
  <si>
    <t>P2</t>
    <phoneticPr fontId="3"/>
  </si>
  <si>
    <t>T4</t>
    <phoneticPr fontId="3"/>
  </si>
  <si>
    <t>O6</t>
    <phoneticPr fontId="3"/>
  </si>
  <si>
    <t>R3</t>
    <phoneticPr fontId="3"/>
  </si>
  <si>
    <t>T2</t>
    <phoneticPr fontId="3"/>
  </si>
  <si>
    <t>C4</t>
    <phoneticPr fontId="3"/>
  </si>
  <si>
    <t>N1</t>
    <phoneticPr fontId="3"/>
  </si>
  <si>
    <t>V2</t>
    <phoneticPr fontId="3"/>
  </si>
  <si>
    <t>G7</t>
    <phoneticPr fontId="3"/>
  </si>
  <si>
    <t>E6</t>
    <phoneticPr fontId="3"/>
  </si>
  <si>
    <t>S1</t>
    <phoneticPr fontId="3"/>
  </si>
  <si>
    <t>K4</t>
    <phoneticPr fontId="3"/>
  </si>
  <si>
    <t>I6</t>
    <phoneticPr fontId="3"/>
  </si>
  <si>
    <t>M3</t>
    <phoneticPr fontId="3"/>
  </si>
  <si>
    <t>J1</t>
    <phoneticPr fontId="3"/>
  </si>
  <si>
    <t>L2</t>
    <phoneticPr fontId="3"/>
  </si>
  <si>
    <t>H3</t>
    <phoneticPr fontId="3"/>
  </si>
  <si>
    <t>Q4</t>
    <phoneticPr fontId="3"/>
  </si>
  <si>
    <t>U3</t>
    <phoneticPr fontId="3"/>
  </si>
  <si>
    <t>P8</t>
    <phoneticPr fontId="3"/>
  </si>
  <si>
    <t>B3</t>
    <phoneticPr fontId="3"/>
  </si>
  <si>
    <t>G4</t>
    <phoneticPr fontId="3"/>
  </si>
  <si>
    <t>E4</t>
    <phoneticPr fontId="3"/>
  </si>
  <si>
    <t>C3</t>
    <phoneticPr fontId="3"/>
  </si>
  <si>
    <t>O1</t>
    <phoneticPr fontId="3"/>
  </si>
  <si>
    <t>L1</t>
    <phoneticPr fontId="3"/>
  </si>
  <si>
    <t>R4</t>
    <phoneticPr fontId="3"/>
  </si>
  <si>
    <t>V6</t>
    <phoneticPr fontId="3"/>
  </si>
  <si>
    <t>F8</t>
    <phoneticPr fontId="3"/>
  </si>
  <si>
    <t>K6</t>
    <phoneticPr fontId="3"/>
  </si>
  <si>
    <t>E2</t>
    <phoneticPr fontId="3"/>
  </si>
  <si>
    <t>N6</t>
    <phoneticPr fontId="3"/>
  </si>
  <si>
    <t>A3</t>
    <phoneticPr fontId="3"/>
  </si>
  <si>
    <t>L6</t>
    <phoneticPr fontId="3"/>
  </si>
  <si>
    <t>Q8</t>
    <phoneticPr fontId="3"/>
  </si>
  <si>
    <t>F3</t>
    <phoneticPr fontId="3"/>
  </si>
  <si>
    <t>H1</t>
    <phoneticPr fontId="3"/>
  </si>
  <si>
    <t>T3</t>
    <phoneticPr fontId="3"/>
  </si>
  <si>
    <t>O4</t>
    <phoneticPr fontId="3"/>
  </si>
  <si>
    <t>P7</t>
    <phoneticPr fontId="3"/>
  </si>
  <si>
    <t>G6</t>
    <phoneticPr fontId="3"/>
  </si>
  <si>
    <t>I2</t>
    <phoneticPr fontId="3"/>
  </si>
  <si>
    <t>J3</t>
    <phoneticPr fontId="3"/>
  </si>
  <si>
    <t>U4</t>
    <phoneticPr fontId="3"/>
  </si>
  <si>
    <t>R7</t>
    <phoneticPr fontId="3"/>
  </si>
  <si>
    <t>D1</t>
    <phoneticPr fontId="3"/>
  </si>
  <si>
    <t>M2</t>
    <phoneticPr fontId="3"/>
  </si>
  <si>
    <t>C1</t>
    <phoneticPr fontId="3"/>
  </si>
  <si>
    <t>B2</t>
    <phoneticPr fontId="3"/>
  </si>
  <si>
    <t>S2</t>
    <phoneticPr fontId="3"/>
  </si>
  <si>
    <t>O2</t>
    <phoneticPr fontId="3"/>
  </si>
  <si>
    <t>E8</t>
    <phoneticPr fontId="3"/>
  </si>
  <si>
    <t>B4</t>
    <phoneticPr fontId="3"/>
  </si>
  <si>
    <t>A2</t>
    <phoneticPr fontId="3"/>
  </si>
  <si>
    <t>R1</t>
    <phoneticPr fontId="3"/>
  </si>
  <si>
    <t>Q1</t>
    <phoneticPr fontId="3"/>
  </si>
  <si>
    <t>P3</t>
    <phoneticPr fontId="3"/>
  </si>
  <si>
    <t>I3</t>
    <phoneticPr fontId="3"/>
  </si>
  <si>
    <t>T6</t>
    <phoneticPr fontId="3"/>
  </si>
  <si>
    <t>U2</t>
    <phoneticPr fontId="3"/>
  </si>
  <si>
    <t>L3</t>
    <phoneticPr fontId="3"/>
  </si>
  <si>
    <t>M4</t>
    <phoneticPr fontId="3"/>
  </si>
  <si>
    <t>F7</t>
    <phoneticPr fontId="3"/>
  </si>
  <si>
    <t>鬼怒グリーンパーク白沢AB</t>
    <rPh sb="0" eb="2">
      <t>キヌ</t>
    </rPh>
    <rPh sb="9" eb="11">
      <t>シラサワ</t>
    </rPh>
    <phoneticPr fontId="18"/>
  </si>
  <si>
    <t>今市ＦＣプログレス</t>
    <phoneticPr fontId="3"/>
  </si>
  <si>
    <t>棄権のため</t>
    <rPh sb="0" eb="2">
      <t>キケン</t>
    </rPh>
    <phoneticPr fontId="3"/>
  </si>
  <si>
    <t>PK</t>
    <phoneticPr fontId="3"/>
  </si>
  <si>
    <t>SAKURAグリーンフィールド</t>
    <phoneticPr fontId="3"/>
  </si>
  <si>
    <t>別処山公園サッカー場</t>
    <rPh sb="0" eb="3">
      <t>ベッショヤマ</t>
    </rPh>
    <rPh sb="3" eb="5">
      <t>コウエン</t>
    </rPh>
    <rPh sb="9" eb="10">
      <t>ジョウ</t>
    </rPh>
    <phoneticPr fontId="3"/>
  </si>
  <si>
    <t>真岡ハイトラ運動公園運動広場</t>
    <rPh sb="0" eb="2">
      <t>モオカ</t>
    </rPh>
    <rPh sb="6" eb="8">
      <t>ウンドウ</t>
    </rPh>
    <rPh sb="8" eb="10">
      <t>コウエン</t>
    </rPh>
    <rPh sb="10" eb="12">
      <t>ウンドウ</t>
    </rPh>
    <rPh sb="12" eb="14">
      <t>ヒロバ</t>
    </rPh>
    <phoneticPr fontId="3"/>
  </si>
  <si>
    <t>PK</t>
    <phoneticPr fontId="3"/>
  </si>
  <si>
    <t>PK</t>
    <phoneticPr fontId="3"/>
  </si>
  <si>
    <t>PK</t>
    <phoneticPr fontId="3"/>
  </si>
  <si>
    <t>PK</t>
    <phoneticPr fontId="3"/>
  </si>
  <si>
    <t>PK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</si>
</sst>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ＤＨＰ平成ゴシックW5"/>
      <family val="3"/>
      <charset val="128"/>
    </font>
    <font>
      <b/>
      <sz val="18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b/>
      <sz val="20"/>
      <name val="ＤＨＰ平成ゴシックW5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BIZ UDP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HG正楷書体-PRO"/>
      <family val="4"/>
      <charset val="128"/>
    </font>
    <font>
      <sz val="22"/>
      <color theme="0"/>
      <name val="ＭＳ Ｐゴシック"/>
      <family val="3"/>
      <charset val="128"/>
    </font>
    <font>
      <sz val="22"/>
      <name val="HG正楷書体-PRO"/>
      <family val="4"/>
      <charset val="128"/>
    </font>
    <font>
      <sz val="28"/>
      <name val="ＤＨＰ平成ゴシックW5"/>
      <family val="3"/>
      <charset val="128"/>
    </font>
    <font>
      <sz val="26"/>
      <name val="ＤＨＰ平成ゴシックW5"/>
      <family val="3"/>
      <charset val="128"/>
    </font>
    <font>
      <b/>
      <sz val="24"/>
      <name val="ＭＳ Ｐゴシック"/>
      <family val="3"/>
      <charset val="128"/>
    </font>
    <font>
      <sz val="11"/>
      <name val="ＤＨＰ平成ゴシックW5"/>
      <family val="3"/>
      <charset val="128"/>
    </font>
    <font>
      <sz val="18"/>
      <name val="ＭＳ Ｐゴシック"/>
      <family val="3"/>
      <charset val="128"/>
      <scheme val="major"/>
    </font>
    <font>
      <b/>
      <sz val="3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ＤＨＰ特太ゴシック体"/>
      <family val="3"/>
      <charset val="128"/>
    </font>
    <font>
      <sz val="11"/>
      <color theme="1"/>
      <name val="BIZ UDPゴシック"/>
      <family val="3"/>
      <charset val="128"/>
    </font>
    <font>
      <sz val="11"/>
      <color rgb="FF000000"/>
      <name val="BIZ UDPゴシック"/>
      <family val="3"/>
      <charset val="128"/>
    </font>
    <font>
      <sz val="11"/>
      <name val="BIZ UDP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ajor"/>
    </font>
    <font>
      <sz val="18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2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b/>
      <sz val="11"/>
      <color rgb="FF0000FF"/>
      <name val="BIZ UDPゴシック"/>
      <family val="3"/>
      <charset val="128"/>
    </font>
    <font>
      <sz val="15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sz val="13"/>
      <name val="ＭＳ Ｐゴシック"/>
      <family val="3"/>
      <charset val="128"/>
    </font>
    <font>
      <sz val="10.5"/>
      <name val="ＭＳ Ｐゴシック"/>
      <family val="3"/>
      <charset val="128"/>
    </font>
    <font>
      <sz val="11.5"/>
      <name val="ＭＳ Ｐゴシック"/>
      <family val="3"/>
      <charset val="128"/>
    </font>
    <font>
      <sz val="16.5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.5"/>
      <name val="ＭＳ Ｐゴシック"/>
      <family val="3"/>
      <charset val="128"/>
    </font>
    <font>
      <sz val="18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indexed="64"/>
      </bottom>
      <diagonal style="thin">
        <color auto="1"/>
      </diagonal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thin">
        <color indexed="64"/>
      </right>
      <top style="thin">
        <color indexed="64"/>
      </top>
      <bottom/>
      <diagonal/>
    </border>
    <border>
      <left style="dashed">
        <color auto="1"/>
      </left>
      <right style="thin">
        <color indexed="64"/>
      </right>
      <top/>
      <bottom/>
      <diagonal/>
    </border>
    <border>
      <left style="dashed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auto="1"/>
      </right>
      <top/>
      <bottom/>
      <diagonal/>
    </border>
    <border>
      <left style="thin">
        <color indexed="64"/>
      </left>
      <right style="dashed">
        <color auto="1"/>
      </right>
      <top style="thin">
        <color indexed="64"/>
      </top>
      <bottom/>
      <diagonal/>
    </border>
    <border>
      <left style="dashed">
        <color auto="1"/>
      </left>
      <right/>
      <top/>
      <bottom style="thin">
        <color indexed="64"/>
      </bottom>
      <diagonal/>
    </border>
    <border>
      <left style="dashed">
        <color auto="1"/>
      </left>
      <right/>
      <top style="thin">
        <color indexed="64"/>
      </top>
      <bottom/>
      <diagonal/>
    </border>
    <border>
      <left/>
      <right style="dashed">
        <color auto="1"/>
      </right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 style="thin">
        <color auto="1"/>
      </top>
      <bottom/>
      <diagonal/>
    </border>
    <border>
      <left style="thin">
        <color auto="1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dashed">
        <color auto="1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dashed">
        <color auto="1"/>
      </left>
      <right style="thin">
        <color indexed="64"/>
      </right>
      <top/>
      <bottom style="thick">
        <color rgb="FFFF0000"/>
      </bottom>
      <diagonal/>
    </border>
    <border>
      <left style="dashed">
        <color auto="1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dashed">
        <color auto="1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dashed">
        <color auto="1"/>
      </right>
      <top/>
      <bottom style="thick">
        <color rgb="FFFF0000"/>
      </bottom>
      <diagonal/>
    </border>
    <border>
      <left style="dashed">
        <color auto="1"/>
      </left>
      <right style="thick">
        <color rgb="FFFF0000"/>
      </right>
      <top style="thick">
        <color rgb="FFFF0000"/>
      </top>
      <bottom/>
      <diagonal/>
    </border>
    <border>
      <left style="dashed">
        <color auto="1"/>
      </left>
      <right style="thick">
        <color rgb="FFFF0000"/>
      </right>
      <top/>
      <bottom/>
      <diagonal/>
    </border>
    <border>
      <left style="dashed">
        <color auto="1"/>
      </left>
      <right style="thick">
        <color rgb="FFFF0000"/>
      </right>
      <top/>
      <bottom style="thick">
        <color rgb="FFFF0000"/>
      </bottom>
      <diagonal/>
    </border>
    <border>
      <left style="double">
        <color indexed="64"/>
      </left>
      <right style="thick">
        <color rgb="FFFF0000"/>
      </right>
      <top/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</cellStyleXfs>
  <cellXfs count="794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0" fillId="0" borderId="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6" fillId="0" borderId="0" xfId="0" applyFont="1" applyAlignment="1">
      <alignment vertical="center" textRotation="255"/>
    </xf>
    <xf numFmtId="0" fontId="6" fillId="0" borderId="0" xfId="0" applyFont="1" applyAlignment="1">
      <alignment vertical="distributed" textRotation="255" wrapText="1"/>
    </xf>
    <xf numFmtId="0" fontId="6" fillId="0" borderId="0" xfId="0" applyFont="1" applyAlignment="1">
      <alignment vertical="center" shrinkToFit="1"/>
    </xf>
    <xf numFmtId="0" fontId="12" fillId="0" borderId="0" xfId="0" applyFont="1" applyAlignment="1">
      <alignment horizontal="distributed" vertical="center"/>
    </xf>
    <xf numFmtId="0" fontId="7" fillId="0" borderId="0" xfId="0" applyFont="1">
      <alignment vertical="center"/>
    </xf>
    <xf numFmtId="0" fontId="13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11" xfId="0" applyBorder="1">
      <alignment vertical="center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 textRotation="91"/>
    </xf>
    <xf numFmtId="0" fontId="15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3" xfId="0" applyBorder="1">
      <alignment vertical="center"/>
    </xf>
    <xf numFmtId="0" fontId="0" fillId="0" borderId="1" xfId="0" applyBorder="1" applyAlignment="1">
      <alignment horizontal="left" vertical="center"/>
    </xf>
    <xf numFmtId="0" fontId="19" fillId="0" borderId="3" xfId="0" applyFont="1" applyBorder="1">
      <alignment vertical="center"/>
    </xf>
    <xf numFmtId="0" fontId="17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top" textRotation="255" wrapText="1"/>
    </xf>
    <xf numFmtId="0" fontId="6" fillId="0" borderId="3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21" fillId="0" borderId="0" xfId="0" applyFont="1" applyAlignment="1">
      <alignment horizontal="distributed" vertical="center"/>
    </xf>
    <xf numFmtId="0" fontId="10" fillId="0" borderId="0" xfId="0" applyFont="1">
      <alignment vertical="center"/>
    </xf>
    <xf numFmtId="0" fontId="4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20" fontId="20" fillId="0" borderId="0" xfId="0" applyNumberFormat="1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20" fontId="20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top" textRotation="255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56" fontId="10" fillId="0" borderId="0" xfId="0" applyNumberFormat="1" applyFont="1">
      <alignment vertical="center"/>
    </xf>
    <xf numFmtId="56" fontId="24" fillId="0" borderId="0" xfId="0" applyNumberFormat="1" applyFont="1">
      <alignment vertical="center"/>
    </xf>
    <xf numFmtId="0" fontId="27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vertical="top" textRotation="255" shrinkToFit="1"/>
    </xf>
    <xf numFmtId="20" fontId="6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7" fillId="0" borderId="0" xfId="0" applyFont="1" applyAlignment="1">
      <alignment vertical="center" textRotation="255"/>
    </xf>
    <xf numFmtId="0" fontId="6" fillId="0" borderId="0" xfId="0" applyFont="1" applyAlignment="1">
      <alignment horizontal="left" vertical="center"/>
    </xf>
    <xf numFmtId="0" fontId="19" fillId="0" borderId="2" xfId="0" applyFont="1" applyBorder="1">
      <alignment vertical="center"/>
    </xf>
    <xf numFmtId="0" fontId="19" fillId="0" borderId="10" xfId="0" applyFont="1" applyBorder="1">
      <alignment vertical="center"/>
    </xf>
    <xf numFmtId="0" fontId="20" fillId="0" borderId="15" xfId="0" applyFont="1" applyBorder="1">
      <alignment vertical="center"/>
    </xf>
    <xf numFmtId="0" fontId="19" fillId="0" borderId="13" xfId="0" applyFont="1" applyBorder="1">
      <alignment vertical="center"/>
    </xf>
    <xf numFmtId="0" fontId="16" fillId="0" borderId="0" xfId="0" applyFont="1" applyAlignment="1">
      <alignment vertical="top" wrapText="1"/>
    </xf>
    <xf numFmtId="0" fontId="11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 textRotation="255" wrapText="1"/>
    </xf>
    <xf numFmtId="0" fontId="6" fillId="0" borderId="14" xfId="0" applyFont="1" applyBorder="1" applyAlignment="1">
      <alignment vertical="center" shrinkToFit="1"/>
    </xf>
    <xf numFmtId="5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Alignment="1">
      <alignment vertical="top" textRotation="255"/>
    </xf>
    <xf numFmtId="0" fontId="6" fillId="0" borderId="0" xfId="0" applyFont="1" applyAlignment="1">
      <alignment horizontal="center" vertical="top" textRotation="255"/>
    </xf>
    <xf numFmtId="20" fontId="0" fillId="0" borderId="0" xfId="0" applyNumberFormat="1">
      <alignment vertical="center"/>
    </xf>
    <xf numFmtId="0" fontId="0" fillId="0" borderId="0" xfId="0" applyAlignment="1">
      <alignment horizontal="center" vertical="center" shrinkToFit="1"/>
    </xf>
    <xf numFmtId="56" fontId="0" fillId="0" borderId="0" xfId="0" quotePrefix="1" applyNumberFormat="1" applyAlignment="1">
      <alignment horizontal="center" vertical="center"/>
    </xf>
    <xf numFmtId="0" fontId="7" fillId="0" borderId="0" xfId="0" applyFont="1" applyAlignment="1">
      <alignment horizontal="center" vertical="center" textRotation="255" shrinkToFit="1"/>
    </xf>
    <xf numFmtId="0" fontId="0" fillId="0" borderId="20" xfId="0" applyBorder="1">
      <alignment vertical="center"/>
    </xf>
    <xf numFmtId="56" fontId="0" fillId="0" borderId="21" xfId="0" quotePrefix="1" applyNumberForma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56" fontId="0" fillId="0" borderId="20" xfId="0" applyNumberFormat="1" applyBorder="1" applyAlignment="1">
      <alignment horizontal="center" vertical="center"/>
    </xf>
    <xf numFmtId="0" fontId="6" fillId="0" borderId="20" xfId="0" applyFont="1" applyBorder="1" applyAlignment="1">
      <alignment vertical="center" textRotation="255"/>
    </xf>
    <xf numFmtId="0" fontId="0" fillId="0" borderId="29" xfId="0" applyBorder="1">
      <alignment vertical="center"/>
    </xf>
    <xf numFmtId="0" fontId="19" fillId="0" borderId="20" xfId="0" applyFont="1" applyBorder="1">
      <alignment vertical="center"/>
    </xf>
    <xf numFmtId="0" fontId="6" fillId="0" borderId="22" xfId="0" applyFont="1" applyBorder="1" applyAlignment="1">
      <alignment vertical="center" textRotation="255"/>
    </xf>
    <xf numFmtId="0" fontId="4" fillId="0" borderId="0" xfId="0" applyFont="1" applyAlignment="1">
      <alignment vertical="center" textRotation="255" shrinkToFit="1"/>
    </xf>
    <xf numFmtId="0" fontId="0" fillId="0" borderId="0" xfId="0" applyAlignment="1">
      <alignment horizontal="center" vertical="center" textRotation="255" shrinkToFit="1"/>
    </xf>
    <xf numFmtId="0" fontId="18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11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0" xfId="0" applyFont="1" applyAlignment="1">
      <alignment vertical="top" textRotation="255" wrapText="1"/>
    </xf>
    <xf numFmtId="0" fontId="6" fillId="0" borderId="0" xfId="0" applyFont="1" applyAlignment="1">
      <alignment horizontal="center" vertical="distributed" textRotation="255"/>
    </xf>
    <xf numFmtId="0" fontId="10" fillId="0" borderId="0" xfId="0" applyFont="1" applyAlignment="1">
      <alignment vertical="center" shrinkToFit="1"/>
    </xf>
    <xf numFmtId="0" fontId="6" fillId="0" borderId="0" xfId="0" applyFont="1" applyAlignment="1">
      <alignment vertical="top" textRotation="255" shrinkToFit="1"/>
    </xf>
    <xf numFmtId="0" fontId="6" fillId="0" borderId="14" xfId="0" applyFont="1" applyBorder="1" applyAlignment="1">
      <alignment horizontal="right" vertical="center" shrinkToFit="1"/>
    </xf>
    <xf numFmtId="0" fontId="6" fillId="0" borderId="14" xfId="0" applyFont="1" applyBorder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textRotation="255" shrinkToFit="1"/>
    </xf>
    <xf numFmtId="0" fontId="20" fillId="0" borderId="21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19" fillId="0" borderId="14" xfId="0" applyFont="1" applyBorder="1" applyAlignment="1">
      <alignment horizontal="right" vertical="center"/>
    </xf>
    <xf numFmtId="0" fontId="19" fillId="0" borderId="29" xfId="0" applyFont="1" applyBorder="1" applyAlignment="1">
      <alignment horizontal="right" vertical="center"/>
    </xf>
    <xf numFmtId="0" fontId="19" fillId="0" borderId="14" xfId="0" applyFont="1" applyBorder="1">
      <alignment vertical="center"/>
    </xf>
    <xf numFmtId="0" fontId="19" fillId="0" borderId="1" xfId="0" applyFont="1" applyBorder="1">
      <alignment vertical="center"/>
    </xf>
    <xf numFmtId="0" fontId="19" fillId="0" borderId="11" xfId="0" applyFont="1" applyBorder="1">
      <alignment vertical="center"/>
    </xf>
    <xf numFmtId="0" fontId="19" fillId="0" borderId="21" xfId="0" applyFont="1" applyBorder="1" applyAlignment="1">
      <alignment horizontal="right" vertical="center"/>
    </xf>
    <xf numFmtId="0" fontId="20" fillId="0" borderId="21" xfId="0" applyFont="1" applyBorder="1">
      <alignment vertical="center"/>
    </xf>
    <xf numFmtId="0" fontId="0" fillId="0" borderId="33" xfId="0" applyBorder="1">
      <alignment vertical="center"/>
    </xf>
    <xf numFmtId="0" fontId="18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 shrinkToFit="1"/>
    </xf>
    <xf numFmtId="0" fontId="14" fillId="0" borderId="0" xfId="0" applyFont="1" applyAlignment="1">
      <alignment vertical="center" shrinkToFit="1"/>
    </xf>
    <xf numFmtId="0" fontId="14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3" xfId="0" applyFont="1" applyBorder="1">
      <alignment vertical="center"/>
    </xf>
    <xf numFmtId="0" fontId="19" fillId="0" borderId="0" xfId="0" applyFont="1" applyAlignment="1">
      <alignment horizontal="right" vertical="center"/>
    </xf>
    <xf numFmtId="0" fontId="0" fillId="0" borderId="0" xfId="0" applyAlignment="1">
      <alignment vertical="center" textRotation="255"/>
    </xf>
    <xf numFmtId="0" fontId="20" fillId="0" borderId="0" xfId="0" applyFont="1" applyAlignment="1">
      <alignment vertical="center" textRotation="255" shrinkToFit="1"/>
    </xf>
    <xf numFmtId="0" fontId="32" fillId="0" borderId="0" xfId="0" applyFont="1" applyAlignment="1">
      <alignment vertical="center" textRotation="255" shrinkToFit="1"/>
    </xf>
    <xf numFmtId="0" fontId="20" fillId="0" borderId="1" xfId="0" applyFont="1" applyBorder="1">
      <alignment vertical="center"/>
    </xf>
    <xf numFmtId="0" fontId="0" fillId="0" borderId="14" xfId="0" applyBorder="1" applyAlignment="1">
      <alignment vertical="center" textRotation="255"/>
    </xf>
    <xf numFmtId="0" fontId="32" fillId="0" borderId="15" xfId="0" applyFont="1" applyBorder="1" applyAlignment="1">
      <alignment vertical="center" textRotation="255" shrinkToFit="1"/>
    </xf>
    <xf numFmtId="0" fontId="32" fillId="0" borderId="3" xfId="0" applyFont="1" applyBorder="1" applyAlignment="1">
      <alignment vertical="center" textRotation="255" shrinkToFit="1"/>
    </xf>
    <xf numFmtId="0" fontId="20" fillId="0" borderId="2" xfId="0" applyFont="1" applyBorder="1" applyAlignment="1">
      <alignment horizontal="center" vertical="center"/>
    </xf>
    <xf numFmtId="0" fontId="20" fillId="0" borderId="14" xfId="0" applyFont="1" applyBorder="1" applyAlignment="1">
      <alignment vertical="center" textRotation="255" shrinkToFit="1"/>
    </xf>
    <xf numFmtId="0" fontId="20" fillId="0" borderId="1" xfId="0" applyFont="1" applyBorder="1" applyAlignment="1">
      <alignment vertical="center" textRotation="255" shrinkToFit="1"/>
    </xf>
    <xf numFmtId="0" fontId="20" fillId="0" borderId="3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20" fillId="0" borderId="2" xfId="0" applyFont="1" applyBorder="1">
      <alignment vertical="center"/>
    </xf>
    <xf numFmtId="0" fontId="0" fillId="0" borderId="2" xfId="0" applyBorder="1" applyAlignment="1">
      <alignment horizontal="center" vertical="center" textRotation="255"/>
    </xf>
    <xf numFmtId="0" fontId="32" fillId="0" borderId="13" xfId="0" applyFont="1" applyBorder="1" applyAlignment="1">
      <alignment vertical="center" textRotation="255" shrinkToFit="1"/>
    </xf>
    <xf numFmtId="0" fontId="32" fillId="0" borderId="2" xfId="0" applyFont="1" applyBorder="1" applyAlignment="1">
      <alignment vertical="center" textRotation="255" shrinkToFit="1"/>
    </xf>
    <xf numFmtId="0" fontId="4" fillId="0" borderId="0" xfId="0" applyFont="1" applyAlignment="1">
      <alignment horizontal="center" vertical="top" textRotation="255" shrinkToFit="1"/>
    </xf>
    <xf numFmtId="20" fontId="6" fillId="0" borderId="0" xfId="0" applyNumberFormat="1" applyFont="1">
      <alignment vertical="center"/>
    </xf>
    <xf numFmtId="0" fontId="20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56" fontId="0" fillId="0" borderId="20" xfId="0" applyNumberFormat="1" applyBorder="1" applyAlignment="1">
      <alignment horizontal="center" vertical="center"/>
    </xf>
    <xf numFmtId="56" fontId="0" fillId="0" borderId="0" xfId="0" quotePrefix="1" applyNumberFormat="1" applyAlignment="1">
      <alignment horizontal="center" vertical="center"/>
    </xf>
    <xf numFmtId="56" fontId="0" fillId="0" borderId="21" xfId="0" quotePrefix="1" applyNumberForma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vertical="center" shrinkToFit="1"/>
    </xf>
    <xf numFmtId="0" fontId="35" fillId="0" borderId="0" xfId="2" applyFont="1">
      <alignment vertical="center"/>
    </xf>
    <xf numFmtId="0" fontId="36" fillId="0" borderId="0" xfId="2" applyFont="1">
      <alignment vertical="center"/>
    </xf>
    <xf numFmtId="0" fontId="37" fillId="2" borderId="0" xfId="0" applyFont="1" applyFill="1" applyAlignment="1">
      <alignment horizontal="center" vertical="center"/>
    </xf>
    <xf numFmtId="0" fontId="38" fillId="0" borderId="0" xfId="2" applyFont="1" applyAlignment="1">
      <alignment horizontal="left" vertical="center" shrinkToFit="1"/>
    </xf>
    <xf numFmtId="49" fontId="38" fillId="0" borderId="0" xfId="2" quotePrefix="1" applyNumberFormat="1" applyFont="1" applyAlignment="1">
      <alignment horizontal="left" vertical="center" shrinkToFit="1"/>
    </xf>
    <xf numFmtId="0" fontId="34" fillId="0" borderId="0" xfId="2">
      <alignment vertical="center"/>
    </xf>
    <xf numFmtId="0" fontId="40" fillId="0" borderId="0" xfId="2" applyFont="1" applyAlignment="1">
      <alignment vertical="center" shrinkToFit="1"/>
    </xf>
    <xf numFmtId="0" fontId="40" fillId="0" borderId="0" xfId="2" applyFont="1" applyAlignment="1">
      <alignment horizontal="left" vertical="center"/>
    </xf>
    <xf numFmtId="0" fontId="38" fillId="0" borderId="0" xfId="0" applyFont="1" applyAlignment="1">
      <alignment horizontal="left" vertical="center" shrinkToFit="1"/>
    </xf>
    <xf numFmtId="49" fontId="38" fillId="0" borderId="0" xfId="0" quotePrefix="1" applyNumberFormat="1" applyFont="1" applyAlignment="1">
      <alignment horizontal="left" vertical="center" shrinkToFit="1"/>
    </xf>
    <xf numFmtId="0" fontId="38" fillId="0" borderId="0" xfId="0" applyFont="1" applyAlignment="1">
      <alignment vertical="center" shrinkToFit="1"/>
    </xf>
    <xf numFmtId="0" fontId="36" fillId="2" borderId="0" xfId="0" applyFont="1" applyFill="1" applyAlignment="1">
      <alignment horizontal="center" vertical="center"/>
    </xf>
    <xf numFmtId="0" fontId="44" fillId="0" borderId="0" xfId="2" applyFont="1">
      <alignment vertical="center"/>
    </xf>
    <xf numFmtId="0" fontId="38" fillId="0" borderId="0" xfId="2" applyFont="1" applyAlignment="1">
      <alignment horizontal="left" vertical="center"/>
    </xf>
    <xf numFmtId="0" fontId="38" fillId="0" borderId="0" xfId="2" applyFont="1">
      <alignment vertical="center"/>
    </xf>
    <xf numFmtId="0" fontId="41" fillId="0" borderId="0" xfId="2" applyFont="1">
      <alignment vertical="center"/>
    </xf>
    <xf numFmtId="0" fontId="38" fillId="0" borderId="0" xfId="2" applyFont="1" applyAlignment="1">
      <alignment horizontal="center" vertical="center"/>
    </xf>
    <xf numFmtId="0" fontId="36" fillId="0" borderId="0" xfId="0" applyFont="1">
      <alignment vertical="center"/>
    </xf>
    <xf numFmtId="0" fontId="45" fillId="0" borderId="0" xfId="0" applyFont="1">
      <alignment vertical="center"/>
    </xf>
    <xf numFmtId="0" fontId="38" fillId="0" borderId="0" xfId="0" applyFont="1">
      <alignment vertical="center"/>
    </xf>
    <xf numFmtId="0" fontId="46" fillId="0" borderId="0" xfId="2" applyFont="1" applyAlignment="1">
      <alignment horizontal="center" vertical="center"/>
    </xf>
    <xf numFmtId="0" fontId="38" fillId="0" borderId="0" xfId="2" applyFont="1" applyAlignment="1">
      <alignment vertical="center" shrinkToFit="1"/>
    </xf>
    <xf numFmtId="0" fontId="46" fillId="0" borderId="0" xfId="2" applyFont="1" applyAlignment="1">
      <alignment vertical="center" shrinkToFit="1"/>
    </xf>
    <xf numFmtId="0" fontId="38" fillId="0" borderId="0" xfId="0" applyFont="1" applyAlignment="1">
      <alignment horizontal="left" vertical="center"/>
    </xf>
    <xf numFmtId="0" fontId="45" fillId="0" borderId="0" xfId="0" applyFont="1" applyAlignment="1">
      <alignment vertical="center" shrinkToFit="1"/>
    </xf>
    <xf numFmtId="0" fontId="38" fillId="0" borderId="0" xfId="0" quotePrefix="1" applyFont="1" applyAlignment="1">
      <alignment horizontal="center" vertical="center"/>
    </xf>
    <xf numFmtId="0" fontId="45" fillId="0" borderId="0" xfId="2" applyFont="1" applyAlignment="1">
      <alignment vertical="center" shrinkToFit="1"/>
    </xf>
    <xf numFmtId="0" fontId="45" fillId="0" borderId="0" xfId="0" applyFont="1" applyAlignment="1">
      <alignment horizontal="center" vertical="center"/>
    </xf>
    <xf numFmtId="0" fontId="38" fillId="0" borderId="0" xfId="4" applyFont="1" applyAlignment="1">
      <alignment horizontal="left" vertical="center" shrinkToFit="1"/>
    </xf>
    <xf numFmtId="0" fontId="38" fillId="0" borderId="0" xfId="0" applyFont="1" applyAlignment="1">
      <alignment horizontal="center" vertical="center"/>
    </xf>
    <xf numFmtId="0" fontId="45" fillId="0" borderId="0" xfId="0" applyFont="1" applyAlignment="1">
      <alignment horizontal="left" vertical="center" shrinkToFit="1"/>
    </xf>
    <xf numFmtId="0" fontId="45" fillId="0" borderId="0" xfId="3" applyFont="1" applyAlignment="1">
      <alignment horizontal="left" vertical="center" shrinkToFit="1"/>
    </xf>
    <xf numFmtId="0" fontId="43" fillId="0" borderId="0" xfId="2" applyFont="1" applyAlignment="1">
      <alignment horizontal="center" vertical="center"/>
    </xf>
    <xf numFmtId="0" fontId="43" fillId="0" borderId="0" xfId="2" applyFont="1" applyAlignment="1">
      <alignment vertical="center" shrinkToFit="1"/>
    </xf>
    <xf numFmtId="0" fontId="47" fillId="0" borderId="0" xfId="2" applyFont="1" applyAlignment="1">
      <alignment horizontal="center" vertical="center"/>
    </xf>
    <xf numFmtId="0" fontId="45" fillId="0" borderId="0" xfId="2" applyFont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38" fillId="2" borderId="0" xfId="0" applyFont="1" applyFill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55" fillId="0" borderId="0" xfId="0" applyFont="1" applyAlignment="1">
      <alignment vertical="distributed" textRotation="255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5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6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textRotation="255" wrapText="1"/>
    </xf>
    <xf numFmtId="0" fontId="5" fillId="0" borderId="0" xfId="0" applyFont="1" applyAlignment="1">
      <alignment horizontal="right" vertical="center"/>
    </xf>
    <xf numFmtId="0" fontId="18" fillId="0" borderId="6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20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20" fontId="1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15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vertical="distributed" textRotation="255" wrapText="1"/>
    </xf>
    <xf numFmtId="0" fontId="0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 shrinkToFit="1"/>
    </xf>
    <xf numFmtId="0" fontId="0" fillId="0" borderId="0" xfId="0" applyFont="1" applyAlignment="1">
      <alignment horizontal="center" vertical="center"/>
    </xf>
    <xf numFmtId="0" fontId="0" fillId="0" borderId="4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41" xfId="0" applyFont="1" applyBorder="1">
      <alignment vertical="center"/>
    </xf>
    <xf numFmtId="0" fontId="6" fillId="0" borderId="4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42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0" fillId="0" borderId="42" xfId="0" applyFont="1" applyBorder="1">
      <alignment vertical="center"/>
    </xf>
    <xf numFmtId="0" fontId="0" fillId="0" borderId="44" xfId="0" applyFont="1" applyBorder="1">
      <alignment vertical="center"/>
    </xf>
    <xf numFmtId="0" fontId="0" fillId="0" borderId="43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44" xfId="0" applyFont="1" applyBorder="1">
      <alignment vertical="center"/>
    </xf>
    <xf numFmtId="0" fontId="6" fillId="0" borderId="43" xfId="0" applyFont="1" applyBorder="1">
      <alignment vertical="center"/>
    </xf>
    <xf numFmtId="0" fontId="6" fillId="0" borderId="45" xfId="0" applyFont="1" applyBorder="1">
      <alignment vertical="center"/>
    </xf>
    <xf numFmtId="0" fontId="6" fillId="0" borderId="46" xfId="0" applyFont="1" applyBorder="1">
      <alignment vertical="center"/>
    </xf>
    <xf numFmtId="0" fontId="0" fillId="3" borderId="6" xfId="0" applyFill="1" applyBorder="1" applyAlignment="1">
      <alignment horizontal="center" vertical="center" shrinkToFit="1"/>
    </xf>
    <xf numFmtId="0" fontId="0" fillId="0" borderId="47" xfId="0" applyFont="1" applyBorder="1">
      <alignment vertical="center"/>
    </xf>
    <xf numFmtId="0" fontId="0" fillId="0" borderId="45" xfId="0" applyFont="1" applyBorder="1">
      <alignment vertical="center"/>
    </xf>
    <xf numFmtId="0" fontId="0" fillId="0" borderId="46" xfId="0" applyFont="1" applyBorder="1">
      <alignment vertical="center"/>
    </xf>
    <xf numFmtId="0" fontId="6" fillId="0" borderId="44" xfId="0" applyFont="1" applyBorder="1" applyAlignment="1">
      <alignment vertical="top" wrapText="1"/>
    </xf>
    <xf numFmtId="0" fontId="0" fillId="0" borderId="48" xfId="0" applyFont="1" applyBorder="1">
      <alignment vertical="center"/>
    </xf>
    <xf numFmtId="0" fontId="0" fillId="0" borderId="49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distributed" vertical="center"/>
    </xf>
    <xf numFmtId="0" fontId="18" fillId="0" borderId="0" xfId="0" applyFont="1" applyAlignment="1">
      <alignment horizontal="distributed" vertical="center" shrinkToFit="1"/>
    </xf>
    <xf numFmtId="0" fontId="5" fillId="0" borderId="0" xfId="0" applyFont="1" applyAlignment="1">
      <alignment horizontal="distributed" vertical="center" shrinkToFit="1"/>
    </xf>
    <xf numFmtId="0" fontId="18" fillId="0" borderId="0" xfId="0" applyFont="1" applyAlignment="1">
      <alignment horizontal="center" vertical="center" shrinkToFit="1"/>
    </xf>
    <xf numFmtId="2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21" fillId="0" borderId="0" xfId="0" applyFont="1" applyAlignment="1">
      <alignment horizontal="distributed" vertical="center"/>
    </xf>
    <xf numFmtId="0" fontId="0" fillId="0" borderId="40" xfId="0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6" fillId="0" borderId="41" xfId="0" applyFont="1" applyBorder="1">
      <alignment vertical="center"/>
    </xf>
    <xf numFmtId="0" fontId="0" fillId="5" borderId="6" xfId="0" applyFill="1" applyBorder="1" applyAlignment="1">
      <alignment horizontal="center" vertical="center" shrinkToFit="1"/>
    </xf>
    <xf numFmtId="0" fontId="0" fillId="0" borderId="44" xfId="0" applyBorder="1">
      <alignment vertical="center"/>
    </xf>
    <xf numFmtId="0" fontId="0" fillId="0" borderId="52" xfId="0" applyBorder="1">
      <alignment vertical="center"/>
    </xf>
    <xf numFmtId="0" fontId="0" fillId="0" borderId="51" xfId="0" applyBorder="1">
      <alignment vertical="center"/>
    </xf>
    <xf numFmtId="0" fontId="0" fillId="0" borderId="53" xfId="0" applyBorder="1">
      <alignment vertical="center"/>
    </xf>
    <xf numFmtId="0" fontId="19" fillId="0" borderId="54" xfId="0" applyFont="1" applyBorder="1">
      <alignment vertical="center"/>
    </xf>
    <xf numFmtId="0" fontId="0" fillId="0" borderId="55" xfId="0" applyBorder="1">
      <alignment vertical="center"/>
    </xf>
    <xf numFmtId="0" fontId="0" fillId="0" borderId="43" xfId="0" applyBorder="1">
      <alignment vertical="center"/>
    </xf>
    <xf numFmtId="0" fontId="0" fillId="0" borderId="50" xfId="0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20" fillId="0" borderId="0" xfId="0" applyFont="1" applyBorder="1" applyAlignment="1">
      <alignment vertical="center" textRotation="255" shrinkToFit="1"/>
    </xf>
    <xf numFmtId="0" fontId="20" fillId="0" borderId="50" xfId="0" applyFont="1" applyBorder="1">
      <alignment vertical="center"/>
    </xf>
    <xf numFmtId="0" fontId="20" fillId="0" borderId="44" xfId="0" applyFont="1" applyBorder="1" applyAlignment="1">
      <alignment vertical="center" textRotation="255" shrinkToFit="1"/>
    </xf>
    <xf numFmtId="0" fontId="20" fillId="0" borderId="52" xfId="0" applyFont="1" applyBorder="1">
      <alignment vertical="center"/>
    </xf>
    <xf numFmtId="0" fontId="19" fillId="0" borderId="0" xfId="0" applyFont="1" applyBorder="1">
      <alignment vertical="center"/>
    </xf>
    <xf numFmtId="0" fontId="19" fillId="0" borderId="0" xfId="0" applyFont="1" applyBorder="1" applyAlignment="1">
      <alignment horizontal="right" vertical="center"/>
    </xf>
    <xf numFmtId="0" fontId="19" fillId="0" borderId="50" xfId="0" applyFont="1" applyBorder="1">
      <alignment vertical="center"/>
    </xf>
    <xf numFmtId="0" fontId="19" fillId="0" borderId="44" xfId="0" applyFont="1" applyBorder="1" applyAlignment="1">
      <alignment horizontal="right" vertical="center"/>
    </xf>
    <xf numFmtId="0" fontId="19" fillId="0" borderId="52" xfId="0" applyFont="1" applyBorder="1" applyAlignment="1">
      <alignment horizontal="right" vertical="center"/>
    </xf>
    <xf numFmtId="0" fontId="20" fillId="0" borderId="52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6" xfId="0" applyBorder="1">
      <alignment vertical="center"/>
    </xf>
    <xf numFmtId="0" fontId="20" fillId="0" borderId="45" xfId="0" applyFont="1" applyBorder="1">
      <alignment vertical="center"/>
    </xf>
    <xf numFmtId="0" fontId="0" fillId="0" borderId="45" xfId="0" applyBorder="1">
      <alignment vertical="center"/>
    </xf>
    <xf numFmtId="0" fontId="19" fillId="0" borderId="60" xfId="0" applyFont="1" applyBorder="1">
      <alignment vertical="center"/>
    </xf>
    <xf numFmtId="0" fontId="0" fillId="0" borderId="56" xfId="0" applyBorder="1">
      <alignment vertical="center"/>
    </xf>
    <xf numFmtId="0" fontId="19" fillId="0" borderId="45" xfId="0" applyFont="1" applyBorder="1">
      <alignment vertical="center"/>
    </xf>
    <xf numFmtId="0" fontId="62" fillId="0" borderId="0" xfId="0" applyFont="1" applyAlignment="1">
      <alignment horizontal="distributed" vertical="center"/>
    </xf>
    <xf numFmtId="0" fontId="0" fillId="0" borderId="54" xfId="0" applyBorder="1">
      <alignment vertical="center"/>
    </xf>
    <xf numFmtId="0" fontId="0" fillId="0" borderId="61" xfId="0" applyBorder="1">
      <alignment vertical="center"/>
    </xf>
    <xf numFmtId="0" fontId="19" fillId="0" borderId="51" xfId="0" applyFont="1" applyBorder="1">
      <alignment vertical="center"/>
    </xf>
    <xf numFmtId="0" fontId="19" fillId="0" borderId="61" xfId="0" applyFont="1" applyBorder="1">
      <alignment vertical="center"/>
    </xf>
    <xf numFmtId="0" fontId="19" fillId="0" borderId="42" xfId="0" applyFont="1" applyBorder="1">
      <alignment vertical="center"/>
    </xf>
    <xf numFmtId="0" fontId="20" fillId="0" borderId="46" xfId="0" applyFont="1" applyBorder="1">
      <alignment vertical="center"/>
    </xf>
    <xf numFmtId="0" fontId="20" fillId="0" borderId="42" xfId="0" applyFont="1" applyBorder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9" xfId="0" applyBorder="1">
      <alignment vertical="center"/>
    </xf>
    <xf numFmtId="0" fontId="20" fillId="0" borderId="0" xfId="0" applyFont="1" applyBorder="1">
      <alignment vertical="center"/>
    </xf>
    <xf numFmtId="0" fontId="20" fillId="0" borderId="43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distributed" vertical="center"/>
    </xf>
    <xf numFmtId="0" fontId="21" fillId="0" borderId="0" xfId="0" applyFont="1" applyAlignment="1">
      <alignment horizontal="distributed" vertical="center"/>
    </xf>
    <xf numFmtId="20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62" xfId="0" applyFont="1" applyBorder="1" applyAlignment="1">
      <alignment vertical="center" shrinkToFit="1"/>
    </xf>
    <xf numFmtId="0" fontId="6" fillId="0" borderId="47" xfId="0" applyFont="1" applyBorder="1" applyAlignment="1">
      <alignment vertical="center" shrinkToFit="1"/>
    </xf>
    <xf numFmtId="0" fontId="6" fillId="0" borderId="59" xfId="0" applyFont="1" applyBorder="1" applyAlignment="1">
      <alignment vertical="center" shrinkToFit="1"/>
    </xf>
    <xf numFmtId="0" fontId="6" fillId="0" borderId="41" xfId="0" applyFont="1" applyBorder="1" applyAlignment="1">
      <alignment vertical="center" shrinkToFit="1"/>
    </xf>
    <xf numFmtId="0" fontId="6" fillId="0" borderId="40" xfId="0" applyFont="1" applyBorder="1" applyAlignment="1">
      <alignment vertical="center" shrinkToFit="1"/>
    </xf>
    <xf numFmtId="0" fontId="0" fillId="0" borderId="63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0" fontId="6" fillId="0" borderId="64" xfId="0" applyFont="1" applyBorder="1" applyAlignment="1">
      <alignment vertical="center" textRotation="255"/>
    </xf>
    <xf numFmtId="0" fontId="0" fillId="0" borderId="65" xfId="0" applyBorder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45" xfId="0" applyFont="1" applyBorder="1" applyAlignment="1">
      <alignment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42" xfId="0" applyFont="1" applyBorder="1" applyAlignment="1">
      <alignment vertical="center" shrinkToFit="1"/>
    </xf>
    <xf numFmtId="0" fontId="6" fillId="0" borderId="43" xfId="0" applyFont="1" applyBorder="1" applyAlignment="1">
      <alignment vertical="center" shrinkToFit="1"/>
    </xf>
    <xf numFmtId="0" fontId="6" fillId="0" borderId="44" xfId="0" applyFont="1" applyBorder="1" applyAlignment="1">
      <alignment vertical="center" shrinkToFit="1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0" fillId="0" borderId="68" xfId="0" applyBorder="1">
      <alignment vertical="center"/>
    </xf>
    <xf numFmtId="0" fontId="0" fillId="0" borderId="0" xfId="0" applyBorder="1" applyAlignment="1">
      <alignment horizontal="center" vertical="center" textRotation="255"/>
    </xf>
    <xf numFmtId="0" fontId="0" fillId="0" borderId="42" xfId="0" applyBorder="1" applyAlignment="1">
      <alignment vertical="center" textRotation="255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20" fillId="0" borderId="0" xfId="0" applyFont="1" applyBorder="1" applyAlignment="1">
      <alignment horizontal="center" vertical="center"/>
    </xf>
    <xf numFmtId="0" fontId="0" fillId="0" borderId="45" xfId="0" applyBorder="1" applyAlignment="1">
      <alignment vertical="center" shrinkToFit="1"/>
    </xf>
    <xf numFmtId="0" fontId="0" fillId="0" borderId="44" xfId="0" applyBorder="1" applyAlignment="1">
      <alignment vertical="center" shrinkToFit="1"/>
    </xf>
    <xf numFmtId="0" fontId="32" fillId="0" borderId="49" xfId="0" applyFont="1" applyBorder="1" applyAlignment="1">
      <alignment vertical="center" textRotation="255" shrinkToFit="1"/>
    </xf>
    <xf numFmtId="0" fontId="32" fillId="0" borderId="0" xfId="0" applyFont="1" applyBorder="1" applyAlignment="1">
      <alignment vertical="center" textRotation="255" shrinkToFit="1"/>
    </xf>
    <xf numFmtId="0" fontId="6" fillId="0" borderId="67" xfId="0" applyFont="1" applyBorder="1" applyAlignment="1">
      <alignment vertical="center" textRotation="255"/>
    </xf>
    <xf numFmtId="0" fontId="19" fillId="0" borderId="67" xfId="0" applyFont="1" applyBorder="1">
      <alignment vertical="center"/>
    </xf>
    <xf numFmtId="0" fontId="0" fillId="0" borderId="43" xfId="0" applyBorder="1" applyAlignment="1">
      <alignment vertical="center" shrinkToFit="1"/>
    </xf>
    <xf numFmtId="0" fontId="32" fillId="0" borderId="46" xfId="0" applyFont="1" applyBorder="1" applyAlignment="1">
      <alignment vertical="center" textRotation="255" shrinkToFit="1"/>
    </xf>
    <xf numFmtId="0" fontId="32" fillId="0" borderId="42" xfId="0" applyFont="1" applyBorder="1" applyAlignment="1">
      <alignment vertical="center" textRotation="255" shrinkToFit="1"/>
    </xf>
    <xf numFmtId="0" fontId="6" fillId="0" borderId="68" xfId="0" applyFont="1" applyBorder="1" applyAlignment="1">
      <alignment vertical="center" textRotation="255"/>
    </xf>
    <xf numFmtId="0" fontId="29" fillId="0" borderId="0" xfId="0" applyFont="1" applyAlignment="1">
      <alignment horizontal="center" vertical="center" wrapText="1"/>
    </xf>
    <xf numFmtId="56" fontId="0" fillId="0" borderId="0" xfId="0" applyNumberFormat="1" applyAlignment="1">
      <alignment horizontal="center" vertical="center"/>
    </xf>
    <xf numFmtId="56" fontId="0" fillId="0" borderId="20" xfId="0" quotePrefix="1" applyNumberFormat="1" applyBorder="1" applyAlignment="1">
      <alignment horizontal="center" vertical="center"/>
    </xf>
    <xf numFmtId="56" fontId="0" fillId="0" borderId="0" xfId="0" quotePrefix="1" applyNumberFormat="1" applyAlignment="1">
      <alignment horizontal="center" vertical="center"/>
    </xf>
    <xf numFmtId="56" fontId="0" fillId="0" borderId="21" xfId="0" quotePrefix="1" applyNumberFormat="1" applyBorder="1" applyAlignment="1">
      <alignment horizontal="center" vertical="center"/>
    </xf>
    <xf numFmtId="56" fontId="0" fillId="0" borderId="20" xfId="0" applyNumberForma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textRotation="255" shrinkToFit="1"/>
    </xf>
    <xf numFmtId="0" fontId="6" fillId="0" borderId="31" xfId="0" applyFont="1" applyBorder="1" applyAlignment="1">
      <alignment horizontal="center" vertical="center" textRotation="255" shrinkToFit="1"/>
    </xf>
    <xf numFmtId="0" fontId="6" fillId="0" borderId="32" xfId="0" applyFont="1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20" fillId="0" borderId="0" xfId="0" applyFont="1" applyAlignment="1">
      <alignment horizontal="center" vertical="center" textRotation="255" shrinkToFit="1"/>
    </xf>
    <xf numFmtId="0" fontId="0" fillId="0" borderId="12" xfId="0" applyBorder="1" applyAlignment="1">
      <alignment horizontal="center" vertical="center" textRotation="255" shrinkToFit="1"/>
    </xf>
    <xf numFmtId="0" fontId="20" fillId="0" borderId="30" xfId="0" applyFont="1" applyBorder="1" applyAlignment="1">
      <alignment horizontal="center" vertical="center" textRotation="255" shrinkToFit="1"/>
    </xf>
    <xf numFmtId="0" fontId="20" fillId="0" borderId="31" xfId="0" applyFont="1" applyBorder="1" applyAlignment="1">
      <alignment horizontal="center" vertical="center" textRotation="255" shrinkToFit="1"/>
    </xf>
    <xf numFmtId="0" fontId="20" fillId="0" borderId="32" xfId="0" applyFont="1" applyBorder="1" applyAlignment="1">
      <alignment horizontal="center" vertical="center" textRotation="255" shrinkToFit="1"/>
    </xf>
    <xf numFmtId="0" fontId="0" fillId="0" borderId="0" xfId="0" applyAlignment="1">
      <alignment horizontal="center" vertical="center"/>
    </xf>
    <xf numFmtId="0" fontId="7" fillId="0" borderId="30" xfId="0" applyFont="1" applyBorder="1" applyAlignment="1">
      <alignment horizontal="center" vertical="center" textRotation="255" shrinkToFit="1"/>
    </xf>
    <xf numFmtId="0" fontId="7" fillId="0" borderId="31" xfId="0" applyFont="1" applyBorder="1" applyAlignment="1">
      <alignment horizontal="center" vertical="center" textRotation="255" shrinkToFit="1"/>
    </xf>
    <xf numFmtId="0" fontId="7" fillId="0" borderId="32" xfId="0" applyFont="1" applyBorder="1" applyAlignment="1">
      <alignment horizontal="center" vertical="center" textRotation="255" shrinkToFit="1"/>
    </xf>
    <xf numFmtId="0" fontId="4" fillId="0" borderId="34" xfId="0" applyFont="1" applyBorder="1" applyAlignment="1">
      <alignment horizontal="center" vertical="center" textRotation="255" shrinkToFit="1"/>
    </xf>
    <xf numFmtId="0" fontId="4" fillId="0" borderId="35" xfId="0" applyFont="1" applyBorder="1" applyAlignment="1">
      <alignment horizontal="center" vertical="center" textRotation="255" shrinkToFit="1"/>
    </xf>
    <xf numFmtId="0" fontId="4" fillId="0" borderId="36" xfId="0" applyFont="1" applyBorder="1" applyAlignment="1">
      <alignment horizontal="center" vertical="center" textRotation="255" shrinkToFit="1"/>
    </xf>
    <xf numFmtId="0" fontId="4" fillId="0" borderId="37" xfId="0" applyFont="1" applyBorder="1" applyAlignment="1">
      <alignment horizontal="center" vertical="center" textRotation="255" shrinkToFit="1"/>
    </xf>
    <xf numFmtId="0" fontId="4" fillId="0" borderId="38" xfId="0" applyFont="1" applyBorder="1" applyAlignment="1">
      <alignment horizontal="center" vertical="center" textRotation="255" shrinkToFit="1"/>
    </xf>
    <xf numFmtId="0" fontId="4" fillId="0" borderId="39" xfId="0" applyFont="1" applyBorder="1" applyAlignment="1">
      <alignment horizontal="center" vertical="center" textRotation="255" shrinkToFit="1"/>
    </xf>
    <xf numFmtId="0" fontId="2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10" fillId="0" borderId="0" xfId="0" applyFont="1" applyAlignment="1">
      <alignment horizontal="left" vertical="center" shrinkToFit="1"/>
    </xf>
    <xf numFmtId="5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 shrinkToFit="1"/>
    </xf>
    <xf numFmtId="0" fontId="6" fillId="0" borderId="3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distributed" textRotation="255" shrinkToFit="1"/>
    </xf>
    <xf numFmtId="0" fontId="6" fillId="0" borderId="0" xfId="0" applyFont="1" applyAlignment="1">
      <alignment horizontal="center" vertical="top" textRotation="255" shrinkToFit="1"/>
    </xf>
    <xf numFmtId="0" fontId="6" fillId="3" borderId="0" xfId="0" applyFont="1" applyFill="1" applyAlignment="1">
      <alignment horizontal="center" vertical="top" textRotation="255" shrinkToFit="1"/>
    </xf>
    <xf numFmtId="0" fontId="5" fillId="0" borderId="0" xfId="0" applyFont="1" applyAlignment="1">
      <alignment horizontal="center" vertical="top" textRotation="255" wrapText="1" shrinkToFit="1"/>
    </xf>
    <xf numFmtId="0" fontId="6" fillId="0" borderId="3" xfId="0" applyFont="1" applyBorder="1" applyAlignment="1">
      <alignment horizontal="center" vertical="distributed" textRotation="255" shrinkToFit="1"/>
    </xf>
    <xf numFmtId="0" fontId="6" fillId="0" borderId="2" xfId="0" applyFont="1" applyBorder="1" applyAlignment="1">
      <alignment horizontal="center" vertical="distributed" textRotation="255" shrinkToFit="1"/>
    </xf>
    <xf numFmtId="0" fontId="6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20" fontId="9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6" fillId="3" borderId="0" xfId="0" applyFont="1" applyFill="1" applyAlignment="1">
      <alignment horizontal="distributed" vertical="center"/>
    </xf>
    <xf numFmtId="0" fontId="6" fillId="5" borderId="0" xfId="0" applyFont="1" applyFill="1" applyAlignment="1">
      <alignment horizontal="distributed" vertical="center"/>
    </xf>
    <xf numFmtId="0" fontId="5" fillId="0" borderId="12" xfId="0" applyFont="1" applyBorder="1" applyAlignment="1">
      <alignment horizontal="center" vertical="top" textRotation="255" shrinkToFit="1"/>
    </xf>
    <xf numFmtId="0" fontId="5" fillId="0" borderId="7" xfId="0" applyFont="1" applyBorder="1" applyAlignment="1">
      <alignment horizontal="center" vertical="top" textRotation="255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distributed"/>
    </xf>
    <xf numFmtId="0" fontId="6" fillId="0" borderId="7" xfId="0" applyFont="1" applyBorder="1" applyAlignment="1">
      <alignment horizontal="center" vertical="distributed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2" fillId="0" borderId="13" xfId="0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50" fillId="0" borderId="13" xfId="0" applyFont="1" applyBorder="1" applyAlignment="1">
      <alignment horizontal="center" vertical="center" wrapText="1"/>
    </xf>
    <xf numFmtId="0" fontId="50" fillId="0" borderId="15" xfId="0" applyFont="1" applyBorder="1" applyAlignment="1">
      <alignment horizontal="center" vertical="center" wrapText="1"/>
    </xf>
    <xf numFmtId="0" fontId="50" fillId="0" borderId="11" xfId="0" applyFont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 shrinkToFit="1"/>
    </xf>
    <xf numFmtId="0" fontId="18" fillId="0" borderId="0" xfId="0" applyFont="1" applyAlignment="1">
      <alignment horizontal="center" vertical="top" textRotation="255" wrapText="1" shrinkToFit="1"/>
    </xf>
    <xf numFmtId="0" fontId="49" fillId="0" borderId="0" xfId="0" applyFont="1" applyAlignment="1">
      <alignment horizontal="center" vertical="top" textRotation="255" wrapText="1" shrinkToFit="1"/>
    </xf>
    <xf numFmtId="0" fontId="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51" fillId="0" borderId="13" xfId="0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 wrapText="1"/>
    </xf>
    <xf numFmtId="0" fontId="51" fillId="0" borderId="10" xfId="0" applyFont="1" applyBorder="1" applyAlignment="1">
      <alignment horizontal="center" vertical="center" wrapText="1"/>
    </xf>
    <xf numFmtId="0" fontId="53" fillId="0" borderId="13" xfId="0" applyFont="1" applyBorder="1" applyAlignment="1">
      <alignment horizontal="center" vertical="center" wrapText="1"/>
    </xf>
    <xf numFmtId="0" fontId="53" fillId="0" borderId="15" xfId="0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top" textRotation="255" wrapText="1" shrinkToFit="1"/>
    </xf>
    <xf numFmtId="0" fontId="6" fillId="0" borderId="0" xfId="0" applyFont="1" applyAlignment="1">
      <alignment horizontal="center" vertical="top" textRotation="255" wrapText="1" shrinkToFit="1"/>
    </xf>
    <xf numFmtId="0" fontId="30" fillId="3" borderId="13" xfId="0" applyFont="1" applyFill="1" applyBorder="1" applyAlignment="1">
      <alignment horizontal="center" vertical="center" wrapText="1" shrinkToFit="1"/>
    </xf>
    <xf numFmtId="0" fontId="30" fillId="3" borderId="14" xfId="0" applyFont="1" applyFill="1" applyBorder="1" applyAlignment="1">
      <alignment horizontal="center" vertical="center" wrapText="1" shrinkToFit="1"/>
    </xf>
    <xf numFmtId="0" fontId="30" fillId="3" borderId="15" xfId="0" applyFont="1" applyFill="1" applyBorder="1" applyAlignment="1">
      <alignment horizontal="center" vertical="center" wrapText="1" shrinkToFit="1"/>
    </xf>
    <xf numFmtId="0" fontId="30" fillId="3" borderId="11" xfId="0" applyFont="1" applyFill="1" applyBorder="1" applyAlignment="1">
      <alignment horizontal="center" vertical="center" wrapText="1" shrinkToFit="1"/>
    </xf>
    <xf numFmtId="0" fontId="30" fillId="3" borderId="1" xfId="0" applyFont="1" applyFill="1" applyBorder="1" applyAlignment="1">
      <alignment horizontal="center" vertical="center" wrapText="1" shrinkToFit="1"/>
    </xf>
    <xf numFmtId="0" fontId="30" fillId="3" borderId="10" xfId="0" applyFont="1" applyFill="1" applyBorder="1" applyAlignment="1">
      <alignment horizontal="center" vertical="center" wrapText="1" shrinkToFit="1"/>
    </xf>
    <xf numFmtId="0" fontId="54" fillId="0" borderId="13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54" fillId="0" borderId="11" xfId="0" applyFont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56" fillId="0" borderId="13" xfId="0" applyFont="1" applyBorder="1" applyAlignment="1">
      <alignment horizontal="center" vertical="center" wrapText="1"/>
    </xf>
    <xf numFmtId="0" fontId="56" fillId="0" borderId="15" xfId="0" applyFont="1" applyBorder="1" applyAlignment="1">
      <alignment horizontal="center" vertical="center" wrapText="1"/>
    </xf>
    <xf numFmtId="0" fontId="56" fillId="0" borderId="11" xfId="0" applyFont="1" applyBorder="1" applyAlignment="1">
      <alignment horizontal="center" vertical="center" wrapText="1"/>
    </xf>
    <xf numFmtId="0" fontId="56" fillId="0" borderId="10" xfId="0" applyFont="1" applyBorder="1" applyAlignment="1">
      <alignment horizontal="center" vertical="center" wrapText="1"/>
    </xf>
    <xf numFmtId="0" fontId="55" fillId="3" borderId="0" xfId="0" applyFont="1" applyFill="1" applyAlignment="1">
      <alignment horizontal="center" vertical="top" textRotation="255" wrapText="1" shrinkToFit="1"/>
    </xf>
    <xf numFmtId="0" fontId="0" fillId="0" borderId="0" xfId="0" applyFont="1" applyAlignment="1">
      <alignment horizontal="center" vertical="top" textRotation="255" wrapText="1"/>
    </xf>
    <xf numFmtId="0" fontId="18" fillId="0" borderId="0" xfId="0" applyFont="1" applyAlignment="1">
      <alignment horizontal="center" vertical="top" textRotation="255" wrapText="1"/>
    </xf>
    <xf numFmtId="0" fontId="6" fillId="3" borderId="0" xfId="0" applyFont="1" applyFill="1" applyAlignment="1">
      <alignment horizontal="center" vertical="top" textRotation="255" wrapText="1"/>
    </xf>
    <xf numFmtId="0" fontId="5" fillId="0" borderId="0" xfId="0" applyFont="1" applyAlignment="1">
      <alignment horizontal="center" vertical="top" textRotation="255" wrapText="1"/>
    </xf>
    <xf numFmtId="0" fontId="18" fillId="3" borderId="0" xfId="0" applyFont="1" applyFill="1" applyAlignment="1">
      <alignment horizontal="center" vertical="top" textRotation="255" wrapText="1"/>
    </xf>
    <xf numFmtId="0" fontId="6" fillId="0" borderId="0" xfId="0" applyFont="1" applyAlignment="1">
      <alignment horizontal="center" vertical="top" textRotation="255" wrapText="1"/>
    </xf>
    <xf numFmtId="20" fontId="11" fillId="0" borderId="0" xfId="0" applyNumberFormat="1" applyFont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0" fillId="3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12" xfId="0" applyFont="1" applyBorder="1" applyAlignment="1">
      <alignment horizontal="center" vertical="center" textRotation="255" shrinkToFit="1"/>
    </xf>
    <xf numFmtId="0" fontId="5" fillId="0" borderId="7" xfId="0" applyFont="1" applyBorder="1" applyAlignment="1">
      <alignment horizontal="center" vertical="center" textRotation="255" shrinkToFit="1"/>
    </xf>
    <xf numFmtId="0" fontId="6" fillId="0" borderId="6" xfId="0" applyFont="1" applyBorder="1" applyAlignment="1">
      <alignment horizontal="center" vertical="center" textRotation="255" shrinkToFit="1"/>
    </xf>
    <xf numFmtId="0" fontId="30" fillId="0" borderId="14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0" fillId="0" borderId="0" xfId="0" applyFont="1" applyAlignment="1">
      <alignment horizontal="center" vertical="top" textRotation="255" wrapText="1"/>
    </xf>
    <xf numFmtId="0" fontId="56" fillId="3" borderId="0" xfId="0" applyFont="1" applyFill="1" applyAlignment="1">
      <alignment horizontal="center" vertical="top" textRotation="255" wrapText="1"/>
    </xf>
    <xf numFmtId="0" fontId="6" fillId="5" borderId="0" xfId="0" applyFont="1" applyFill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56" fillId="3" borderId="13" xfId="0" applyFont="1" applyFill="1" applyBorder="1" applyAlignment="1">
      <alignment horizontal="center" vertical="center" wrapText="1"/>
    </xf>
    <xf numFmtId="0" fontId="56" fillId="3" borderId="14" xfId="0" applyFont="1" applyFill="1" applyBorder="1" applyAlignment="1">
      <alignment horizontal="center" vertical="center" wrapText="1"/>
    </xf>
    <xf numFmtId="0" fontId="56" fillId="3" borderId="15" xfId="0" applyFont="1" applyFill="1" applyBorder="1" applyAlignment="1">
      <alignment horizontal="center" vertical="center" wrapText="1"/>
    </xf>
    <xf numFmtId="0" fontId="56" fillId="3" borderId="11" xfId="0" applyFont="1" applyFill="1" applyBorder="1" applyAlignment="1">
      <alignment horizontal="center" vertical="center" wrapText="1"/>
    </xf>
    <xf numFmtId="0" fontId="56" fillId="3" borderId="1" xfId="0" applyFont="1" applyFill="1" applyBorder="1" applyAlignment="1">
      <alignment horizontal="center" vertical="center" wrapText="1"/>
    </xf>
    <xf numFmtId="0" fontId="56" fillId="3" borderId="10" xfId="0" applyFont="1" applyFill="1" applyBorder="1" applyAlignment="1">
      <alignment horizontal="center" vertical="center" wrapText="1"/>
    </xf>
    <xf numFmtId="0" fontId="60" fillId="0" borderId="0" xfId="0" applyFont="1" applyAlignment="1">
      <alignment horizontal="center" vertical="center"/>
    </xf>
    <xf numFmtId="0" fontId="18" fillId="0" borderId="0" xfId="0" applyFont="1" applyAlignment="1">
      <alignment horizontal="distributed" vertical="center"/>
    </xf>
    <xf numFmtId="0" fontId="57" fillId="0" borderId="0" xfId="0" applyFont="1" applyAlignment="1">
      <alignment horizontal="center" vertical="top" textRotation="255" wrapText="1" shrinkToFit="1"/>
    </xf>
    <xf numFmtId="0" fontId="5" fillId="3" borderId="0" xfId="0" applyFont="1" applyFill="1" applyAlignment="1">
      <alignment horizontal="distributed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5" fillId="0" borderId="13" xfId="0" applyFont="1" applyBorder="1" applyAlignment="1">
      <alignment horizontal="center" vertical="center" wrapText="1"/>
    </xf>
    <xf numFmtId="0" fontId="55" fillId="0" borderId="14" xfId="0" applyFont="1" applyBorder="1" applyAlignment="1">
      <alignment horizontal="center" vertical="center" wrapText="1"/>
    </xf>
    <xf numFmtId="0" fontId="55" fillId="0" borderId="15" xfId="0" applyFont="1" applyBorder="1" applyAlignment="1">
      <alignment horizontal="center" vertical="center" wrapText="1"/>
    </xf>
    <xf numFmtId="0" fontId="55" fillId="0" borderId="11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55" fillId="0" borderId="10" xfId="0" applyFont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1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0" fontId="56" fillId="0" borderId="0" xfId="0" applyFont="1" applyAlignment="1">
      <alignment horizontal="center" vertical="top" textRotation="255" wrapText="1"/>
    </xf>
    <xf numFmtId="0" fontId="30" fillId="3" borderId="0" xfId="0" applyFont="1" applyFill="1" applyAlignment="1">
      <alignment horizontal="center" vertical="top" textRotation="255" wrapText="1"/>
    </xf>
    <xf numFmtId="0" fontId="18" fillId="3" borderId="0" xfId="0" applyFont="1" applyFill="1" applyAlignment="1">
      <alignment horizontal="center" vertical="top" textRotation="255" wrapText="1" shrinkToFit="1"/>
    </xf>
    <xf numFmtId="0" fontId="51" fillId="0" borderId="0" xfId="0" applyFont="1" applyAlignment="1">
      <alignment horizontal="center" vertical="top" textRotation="255" wrapText="1" shrinkToFit="1"/>
    </xf>
    <xf numFmtId="0" fontId="5" fillId="0" borderId="0" xfId="0" applyFont="1" applyAlignment="1">
      <alignment horizontal="center" vertical="top" textRotation="255" shrinkToFit="1"/>
    </xf>
    <xf numFmtId="0" fontId="30" fillId="3" borderId="0" xfId="0" applyFont="1" applyFill="1" applyAlignment="1">
      <alignment horizontal="center" vertical="top" textRotation="255" wrapText="1" shrinkToFit="1"/>
    </xf>
    <xf numFmtId="0" fontId="30" fillId="0" borderId="13" xfId="0" applyFont="1" applyBorder="1" applyAlignment="1">
      <alignment horizontal="center" vertical="center" wrapText="1" shrinkToFit="1"/>
    </xf>
    <xf numFmtId="0" fontId="30" fillId="0" borderId="14" xfId="0" applyFont="1" applyBorder="1" applyAlignment="1">
      <alignment horizontal="center" vertical="center" wrapText="1" shrinkToFit="1"/>
    </xf>
    <xf numFmtId="0" fontId="30" fillId="0" borderId="15" xfId="0" applyFont="1" applyBorder="1" applyAlignment="1">
      <alignment horizontal="center" vertical="center" wrapText="1" shrinkToFit="1"/>
    </xf>
    <xf numFmtId="0" fontId="30" fillId="0" borderId="11" xfId="0" applyFont="1" applyBorder="1" applyAlignment="1">
      <alignment horizontal="center" vertical="center" wrapText="1" shrinkToFit="1"/>
    </xf>
    <xf numFmtId="0" fontId="30" fillId="0" borderId="1" xfId="0" applyFont="1" applyBorder="1" applyAlignment="1">
      <alignment horizontal="center" vertical="center" wrapText="1" shrinkToFit="1"/>
    </xf>
    <xf numFmtId="0" fontId="30" fillId="0" borderId="10" xfId="0" applyFont="1" applyBorder="1" applyAlignment="1">
      <alignment horizontal="center" vertical="center" wrapText="1" shrinkToFit="1"/>
    </xf>
    <xf numFmtId="0" fontId="58" fillId="0" borderId="0" xfId="0" applyFont="1" applyAlignment="1">
      <alignment horizontal="distributed" vertical="center"/>
    </xf>
    <xf numFmtId="0" fontId="30" fillId="0" borderId="0" xfId="0" applyFont="1" applyAlignment="1">
      <alignment horizontal="center" vertical="top" textRotation="255" wrapText="1" shrinkToFit="1"/>
    </xf>
    <xf numFmtId="0" fontId="50" fillId="0" borderId="13" xfId="0" applyFont="1" applyBorder="1" applyAlignment="1">
      <alignment horizontal="center" vertical="center" wrapText="1" shrinkToFit="1"/>
    </xf>
    <xf numFmtId="0" fontId="50" fillId="0" borderId="14" xfId="0" applyFont="1" applyBorder="1" applyAlignment="1">
      <alignment horizontal="center" vertical="center" wrapText="1" shrinkToFit="1"/>
    </xf>
    <xf numFmtId="0" fontId="50" fillId="0" borderId="15" xfId="0" applyFont="1" applyBorder="1" applyAlignment="1">
      <alignment horizontal="center" vertical="center" wrapText="1" shrinkToFit="1"/>
    </xf>
    <xf numFmtId="0" fontId="50" fillId="0" borderId="11" xfId="0" applyFont="1" applyBorder="1" applyAlignment="1">
      <alignment horizontal="center" vertical="center" wrapText="1" shrinkToFit="1"/>
    </xf>
    <xf numFmtId="0" fontId="50" fillId="0" borderId="1" xfId="0" applyFont="1" applyBorder="1" applyAlignment="1">
      <alignment horizontal="center" vertical="center" wrapText="1" shrinkToFit="1"/>
    </xf>
    <xf numFmtId="0" fontId="50" fillId="0" borderId="10" xfId="0" applyFont="1" applyBorder="1" applyAlignment="1">
      <alignment horizontal="center" vertical="center" wrapText="1" shrinkToFit="1"/>
    </xf>
    <xf numFmtId="0" fontId="0" fillId="0" borderId="0" xfId="0" applyFont="1" applyAlignment="1">
      <alignment horizontal="center" vertical="top" textRotation="255" shrinkToFit="1"/>
    </xf>
    <xf numFmtId="0" fontId="18" fillId="3" borderId="0" xfId="0" applyFont="1" applyFill="1" applyAlignment="1">
      <alignment horizontal="distributed" vertical="center"/>
    </xf>
    <xf numFmtId="0" fontId="0" fillId="0" borderId="13" xfId="0" applyFont="1" applyBorder="1" applyAlignment="1">
      <alignment horizontal="center" vertical="center" wrapText="1" shrinkToFit="1"/>
    </xf>
    <xf numFmtId="0" fontId="0" fillId="0" borderId="14" xfId="0" applyFont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 shrinkToFit="1"/>
    </xf>
    <xf numFmtId="0" fontId="0" fillId="0" borderId="11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10" xfId="0" applyFont="1" applyBorder="1" applyAlignment="1">
      <alignment horizontal="center" vertical="center" wrapText="1" shrinkToFit="1"/>
    </xf>
    <xf numFmtId="0" fontId="5" fillId="3" borderId="0" xfId="0" applyFont="1" applyFill="1" applyAlignment="1">
      <alignment horizontal="center" vertical="top" textRotation="255" wrapText="1"/>
    </xf>
    <xf numFmtId="0" fontId="56" fillId="3" borderId="0" xfId="0" applyFont="1" applyFill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0" fontId="49" fillId="3" borderId="13" xfId="0" applyFont="1" applyFill="1" applyBorder="1" applyAlignment="1">
      <alignment horizontal="center" vertical="center" wrapText="1"/>
    </xf>
    <xf numFmtId="0" fontId="49" fillId="3" borderId="14" xfId="0" applyFont="1" applyFill="1" applyBorder="1" applyAlignment="1">
      <alignment horizontal="center" vertical="center" wrapText="1"/>
    </xf>
    <xf numFmtId="0" fontId="49" fillId="3" borderId="15" xfId="0" applyFont="1" applyFill="1" applyBorder="1" applyAlignment="1">
      <alignment horizontal="center" vertical="center" wrapText="1"/>
    </xf>
    <xf numFmtId="0" fontId="49" fillId="3" borderId="11" xfId="0" applyFont="1" applyFill="1" applyBorder="1" applyAlignment="1">
      <alignment horizontal="center" vertical="center" wrapText="1"/>
    </xf>
    <xf numFmtId="0" fontId="49" fillId="3" borderId="1" xfId="0" applyFont="1" applyFill="1" applyBorder="1" applyAlignment="1">
      <alignment horizontal="center" vertical="center" wrapText="1"/>
    </xf>
    <xf numFmtId="0" fontId="49" fillId="3" borderId="10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 shrinkToFit="1"/>
    </xf>
    <xf numFmtId="0" fontId="18" fillId="0" borderId="14" xfId="0" applyFont="1" applyBorder="1" applyAlignment="1">
      <alignment horizontal="center" vertical="center" wrapText="1" shrinkToFit="1"/>
    </xf>
    <xf numFmtId="0" fontId="18" fillId="0" borderId="15" xfId="0" applyFont="1" applyBorder="1" applyAlignment="1">
      <alignment horizontal="center" vertical="center" wrapText="1" shrinkToFit="1"/>
    </xf>
    <xf numFmtId="0" fontId="18" fillId="0" borderId="11" xfId="0" applyFont="1" applyBorder="1" applyAlignment="1">
      <alignment horizontal="center" vertical="center" wrapText="1" shrinkToFit="1"/>
    </xf>
    <xf numFmtId="0" fontId="18" fillId="0" borderId="1" xfId="0" applyFont="1" applyBorder="1" applyAlignment="1">
      <alignment horizontal="center" vertical="center" wrapText="1" shrinkToFit="1"/>
    </xf>
    <xf numFmtId="0" fontId="18" fillId="0" borderId="10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distributed" textRotation="255" shrinkToFit="1"/>
    </xf>
    <xf numFmtId="0" fontId="18" fillId="0" borderId="6" xfId="0" applyFont="1" applyBorder="1" applyAlignment="1">
      <alignment horizontal="center" vertical="center" wrapText="1" shrinkToFit="1"/>
    </xf>
    <xf numFmtId="0" fontId="50" fillId="0" borderId="6" xfId="0" applyFont="1" applyBorder="1" applyAlignment="1">
      <alignment horizontal="center" vertical="center" wrapText="1" shrinkToFit="1"/>
    </xf>
    <xf numFmtId="0" fontId="30" fillId="3" borderId="6" xfId="0" applyFont="1" applyFill="1" applyBorder="1" applyAlignment="1">
      <alignment horizontal="center" vertical="center" shrinkToFit="1"/>
    </xf>
    <xf numFmtId="0" fontId="30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2" fillId="0" borderId="6" xfId="0" applyFont="1" applyBorder="1" applyAlignment="1">
      <alignment horizontal="center" vertical="center" wrapText="1" shrinkToFit="1"/>
    </xf>
    <xf numFmtId="0" fontId="0" fillId="0" borderId="6" xfId="0" applyFont="1" applyBorder="1" applyAlignment="1">
      <alignment horizontal="center" vertical="center" wrapText="1" shrinkToFit="1"/>
    </xf>
    <xf numFmtId="0" fontId="50" fillId="3" borderId="6" xfId="0" applyFont="1" applyFill="1" applyBorder="1" applyAlignment="1">
      <alignment horizontal="center" vertical="center" wrapText="1" shrinkToFit="1"/>
    </xf>
    <xf numFmtId="0" fontId="59" fillId="0" borderId="6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right" vertical="center"/>
    </xf>
    <xf numFmtId="0" fontId="5" fillId="3" borderId="0" xfId="0" applyFont="1" applyFill="1" applyAlignment="1">
      <alignment horizontal="center" vertical="top" textRotation="255" wrapText="1" shrinkToFit="1"/>
    </xf>
    <xf numFmtId="0" fontId="30" fillId="3" borderId="13" xfId="0" applyFont="1" applyFill="1" applyBorder="1" applyAlignment="1">
      <alignment horizontal="center" vertical="center" wrapText="1"/>
    </xf>
    <xf numFmtId="0" fontId="30" fillId="3" borderId="14" xfId="0" applyFont="1" applyFill="1" applyBorder="1" applyAlignment="1">
      <alignment horizontal="center" vertical="center" wrapText="1"/>
    </xf>
    <xf numFmtId="0" fontId="30" fillId="3" borderId="15" xfId="0" applyFont="1" applyFill="1" applyBorder="1" applyAlignment="1">
      <alignment horizontal="center"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top" textRotation="255" wrapText="1" shrinkToFit="1"/>
    </xf>
    <xf numFmtId="0" fontId="56" fillId="0" borderId="0" xfId="0" applyFont="1" applyAlignment="1">
      <alignment horizontal="center" vertical="top" textRotation="255" wrapText="1" shrinkToFit="1"/>
    </xf>
    <xf numFmtId="0" fontId="6" fillId="4" borderId="0" xfId="0" applyFont="1" applyFill="1" applyAlignment="1">
      <alignment horizontal="distributed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top" textRotation="255" shrinkToFit="1"/>
    </xf>
    <xf numFmtId="20" fontId="6" fillId="0" borderId="0" xfId="0" applyNumberFormat="1" applyFont="1" applyAlignment="1">
      <alignment horizontal="center" vertical="center"/>
    </xf>
    <xf numFmtId="0" fontId="4" fillId="3" borderId="6" xfId="0" applyFont="1" applyFill="1" applyBorder="1" applyAlignment="1">
      <alignment horizontal="center" vertical="top" textRotation="255" shrinkToFit="1"/>
    </xf>
    <xf numFmtId="0" fontId="4" fillId="0" borderId="6" xfId="0" applyFont="1" applyBorder="1" applyAlignment="1">
      <alignment horizontal="center" vertical="top" textRotation="255" shrinkToFit="1"/>
    </xf>
    <xf numFmtId="0" fontId="18" fillId="0" borderId="6" xfId="0" applyFont="1" applyBorder="1" applyAlignment="1">
      <alignment horizontal="center" vertical="top" textRotation="255" wrapText="1" shrinkToFit="1"/>
    </xf>
    <xf numFmtId="0" fontId="6" fillId="3" borderId="0" xfId="0" applyFont="1" applyFill="1" applyAlignment="1">
      <alignment horizontal="center" vertical="center" shrinkToFit="1"/>
    </xf>
    <xf numFmtId="0" fontId="21" fillId="0" borderId="0" xfId="0" applyFont="1" applyAlignment="1">
      <alignment horizontal="distributed" vertical="center"/>
    </xf>
    <xf numFmtId="0" fontId="18" fillId="0" borderId="0" xfId="0" applyFont="1" applyAlignment="1">
      <alignment horizontal="distributed" vertical="center" shrinkToFit="1"/>
    </xf>
    <xf numFmtId="0" fontId="5" fillId="0" borderId="0" xfId="0" applyFont="1" applyAlignment="1">
      <alignment horizontal="distributed" vertical="center" shrinkToFit="1"/>
    </xf>
    <xf numFmtId="0" fontId="5" fillId="0" borderId="0" xfId="0" applyFont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 wrapText="1" shrinkToFit="1"/>
    </xf>
    <xf numFmtId="0" fontId="6" fillId="0" borderId="4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5" fillId="3" borderId="0" xfId="0" applyFont="1" applyFill="1" applyAlignment="1">
      <alignment horizontal="center" vertical="center"/>
    </xf>
    <xf numFmtId="0" fontId="18" fillId="3" borderId="6" xfId="0" applyFont="1" applyFill="1" applyBorder="1" applyAlignment="1">
      <alignment horizontal="center" vertical="top" textRotation="255" wrapText="1" shrinkToFit="1"/>
    </xf>
    <xf numFmtId="0" fontId="5" fillId="0" borderId="6" xfId="0" applyFont="1" applyBorder="1" applyAlignment="1">
      <alignment horizontal="center" vertical="top" textRotation="255" wrapText="1" shrinkToFit="1"/>
    </xf>
    <xf numFmtId="0" fontId="30" fillId="3" borderId="0" xfId="0" applyFont="1" applyFill="1" applyAlignment="1">
      <alignment horizontal="center" vertical="center" wrapText="1" shrinkToFit="1"/>
    </xf>
    <xf numFmtId="0" fontId="51" fillId="3" borderId="0" xfId="0" applyFont="1" applyFill="1" applyAlignment="1">
      <alignment horizontal="center" vertical="center"/>
    </xf>
    <xf numFmtId="0" fontId="61" fillId="0" borderId="6" xfId="0" applyFont="1" applyBorder="1" applyAlignment="1">
      <alignment horizontal="center" vertical="top" textRotation="255" wrapText="1" shrinkToFit="1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shrinkToFit="1"/>
    </xf>
    <xf numFmtId="0" fontId="49" fillId="0" borderId="0" xfId="0" applyFont="1" applyAlignment="1">
      <alignment horizontal="center" vertical="center" wrapText="1" shrinkToFit="1"/>
    </xf>
    <xf numFmtId="0" fontId="18" fillId="0" borderId="0" xfId="0" applyFont="1" applyAlignment="1">
      <alignment horizontal="center" vertical="center" wrapText="1" shrinkToFit="1"/>
    </xf>
    <xf numFmtId="0" fontId="18" fillId="3" borderId="0" xfId="0" applyFont="1" applyFill="1" applyAlignment="1">
      <alignment horizontal="center" vertical="center" wrapText="1" shrinkToFit="1"/>
    </xf>
    <xf numFmtId="0" fontId="5" fillId="0" borderId="0" xfId="0" applyFont="1" applyAlignment="1">
      <alignment horizontal="center" vertical="center"/>
    </xf>
    <xf numFmtId="0" fontId="49" fillId="3" borderId="0" xfId="0" applyFont="1" applyFill="1" applyAlignment="1">
      <alignment horizontal="center" vertical="center" wrapText="1" shrinkToFit="1"/>
    </xf>
    <xf numFmtId="0" fontId="0" fillId="0" borderId="0" xfId="0" applyFont="1" applyAlignment="1">
      <alignment horizontal="center" vertical="center" wrapText="1" shrinkToFit="1"/>
    </xf>
    <xf numFmtId="0" fontId="18" fillId="0" borderId="6" xfId="0" applyFont="1" applyBorder="1" applyAlignment="1">
      <alignment horizontal="center" vertical="top" textRotation="255" wrapText="1"/>
    </xf>
    <xf numFmtId="0" fontId="6" fillId="3" borderId="6" xfId="0" applyFont="1" applyFill="1" applyBorder="1" applyAlignment="1">
      <alignment horizontal="center" vertical="top" textRotation="255" wrapText="1"/>
    </xf>
    <xf numFmtId="0" fontId="6" fillId="0" borderId="6" xfId="0" applyFont="1" applyBorder="1" applyAlignment="1">
      <alignment horizontal="center" vertical="top" textRotation="255" wrapText="1"/>
    </xf>
    <xf numFmtId="0" fontId="55" fillId="3" borderId="6" xfId="0" applyFont="1" applyFill="1" applyBorder="1" applyAlignment="1">
      <alignment horizontal="center" vertical="top" textRotation="255" wrapText="1"/>
    </xf>
    <xf numFmtId="0" fontId="28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top" textRotation="255" shrinkToFi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20" fontId="20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0" fontId="7" fillId="0" borderId="0" xfId="0" applyFont="1" applyBorder="1">
      <alignment vertical="center"/>
    </xf>
    <xf numFmtId="0" fontId="21" fillId="0" borderId="0" xfId="0" applyFont="1" applyBorder="1">
      <alignment vertical="center"/>
    </xf>
    <xf numFmtId="0" fontId="22" fillId="0" borderId="0" xfId="0" applyFont="1" applyBorder="1">
      <alignment vertical="center"/>
    </xf>
    <xf numFmtId="0" fontId="2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20" fillId="3" borderId="0" xfId="0" applyFont="1" applyFill="1" applyAlignment="1">
      <alignment horizontal="center" vertical="center"/>
    </xf>
    <xf numFmtId="0" fontId="4" fillId="0" borderId="42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44" xfId="0" applyFont="1" applyBorder="1">
      <alignment vertical="center"/>
    </xf>
    <xf numFmtId="0" fontId="4" fillId="0" borderId="4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0" fillId="0" borderId="69" xfId="0" applyBorder="1">
      <alignment vertical="center"/>
    </xf>
    <xf numFmtId="0" fontId="0" fillId="0" borderId="47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top" textRotation="255" shrinkToFit="1"/>
    </xf>
    <xf numFmtId="0" fontId="20" fillId="0" borderId="13" xfId="0" applyFont="1" applyBorder="1" applyAlignment="1">
      <alignment horizontal="center" vertical="center" textRotation="255"/>
    </xf>
    <xf numFmtId="0" fontId="20" fillId="0" borderId="15" xfId="0" applyFont="1" applyBorder="1" applyAlignment="1">
      <alignment horizontal="center" vertical="center" textRotation="255"/>
    </xf>
    <xf numFmtId="0" fontId="20" fillId="0" borderId="2" xfId="0" applyFont="1" applyBorder="1" applyAlignment="1">
      <alignment horizontal="center" vertical="center" textRotation="255"/>
    </xf>
    <xf numFmtId="0" fontId="20" fillId="0" borderId="3" xfId="0" applyFont="1" applyBorder="1" applyAlignment="1">
      <alignment horizontal="center" vertical="center" textRotation="255"/>
    </xf>
    <xf numFmtId="0" fontId="20" fillId="0" borderId="11" xfId="0" applyFont="1" applyBorder="1" applyAlignment="1">
      <alignment horizontal="center" vertical="center" textRotation="255"/>
    </xf>
    <xf numFmtId="0" fontId="20" fillId="0" borderId="10" xfId="0" applyFont="1" applyBorder="1" applyAlignment="1">
      <alignment horizontal="center" vertical="center" textRotation="255"/>
    </xf>
  </cellXfs>
  <cellStyles count="5">
    <cellStyle name="標準" xfId="0" builtinId="0"/>
    <cellStyle name="標準 2" xfId="1"/>
    <cellStyle name="標準 2 2" xfId="3"/>
    <cellStyle name="標準 2 2 2" xfId="4"/>
    <cellStyle name="標準 3" xfId="2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E19E31EA-3762-483F-A20F-4D07250C6F7C}"/>
            </a:ext>
          </a:extLst>
        </xdr:cNvPr>
        <xdr:cNvSpPr txBox="1">
          <a:spLocks noChangeArrowheads="1"/>
        </xdr:cNvSpPr>
      </xdr:nvSpPr>
      <xdr:spPr bwMode="auto">
        <a:xfrm>
          <a:off x="3219450" y="1002030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9185445C-8D98-4490-B88D-F4955C358996}"/>
            </a:ext>
          </a:extLst>
        </xdr:cNvPr>
        <xdr:cNvSpPr>
          <a:spLocks noChangeShapeType="1"/>
        </xdr:cNvSpPr>
      </xdr:nvSpPr>
      <xdr:spPr bwMode="auto">
        <a:xfrm>
          <a:off x="3219450" y="1002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25E32791-E216-4FCA-8F61-EE5EA458FAD4}"/>
            </a:ext>
          </a:extLst>
        </xdr:cNvPr>
        <xdr:cNvSpPr txBox="1">
          <a:spLocks noChangeArrowheads="1"/>
        </xdr:cNvSpPr>
      </xdr:nvSpPr>
      <xdr:spPr bwMode="auto">
        <a:xfrm>
          <a:off x="3219450" y="1002030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BB3BD22F-EC77-4637-8728-F0F1520BD577}"/>
            </a:ext>
          </a:extLst>
        </xdr:cNvPr>
        <xdr:cNvSpPr>
          <a:spLocks noChangeArrowheads="1"/>
        </xdr:cNvSpPr>
      </xdr:nvSpPr>
      <xdr:spPr bwMode="auto">
        <a:xfrm>
          <a:off x="3219450" y="100203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A362E708-7FCA-4571-A1CA-36D2F11924D6}"/>
            </a:ext>
          </a:extLst>
        </xdr:cNvPr>
        <xdr:cNvSpPr>
          <a:spLocks noChangeArrowheads="1"/>
        </xdr:cNvSpPr>
      </xdr:nvSpPr>
      <xdr:spPr bwMode="auto">
        <a:xfrm>
          <a:off x="3219450" y="100203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xmlns="" id="{683379D2-2131-4FAA-8380-340057800C17}"/>
            </a:ext>
          </a:extLst>
        </xdr:cNvPr>
        <xdr:cNvSpPr>
          <a:spLocks noChangeArrowheads="1"/>
        </xdr:cNvSpPr>
      </xdr:nvSpPr>
      <xdr:spPr bwMode="auto">
        <a:xfrm>
          <a:off x="3219450" y="100203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xmlns="" id="{36513164-7E0D-41FD-8BF2-3D59AEB9B12E}"/>
            </a:ext>
          </a:extLst>
        </xdr:cNvPr>
        <xdr:cNvSpPr>
          <a:spLocks noChangeArrowheads="1"/>
        </xdr:cNvSpPr>
      </xdr:nvSpPr>
      <xdr:spPr bwMode="auto">
        <a:xfrm>
          <a:off x="3219450" y="100203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xmlns="" id="{1CD12108-6F13-4438-A64A-04CF60121042}"/>
            </a:ext>
          </a:extLst>
        </xdr:cNvPr>
        <xdr:cNvSpPr>
          <a:spLocks noChangeArrowheads="1"/>
        </xdr:cNvSpPr>
      </xdr:nvSpPr>
      <xdr:spPr bwMode="auto">
        <a:xfrm>
          <a:off x="3219450" y="100203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xmlns="" id="{E524934A-1085-48A2-90F0-61974979527C}"/>
            </a:ext>
          </a:extLst>
        </xdr:cNvPr>
        <xdr:cNvSpPr>
          <a:spLocks noChangeArrowheads="1"/>
        </xdr:cNvSpPr>
      </xdr:nvSpPr>
      <xdr:spPr bwMode="auto">
        <a:xfrm>
          <a:off x="3219450" y="100203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xmlns="" id="{A465F472-7A0D-42A1-81EE-B049619162E7}"/>
            </a:ext>
          </a:extLst>
        </xdr:cNvPr>
        <xdr:cNvSpPr>
          <a:spLocks noChangeShapeType="1"/>
        </xdr:cNvSpPr>
      </xdr:nvSpPr>
      <xdr:spPr bwMode="auto">
        <a:xfrm>
          <a:off x="3219450" y="1002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xmlns="" id="{E9484FBE-C711-4FFD-AC7D-DA28B3F74B0B}"/>
            </a:ext>
          </a:extLst>
        </xdr:cNvPr>
        <xdr:cNvSpPr>
          <a:spLocks noChangeShapeType="1"/>
        </xdr:cNvSpPr>
      </xdr:nvSpPr>
      <xdr:spPr bwMode="auto">
        <a:xfrm>
          <a:off x="3219450" y="1002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A31621D4-B12C-4032-84E1-39B260F2A376}"/>
            </a:ext>
          </a:extLst>
        </xdr:cNvPr>
        <xdr:cNvSpPr txBox="1">
          <a:spLocks noChangeArrowheads="1"/>
        </xdr:cNvSpPr>
      </xdr:nvSpPr>
      <xdr:spPr bwMode="auto">
        <a:xfrm>
          <a:off x="3219450" y="1611630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xmlns="" id="{7E1E35FF-C593-498C-B50A-D1339D0EC93D}"/>
            </a:ext>
          </a:extLst>
        </xdr:cNvPr>
        <xdr:cNvSpPr>
          <a:spLocks noChangeShapeType="1"/>
        </xdr:cNvSpPr>
      </xdr:nvSpPr>
      <xdr:spPr bwMode="auto">
        <a:xfrm>
          <a:off x="3219450" y="1611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xmlns="" id="{559B9145-5A46-454C-821C-B3BD1BA49664}"/>
            </a:ext>
          </a:extLst>
        </xdr:cNvPr>
        <xdr:cNvSpPr txBox="1">
          <a:spLocks noChangeArrowheads="1"/>
        </xdr:cNvSpPr>
      </xdr:nvSpPr>
      <xdr:spPr bwMode="auto">
        <a:xfrm>
          <a:off x="3219450" y="1611630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16" name="Rectangle 4">
          <a:extLst>
            <a:ext uri="{FF2B5EF4-FFF2-40B4-BE49-F238E27FC236}">
              <a16:creationId xmlns:a16="http://schemas.microsoft.com/office/drawing/2014/main" xmlns="" id="{C02083CC-7F63-4CC4-88AE-D41E7A4A48FC}"/>
            </a:ext>
          </a:extLst>
        </xdr:cNvPr>
        <xdr:cNvSpPr>
          <a:spLocks noChangeArrowheads="1"/>
        </xdr:cNvSpPr>
      </xdr:nvSpPr>
      <xdr:spPr bwMode="auto">
        <a:xfrm>
          <a:off x="3219450" y="161163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17" name="Rectangle 5">
          <a:extLst>
            <a:ext uri="{FF2B5EF4-FFF2-40B4-BE49-F238E27FC236}">
              <a16:creationId xmlns:a16="http://schemas.microsoft.com/office/drawing/2014/main" xmlns="" id="{CF73D201-882D-440D-A6B1-E5076DF244BB}"/>
            </a:ext>
          </a:extLst>
        </xdr:cNvPr>
        <xdr:cNvSpPr>
          <a:spLocks noChangeArrowheads="1"/>
        </xdr:cNvSpPr>
      </xdr:nvSpPr>
      <xdr:spPr bwMode="auto">
        <a:xfrm>
          <a:off x="3219450" y="161163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18" name="Rectangle 6">
          <a:extLst>
            <a:ext uri="{FF2B5EF4-FFF2-40B4-BE49-F238E27FC236}">
              <a16:creationId xmlns:a16="http://schemas.microsoft.com/office/drawing/2014/main" xmlns="" id="{B0C2D6CF-FBF3-4C0D-BF69-2318AC7D8EBC}"/>
            </a:ext>
          </a:extLst>
        </xdr:cNvPr>
        <xdr:cNvSpPr>
          <a:spLocks noChangeArrowheads="1"/>
        </xdr:cNvSpPr>
      </xdr:nvSpPr>
      <xdr:spPr bwMode="auto">
        <a:xfrm>
          <a:off x="3219450" y="161163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19" name="Rectangle 7">
          <a:extLst>
            <a:ext uri="{FF2B5EF4-FFF2-40B4-BE49-F238E27FC236}">
              <a16:creationId xmlns:a16="http://schemas.microsoft.com/office/drawing/2014/main" xmlns="" id="{EEF4F6BF-A21B-4ECD-88EF-68DB538E2464}"/>
            </a:ext>
          </a:extLst>
        </xdr:cNvPr>
        <xdr:cNvSpPr>
          <a:spLocks noChangeArrowheads="1"/>
        </xdr:cNvSpPr>
      </xdr:nvSpPr>
      <xdr:spPr bwMode="auto">
        <a:xfrm>
          <a:off x="3219450" y="161163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20" name="Rectangle 8">
          <a:extLst>
            <a:ext uri="{FF2B5EF4-FFF2-40B4-BE49-F238E27FC236}">
              <a16:creationId xmlns:a16="http://schemas.microsoft.com/office/drawing/2014/main" xmlns="" id="{821F978C-B1BD-4EAF-8C16-70572A885CA4}"/>
            </a:ext>
          </a:extLst>
        </xdr:cNvPr>
        <xdr:cNvSpPr>
          <a:spLocks noChangeArrowheads="1"/>
        </xdr:cNvSpPr>
      </xdr:nvSpPr>
      <xdr:spPr bwMode="auto">
        <a:xfrm>
          <a:off x="3219450" y="161163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21" name="Rectangle 9">
          <a:extLst>
            <a:ext uri="{FF2B5EF4-FFF2-40B4-BE49-F238E27FC236}">
              <a16:creationId xmlns:a16="http://schemas.microsoft.com/office/drawing/2014/main" xmlns="" id="{5DF6B8CF-E84E-416F-A406-8373AF5A0111}"/>
            </a:ext>
          </a:extLst>
        </xdr:cNvPr>
        <xdr:cNvSpPr>
          <a:spLocks noChangeArrowheads="1"/>
        </xdr:cNvSpPr>
      </xdr:nvSpPr>
      <xdr:spPr bwMode="auto">
        <a:xfrm>
          <a:off x="3219450" y="161163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2D5D0247-8D31-46FF-8C2E-585E12EE319D}"/>
            </a:ext>
          </a:extLst>
        </xdr:cNvPr>
        <xdr:cNvSpPr txBox="1">
          <a:spLocks noChangeArrowheads="1"/>
        </xdr:cNvSpPr>
      </xdr:nvSpPr>
      <xdr:spPr bwMode="auto">
        <a:xfrm>
          <a:off x="3219450" y="2322830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xmlns="" id="{656EA5FA-E9B2-4B01-A647-48D2410F5F71}"/>
            </a:ext>
          </a:extLst>
        </xdr:cNvPr>
        <xdr:cNvSpPr>
          <a:spLocks noChangeShapeType="1"/>
        </xdr:cNvSpPr>
      </xdr:nvSpPr>
      <xdr:spPr bwMode="auto">
        <a:xfrm>
          <a:off x="3219450" y="2322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xmlns="" id="{BEBE7B66-9C6E-45F4-AF18-4799D810FD9A}"/>
            </a:ext>
          </a:extLst>
        </xdr:cNvPr>
        <xdr:cNvSpPr txBox="1">
          <a:spLocks noChangeArrowheads="1"/>
        </xdr:cNvSpPr>
      </xdr:nvSpPr>
      <xdr:spPr bwMode="auto">
        <a:xfrm>
          <a:off x="3219450" y="2322830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25" name="Rectangle 4">
          <a:extLst>
            <a:ext uri="{FF2B5EF4-FFF2-40B4-BE49-F238E27FC236}">
              <a16:creationId xmlns:a16="http://schemas.microsoft.com/office/drawing/2014/main" xmlns="" id="{5E3CE239-2C54-4BB6-BE84-1C2890D82D70}"/>
            </a:ext>
          </a:extLst>
        </xdr:cNvPr>
        <xdr:cNvSpPr>
          <a:spLocks noChangeArrowheads="1"/>
        </xdr:cNvSpPr>
      </xdr:nvSpPr>
      <xdr:spPr bwMode="auto">
        <a:xfrm>
          <a:off x="3219450" y="232283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26" name="Rectangle 5">
          <a:extLst>
            <a:ext uri="{FF2B5EF4-FFF2-40B4-BE49-F238E27FC236}">
              <a16:creationId xmlns:a16="http://schemas.microsoft.com/office/drawing/2014/main" xmlns="" id="{340FA855-051E-49B6-B220-BDEBCE072F91}"/>
            </a:ext>
          </a:extLst>
        </xdr:cNvPr>
        <xdr:cNvSpPr>
          <a:spLocks noChangeArrowheads="1"/>
        </xdr:cNvSpPr>
      </xdr:nvSpPr>
      <xdr:spPr bwMode="auto">
        <a:xfrm>
          <a:off x="3219450" y="232283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27" name="Rectangle 6">
          <a:extLst>
            <a:ext uri="{FF2B5EF4-FFF2-40B4-BE49-F238E27FC236}">
              <a16:creationId xmlns:a16="http://schemas.microsoft.com/office/drawing/2014/main" xmlns="" id="{1E14DD1A-6D0E-4F69-95B5-F66A0C23D494}"/>
            </a:ext>
          </a:extLst>
        </xdr:cNvPr>
        <xdr:cNvSpPr>
          <a:spLocks noChangeArrowheads="1"/>
        </xdr:cNvSpPr>
      </xdr:nvSpPr>
      <xdr:spPr bwMode="auto">
        <a:xfrm>
          <a:off x="3219450" y="232283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28" name="Rectangle 7">
          <a:extLst>
            <a:ext uri="{FF2B5EF4-FFF2-40B4-BE49-F238E27FC236}">
              <a16:creationId xmlns:a16="http://schemas.microsoft.com/office/drawing/2014/main" xmlns="" id="{2EEAB2CC-A6B0-47B7-BB5A-17053A02A23F}"/>
            </a:ext>
          </a:extLst>
        </xdr:cNvPr>
        <xdr:cNvSpPr>
          <a:spLocks noChangeArrowheads="1"/>
        </xdr:cNvSpPr>
      </xdr:nvSpPr>
      <xdr:spPr bwMode="auto">
        <a:xfrm>
          <a:off x="3219450" y="232283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29" name="Rectangle 8">
          <a:extLst>
            <a:ext uri="{FF2B5EF4-FFF2-40B4-BE49-F238E27FC236}">
              <a16:creationId xmlns:a16="http://schemas.microsoft.com/office/drawing/2014/main" xmlns="" id="{E1371BFA-EFA9-4722-872C-E2F7D463F699}"/>
            </a:ext>
          </a:extLst>
        </xdr:cNvPr>
        <xdr:cNvSpPr>
          <a:spLocks noChangeArrowheads="1"/>
        </xdr:cNvSpPr>
      </xdr:nvSpPr>
      <xdr:spPr bwMode="auto">
        <a:xfrm>
          <a:off x="3219450" y="232283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30" name="Rectangle 9">
          <a:extLst>
            <a:ext uri="{FF2B5EF4-FFF2-40B4-BE49-F238E27FC236}">
              <a16:creationId xmlns:a16="http://schemas.microsoft.com/office/drawing/2014/main" xmlns="" id="{C3874B71-2BDE-4B47-B65E-D0A3ACC129E8}"/>
            </a:ext>
          </a:extLst>
        </xdr:cNvPr>
        <xdr:cNvSpPr>
          <a:spLocks noChangeArrowheads="1"/>
        </xdr:cNvSpPr>
      </xdr:nvSpPr>
      <xdr:spPr bwMode="auto">
        <a:xfrm>
          <a:off x="3219450" y="232283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31" name="Line 10">
          <a:extLst>
            <a:ext uri="{FF2B5EF4-FFF2-40B4-BE49-F238E27FC236}">
              <a16:creationId xmlns:a16="http://schemas.microsoft.com/office/drawing/2014/main" xmlns="" id="{60A16718-E3FA-475D-ADDF-F51C58117D89}"/>
            </a:ext>
          </a:extLst>
        </xdr:cNvPr>
        <xdr:cNvSpPr>
          <a:spLocks noChangeShapeType="1"/>
        </xdr:cNvSpPr>
      </xdr:nvSpPr>
      <xdr:spPr bwMode="auto">
        <a:xfrm>
          <a:off x="3219450" y="2322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32" name="Line 11">
          <a:extLst>
            <a:ext uri="{FF2B5EF4-FFF2-40B4-BE49-F238E27FC236}">
              <a16:creationId xmlns:a16="http://schemas.microsoft.com/office/drawing/2014/main" xmlns="" id="{B4432EA5-1DA5-4F3C-A867-BB8417A233AA}"/>
            </a:ext>
          </a:extLst>
        </xdr:cNvPr>
        <xdr:cNvSpPr>
          <a:spLocks noChangeShapeType="1"/>
        </xdr:cNvSpPr>
      </xdr:nvSpPr>
      <xdr:spPr bwMode="auto">
        <a:xfrm>
          <a:off x="3219450" y="2322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63032</xdr:colOff>
      <xdr:row>10</xdr:row>
      <xdr:rowOff>23811</xdr:rowOff>
    </xdr:from>
    <xdr:to>
      <xdr:col>21</xdr:col>
      <xdr:colOff>257735</xdr:colOff>
      <xdr:row>26</xdr:row>
      <xdr:rowOff>112059</xdr:rowOff>
    </xdr:to>
    <xdr:sp macro="" textlink="">
      <xdr:nvSpPr>
        <xdr:cNvPr id="33" name="四角形: 角を丸くする 32">
          <a:extLst>
            <a:ext uri="{FF2B5EF4-FFF2-40B4-BE49-F238E27FC236}">
              <a16:creationId xmlns:a16="http://schemas.microsoft.com/office/drawing/2014/main" xmlns="" id="{CAA84E4B-02EE-4DF9-A652-D1E0599D2539}"/>
            </a:ext>
          </a:extLst>
        </xdr:cNvPr>
        <xdr:cNvSpPr/>
      </xdr:nvSpPr>
      <xdr:spPr>
        <a:xfrm>
          <a:off x="5346232" y="2932111"/>
          <a:ext cx="1617103" cy="4152248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2/4</a:t>
          </a:r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1</a:t>
          </a:r>
          <a:r>
            <a:rPr kumimoji="1" lang="ja-JP" altLang="en-US" sz="1000"/>
            <a:t>試合　</a:t>
          </a:r>
          <a:r>
            <a:rPr kumimoji="1" lang="ja-JP" altLang="en-US" sz="1000" baseline="0"/>
            <a:t>  </a:t>
          </a:r>
          <a:r>
            <a:rPr kumimoji="1" lang="en-US" altLang="ja-JP" sz="1000"/>
            <a:t>9</a:t>
          </a:r>
          <a:r>
            <a:rPr kumimoji="1" lang="ja-JP" altLang="en-US" sz="1000"/>
            <a:t>：</a:t>
          </a:r>
          <a:r>
            <a:rPr kumimoji="1" lang="en-US" altLang="ja-JP" sz="1000"/>
            <a:t>30</a:t>
          </a:r>
          <a:r>
            <a:rPr kumimoji="1" lang="ja-JP" altLang="en-US" sz="1000"/>
            <a:t>～　</a:t>
          </a:r>
          <a:endParaRPr kumimoji="1" lang="en-US" altLang="ja-JP" sz="1000"/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2</a:t>
          </a:r>
          <a:r>
            <a:rPr kumimoji="1" lang="ja-JP" altLang="en-US" sz="1000"/>
            <a:t>試合　</a:t>
          </a:r>
          <a:r>
            <a:rPr kumimoji="1" lang="en-US" altLang="ja-JP" sz="1000"/>
            <a:t>10</a:t>
          </a:r>
          <a:r>
            <a:rPr kumimoji="1" lang="ja-JP" altLang="en-US" sz="1000"/>
            <a:t>：</a:t>
          </a:r>
          <a:r>
            <a:rPr kumimoji="1" lang="en-US" altLang="ja-JP" sz="1000"/>
            <a:t>10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3</a:t>
          </a:r>
          <a:r>
            <a:rPr kumimoji="1" lang="ja-JP" altLang="en-US" sz="1000"/>
            <a:t>試合　</a:t>
          </a:r>
          <a:r>
            <a:rPr kumimoji="1" lang="en-US" altLang="ja-JP" sz="1000"/>
            <a:t>10</a:t>
          </a:r>
          <a:r>
            <a:rPr kumimoji="1" lang="ja-JP" altLang="en-US" sz="1000"/>
            <a:t>：</a:t>
          </a:r>
          <a:r>
            <a:rPr kumimoji="1" lang="en-US" altLang="ja-JP" sz="1000"/>
            <a:t>50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4</a:t>
          </a:r>
          <a:r>
            <a:rPr kumimoji="1" lang="ja-JP" altLang="en-US" sz="1000"/>
            <a:t>試合　</a:t>
          </a:r>
          <a:r>
            <a:rPr kumimoji="1" lang="en-US" altLang="ja-JP" sz="1000"/>
            <a:t>11</a:t>
          </a:r>
          <a:r>
            <a:rPr kumimoji="1" lang="ja-JP" altLang="en-US" sz="1000"/>
            <a:t>：</a:t>
          </a:r>
          <a:r>
            <a:rPr kumimoji="1" lang="en-US" altLang="ja-JP" sz="1000"/>
            <a:t>30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5</a:t>
          </a:r>
          <a:r>
            <a:rPr kumimoji="1" lang="ja-JP" altLang="en-US" sz="1000"/>
            <a:t>試合　</a:t>
          </a:r>
          <a:r>
            <a:rPr kumimoji="1" lang="en-US" altLang="ja-JP" sz="1000"/>
            <a:t>12</a:t>
          </a:r>
          <a:r>
            <a:rPr kumimoji="1" lang="ja-JP" altLang="en-US" sz="1000"/>
            <a:t>：</a:t>
          </a:r>
          <a:r>
            <a:rPr kumimoji="1" lang="en-US" altLang="ja-JP" sz="1000"/>
            <a:t>10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6</a:t>
          </a:r>
          <a:r>
            <a:rPr kumimoji="1" lang="ja-JP" altLang="en-US" sz="1000"/>
            <a:t>試合　</a:t>
          </a:r>
          <a:r>
            <a:rPr kumimoji="1" lang="en-US" altLang="ja-JP" sz="1000"/>
            <a:t>12</a:t>
          </a:r>
          <a:r>
            <a:rPr kumimoji="1" lang="ja-JP" altLang="en-US" sz="1000"/>
            <a:t>：</a:t>
          </a:r>
          <a:r>
            <a:rPr kumimoji="1" lang="en-US" altLang="ja-JP" sz="1000"/>
            <a:t>50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en-US" altLang="ja-JP" sz="1000"/>
            <a:t>   </a:t>
          </a:r>
        </a:p>
        <a:p>
          <a:pPr algn="l"/>
          <a:r>
            <a:rPr kumimoji="1" lang="en-US" altLang="ja-JP" sz="1000"/>
            <a:t>2/11 , 2/17</a:t>
          </a:r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1</a:t>
          </a:r>
          <a:r>
            <a:rPr kumimoji="1" lang="ja-JP" altLang="en-US" sz="1000"/>
            <a:t>試合　  </a:t>
          </a:r>
          <a:r>
            <a:rPr kumimoji="1" lang="en-US" altLang="ja-JP" sz="1000"/>
            <a:t>9</a:t>
          </a:r>
          <a:r>
            <a:rPr kumimoji="1" lang="ja-JP" altLang="en-US" sz="1000"/>
            <a:t>：</a:t>
          </a:r>
          <a:r>
            <a:rPr kumimoji="1" lang="en-US" altLang="ja-JP" sz="1000"/>
            <a:t>30</a:t>
          </a:r>
          <a:r>
            <a:rPr kumimoji="1" lang="ja-JP" altLang="en-US" sz="1000"/>
            <a:t>～</a:t>
          </a:r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2</a:t>
          </a:r>
          <a:r>
            <a:rPr kumimoji="1" lang="ja-JP" altLang="en-US" sz="1000"/>
            <a:t>試合　</a:t>
          </a:r>
          <a:r>
            <a:rPr kumimoji="1" lang="en-US" altLang="ja-JP" sz="1000"/>
            <a:t>10</a:t>
          </a:r>
          <a:r>
            <a:rPr kumimoji="1" lang="ja-JP" altLang="en-US" sz="1000"/>
            <a:t>：</a:t>
          </a:r>
          <a:r>
            <a:rPr kumimoji="1" lang="en-US" altLang="ja-JP" sz="1000"/>
            <a:t>20</a:t>
          </a:r>
          <a:r>
            <a:rPr kumimoji="1" lang="ja-JP" altLang="en-US" sz="1000"/>
            <a:t>～</a:t>
          </a:r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3</a:t>
          </a:r>
          <a:r>
            <a:rPr kumimoji="1" lang="ja-JP" altLang="en-US" sz="1000"/>
            <a:t>試合　</a:t>
          </a:r>
          <a:r>
            <a:rPr kumimoji="1" lang="en-US" altLang="ja-JP" sz="1000"/>
            <a:t>11</a:t>
          </a:r>
          <a:r>
            <a:rPr kumimoji="1" lang="ja-JP" altLang="en-US" sz="1000"/>
            <a:t>：</a:t>
          </a:r>
          <a:r>
            <a:rPr kumimoji="1" lang="en-US" altLang="ja-JP" sz="1000"/>
            <a:t>10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en-US" altLang="ja-JP" sz="1000"/>
            <a:t>   </a:t>
          </a:r>
          <a:r>
            <a:rPr kumimoji="1" lang="ja-JP" altLang="en-US" sz="1000"/>
            <a:t>第</a:t>
          </a:r>
          <a:r>
            <a:rPr kumimoji="1" lang="en-US" altLang="ja-JP" sz="1000"/>
            <a:t>4</a:t>
          </a:r>
          <a:r>
            <a:rPr kumimoji="1" lang="ja-JP" altLang="en-US" sz="1000"/>
            <a:t>試合　</a:t>
          </a:r>
          <a:r>
            <a:rPr kumimoji="1" lang="en-US" altLang="ja-JP" sz="1000"/>
            <a:t>12</a:t>
          </a:r>
          <a:r>
            <a:rPr kumimoji="1" lang="ja-JP" altLang="en-US" sz="1000"/>
            <a:t>：</a:t>
          </a:r>
          <a:r>
            <a:rPr kumimoji="1" lang="en-US" altLang="ja-JP" sz="1000"/>
            <a:t>00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endParaRPr kumimoji="1" lang="en-US" altLang="ja-JP" sz="1000"/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2/23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準決勝　 </a:t>
          </a:r>
          <a:r>
            <a:rPr kumimoji="1" lang="en-US" altLang="ja-JP" sz="1000">
              <a:solidFill>
                <a:sysClr val="windowText" lastClr="000000"/>
              </a:solidFill>
            </a:rPr>
            <a:t>9</a:t>
          </a:r>
          <a:r>
            <a:rPr kumimoji="1" lang="ja-JP" altLang="en-US" sz="1000">
              <a:solidFill>
                <a:sysClr val="windowText" lastClr="000000"/>
              </a:solidFill>
            </a:rPr>
            <a:t>：</a:t>
          </a:r>
          <a:r>
            <a:rPr kumimoji="1" lang="en-US" altLang="ja-JP" sz="1000">
              <a:solidFill>
                <a:sysClr val="windowText" lastClr="000000"/>
              </a:solidFill>
            </a:rPr>
            <a:t>30</a:t>
          </a:r>
          <a:r>
            <a:rPr kumimoji="1" lang="ja-JP" altLang="en-US" sz="1000">
              <a:solidFill>
                <a:sysClr val="windowText" lastClr="000000"/>
              </a:solidFill>
            </a:rPr>
            <a:t>～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   決    勝　</a:t>
          </a:r>
          <a:r>
            <a:rPr kumimoji="1" lang="en-US" altLang="ja-JP" sz="1000">
              <a:solidFill>
                <a:sysClr val="windowText" lastClr="000000"/>
              </a:solidFill>
            </a:rPr>
            <a:t>11</a:t>
          </a:r>
          <a:r>
            <a:rPr kumimoji="1" lang="ja-JP" altLang="en-US" sz="1000">
              <a:solidFill>
                <a:sysClr val="windowText" lastClr="000000"/>
              </a:solidFill>
            </a:rPr>
            <a:t>：</a:t>
          </a:r>
          <a:r>
            <a:rPr kumimoji="1" lang="en-US" altLang="ja-JP" sz="1000">
              <a:solidFill>
                <a:sysClr val="windowText" lastClr="000000"/>
              </a:solidFill>
            </a:rPr>
            <a:t>30</a:t>
          </a:r>
          <a:r>
            <a:rPr kumimoji="1" lang="ja-JP" altLang="en-US" sz="1000">
              <a:solidFill>
                <a:sysClr val="windowText" lastClr="000000"/>
              </a:solidFill>
            </a:rPr>
            <a:t>～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E19E31EA-3762-483F-A20F-4D07250C6F7C}"/>
            </a:ext>
          </a:extLst>
        </xdr:cNvPr>
        <xdr:cNvSpPr txBox="1"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9185445C-8D98-4490-B88D-F4955C358996}"/>
            </a:ext>
          </a:extLst>
        </xdr:cNvPr>
        <xdr:cNvSpPr>
          <a:spLocks noChangeShapeType="1"/>
        </xdr:cNvSpPr>
      </xdr:nvSpPr>
      <xdr:spPr bwMode="auto">
        <a:xfrm>
          <a:off x="774700" y="755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25E32791-E216-4FCA-8F61-EE5EA458FAD4}"/>
            </a:ext>
          </a:extLst>
        </xdr:cNvPr>
        <xdr:cNvSpPr txBox="1"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BB3BD22F-EC77-4637-8728-F0F1520BD577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A362E708-7FCA-4571-A1CA-36D2F11924D6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xmlns="" id="{683379D2-2131-4FAA-8380-340057800C17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xmlns="" id="{36513164-7E0D-41FD-8BF2-3D59AEB9B12E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xmlns="" id="{1CD12108-6F13-4438-A64A-04CF60121042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xmlns="" id="{E524934A-1085-48A2-90F0-61974979527C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xmlns="" id="{A465F472-7A0D-42A1-81EE-B049619162E7}"/>
            </a:ext>
          </a:extLst>
        </xdr:cNvPr>
        <xdr:cNvSpPr>
          <a:spLocks noChangeShapeType="1"/>
        </xdr:cNvSpPr>
      </xdr:nvSpPr>
      <xdr:spPr bwMode="auto">
        <a:xfrm>
          <a:off x="774700" y="755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xmlns="" id="{E9484FBE-C711-4FFD-AC7D-DA28B3F74B0B}"/>
            </a:ext>
          </a:extLst>
        </xdr:cNvPr>
        <xdr:cNvSpPr>
          <a:spLocks noChangeShapeType="1"/>
        </xdr:cNvSpPr>
      </xdr:nvSpPr>
      <xdr:spPr bwMode="auto">
        <a:xfrm>
          <a:off x="774700" y="755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A31621D4-B12C-4032-84E1-39B260F2A376}"/>
            </a:ext>
          </a:extLst>
        </xdr:cNvPr>
        <xdr:cNvSpPr txBox="1"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xmlns="" id="{7E1E35FF-C593-498C-B50A-D1339D0EC93D}"/>
            </a:ext>
          </a:extLst>
        </xdr:cNvPr>
        <xdr:cNvSpPr>
          <a:spLocks noChangeShapeType="1"/>
        </xdr:cNvSpPr>
      </xdr:nvSpPr>
      <xdr:spPr bwMode="auto">
        <a:xfrm>
          <a:off x="774700" y="1273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xmlns="" id="{559B9145-5A46-454C-821C-B3BD1BA49664}"/>
            </a:ext>
          </a:extLst>
        </xdr:cNvPr>
        <xdr:cNvSpPr txBox="1"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16" name="Rectangle 4">
          <a:extLst>
            <a:ext uri="{FF2B5EF4-FFF2-40B4-BE49-F238E27FC236}">
              <a16:creationId xmlns:a16="http://schemas.microsoft.com/office/drawing/2014/main" xmlns="" id="{C02083CC-7F63-4CC4-88AE-D41E7A4A48FC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17" name="Rectangle 5">
          <a:extLst>
            <a:ext uri="{FF2B5EF4-FFF2-40B4-BE49-F238E27FC236}">
              <a16:creationId xmlns:a16="http://schemas.microsoft.com/office/drawing/2014/main" xmlns="" id="{CF73D201-882D-440D-A6B1-E5076DF244BB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18" name="Rectangle 6">
          <a:extLst>
            <a:ext uri="{FF2B5EF4-FFF2-40B4-BE49-F238E27FC236}">
              <a16:creationId xmlns:a16="http://schemas.microsoft.com/office/drawing/2014/main" xmlns="" id="{B0C2D6CF-FBF3-4C0D-BF69-2318AC7D8EBC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19" name="Rectangle 7">
          <a:extLst>
            <a:ext uri="{FF2B5EF4-FFF2-40B4-BE49-F238E27FC236}">
              <a16:creationId xmlns:a16="http://schemas.microsoft.com/office/drawing/2014/main" xmlns="" id="{EEF4F6BF-A21B-4ECD-88EF-68DB538E2464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20" name="Rectangle 8">
          <a:extLst>
            <a:ext uri="{FF2B5EF4-FFF2-40B4-BE49-F238E27FC236}">
              <a16:creationId xmlns:a16="http://schemas.microsoft.com/office/drawing/2014/main" xmlns="" id="{821F978C-B1BD-4EAF-8C16-70572A885CA4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21" name="Rectangle 9">
          <a:extLst>
            <a:ext uri="{FF2B5EF4-FFF2-40B4-BE49-F238E27FC236}">
              <a16:creationId xmlns:a16="http://schemas.microsoft.com/office/drawing/2014/main" xmlns="" id="{5DF6B8CF-E84E-416F-A406-8373AF5A0111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2D5D0247-8D31-46FF-8C2E-585E12EE319D}"/>
            </a:ext>
          </a:extLst>
        </xdr:cNvPr>
        <xdr:cNvSpPr txBox="1"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xmlns="" id="{656EA5FA-E9B2-4B01-A647-48D2410F5F71}"/>
            </a:ext>
          </a:extLst>
        </xdr:cNvPr>
        <xdr:cNvSpPr>
          <a:spLocks noChangeShapeType="1"/>
        </xdr:cNvSpPr>
      </xdr:nvSpPr>
      <xdr:spPr bwMode="auto">
        <a:xfrm>
          <a:off x="774700" y="18776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xmlns="" id="{BEBE7B66-9C6E-45F4-AF18-4799D810FD9A}"/>
            </a:ext>
          </a:extLst>
        </xdr:cNvPr>
        <xdr:cNvSpPr txBox="1"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25" name="Rectangle 4">
          <a:extLst>
            <a:ext uri="{FF2B5EF4-FFF2-40B4-BE49-F238E27FC236}">
              <a16:creationId xmlns:a16="http://schemas.microsoft.com/office/drawing/2014/main" xmlns="" id="{5E3CE239-2C54-4BB6-BE84-1C2890D82D70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26" name="Rectangle 5">
          <a:extLst>
            <a:ext uri="{FF2B5EF4-FFF2-40B4-BE49-F238E27FC236}">
              <a16:creationId xmlns:a16="http://schemas.microsoft.com/office/drawing/2014/main" xmlns="" id="{340FA855-051E-49B6-B220-BDEBCE072F91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27" name="Rectangle 6">
          <a:extLst>
            <a:ext uri="{FF2B5EF4-FFF2-40B4-BE49-F238E27FC236}">
              <a16:creationId xmlns:a16="http://schemas.microsoft.com/office/drawing/2014/main" xmlns="" id="{1E14DD1A-6D0E-4F69-95B5-F66A0C23D494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28" name="Rectangle 7">
          <a:extLst>
            <a:ext uri="{FF2B5EF4-FFF2-40B4-BE49-F238E27FC236}">
              <a16:creationId xmlns:a16="http://schemas.microsoft.com/office/drawing/2014/main" xmlns="" id="{2EEAB2CC-A6B0-47B7-BB5A-17053A02A23F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29" name="Rectangle 8">
          <a:extLst>
            <a:ext uri="{FF2B5EF4-FFF2-40B4-BE49-F238E27FC236}">
              <a16:creationId xmlns:a16="http://schemas.microsoft.com/office/drawing/2014/main" xmlns="" id="{E1371BFA-EFA9-4722-872C-E2F7D463F699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30" name="Rectangle 9">
          <a:extLst>
            <a:ext uri="{FF2B5EF4-FFF2-40B4-BE49-F238E27FC236}">
              <a16:creationId xmlns:a16="http://schemas.microsoft.com/office/drawing/2014/main" xmlns="" id="{C3874B71-2BDE-4B47-B65E-D0A3ACC129E8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31" name="Line 10">
          <a:extLst>
            <a:ext uri="{FF2B5EF4-FFF2-40B4-BE49-F238E27FC236}">
              <a16:creationId xmlns:a16="http://schemas.microsoft.com/office/drawing/2014/main" xmlns="" id="{60A16718-E3FA-475D-ADDF-F51C58117D89}"/>
            </a:ext>
          </a:extLst>
        </xdr:cNvPr>
        <xdr:cNvSpPr>
          <a:spLocks noChangeShapeType="1"/>
        </xdr:cNvSpPr>
      </xdr:nvSpPr>
      <xdr:spPr bwMode="auto">
        <a:xfrm>
          <a:off x="774700" y="18776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32" name="Line 11">
          <a:extLst>
            <a:ext uri="{FF2B5EF4-FFF2-40B4-BE49-F238E27FC236}">
              <a16:creationId xmlns:a16="http://schemas.microsoft.com/office/drawing/2014/main" xmlns="" id="{B4432EA5-1DA5-4F3C-A867-BB8417A233AA}"/>
            </a:ext>
          </a:extLst>
        </xdr:cNvPr>
        <xdr:cNvSpPr>
          <a:spLocks noChangeShapeType="1"/>
        </xdr:cNvSpPr>
      </xdr:nvSpPr>
      <xdr:spPr bwMode="auto">
        <a:xfrm>
          <a:off x="774700" y="18776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63032</xdr:colOff>
      <xdr:row>10</xdr:row>
      <xdr:rowOff>23811</xdr:rowOff>
    </xdr:from>
    <xdr:to>
      <xdr:col>21</xdr:col>
      <xdr:colOff>257735</xdr:colOff>
      <xdr:row>26</xdr:row>
      <xdr:rowOff>112059</xdr:rowOff>
    </xdr:to>
    <xdr:sp macro="" textlink="">
      <xdr:nvSpPr>
        <xdr:cNvPr id="33" name="四角形: 角を丸くする 32">
          <a:extLst>
            <a:ext uri="{FF2B5EF4-FFF2-40B4-BE49-F238E27FC236}">
              <a16:creationId xmlns:a16="http://schemas.microsoft.com/office/drawing/2014/main" xmlns="" id="{CAA84E4B-02EE-4DF9-A652-D1E0599D2539}"/>
            </a:ext>
          </a:extLst>
        </xdr:cNvPr>
        <xdr:cNvSpPr/>
      </xdr:nvSpPr>
      <xdr:spPr>
        <a:xfrm>
          <a:off x="5822856" y="2870105"/>
          <a:ext cx="1763526" cy="403271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2/4</a:t>
          </a:r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1</a:t>
          </a:r>
          <a:r>
            <a:rPr kumimoji="1" lang="ja-JP" altLang="en-US" sz="1000"/>
            <a:t>試合　</a:t>
          </a:r>
          <a:r>
            <a:rPr kumimoji="1" lang="ja-JP" altLang="en-US" sz="1000" baseline="0"/>
            <a:t>  </a:t>
          </a:r>
          <a:r>
            <a:rPr kumimoji="1" lang="en-US" altLang="ja-JP" sz="1000"/>
            <a:t>9</a:t>
          </a:r>
          <a:r>
            <a:rPr kumimoji="1" lang="ja-JP" altLang="en-US" sz="1000"/>
            <a:t>：</a:t>
          </a:r>
          <a:r>
            <a:rPr kumimoji="1" lang="en-US" altLang="ja-JP" sz="1000"/>
            <a:t>30</a:t>
          </a:r>
          <a:r>
            <a:rPr kumimoji="1" lang="ja-JP" altLang="en-US" sz="1000"/>
            <a:t>～　</a:t>
          </a:r>
          <a:endParaRPr kumimoji="1" lang="en-US" altLang="ja-JP" sz="1000"/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2</a:t>
          </a:r>
          <a:r>
            <a:rPr kumimoji="1" lang="ja-JP" altLang="en-US" sz="1000"/>
            <a:t>試合　</a:t>
          </a:r>
          <a:r>
            <a:rPr kumimoji="1" lang="en-US" altLang="ja-JP" sz="1000"/>
            <a:t>10</a:t>
          </a:r>
          <a:r>
            <a:rPr kumimoji="1" lang="ja-JP" altLang="en-US" sz="1000"/>
            <a:t>：</a:t>
          </a:r>
          <a:r>
            <a:rPr kumimoji="1" lang="en-US" altLang="ja-JP" sz="1000"/>
            <a:t>10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3</a:t>
          </a:r>
          <a:r>
            <a:rPr kumimoji="1" lang="ja-JP" altLang="en-US" sz="1000"/>
            <a:t>試合　</a:t>
          </a:r>
          <a:r>
            <a:rPr kumimoji="1" lang="en-US" altLang="ja-JP" sz="1000"/>
            <a:t>10</a:t>
          </a:r>
          <a:r>
            <a:rPr kumimoji="1" lang="ja-JP" altLang="en-US" sz="1000"/>
            <a:t>：</a:t>
          </a:r>
          <a:r>
            <a:rPr kumimoji="1" lang="en-US" altLang="ja-JP" sz="1000"/>
            <a:t>50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4</a:t>
          </a:r>
          <a:r>
            <a:rPr kumimoji="1" lang="ja-JP" altLang="en-US" sz="1000"/>
            <a:t>試合　</a:t>
          </a:r>
          <a:r>
            <a:rPr kumimoji="1" lang="en-US" altLang="ja-JP" sz="1000"/>
            <a:t>11</a:t>
          </a:r>
          <a:r>
            <a:rPr kumimoji="1" lang="ja-JP" altLang="en-US" sz="1000"/>
            <a:t>：</a:t>
          </a:r>
          <a:r>
            <a:rPr kumimoji="1" lang="en-US" altLang="ja-JP" sz="1000"/>
            <a:t>30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5</a:t>
          </a:r>
          <a:r>
            <a:rPr kumimoji="1" lang="ja-JP" altLang="en-US" sz="1000"/>
            <a:t>試合　</a:t>
          </a:r>
          <a:r>
            <a:rPr kumimoji="1" lang="en-US" altLang="ja-JP" sz="1000"/>
            <a:t>12</a:t>
          </a:r>
          <a:r>
            <a:rPr kumimoji="1" lang="ja-JP" altLang="en-US" sz="1000"/>
            <a:t>：</a:t>
          </a:r>
          <a:r>
            <a:rPr kumimoji="1" lang="en-US" altLang="ja-JP" sz="1000"/>
            <a:t>10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6</a:t>
          </a:r>
          <a:r>
            <a:rPr kumimoji="1" lang="ja-JP" altLang="en-US" sz="1000"/>
            <a:t>試合　</a:t>
          </a:r>
          <a:r>
            <a:rPr kumimoji="1" lang="en-US" altLang="ja-JP" sz="1000"/>
            <a:t>12</a:t>
          </a:r>
          <a:r>
            <a:rPr kumimoji="1" lang="ja-JP" altLang="en-US" sz="1000"/>
            <a:t>：</a:t>
          </a:r>
          <a:r>
            <a:rPr kumimoji="1" lang="en-US" altLang="ja-JP" sz="1000"/>
            <a:t>50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en-US" altLang="ja-JP" sz="1000"/>
            <a:t>   </a:t>
          </a:r>
        </a:p>
        <a:p>
          <a:pPr algn="l"/>
          <a:r>
            <a:rPr kumimoji="1" lang="en-US" altLang="ja-JP" sz="1000"/>
            <a:t>2/11 , 2/17</a:t>
          </a:r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1</a:t>
          </a:r>
          <a:r>
            <a:rPr kumimoji="1" lang="ja-JP" altLang="en-US" sz="1000"/>
            <a:t>試合　  </a:t>
          </a:r>
          <a:r>
            <a:rPr kumimoji="1" lang="en-US" altLang="ja-JP" sz="1000"/>
            <a:t>9</a:t>
          </a:r>
          <a:r>
            <a:rPr kumimoji="1" lang="ja-JP" altLang="en-US" sz="1000"/>
            <a:t>：</a:t>
          </a:r>
          <a:r>
            <a:rPr kumimoji="1" lang="en-US" altLang="ja-JP" sz="1000"/>
            <a:t>30</a:t>
          </a:r>
          <a:r>
            <a:rPr kumimoji="1" lang="ja-JP" altLang="en-US" sz="1000"/>
            <a:t>～</a:t>
          </a:r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2</a:t>
          </a:r>
          <a:r>
            <a:rPr kumimoji="1" lang="ja-JP" altLang="en-US" sz="1000"/>
            <a:t>試合　</a:t>
          </a:r>
          <a:r>
            <a:rPr kumimoji="1" lang="en-US" altLang="ja-JP" sz="1000"/>
            <a:t>10</a:t>
          </a:r>
          <a:r>
            <a:rPr kumimoji="1" lang="ja-JP" altLang="en-US" sz="1000"/>
            <a:t>：</a:t>
          </a:r>
          <a:r>
            <a:rPr kumimoji="1" lang="en-US" altLang="ja-JP" sz="1000"/>
            <a:t>20</a:t>
          </a:r>
          <a:r>
            <a:rPr kumimoji="1" lang="ja-JP" altLang="en-US" sz="1000"/>
            <a:t>～</a:t>
          </a:r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3</a:t>
          </a:r>
          <a:r>
            <a:rPr kumimoji="1" lang="ja-JP" altLang="en-US" sz="1000"/>
            <a:t>試合　</a:t>
          </a:r>
          <a:r>
            <a:rPr kumimoji="1" lang="en-US" altLang="ja-JP" sz="1000"/>
            <a:t>11</a:t>
          </a:r>
          <a:r>
            <a:rPr kumimoji="1" lang="ja-JP" altLang="en-US" sz="1000"/>
            <a:t>：</a:t>
          </a:r>
          <a:r>
            <a:rPr kumimoji="1" lang="en-US" altLang="ja-JP" sz="1000"/>
            <a:t>10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en-US" altLang="ja-JP" sz="1000"/>
            <a:t>   </a:t>
          </a:r>
          <a:r>
            <a:rPr kumimoji="1" lang="ja-JP" altLang="en-US" sz="1000"/>
            <a:t>第</a:t>
          </a:r>
          <a:r>
            <a:rPr kumimoji="1" lang="en-US" altLang="ja-JP" sz="1000"/>
            <a:t>4</a:t>
          </a:r>
          <a:r>
            <a:rPr kumimoji="1" lang="ja-JP" altLang="en-US" sz="1000"/>
            <a:t>試合　</a:t>
          </a:r>
          <a:r>
            <a:rPr kumimoji="1" lang="en-US" altLang="ja-JP" sz="1000"/>
            <a:t>12</a:t>
          </a:r>
          <a:r>
            <a:rPr kumimoji="1" lang="ja-JP" altLang="en-US" sz="1000"/>
            <a:t>：</a:t>
          </a:r>
          <a:r>
            <a:rPr kumimoji="1" lang="en-US" altLang="ja-JP" sz="1000"/>
            <a:t>00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endParaRPr kumimoji="1" lang="en-US" altLang="ja-JP" sz="1000"/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2/23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準決勝　 </a:t>
          </a:r>
          <a:r>
            <a:rPr kumimoji="1" lang="en-US" altLang="ja-JP" sz="1000">
              <a:solidFill>
                <a:sysClr val="windowText" lastClr="000000"/>
              </a:solidFill>
            </a:rPr>
            <a:t>9</a:t>
          </a:r>
          <a:r>
            <a:rPr kumimoji="1" lang="ja-JP" altLang="en-US" sz="1000">
              <a:solidFill>
                <a:sysClr val="windowText" lastClr="000000"/>
              </a:solidFill>
            </a:rPr>
            <a:t>：</a:t>
          </a:r>
          <a:r>
            <a:rPr kumimoji="1" lang="en-US" altLang="ja-JP" sz="1000">
              <a:solidFill>
                <a:sysClr val="windowText" lastClr="000000"/>
              </a:solidFill>
            </a:rPr>
            <a:t>30</a:t>
          </a:r>
          <a:r>
            <a:rPr kumimoji="1" lang="ja-JP" altLang="en-US" sz="1000">
              <a:solidFill>
                <a:sysClr val="windowText" lastClr="000000"/>
              </a:solidFill>
            </a:rPr>
            <a:t>～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   決    勝　</a:t>
          </a:r>
          <a:r>
            <a:rPr kumimoji="1" lang="en-US" altLang="ja-JP" sz="1000">
              <a:solidFill>
                <a:sysClr val="windowText" lastClr="000000"/>
              </a:solidFill>
            </a:rPr>
            <a:t>11</a:t>
          </a:r>
          <a:r>
            <a:rPr kumimoji="1" lang="ja-JP" altLang="en-US" sz="1000">
              <a:solidFill>
                <a:sysClr val="windowText" lastClr="000000"/>
              </a:solidFill>
            </a:rPr>
            <a:t>：</a:t>
          </a:r>
          <a:r>
            <a:rPr kumimoji="1" lang="en-US" altLang="ja-JP" sz="1000">
              <a:solidFill>
                <a:sysClr val="windowText" lastClr="000000"/>
              </a:solidFill>
            </a:rPr>
            <a:t>30</a:t>
          </a:r>
          <a:r>
            <a:rPr kumimoji="1" lang="ja-JP" altLang="en-US" sz="1000">
              <a:solidFill>
                <a:sysClr val="windowText" lastClr="000000"/>
              </a:solidFill>
            </a:rPr>
            <a:t>～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AL98"/>
  <sheetViews>
    <sheetView showGridLines="0" view="pageBreakPreview" topLeftCell="A3" zoomScale="85" zoomScaleNormal="80" zoomScaleSheetLayoutView="85" workbookViewId="0">
      <selection activeCell="C27" sqref="C27"/>
    </sheetView>
  </sheetViews>
  <sheetFormatPr defaultRowHeight="13.2" x14ac:dyDescent="0.2"/>
  <cols>
    <col min="1" max="1" width="5.6640625" customWidth="1"/>
    <col min="2" max="2" width="1.6640625" customWidth="1"/>
    <col min="3" max="3" width="30.6640625" customWidth="1"/>
    <col min="4" max="4" width="2.44140625" style="177" customWidth="1"/>
    <col min="5" max="5" width="2.44140625" style="120" customWidth="1"/>
    <col min="6" max="7" width="1.6640625" customWidth="1"/>
    <col min="8" max="9" width="5.21875" customWidth="1"/>
    <col min="10" max="10" width="0.88671875" customWidth="1"/>
    <col min="11" max="11" width="5.6640625" customWidth="1"/>
    <col min="12" max="12" width="0.88671875" customWidth="1"/>
    <col min="13" max="13" width="1.6640625" customWidth="1"/>
    <col min="14" max="14" width="1.109375" customWidth="1"/>
    <col min="15" max="15" width="5.77734375" customWidth="1"/>
    <col min="16" max="16" width="3.109375" customWidth="1"/>
    <col min="17" max="18" width="4.33203125" customWidth="1"/>
    <col min="19" max="20" width="3.6640625" customWidth="1"/>
    <col min="21" max="22" width="4.33203125" customWidth="1"/>
    <col min="23" max="23" width="3.109375" customWidth="1"/>
    <col min="24" max="24" width="5.77734375" customWidth="1"/>
    <col min="25" max="25" width="1.109375" customWidth="1"/>
    <col min="26" max="26" width="1.6640625" customWidth="1"/>
    <col min="27" max="27" width="0.88671875" customWidth="1"/>
    <col min="28" max="28" width="5.6640625" customWidth="1"/>
    <col min="29" max="29" width="0.88671875" customWidth="1"/>
    <col min="30" max="30" width="5" customWidth="1"/>
    <col min="31" max="31" width="5.21875" customWidth="1"/>
    <col min="32" max="33" width="1.6640625" customWidth="1"/>
    <col min="34" max="34" width="2.44140625" style="120" customWidth="1"/>
    <col min="35" max="35" width="2.44140625" style="177" customWidth="1"/>
    <col min="36" max="36" width="30.6640625" customWidth="1"/>
    <col min="37" max="37" width="1.6640625" customWidth="1"/>
    <col min="38" max="38" width="5.6640625" customWidth="1"/>
    <col min="269" max="269" width="8.44140625" customWidth="1"/>
    <col min="270" max="270" width="2.44140625" customWidth="1"/>
    <col min="271" max="271" width="50" customWidth="1"/>
    <col min="272" max="272" width="8.6640625" customWidth="1"/>
    <col min="273" max="273" width="6.109375" customWidth="1"/>
    <col min="274" max="274" width="3.109375" customWidth="1"/>
    <col min="275" max="275" width="6.109375" customWidth="1"/>
    <col min="276" max="276" width="1.109375" customWidth="1"/>
    <col min="277" max="277" width="7.44140625" customWidth="1"/>
    <col min="278" max="278" width="5.109375" customWidth="1"/>
    <col min="279" max="280" width="6.109375" customWidth="1"/>
    <col min="281" max="282" width="3.6640625" customWidth="1"/>
    <col min="283" max="284" width="6.109375" customWidth="1"/>
    <col min="285" max="285" width="6" customWidth="1"/>
    <col min="286" max="286" width="7.44140625" customWidth="1"/>
    <col min="287" max="287" width="1.109375" customWidth="1"/>
    <col min="288" max="288" width="6.109375" customWidth="1"/>
    <col min="289" max="289" width="3.109375" customWidth="1"/>
    <col min="290" max="290" width="6.109375" customWidth="1"/>
    <col min="291" max="291" width="8.6640625" customWidth="1"/>
    <col min="292" max="292" width="50.109375" customWidth="1"/>
    <col min="293" max="293" width="2.6640625" customWidth="1"/>
    <col min="294" max="294" width="8.44140625" customWidth="1"/>
    <col min="525" max="525" width="8.44140625" customWidth="1"/>
    <col min="526" max="526" width="2.44140625" customWidth="1"/>
    <col min="527" max="527" width="50" customWidth="1"/>
    <col min="528" max="528" width="8.6640625" customWidth="1"/>
    <col min="529" max="529" width="6.109375" customWidth="1"/>
    <col min="530" max="530" width="3.109375" customWidth="1"/>
    <col min="531" max="531" width="6.109375" customWidth="1"/>
    <col min="532" max="532" width="1.109375" customWidth="1"/>
    <col min="533" max="533" width="7.44140625" customWidth="1"/>
    <col min="534" max="534" width="5.109375" customWidth="1"/>
    <col min="535" max="536" width="6.109375" customWidth="1"/>
    <col min="537" max="538" width="3.6640625" customWidth="1"/>
    <col min="539" max="540" width="6.109375" customWidth="1"/>
    <col min="541" max="541" width="6" customWidth="1"/>
    <col min="542" max="542" width="7.44140625" customWidth="1"/>
    <col min="543" max="543" width="1.109375" customWidth="1"/>
    <col min="544" max="544" width="6.109375" customWidth="1"/>
    <col min="545" max="545" width="3.109375" customWidth="1"/>
    <col min="546" max="546" width="6.109375" customWidth="1"/>
    <col min="547" max="547" width="8.6640625" customWidth="1"/>
    <col min="548" max="548" width="50.109375" customWidth="1"/>
    <col min="549" max="549" width="2.6640625" customWidth="1"/>
    <col min="550" max="550" width="8.44140625" customWidth="1"/>
    <col min="781" max="781" width="8.44140625" customWidth="1"/>
    <col min="782" max="782" width="2.44140625" customWidth="1"/>
    <col min="783" max="783" width="50" customWidth="1"/>
    <col min="784" max="784" width="8.6640625" customWidth="1"/>
    <col min="785" max="785" width="6.109375" customWidth="1"/>
    <col min="786" max="786" width="3.109375" customWidth="1"/>
    <col min="787" max="787" width="6.109375" customWidth="1"/>
    <col min="788" max="788" width="1.109375" customWidth="1"/>
    <col min="789" max="789" width="7.44140625" customWidth="1"/>
    <col min="790" max="790" width="5.109375" customWidth="1"/>
    <col min="791" max="792" width="6.109375" customWidth="1"/>
    <col min="793" max="794" width="3.6640625" customWidth="1"/>
    <col min="795" max="796" width="6.109375" customWidth="1"/>
    <col min="797" max="797" width="6" customWidth="1"/>
    <col min="798" max="798" width="7.44140625" customWidth="1"/>
    <col min="799" max="799" width="1.109375" customWidth="1"/>
    <col min="800" max="800" width="6.109375" customWidth="1"/>
    <col min="801" max="801" width="3.109375" customWidth="1"/>
    <col min="802" max="802" width="6.109375" customWidth="1"/>
    <col min="803" max="803" width="8.6640625" customWidth="1"/>
    <col min="804" max="804" width="50.109375" customWidth="1"/>
    <col min="805" max="805" width="2.6640625" customWidth="1"/>
    <col min="806" max="806" width="8.44140625" customWidth="1"/>
    <col min="1037" max="1037" width="8.44140625" customWidth="1"/>
    <col min="1038" max="1038" width="2.44140625" customWidth="1"/>
    <col min="1039" max="1039" width="50" customWidth="1"/>
    <col min="1040" max="1040" width="8.6640625" customWidth="1"/>
    <col min="1041" max="1041" width="6.109375" customWidth="1"/>
    <col min="1042" max="1042" width="3.109375" customWidth="1"/>
    <col min="1043" max="1043" width="6.109375" customWidth="1"/>
    <col min="1044" max="1044" width="1.109375" customWidth="1"/>
    <col min="1045" max="1045" width="7.44140625" customWidth="1"/>
    <col min="1046" max="1046" width="5.109375" customWidth="1"/>
    <col min="1047" max="1048" width="6.109375" customWidth="1"/>
    <col min="1049" max="1050" width="3.6640625" customWidth="1"/>
    <col min="1051" max="1052" width="6.109375" customWidth="1"/>
    <col min="1053" max="1053" width="6" customWidth="1"/>
    <col min="1054" max="1054" width="7.44140625" customWidth="1"/>
    <col min="1055" max="1055" width="1.109375" customWidth="1"/>
    <col min="1056" max="1056" width="6.109375" customWidth="1"/>
    <col min="1057" max="1057" width="3.109375" customWidth="1"/>
    <col min="1058" max="1058" width="6.109375" customWidth="1"/>
    <col min="1059" max="1059" width="8.6640625" customWidth="1"/>
    <col min="1060" max="1060" width="50.109375" customWidth="1"/>
    <col min="1061" max="1061" width="2.6640625" customWidth="1"/>
    <col min="1062" max="1062" width="8.44140625" customWidth="1"/>
    <col min="1293" max="1293" width="8.44140625" customWidth="1"/>
    <col min="1294" max="1294" width="2.44140625" customWidth="1"/>
    <col min="1295" max="1295" width="50" customWidth="1"/>
    <col min="1296" max="1296" width="8.6640625" customWidth="1"/>
    <col min="1297" max="1297" width="6.109375" customWidth="1"/>
    <col min="1298" max="1298" width="3.109375" customWidth="1"/>
    <col min="1299" max="1299" width="6.109375" customWidth="1"/>
    <col min="1300" max="1300" width="1.109375" customWidth="1"/>
    <col min="1301" max="1301" width="7.44140625" customWidth="1"/>
    <col min="1302" max="1302" width="5.109375" customWidth="1"/>
    <col min="1303" max="1304" width="6.109375" customWidth="1"/>
    <col min="1305" max="1306" width="3.6640625" customWidth="1"/>
    <col min="1307" max="1308" width="6.109375" customWidth="1"/>
    <col min="1309" max="1309" width="6" customWidth="1"/>
    <col min="1310" max="1310" width="7.44140625" customWidth="1"/>
    <col min="1311" max="1311" width="1.109375" customWidth="1"/>
    <col min="1312" max="1312" width="6.109375" customWidth="1"/>
    <col min="1313" max="1313" width="3.109375" customWidth="1"/>
    <col min="1314" max="1314" width="6.109375" customWidth="1"/>
    <col min="1315" max="1315" width="8.6640625" customWidth="1"/>
    <col min="1316" max="1316" width="50.109375" customWidth="1"/>
    <col min="1317" max="1317" width="2.6640625" customWidth="1"/>
    <col min="1318" max="1318" width="8.44140625" customWidth="1"/>
    <col min="1549" max="1549" width="8.44140625" customWidth="1"/>
    <col min="1550" max="1550" width="2.44140625" customWidth="1"/>
    <col min="1551" max="1551" width="50" customWidth="1"/>
    <col min="1552" max="1552" width="8.6640625" customWidth="1"/>
    <col min="1553" max="1553" width="6.109375" customWidth="1"/>
    <col min="1554" max="1554" width="3.109375" customWidth="1"/>
    <col min="1555" max="1555" width="6.109375" customWidth="1"/>
    <col min="1556" max="1556" width="1.109375" customWidth="1"/>
    <col min="1557" max="1557" width="7.44140625" customWidth="1"/>
    <col min="1558" max="1558" width="5.109375" customWidth="1"/>
    <col min="1559" max="1560" width="6.109375" customWidth="1"/>
    <col min="1561" max="1562" width="3.6640625" customWidth="1"/>
    <col min="1563" max="1564" width="6.109375" customWidth="1"/>
    <col min="1565" max="1565" width="6" customWidth="1"/>
    <col min="1566" max="1566" width="7.44140625" customWidth="1"/>
    <col min="1567" max="1567" width="1.109375" customWidth="1"/>
    <col min="1568" max="1568" width="6.109375" customWidth="1"/>
    <col min="1569" max="1569" width="3.109375" customWidth="1"/>
    <col min="1570" max="1570" width="6.109375" customWidth="1"/>
    <col min="1571" max="1571" width="8.6640625" customWidth="1"/>
    <col min="1572" max="1572" width="50.109375" customWidth="1"/>
    <col min="1573" max="1573" width="2.6640625" customWidth="1"/>
    <col min="1574" max="1574" width="8.44140625" customWidth="1"/>
    <col min="1805" max="1805" width="8.44140625" customWidth="1"/>
    <col min="1806" max="1806" width="2.44140625" customWidth="1"/>
    <col min="1807" max="1807" width="50" customWidth="1"/>
    <col min="1808" max="1808" width="8.6640625" customWidth="1"/>
    <col min="1809" max="1809" width="6.109375" customWidth="1"/>
    <col min="1810" max="1810" width="3.109375" customWidth="1"/>
    <col min="1811" max="1811" width="6.109375" customWidth="1"/>
    <col min="1812" max="1812" width="1.109375" customWidth="1"/>
    <col min="1813" max="1813" width="7.44140625" customWidth="1"/>
    <col min="1814" max="1814" width="5.109375" customWidth="1"/>
    <col min="1815" max="1816" width="6.109375" customWidth="1"/>
    <col min="1817" max="1818" width="3.6640625" customWidth="1"/>
    <col min="1819" max="1820" width="6.109375" customWidth="1"/>
    <col min="1821" max="1821" width="6" customWidth="1"/>
    <col min="1822" max="1822" width="7.44140625" customWidth="1"/>
    <col min="1823" max="1823" width="1.109375" customWidth="1"/>
    <col min="1824" max="1824" width="6.109375" customWidth="1"/>
    <col min="1825" max="1825" width="3.109375" customWidth="1"/>
    <col min="1826" max="1826" width="6.109375" customWidth="1"/>
    <col min="1827" max="1827" width="8.6640625" customWidth="1"/>
    <col min="1828" max="1828" width="50.109375" customWidth="1"/>
    <col min="1829" max="1829" width="2.6640625" customWidth="1"/>
    <col min="1830" max="1830" width="8.44140625" customWidth="1"/>
    <col min="2061" max="2061" width="8.44140625" customWidth="1"/>
    <col min="2062" max="2062" width="2.44140625" customWidth="1"/>
    <col min="2063" max="2063" width="50" customWidth="1"/>
    <col min="2064" max="2064" width="8.6640625" customWidth="1"/>
    <col min="2065" max="2065" width="6.109375" customWidth="1"/>
    <col min="2066" max="2066" width="3.109375" customWidth="1"/>
    <col min="2067" max="2067" width="6.109375" customWidth="1"/>
    <col min="2068" max="2068" width="1.109375" customWidth="1"/>
    <col min="2069" max="2069" width="7.44140625" customWidth="1"/>
    <col min="2070" max="2070" width="5.109375" customWidth="1"/>
    <col min="2071" max="2072" width="6.109375" customWidth="1"/>
    <col min="2073" max="2074" width="3.6640625" customWidth="1"/>
    <col min="2075" max="2076" width="6.109375" customWidth="1"/>
    <col min="2077" max="2077" width="6" customWidth="1"/>
    <col min="2078" max="2078" width="7.44140625" customWidth="1"/>
    <col min="2079" max="2079" width="1.109375" customWidth="1"/>
    <col min="2080" max="2080" width="6.109375" customWidth="1"/>
    <col min="2081" max="2081" width="3.109375" customWidth="1"/>
    <col min="2082" max="2082" width="6.109375" customWidth="1"/>
    <col min="2083" max="2083" width="8.6640625" customWidth="1"/>
    <col min="2084" max="2084" width="50.109375" customWidth="1"/>
    <col min="2085" max="2085" width="2.6640625" customWidth="1"/>
    <col min="2086" max="2086" width="8.44140625" customWidth="1"/>
    <col min="2317" max="2317" width="8.44140625" customWidth="1"/>
    <col min="2318" max="2318" width="2.44140625" customWidth="1"/>
    <col min="2319" max="2319" width="50" customWidth="1"/>
    <col min="2320" max="2320" width="8.6640625" customWidth="1"/>
    <col min="2321" max="2321" width="6.109375" customWidth="1"/>
    <col min="2322" max="2322" width="3.109375" customWidth="1"/>
    <col min="2323" max="2323" width="6.109375" customWidth="1"/>
    <col min="2324" max="2324" width="1.109375" customWidth="1"/>
    <col min="2325" max="2325" width="7.44140625" customWidth="1"/>
    <col min="2326" max="2326" width="5.109375" customWidth="1"/>
    <col min="2327" max="2328" width="6.109375" customWidth="1"/>
    <col min="2329" max="2330" width="3.6640625" customWidth="1"/>
    <col min="2331" max="2332" width="6.109375" customWidth="1"/>
    <col min="2333" max="2333" width="6" customWidth="1"/>
    <col min="2334" max="2334" width="7.44140625" customWidth="1"/>
    <col min="2335" max="2335" width="1.109375" customWidth="1"/>
    <col min="2336" max="2336" width="6.109375" customWidth="1"/>
    <col min="2337" max="2337" width="3.109375" customWidth="1"/>
    <col min="2338" max="2338" width="6.109375" customWidth="1"/>
    <col min="2339" max="2339" width="8.6640625" customWidth="1"/>
    <col min="2340" max="2340" width="50.109375" customWidth="1"/>
    <col min="2341" max="2341" width="2.6640625" customWidth="1"/>
    <col min="2342" max="2342" width="8.44140625" customWidth="1"/>
    <col min="2573" max="2573" width="8.44140625" customWidth="1"/>
    <col min="2574" max="2574" width="2.44140625" customWidth="1"/>
    <col min="2575" max="2575" width="50" customWidth="1"/>
    <col min="2576" max="2576" width="8.6640625" customWidth="1"/>
    <col min="2577" max="2577" width="6.109375" customWidth="1"/>
    <col min="2578" max="2578" width="3.109375" customWidth="1"/>
    <col min="2579" max="2579" width="6.109375" customWidth="1"/>
    <col min="2580" max="2580" width="1.109375" customWidth="1"/>
    <col min="2581" max="2581" width="7.44140625" customWidth="1"/>
    <col min="2582" max="2582" width="5.109375" customWidth="1"/>
    <col min="2583" max="2584" width="6.109375" customWidth="1"/>
    <col min="2585" max="2586" width="3.6640625" customWidth="1"/>
    <col min="2587" max="2588" width="6.109375" customWidth="1"/>
    <col min="2589" max="2589" width="6" customWidth="1"/>
    <col min="2590" max="2590" width="7.44140625" customWidth="1"/>
    <col min="2591" max="2591" width="1.109375" customWidth="1"/>
    <col min="2592" max="2592" width="6.109375" customWidth="1"/>
    <col min="2593" max="2593" width="3.109375" customWidth="1"/>
    <col min="2594" max="2594" width="6.109375" customWidth="1"/>
    <col min="2595" max="2595" width="8.6640625" customWidth="1"/>
    <col min="2596" max="2596" width="50.109375" customWidth="1"/>
    <col min="2597" max="2597" width="2.6640625" customWidth="1"/>
    <col min="2598" max="2598" width="8.44140625" customWidth="1"/>
    <col min="2829" max="2829" width="8.44140625" customWidth="1"/>
    <col min="2830" max="2830" width="2.44140625" customWidth="1"/>
    <col min="2831" max="2831" width="50" customWidth="1"/>
    <col min="2832" max="2832" width="8.6640625" customWidth="1"/>
    <col min="2833" max="2833" width="6.109375" customWidth="1"/>
    <col min="2834" max="2834" width="3.109375" customWidth="1"/>
    <col min="2835" max="2835" width="6.109375" customWidth="1"/>
    <col min="2836" max="2836" width="1.109375" customWidth="1"/>
    <col min="2837" max="2837" width="7.44140625" customWidth="1"/>
    <col min="2838" max="2838" width="5.109375" customWidth="1"/>
    <col min="2839" max="2840" width="6.109375" customWidth="1"/>
    <col min="2841" max="2842" width="3.6640625" customWidth="1"/>
    <col min="2843" max="2844" width="6.109375" customWidth="1"/>
    <col min="2845" max="2845" width="6" customWidth="1"/>
    <col min="2846" max="2846" width="7.44140625" customWidth="1"/>
    <col min="2847" max="2847" width="1.109375" customWidth="1"/>
    <col min="2848" max="2848" width="6.109375" customWidth="1"/>
    <col min="2849" max="2849" width="3.109375" customWidth="1"/>
    <col min="2850" max="2850" width="6.109375" customWidth="1"/>
    <col min="2851" max="2851" width="8.6640625" customWidth="1"/>
    <col min="2852" max="2852" width="50.109375" customWidth="1"/>
    <col min="2853" max="2853" width="2.6640625" customWidth="1"/>
    <col min="2854" max="2854" width="8.44140625" customWidth="1"/>
    <col min="3085" max="3085" width="8.44140625" customWidth="1"/>
    <col min="3086" max="3086" width="2.44140625" customWidth="1"/>
    <col min="3087" max="3087" width="50" customWidth="1"/>
    <col min="3088" max="3088" width="8.6640625" customWidth="1"/>
    <col min="3089" max="3089" width="6.109375" customWidth="1"/>
    <col min="3090" max="3090" width="3.109375" customWidth="1"/>
    <col min="3091" max="3091" width="6.109375" customWidth="1"/>
    <col min="3092" max="3092" width="1.109375" customWidth="1"/>
    <col min="3093" max="3093" width="7.44140625" customWidth="1"/>
    <col min="3094" max="3094" width="5.109375" customWidth="1"/>
    <col min="3095" max="3096" width="6.109375" customWidth="1"/>
    <col min="3097" max="3098" width="3.6640625" customWidth="1"/>
    <col min="3099" max="3100" width="6.109375" customWidth="1"/>
    <col min="3101" max="3101" width="6" customWidth="1"/>
    <col min="3102" max="3102" width="7.44140625" customWidth="1"/>
    <col min="3103" max="3103" width="1.109375" customWidth="1"/>
    <col min="3104" max="3104" width="6.109375" customWidth="1"/>
    <col min="3105" max="3105" width="3.109375" customWidth="1"/>
    <col min="3106" max="3106" width="6.109375" customWidth="1"/>
    <col min="3107" max="3107" width="8.6640625" customWidth="1"/>
    <col min="3108" max="3108" width="50.109375" customWidth="1"/>
    <col min="3109" max="3109" width="2.6640625" customWidth="1"/>
    <col min="3110" max="3110" width="8.44140625" customWidth="1"/>
    <col min="3341" max="3341" width="8.44140625" customWidth="1"/>
    <col min="3342" max="3342" width="2.44140625" customWidth="1"/>
    <col min="3343" max="3343" width="50" customWidth="1"/>
    <col min="3344" max="3344" width="8.6640625" customWidth="1"/>
    <col min="3345" max="3345" width="6.109375" customWidth="1"/>
    <col min="3346" max="3346" width="3.109375" customWidth="1"/>
    <col min="3347" max="3347" width="6.109375" customWidth="1"/>
    <col min="3348" max="3348" width="1.109375" customWidth="1"/>
    <col min="3349" max="3349" width="7.44140625" customWidth="1"/>
    <col min="3350" max="3350" width="5.109375" customWidth="1"/>
    <col min="3351" max="3352" width="6.109375" customWidth="1"/>
    <col min="3353" max="3354" width="3.6640625" customWidth="1"/>
    <col min="3355" max="3356" width="6.109375" customWidth="1"/>
    <col min="3357" max="3357" width="6" customWidth="1"/>
    <col min="3358" max="3358" width="7.44140625" customWidth="1"/>
    <col min="3359" max="3359" width="1.109375" customWidth="1"/>
    <col min="3360" max="3360" width="6.109375" customWidth="1"/>
    <col min="3361" max="3361" width="3.109375" customWidth="1"/>
    <col min="3362" max="3362" width="6.109375" customWidth="1"/>
    <col min="3363" max="3363" width="8.6640625" customWidth="1"/>
    <col min="3364" max="3364" width="50.109375" customWidth="1"/>
    <col min="3365" max="3365" width="2.6640625" customWidth="1"/>
    <col min="3366" max="3366" width="8.44140625" customWidth="1"/>
    <col min="3597" max="3597" width="8.44140625" customWidth="1"/>
    <col min="3598" max="3598" width="2.44140625" customWidth="1"/>
    <col min="3599" max="3599" width="50" customWidth="1"/>
    <col min="3600" max="3600" width="8.6640625" customWidth="1"/>
    <col min="3601" max="3601" width="6.109375" customWidth="1"/>
    <col min="3602" max="3602" width="3.109375" customWidth="1"/>
    <col min="3603" max="3603" width="6.109375" customWidth="1"/>
    <col min="3604" max="3604" width="1.109375" customWidth="1"/>
    <col min="3605" max="3605" width="7.44140625" customWidth="1"/>
    <col min="3606" max="3606" width="5.109375" customWidth="1"/>
    <col min="3607" max="3608" width="6.109375" customWidth="1"/>
    <col min="3609" max="3610" width="3.6640625" customWidth="1"/>
    <col min="3611" max="3612" width="6.109375" customWidth="1"/>
    <col min="3613" max="3613" width="6" customWidth="1"/>
    <col min="3614" max="3614" width="7.44140625" customWidth="1"/>
    <col min="3615" max="3615" width="1.109375" customWidth="1"/>
    <col min="3616" max="3616" width="6.109375" customWidth="1"/>
    <col min="3617" max="3617" width="3.109375" customWidth="1"/>
    <col min="3618" max="3618" width="6.109375" customWidth="1"/>
    <col min="3619" max="3619" width="8.6640625" customWidth="1"/>
    <col min="3620" max="3620" width="50.109375" customWidth="1"/>
    <col min="3621" max="3621" width="2.6640625" customWidth="1"/>
    <col min="3622" max="3622" width="8.44140625" customWidth="1"/>
    <col min="3853" max="3853" width="8.44140625" customWidth="1"/>
    <col min="3854" max="3854" width="2.44140625" customWidth="1"/>
    <col min="3855" max="3855" width="50" customWidth="1"/>
    <col min="3856" max="3856" width="8.6640625" customWidth="1"/>
    <col min="3857" max="3857" width="6.109375" customWidth="1"/>
    <col min="3858" max="3858" width="3.109375" customWidth="1"/>
    <col min="3859" max="3859" width="6.109375" customWidth="1"/>
    <col min="3860" max="3860" width="1.109375" customWidth="1"/>
    <col min="3861" max="3861" width="7.44140625" customWidth="1"/>
    <col min="3862" max="3862" width="5.109375" customWidth="1"/>
    <col min="3863" max="3864" width="6.109375" customWidth="1"/>
    <col min="3865" max="3866" width="3.6640625" customWidth="1"/>
    <col min="3867" max="3868" width="6.109375" customWidth="1"/>
    <col min="3869" max="3869" width="6" customWidth="1"/>
    <col min="3870" max="3870" width="7.44140625" customWidth="1"/>
    <col min="3871" max="3871" width="1.109375" customWidth="1"/>
    <col min="3872" max="3872" width="6.109375" customWidth="1"/>
    <col min="3873" max="3873" width="3.109375" customWidth="1"/>
    <col min="3874" max="3874" width="6.109375" customWidth="1"/>
    <col min="3875" max="3875" width="8.6640625" customWidth="1"/>
    <col min="3876" max="3876" width="50.109375" customWidth="1"/>
    <col min="3877" max="3877" width="2.6640625" customWidth="1"/>
    <col min="3878" max="3878" width="8.44140625" customWidth="1"/>
    <col min="4109" max="4109" width="8.44140625" customWidth="1"/>
    <col min="4110" max="4110" width="2.44140625" customWidth="1"/>
    <col min="4111" max="4111" width="50" customWidth="1"/>
    <col min="4112" max="4112" width="8.6640625" customWidth="1"/>
    <col min="4113" max="4113" width="6.109375" customWidth="1"/>
    <col min="4114" max="4114" width="3.109375" customWidth="1"/>
    <col min="4115" max="4115" width="6.109375" customWidth="1"/>
    <col min="4116" max="4116" width="1.109375" customWidth="1"/>
    <col min="4117" max="4117" width="7.44140625" customWidth="1"/>
    <col min="4118" max="4118" width="5.109375" customWidth="1"/>
    <col min="4119" max="4120" width="6.109375" customWidth="1"/>
    <col min="4121" max="4122" width="3.6640625" customWidth="1"/>
    <col min="4123" max="4124" width="6.109375" customWidth="1"/>
    <col min="4125" max="4125" width="6" customWidth="1"/>
    <col min="4126" max="4126" width="7.44140625" customWidth="1"/>
    <col min="4127" max="4127" width="1.109375" customWidth="1"/>
    <col min="4128" max="4128" width="6.109375" customWidth="1"/>
    <col min="4129" max="4129" width="3.109375" customWidth="1"/>
    <col min="4130" max="4130" width="6.109375" customWidth="1"/>
    <col min="4131" max="4131" width="8.6640625" customWidth="1"/>
    <col min="4132" max="4132" width="50.109375" customWidth="1"/>
    <col min="4133" max="4133" width="2.6640625" customWidth="1"/>
    <col min="4134" max="4134" width="8.44140625" customWidth="1"/>
    <col min="4365" max="4365" width="8.44140625" customWidth="1"/>
    <col min="4366" max="4366" width="2.44140625" customWidth="1"/>
    <col min="4367" max="4367" width="50" customWidth="1"/>
    <col min="4368" max="4368" width="8.6640625" customWidth="1"/>
    <col min="4369" max="4369" width="6.109375" customWidth="1"/>
    <col min="4370" max="4370" width="3.109375" customWidth="1"/>
    <col min="4371" max="4371" width="6.109375" customWidth="1"/>
    <col min="4372" max="4372" width="1.109375" customWidth="1"/>
    <col min="4373" max="4373" width="7.44140625" customWidth="1"/>
    <col min="4374" max="4374" width="5.109375" customWidth="1"/>
    <col min="4375" max="4376" width="6.109375" customWidth="1"/>
    <col min="4377" max="4378" width="3.6640625" customWidth="1"/>
    <col min="4379" max="4380" width="6.109375" customWidth="1"/>
    <col min="4381" max="4381" width="6" customWidth="1"/>
    <col min="4382" max="4382" width="7.44140625" customWidth="1"/>
    <col min="4383" max="4383" width="1.109375" customWidth="1"/>
    <col min="4384" max="4384" width="6.109375" customWidth="1"/>
    <col min="4385" max="4385" width="3.109375" customWidth="1"/>
    <col min="4386" max="4386" width="6.109375" customWidth="1"/>
    <col min="4387" max="4387" width="8.6640625" customWidth="1"/>
    <col min="4388" max="4388" width="50.109375" customWidth="1"/>
    <col min="4389" max="4389" width="2.6640625" customWidth="1"/>
    <col min="4390" max="4390" width="8.44140625" customWidth="1"/>
    <col min="4621" max="4621" width="8.44140625" customWidth="1"/>
    <col min="4622" max="4622" width="2.44140625" customWidth="1"/>
    <col min="4623" max="4623" width="50" customWidth="1"/>
    <col min="4624" max="4624" width="8.6640625" customWidth="1"/>
    <col min="4625" max="4625" width="6.109375" customWidth="1"/>
    <col min="4626" max="4626" width="3.109375" customWidth="1"/>
    <col min="4627" max="4627" width="6.109375" customWidth="1"/>
    <col min="4628" max="4628" width="1.109375" customWidth="1"/>
    <col min="4629" max="4629" width="7.44140625" customWidth="1"/>
    <col min="4630" max="4630" width="5.109375" customWidth="1"/>
    <col min="4631" max="4632" width="6.109375" customWidth="1"/>
    <col min="4633" max="4634" width="3.6640625" customWidth="1"/>
    <col min="4635" max="4636" width="6.109375" customWidth="1"/>
    <col min="4637" max="4637" width="6" customWidth="1"/>
    <col min="4638" max="4638" width="7.44140625" customWidth="1"/>
    <col min="4639" max="4639" width="1.109375" customWidth="1"/>
    <col min="4640" max="4640" width="6.109375" customWidth="1"/>
    <col min="4641" max="4641" width="3.109375" customWidth="1"/>
    <col min="4642" max="4642" width="6.109375" customWidth="1"/>
    <col min="4643" max="4643" width="8.6640625" customWidth="1"/>
    <col min="4644" max="4644" width="50.109375" customWidth="1"/>
    <col min="4645" max="4645" width="2.6640625" customWidth="1"/>
    <col min="4646" max="4646" width="8.44140625" customWidth="1"/>
    <col min="4877" max="4877" width="8.44140625" customWidth="1"/>
    <col min="4878" max="4878" width="2.44140625" customWidth="1"/>
    <col min="4879" max="4879" width="50" customWidth="1"/>
    <col min="4880" max="4880" width="8.6640625" customWidth="1"/>
    <col min="4881" max="4881" width="6.109375" customWidth="1"/>
    <col min="4882" max="4882" width="3.109375" customWidth="1"/>
    <col min="4883" max="4883" width="6.109375" customWidth="1"/>
    <col min="4884" max="4884" width="1.109375" customWidth="1"/>
    <col min="4885" max="4885" width="7.44140625" customWidth="1"/>
    <col min="4886" max="4886" width="5.109375" customWidth="1"/>
    <col min="4887" max="4888" width="6.109375" customWidth="1"/>
    <col min="4889" max="4890" width="3.6640625" customWidth="1"/>
    <col min="4891" max="4892" width="6.109375" customWidth="1"/>
    <col min="4893" max="4893" width="6" customWidth="1"/>
    <col min="4894" max="4894" width="7.44140625" customWidth="1"/>
    <col min="4895" max="4895" width="1.109375" customWidth="1"/>
    <col min="4896" max="4896" width="6.109375" customWidth="1"/>
    <col min="4897" max="4897" width="3.109375" customWidth="1"/>
    <col min="4898" max="4898" width="6.109375" customWidth="1"/>
    <col min="4899" max="4899" width="8.6640625" customWidth="1"/>
    <col min="4900" max="4900" width="50.109375" customWidth="1"/>
    <col min="4901" max="4901" width="2.6640625" customWidth="1"/>
    <col min="4902" max="4902" width="8.44140625" customWidth="1"/>
    <col min="5133" max="5133" width="8.44140625" customWidth="1"/>
    <col min="5134" max="5134" width="2.44140625" customWidth="1"/>
    <col min="5135" max="5135" width="50" customWidth="1"/>
    <col min="5136" max="5136" width="8.6640625" customWidth="1"/>
    <col min="5137" max="5137" width="6.109375" customWidth="1"/>
    <col min="5138" max="5138" width="3.109375" customWidth="1"/>
    <col min="5139" max="5139" width="6.109375" customWidth="1"/>
    <col min="5140" max="5140" width="1.109375" customWidth="1"/>
    <col min="5141" max="5141" width="7.44140625" customWidth="1"/>
    <col min="5142" max="5142" width="5.109375" customWidth="1"/>
    <col min="5143" max="5144" width="6.109375" customWidth="1"/>
    <col min="5145" max="5146" width="3.6640625" customWidth="1"/>
    <col min="5147" max="5148" width="6.109375" customWidth="1"/>
    <col min="5149" max="5149" width="6" customWidth="1"/>
    <col min="5150" max="5150" width="7.44140625" customWidth="1"/>
    <col min="5151" max="5151" width="1.109375" customWidth="1"/>
    <col min="5152" max="5152" width="6.109375" customWidth="1"/>
    <col min="5153" max="5153" width="3.109375" customWidth="1"/>
    <col min="5154" max="5154" width="6.109375" customWidth="1"/>
    <col min="5155" max="5155" width="8.6640625" customWidth="1"/>
    <col min="5156" max="5156" width="50.109375" customWidth="1"/>
    <col min="5157" max="5157" width="2.6640625" customWidth="1"/>
    <col min="5158" max="5158" width="8.44140625" customWidth="1"/>
    <col min="5389" max="5389" width="8.44140625" customWidth="1"/>
    <col min="5390" max="5390" width="2.44140625" customWidth="1"/>
    <col min="5391" max="5391" width="50" customWidth="1"/>
    <col min="5392" max="5392" width="8.6640625" customWidth="1"/>
    <col min="5393" max="5393" width="6.109375" customWidth="1"/>
    <col min="5394" max="5394" width="3.109375" customWidth="1"/>
    <col min="5395" max="5395" width="6.109375" customWidth="1"/>
    <col min="5396" max="5396" width="1.109375" customWidth="1"/>
    <col min="5397" max="5397" width="7.44140625" customWidth="1"/>
    <col min="5398" max="5398" width="5.109375" customWidth="1"/>
    <col min="5399" max="5400" width="6.109375" customWidth="1"/>
    <col min="5401" max="5402" width="3.6640625" customWidth="1"/>
    <col min="5403" max="5404" width="6.109375" customWidth="1"/>
    <col min="5405" max="5405" width="6" customWidth="1"/>
    <col min="5406" max="5406" width="7.44140625" customWidth="1"/>
    <col min="5407" max="5407" width="1.109375" customWidth="1"/>
    <col min="5408" max="5408" width="6.109375" customWidth="1"/>
    <col min="5409" max="5409" width="3.109375" customWidth="1"/>
    <col min="5410" max="5410" width="6.109375" customWidth="1"/>
    <col min="5411" max="5411" width="8.6640625" customWidth="1"/>
    <col min="5412" max="5412" width="50.109375" customWidth="1"/>
    <col min="5413" max="5413" width="2.6640625" customWidth="1"/>
    <col min="5414" max="5414" width="8.44140625" customWidth="1"/>
    <col min="5645" max="5645" width="8.44140625" customWidth="1"/>
    <col min="5646" max="5646" width="2.44140625" customWidth="1"/>
    <col min="5647" max="5647" width="50" customWidth="1"/>
    <col min="5648" max="5648" width="8.6640625" customWidth="1"/>
    <col min="5649" max="5649" width="6.109375" customWidth="1"/>
    <col min="5650" max="5650" width="3.109375" customWidth="1"/>
    <col min="5651" max="5651" width="6.109375" customWidth="1"/>
    <col min="5652" max="5652" width="1.109375" customWidth="1"/>
    <col min="5653" max="5653" width="7.44140625" customWidth="1"/>
    <col min="5654" max="5654" width="5.109375" customWidth="1"/>
    <col min="5655" max="5656" width="6.109375" customWidth="1"/>
    <col min="5657" max="5658" width="3.6640625" customWidth="1"/>
    <col min="5659" max="5660" width="6.109375" customWidth="1"/>
    <col min="5661" max="5661" width="6" customWidth="1"/>
    <col min="5662" max="5662" width="7.44140625" customWidth="1"/>
    <col min="5663" max="5663" width="1.109375" customWidth="1"/>
    <col min="5664" max="5664" width="6.109375" customWidth="1"/>
    <col min="5665" max="5665" width="3.109375" customWidth="1"/>
    <col min="5666" max="5666" width="6.109375" customWidth="1"/>
    <col min="5667" max="5667" width="8.6640625" customWidth="1"/>
    <col min="5668" max="5668" width="50.109375" customWidth="1"/>
    <col min="5669" max="5669" width="2.6640625" customWidth="1"/>
    <col min="5670" max="5670" width="8.44140625" customWidth="1"/>
    <col min="5901" max="5901" width="8.44140625" customWidth="1"/>
    <col min="5902" max="5902" width="2.44140625" customWidth="1"/>
    <col min="5903" max="5903" width="50" customWidth="1"/>
    <col min="5904" max="5904" width="8.6640625" customWidth="1"/>
    <col min="5905" max="5905" width="6.109375" customWidth="1"/>
    <col min="5906" max="5906" width="3.109375" customWidth="1"/>
    <col min="5907" max="5907" width="6.109375" customWidth="1"/>
    <col min="5908" max="5908" width="1.109375" customWidth="1"/>
    <col min="5909" max="5909" width="7.44140625" customWidth="1"/>
    <col min="5910" max="5910" width="5.109375" customWidth="1"/>
    <col min="5911" max="5912" width="6.109375" customWidth="1"/>
    <col min="5913" max="5914" width="3.6640625" customWidth="1"/>
    <col min="5915" max="5916" width="6.109375" customWidth="1"/>
    <col min="5917" max="5917" width="6" customWidth="1"/>
    <col min="5918" max="5918" width="7.44140625" customWidth="1"/>
    <col min="5919" max="5919" width="1.109375" customWidth="1"/>
    <col min="5920" max="5920" width="6.109375" customWidth="1"/>
    <col min="5921" max="5921" width="3.109375" customWidth="1"/>
    <col min="5922" max="5922" width="6.109375" customWidth="1"/>
    <col min="5923" max="5923" width="8.6640625" customWidth="1"/>
    <col min="5924" max="5924" width="50.109375" customWidth="1"/>
    <col min="5925" max="5925" width="2.6640625" customWidth="1"/>
    <col min="5926" max="5926" width="8.44140625" customWidth="1"/>
    <col min="6157" max="6157" width="8.44140625" customWidth="1"/>
    <col min="6158" max="6158" width="2.44140625" customWidth="1"/>
    <col min="6159" max="6159" width="50" customWidth="1"/>
    <col min="6160" max="6160" width="8.6640625" customWidth="1"/>
    <col min="6161" max="6161" width="6.109375" customWidth="1"/>
    <col min="6162" max="6162" width="3.109375" customWidth="1"/>
    <col min="6163" max="6163" width="6.109375" customWidth="1"/>
    <col min="6164" max="6164" width="1.109375" customWidth="1"/>
    <col min="6165" max="6165" width="7.44140625" customWidth="1"/>
    <col min="6166" max="6166" width="5.109375" customWidth="1"/>
    <col min="6167" max="6168" width="6.109375" customWidth="1"/>
    <col min="6169" max="6170" width="3.6640625" customWidth="1"/>
    <col min="6171" max="6172" width="6.109375" customWidth="1"/>
    <col min="6173" max="6173" width="6" customWidth="1"/>
    <col min="6174" max="6174" width="7.44140625" customWidth="1"/>
    <col min="6175" max="6175" width="1.109375" customWidth="1"/>
    <col min="6176" max="6176" width="6.109375" customWidth="1"/>
    <col min="6177" max="6177" width="3.109375" customWidth="1"/>
    <col min="6178" max="6178" width="6.109375" customWidth="1"/>
    <col min="6179" max="6179" width="8.6640625" customWidth="1"/>
    <col min="6180" max="6180" width="50.109375" customWidth="1"/>
    <col min="6181" max="6181" width="2.6640625" customWidth="1"/>
    <col min="6182" max="6182" width="8.44140625" customWidth="1"/>
    <col min="6413" max="6413" width="8.44140625" customWidth="1"/>
    <col min="6414" max="6414" width="2.44140625" customWidth="1"/>
    <col min="6415" max="6415" width="50" customWidth="1"/>
    <col min="6416" max="6416" width="8.6640625" customWidth="1"/>
    <col min="6417" max="6417" width="6.109375" customWidth="1"/>
    <col min="6418" max="6418" width="3.109375" customWidth="1"/>
    <col min="6419" max="6419" width="6.109375" customWidth="1"/>
    <col min="6420" max="6420" width="1.109375" customWidth="1"/>
    <col min="6421" max="6421" width="7.44140625" customWidth="1"/>
    <col min="6422" max="6422" width="5.109375" customWidth="1"/>
    <col min="6423" max="6424" width="6.109375" customWidth="1"/>
    <col min="6425" max="6426" width="3.6640625" customWidth="1"/>
    <col min="6427" max="6428" width="6.109375" customWidth="1"/>
    <col min="6429" max="6429" width="6" customWidth="1"/>
    <col min="6430" max="6430" width="7.44140625" customWidth="1"/>
    <col min="6431" max="6431" width="1.109375" customWidth="1"/>
    <col min="6432" max="6432" width="6.109375" customWidth="1"/>
    <col min="6433" max="6433" width="3.109375" customWidth="1"/>
    <col min="6434" max="6434" width="6.109375" customWidth="1"/>
    <col min="6435" max="6435" width="8.6640625" customWidth="1"/>
    <col min="6436" max="6436" width="50.109375" customWidth="1"/>
    <col min="6437" max="6437" width="2.6640625" customWidth="1"/>
    <col min="6438" max="6438" width="8.44140625" customWidth="1"/>
    <col min="6669" max="6669" width="8.44140625" customWidth="1"/>
    <col min="6670" max="6670" width="2.44140625" customWidth="1"/>
    <col min="6671" max="6671" width="50" customWidth="1"/>
    <col min="6672" max="6672" width="8.6640625" customWidth="1"/>
    <col min="6673" max="6673" width="6.109375" customWidth="1"/>
    <col min="6674" max="6674" width="3.109375" customWidth="1"/>
    <col min="6675" max="6675" width="6.109375" customWidth="1"/>
    <col min="6676" max="6676" width="1.109375" customWidth="1"/>
    <col min="6677" max="6677" width="7.44140625" customWidth="1"/>
    <col min="6678" max="6678" width="5.109375" customWidth="1"/>
    <col min="6679" max="6680" width="6.109375" customWidth="1"/>
    <col min="6681" max="6682" width="3.6640625" customWidth="1"/>
    <col min="6683" max="6684" width="6.109375" customWidth="1"/>
    <col min="6685" max="6685" width="6" customWidth="1"/>
    <col min="6686" max="6686" width="7.44140625" customWidth="1"/>
    <col min="6687" max="6687" width="1.109375" customWidth="1"/>
    <col min="6688" max="6688" width="6.109375" customWidth="1"/>
    <col min="6689" max="6689" width="3.109375" customWidth="1"/>
    <col min="6690" max="6690" width="6.109375" customWidth="1"/>
    <col min="6691" max="6691" width="8.6640625" customWidth="1"/>
    <col min="6692" max="6692" width="50.109375" customWidth="1"/>
    <col min="6693" max="6693" width="2.6640625" customWidth="1"/>
    <col min="6694" max="6694" width="8.44140625" customWidth="1"/>
    <col min="6925" max="6925" width="8.44140625" customWidth="1"/>
    <col min="6926" max="6926" width="2.44140625" customWidth="1"/>
    <col min="6927" max="6927" width="50" customWidth="1"/>
    <col min="6928" max="6928" width="8.6640625" customWidth="1"/>
    <col min="6929" max="6929" width="6.109375" customWidth="1"/>
    <col min="6930" max="6930" width="3.109375" customWidth="1"/>
    <col min="6931" max="6931" width="6.109375" customWidth="1"/>
    <col min="6932" max="6932" width="1.109375" customWidth="1"/>
    <col min="6933" max="6933" width="7.44140625" customWidth="1"/>
    <col min="6934" max="6934" width="5.109375" customWidth="1"/>
    <col min="6935" max="6936" width="6.109375" customWidth="1"/>
    <col min="6937" max="6938" width="3.6640625" customWidth="1"/>
    <col min="6939" max="6940" width="6.109375" customWidth="1"/>
    <col min="6941" max="6941" width="6" customWidth="1"/>
    <col min="6942" max="6942" width="7.44140625" customWidth="1"/>
    <col min="6943" max="6943" width="1.109375" customWidth="1"/>
    <col min="6944" max="6944" width="6.109375" customWidth="1"/>
    <col min="6945" max="6945" width="3.109375" customWidth="1"/>
    <col min="6946" max="6946" width="6.109375" customWidth="1"/>
    <col min="6947" max="6947" width="8.6640625" customWidth="1"/>
    <col min="6948" max="6948" width="50.109375" customWidth="1"/>
    <col min="6949" max="6949" width="2.6640625" customWidth="1"/>
    <col min="6950" max="6950" width="8.44140625" customWidth="1"/>
    <col min="7181" max="7181" width="8.44140625" customWidth="1"/>
    <col min="7182" max="7182" width="2.44140625" customWidth="1"/>
    <col min="7183" max="7183" width="50" customWidth="1"/>
    <col min="7184" max="7184" width="8.6640625" customWidth="1"/>
    <col min="7185" max="7185" width="6.109375" customWidth="1"/>
    <col min="7186" max="7186" width="3.109375" customWidth="1"/>
    <col min="7187" max="7187" width="6.109375" customWidth="1"/>
    <col min="7188" max="7188" width="1.109375" customWidth="1"/>
    <col min="7189" max="7189" width="7.44140625" customWidth="1"/>
    <col min="7190" max="7190" width="5.109375" customWidth="1"/>
    <col min="7191" max="7192" width="6.109375" customWidth="1"/>
    <col min="7193" max="7194" width="3.6640625" customWidth="1"/>
    <col min="7195" max="7196" width="6.109375" customWidth="1"/>
    <col min="7197" max="7197" width="6" customWidth="1"/>
    <col min="7198" max="7198" width="7.44140625" customWidth="1"/>
    <col min="7199" max="7199" width="1.109375" customWidth="1"/>
    <col min="7200" max="7200" width="6.109375" customWidth="1"/>
    <col min="7201" max="7201" width="3.109375" customWidth="1"/>
    <col min="7202" max="7202" width="6.109375" customWidth="1"/>
    <col min="7203" max="7203" width="8.6640625" customWidth="1"/>
    <col min="7204" max="7204" width="50.109375" customWidth="1"/>
    <col min="7205" max="7205" width="2.6640625" customWidth="1"/>
    <col min="7206" max="7206" width="8.44140625" customWidth="1"/>
    <col min="7437" max="7437" width="8.44140625" customWidth="1"/>
    <col min="7438" max="7438" width="2.44140625" customWidth="1"/>
    <col min="7439" max="7439" width="50" customWidth="1"/>
    <col min="7440" max="7440" width="8.6640625" customWidth="1"/>
    <col min="7441" max="7441" width="6.109375" customWidth="1"/>
    <col min="7442" max="7442" width="3.109375" customWidth="1"/>
    <col min="7443" max="7443" width="6.109375" customWidth="1"/>
    <col min="7444" max="7444" width="1.109375" customWidth="1"/>
    <col min="7445" max="7445" width="7.44140625" customWidth="1"/>
    <col min="7446" max="7446" width="5.109375" customWidth="1"/>
    <col min="7447" max="7448" width="6.109375" customWidth="1"/>
    <col min="7449" max="7450" width="3.6640625" customWidth="1"/>
    <col min="7451" max="7452" width="6.109375" customWidth="1"/>
    <col min="7453" max="7453" width="6" customWidth="1"/>
    <col min="7454" max="7454" width="7.44140625" customWidth="1"/>
    <col min="7455" max="7455" width="1.109375" customWidth="1"/>
    <col min="7456" max="7456" width="6.109375" customWidth="1"/>
    <col min="7457" max="7457" width="3.109375" customWidth="1"/>
    <col min="7458" max="7458" width="6.109375" customWidth="1"/>
    <col min="7459" max="7459" width="8.6640625" customWidth="1"/>
    <col min="7460" max="7460" width="50.109375" customWidth="1"/>
    <col min="7461" max="7461" width="2.6640625" customWidth="1"/>
    <col min="7462" max="7462" width="8.44140625" customWidth="1"/>
    <col min="7693" max="7693" width="8.44140625" customWidth="1"/>
    <col min="7694" max="7694" width="2.44140625" customWidth="1"/>
    <col min="7695" max="7695" width="50" customWidth="1"/>
    <col min="7696" max="7696" width="8.6640625" customWidth="1"/>
    <col min="7697" max="7697" width="6.109375" customWidth="1"/>
    <col min="7698" max="7698" width="3.109375" customWidth="1"/>
    <col min="7699" max="7699" width="6.109375" customWidth="1"/>
    <col min="7700" max="7700" width="1.109375" customWidth="1"/>
    <col min="7701" max="7701" width="7.44140625" customWidth="1"/>
    <col min="7702" max="7702" width="5.109375" customWidth="1"/>
    <col min="7703" max="7704" width="6.109375" customWidth="1"/>
    <col min="7705" max="7706" width="3.6640625" customWidth="1"/>
    <col min="7707" max="7708" width="6.109375" customWidth="1"/>
    <col min="7709" max="7709" width="6" customWidth="1"/>
    <col min="7710" max="7710" width="7.44140625" customWidth="1"/>
    <col min="7711" max="7711" width="1.109375" customWidth="1"/>
    <col min="7712" max="7712" width="6.109375" customWidth="1"/>
    <col min="7713" max="7713" width="3.109375" customWidth="1"/>
    <col min="7714" max="7714" width="6.109375" customWidth="1"/>
    <col min="7715" max="7715" width="8.6640625" customWidth="1"/>
    <col min="7716" max="7716" width="50.109375" customWidth="1"/>
    <col min="7717" max="7717" width="2.6640625" customWidth="1"/>
    <col min="7718" max="7718" width="8.44140625" customWidth="1"/>
    <col min="7949" max="7949" width="8.44140625" customWidth="1"/>
    <col min="7950" max="7950" width="2.44140625" customWidth="1"/>
    <col min="7951" max="7951" width="50" customWidth="1"/>
    <col min="7952" max="7952" width="8.6640625" customWidth="1"/>
    <col min="7953" max="7953" width="6.109375" customWidth="1"/>
    <col min="7954" max="7954" width="3.109375" customWidth="1"/>
    <col min="7955" max="7955" width="6.109375" customWidth="1"/>
    <col min="7956" max="7956" width="1.109375" customWidth="1"/>
    <col min="7957" max="7957" width="7.44140625" customWidth="1"/>
    <col min="7958" max="7958" width="5.109375" customWidth="1"/>
    <col min="7959" max="7960" width="6.109375" customWidth="1"/>
    <col min="7961" max="7962" width="3.6640625" customWidth="1"/>
    <col min="7963" max="7964" width="6.109375" customWidth="1"/>
    <col min="7965" max="7965" width="6" customWidth="1"/>
    <col min="7966" max="7966" width="7.44140625" customWidth="1"/>
    <col min="7967" max="7967" width="1.109375" customWidth="1"/>
    <col min="7968" max="7968" width="6.109375" customWidth="1"/>
    <col min="7969" max="7969" width="3.109375" customWidth="1"/>
    <col min="7970" max="7970" width="6.109375" customWidth="1"/>
    <col min="7971" max="7971" width="8.6640625" customWidth="1"/>
    <col min="7972" max="7972" width="50.109375" customWidth="1"/>
    <col min="7973" max="7973" width="2.6640625" customWidth="1"/>
    <col min="7974" max="7974" width="8.44140625" customWidth="1"/>
    <col min="8205" max="8205" width="8.44140625" customWidth="1"/>
    <col min="8206" max="8206" width="2.44140625" customWidth="1"/>
    <col min="8207" max="8207" width="50" customWidth="1"/>
    <col min="8208" max="8208" width="8.6640625" customWidth="1"/>
    <col min="8209" max="8209" width="6.109375" customWidth="1"/>
    <col min="8210" max="8210" width="3.109375" customWidth="1"/>
    <col min="8211" max="8211" width="6.109375" customWidth="1"/>
    <col min="8212" max="8212" width="1.109375" customWidth="1"/>
    <col min="8213" max="8213" width="7.44140625" customWidth="1"/>
    <col min="8214" max="8214" width="5.109375" customWidth="1"/>
    <col min="8215" max="8216" width="6.109375" customWidth="1"/>
    <col min="8217" max="8218" width="3.6640625" customWidth="1"/>
    <col min="8219" max="8220" width="6.109375" customWidth="1"/>
    <col min="8221" max="8221" width="6" customWidth="1"/>
    <col min="8222" max="8222" width="7.44140625" customWidth="1"/>
    <col min="8223" max="8223" width="1.109375" customWidth="1"/>
    <col min="8224" max="8224" width="6.109375" customWidth="1"/>
    <col min="8225" max="8225" width="3.109375" customWidth="1"/>
    <col min="8226" max="8226" width="6.109375" customWidth="1"/>
    <col min="8227" max="8227" width="8.6640625" customWidth="1"/>
    <col min="8228" max="8228" width="50.109375" customWidth="1"/>
    <col min="8229" max="8229" width="2.6640625" customWidth="1"/>
    <col min="8230" max="8230" width="8.44140625" customWidth="1"/>
    <col min="8461" max="8461" width="8.44140625" customWidth="1"/>
    <col min="8462" max="8462" width="2.44140625" customWidth="1"/>
    <col min="8463" max="8463" width="50" customWidth="1"/>
    <col min="8464" max="8464" width="8.6640625" customWidth="1"/>
    <col min="8465" max="8465" width="6.109375" customWidth="1"/>
    <col min="8466" max="8466" width="3.109375" customWidth="1"/>
    <col min="8467" max="8467" width="6.109375" customWidth="1"/>
    <col min="8468" max="8468" width="1.109375" customWidth="1"/>
    <col min="8469" max="8469" width="7.44140625" customWidth="1"/>
    <col min="8470" max="8470" width="5.109375" customWidth="1"/>
    <col min="8471" max="8472" width="6.109375" customWidth="1"/>
    <col min="8473" max="8474" width="3.6640625" customWidth="1"/>
    <col min="8475" max="8476" width="6.109375" customWidth="1"/>
    <col min="8477" max="8477" width="6" customWidth="1"/>
    <col min="8478" max="8478" width="7.44140625" customWidth="1"/>
    <col min="8479" max="8479" width="1.109375" customWidth="1"/>
    <col min="8480" max="8480" width="6.109375" customWidth="1"/>
    <col min="8481" max="8481" width="3.109375" customWidth="1"/>
    <col min="8482" max="8482" width="6.109375" customWidth="1"/>
    <col min="8483" max="8483" width="8.6640625" customWidth="1"/>
    <col min="8484" max="8484" width="50.109375" customWidth="1"/>
    <col min="8485" max="8485" width="2.6640625" customWidth="1"/>
    <col min="8486" max="8486" width="8.44140625" customWidth="1"/>
    <col min="8717" max="8717" width="8.44140625" customWidth="1"/>
    <col min="8718" max="8718" width="2.44140625" customWidth="1"/>
    <col min="8719" max="8719" width="50" customWidth="1"/>
    <col min="8720" max="8720" width="8.6640625" customWidth="1"/>
    <col min="8721" max="8721" width="6.109375" customWidth="1"/>
    <col min="8722" max="8722" width="3.109375" customWidth="1"/>
    <col min="8723" max="8723" width="6.109375" customWidth="1"/>
    <col min="8724" max="8724" width="1.109375" customWidth="1"/>
    <col min="8725" max="8725" width="7.44140625" customWidth="1"/>
    <col min="8726" max="8726" width="5.109375" customWidth="1"/>
    <col min="8727" max="8728" width="6.109375" customWidth="1"/>
    <col min="8729" max="8730" width="3.6640625" customWidth="1"/>
    <col min="8731" max="8732" width="6.109375" customWidth="1"/>
    <col min="8733" max="8733" width="6" customWidth="1"/>
    <col min="8734" max="8734" width="7.44140625" customWidth="1"/>
    <col min="8735" max="8735" width="1.109375" customWidth="1"/>
    <col min="8736" max="8736" width="6.109375" customWidth="1"/>
    <col min="8737" max="8737" width="3.109375" customWidth="1"/>
    <col min="8738" max="8738" width="6.109375" customWidth="1"/>
    <col min="8739" max="8739" width="8.6640625" customWidth="1"/>
    <col min="8740" max="8740" width="50.109375" customWidth="1"/>
    <col min="8741" max="8741" width="2.6640625" customWidth="1"/>
    <col min="8742" max="8742" width="8.44140625" customWidth="1"/>
    <col min="8973" max="8973" width="8.44140625" customWidth="1"/>
    <col min="8974" max="8974" width="2.44140625" customWidth="1"/>
    <col min="8975" max="8975" width="50" customWidth="1"/>
    <col min="8976" max="8976" width="8.6640625" customWidth="1"/>
    <col min="8977" max="8977" width="6.109375" customWidth="1"/>
    <col min="8978" max="8978" width="3.109375" customWidth="1"/>
    <col min="8979" max="8979" width="6.109375" customWidth="1"/>
    <col min="8980" max="8980" width="1.109375" customWidth="1"/>
    <col min="8981" max="8981" width="7.44140625" customWidth="1"/>
    <col min="8982" max="8982" width="5.109375" customWidth="1"/>
    <col min="8983" max="8984" width="6.109375" customWidth="1"/>
    <col min="8985" max="8986" width="3.6640625" customWidth="1"/>
    <col min="8987" max="8988" width="6.109375" customWidth="1"/>
    <col min="8989" max="8989" width="6" customWidth="1"/>
    <col min="8990" max="8990" width="7.44140625" customWidth="1"/>
    <col min="8991" max="8991" width="1.109375" customWidth="1"/>
    <col min="8992" max="8992" width="6.109375" customWidth="1"/>
    <col min="8993" max="8993" width="3.109375" customWidth="1"/>
    <col min="8994" max="8994" width="6.109375" customWidth="1"/>
    <col min="8995" max="8995" width="8.6640625" customWidth="1"/>
    <col min="8996" max="8996" width="50.109375" customWidth="1"/>
    <col min="8997" max="8997" width="2.6640625" customWidth="1"/>
    <col min="8998" max="8998" width="8.44140625" customWidth="1"/>
    <col min="9229" max="9229" width="8.44140625" customWidth="1"/>
    <col min="9230" max="9230" width="2.44140625" customWidth="1"/>
    <col min="9231" max="9231" width="50" customWidth="1"/>
    <col min="9232" max="9232" width="8.6640625" customWidth="1"/>
    <col min="9233" max="9233" width="6.109375" customWidth="1"/>
    <col min="9234" max="9234" width="3.109375" customWidth="1"/>
    <col min="9235" max="9235" width="6.109375" customWidth="1"/>
    <col min="9236" max="9236" width="1.109375" customWidth="1"/>
    <col min="9237" max="9237" width="7.44140625" customWidth="1"/>
    <col min="9238" max="9238" width="5.109375" customWidth="1"/>
    <col min="9239" max="9240" width="6.109375" customWidth="1"/>
    <col min="9241" max="9242" width="3.6640625" customWidth="1"/>
    <col min="9243" max="9244" width="6.109375" customWidth="1"/>
    <col min="9245" max="9245" width="6" customWidth="1"/>
    <col min="9246" max="9246" width="7.44140625" customWidth="1"/>
    <col min="9247" max="9247" width="1.109375" customWidth="1"/>
    <col min="9248" max="9248" width="6.109375" customWidth="1"/>
    <col min="9249" max="9249" width="3.109375" customWidth="1"/>
    <col min="9250" max="9250" width="6.109375" customWidth="1"/>
    <col min="9251" max="9251" width="8.6640625" customWidth="1"/>
    <col min="9252" max="9252" width="50.109375" customWidth="1"/>
    <col min="9253" max="9253" width="2.6640625" customWidth="1"/>
    <col min="9254" max="9254" width="8.44140625" customWidth="1"/>
    <col min="9485" max="9485" width="8.44140625" customWidth="1"/>
    <col min="9486" max="9486" width="2.44140625" customWidth="1"/>
    <col min="9487" max="9487" width="50" customWidth="1"/>
    <col min="9488" max="9488" width="8.6640625" customWidth="1"/>
    <col min="9489" max="9489" width="6.109375" customWidth="1"/>
    <col min="9490" max="9490" width="3.109375" customWidth="1"/>
    <col min="9491" max="9491" width="6.109375" customWidth="1"/>
    <col min="9492" max="9492" width="1.109375" customWidth="1"/>
    <col min="9493" max="9493" width="7.44140625" customWidth="1"/>
    <col min="9494" max="9494" width="5.109375" customWidth="1"/>
    <col min="9495" max="9496" width="6.109375" customWidth="1"/>
    <col min="9497" max="9498" width="3.6640625" customWidth="1"/>
    <col min="9499" max="9500" width="6.109375" customWidth="1"/>
    <col min="9501" max="9501" width="6" customWidth="1"/>
    <col min="9502" max="9502" width="7.44140625" customWidth="1"/>
    <col min="9503" max="9503" width="1.109375" customWidth="1"/>
    <col min="9504" max="9504" width="6.109375" customWidth="1"/>
    <col min="9505" max="9505" width="3.109375" customWidth="1"/>
    <col min="9506" max="9506" width="6.109375" customWidth="1"/>
    <col min="9507" max="9507" width="8.6640625" customWidth="1"/>
    <col min="9508" max="9508" width="50.109375" customWidth="1"/>
    <col min="9509" max="9509" width="2.6640625" customWidth="1"/>
    <col min="9510" max="9510" width="8.44140625" customWidth="1"/>
    <col min="9741" max="9741" width="8.44140625" customWidth="1"/>
    <col min="9742" max="9742" width="2.44140625" customWidth="1"/>
    <col min="9743" max="9743" width="50" customWidth="1"/>
    <col min="9744" max="9744" width="8.6640625" customWidth="1"/>
    <col min="9745" max="9745" width="6.109375" customWidth="1"/>
    <col min="9746" max="9746" width="3.109375" customWidth="1"/>
    <col min="9747" max="9747" width="6.109375" customWidth="1"/>
    <col min="9748" max="9748" width="1.109375" customWidth="1"/>
    <col min="9749" max="9749" width="7.44140625" customWidth="1"/>
    <col min="9750" max="9750" width="5.109375" customWidth="1"/>
    <col min="9751" max="9752" width="6.109375" customWidth="1"/>
    <col min="9753" max="9754" width="3.6640625" customWidth="1"/>
    <col min="9755" max="9756" width="6.109375" customWidth="1"/>
    <col min="9757" max="9757" width="6" customWidth="1"/>
    <col min="9758" max="9758" width="7.44140625" customWidth="1"/>
    <col min="9759" max="9759" width="1.109375" customWidth="1"/>
    <col min="9760" max="9760" width="6.109375" customWidth="1"/>
    <col min="9761" max="9761" width="3.109375" customWidth="1"/>
    <col min="9762" max="9762" width="6.109375" customWidth="1"/>
    <col min="9763" max="9763" width="8.6640625" customWidth="1"/>
    <col min="9764" max="9764" width="50.109375" customWidth="1"/>
    <col min="9765" max="9765" width="2.6640625" customWidth="1"/>
    <col min="9766" max="9766" width="8.44140625" customWidth="1"/>
    <col min="9997" max="9997" width="8.44140625" customWidth="1"/>
    <col min="9998" max="9998" width="2.44140625" customWidth="1"/>
    <col min="9999" max="9999" width="50" customWidth="1"/>
    <col min="10000" max="10000" width="8.6640625" customWidth="1"/>
    <col min="10001" max="10001" width="6.109375" customWidth="1"/>
    <col min="10002" max="10002" width="3.109375" customWidth="1"/>
    <col min="10003" max="10003" width="6.109375" customWidth="1"/>
    <col min="10004" max="10004" width="1.109375" customWidth="1"/>
    <col min="10005" max="10005" width="7.44140625" customWidth="1"/>
    <col min="10006" max="10006" width="5.109375" customWidth="1"/>
    <col min="10007" max="10008" width="6.109375" customWidth="1"/>
    <col min="10009" max="10010" width="3.6640625" customWidth="1"/>
    <col min="10011" max="10012" width="6.109375" customWidth="1"/>
    <col min="10013" max="10013" width="6" customWidth="1"/>
    <col min="10014" max="10014" width="7.44140625" customWidth="1"/>
    <col min="10015" max="10015" width="1.109375" customWidth="1"/>
    <col min="10016" max="10016" width="6.109375" customWidth="1"/>
    <col min="10017" max="10017" width="3.109375" customWidth="1"/>
    <col min="10018" max="10018" width="6.109375" customWidth="1"/>
    <col min="10019" max="10019" width="8.6640625" customWidth="1"/>
    <col min="10020" max="10020" width="50.109375" customWidth="1"/>
    <col min="10021" max="10021" width="2.6640625" customWidth="1"/>
    <col min="10022" max="10022" width="8.44140625" customWidth="1"/>
    <col min="10253" max="10253" width="8.44140625" customWidth="1"/>
    <col min="10254" max="10254" width="2.44140625" customWidth="1"/>
    <col min="10255" max="10255" width="50" customWidth="1"/>
    <col min="10256" max="10256" width="8.6640625" customWidth="1"/>
    <col min="10257" max="10257" width="6.109375" customWidth="1"/>
    <col min="10258" max="10258" width="3.109375" customWidth="1"/>
    <col min="10259" max="10259" width="6.109375" customWidth="1"/>
    <col min="10260" max="10260" width="1.109375" customWidth="1"/>
    <col min="10261" max="10261" width="7.44140625" customWidth="1"/>
    <col min="10262" max="10262" width="5.109375" customWidth="1"/>
    <col min="10263" max="10264" width="6.109375" customWidth="1"/>
    <col min="10265" max="10266" width="3.6640625" customWidth="1"/>
    <col min="10267" max="10268" width="6.109375" customWidth="1"/>
    <col min="10269" max="10269" width="6" customWidth="1"/>
    <col min="10270" max="10270" width="7.44140625" customWidth="1"/>
    <col min="10271" max="10271" width="1.109375" customWidth="1"/>
    <col min="10272" max="10272" width="6.109375" customWidth="1"/>
    <col min="10273" max="10273" width="3.109375" customWidth="1"/>
    <col min="10274" max="10274" width="6.109375" customWidth="1"/>
    <col min="10275" max="10275" width="8.6640625" customWidth="1"/>
    <col min="10276" max="10276" width="50.109375" customWidth="1"/>
    <col min="10277" max="10277" width="2.6640625" customWidth="1"/>
    <col min="10278" max="10278" width="8.44140625" customWidth="1"/>
    <col min="10509" max="10509" width="8.44140625" customWidth="1"/>
    <col min="10510" max="10510" width="2.44140625" customWidth="1"/>
    <col min="10511" max="10511" width="50" customWidth="1"/>
    <col min="10512" max="10512" width="8.6640625" customWidth="1"/>
    <col min="10513" max="10513" width="6.109375" customWidth="1"/>
    <col min="10514" max="10514" width="3.109375" customWidth="1"/>
    <col min="10515" max="10515" width="6.109375" customWidth="1"/>
    <col min="10516" max="10516" width="1.109375" customWidth="1"/>
    <col min="10517" max="10517" width="7.44140625" customWidth="1"/>
    <col min="10518" max="10518" width="5.109375" customWidth="1"/>
    <col min="10519" max="10520" width="6.109375" customWidth="1"/>
    <col min="10521" max="10522" width="3.6640625" customWidth="1"/>
    <col min="10523" max="10524" width="6.109375" customWidth="1"/>
    <col min="10525" max="10525" width="6" customWidth="1"/>
    <col min="10526" max="10526" width="7.44140625" customWidth="1"/>
    <col min="10527" max="10527" width="1.109375" customWidth="1"/>
    <col min="10528" max="10528" width="6.109375" customWidth="1"/>
    <col min="10529" max="10529" width="3.109375" customWidth="1"/>
    <col min="10530" max="10530" width="6.109375" customWidth="1"/>
    <col min="10531" max="10531" width="8.6640625" customWidth="1"/>
    <col min="10532" max="10532" width="50.109375" customWidth="1"/>
    <col min="10533" max="10533" width="2.6640625" customWidth="1"/>
    <col min="10534" max="10534" width="8.44140625" customWidth="1"/>
    <col min="10765" max="10765" width="8.44140625" customWidth="1"/>
    <col min="10766" max="10766" width="2.44140625" customWidth="1"/>
    <col min="10767" max="10767" width="50" customWidth="1"/>
    <col min="10768" max="10768" width="8.6640625" customWidth="1"/>
    <col min="10769" max="10769" width="6.109375" customWidth="1"/>
    <col min="10770" max="10770" width="3.109375" customWidth="1"/>
    <col min="10771" max="10771" width="6.109375" customWidth="1"/>
    <col min="10772" max="10772" width="1.109375" customWidth="1"/>
    <col min="10773" max="10773" width="7.44140625" customWidth="1"/>
    <col min="10774" max="10774" width="5.109375" customWidth="1"/>
    <col min="10775" max="10776" width="6.109375" customWidth="1"/>
    <col min="10777" max="10778" width="3.6640625" customWidth="1"/>
    <col min="10779" max="10780" width="6.109375" customWidth="1"/>
    <col min="10781" max="10781" width="6" customWidth="1"/>
    <col min="10782" max="10782" width="7.44140625" customWidth="1"/>
    <col min="10783" max="10783" width="1.109375" customWidth="1"/>
    <col min="10784" max="10784" width="6.109375" customWidth="1"/>
    <col min="10785" max="10785" width="3.109375" customWidth="1"/>
    <col min="10786" max="10786" width="6.109375" customWidth="1"/>
    <col min="10787" max="10787" width="8.6640625" customWidth="1"/>
    <col min="10788" max="10788" width="50.109375" customWidth="1"/>
    <col min="10789" max="10789" width="2.6640625" customWidth="1"/>
    <col min="10790" max="10790" width="8.44140625" customWidth="1"/>
    <col min="11021" max="11021" width="8.44140625" customWidth="1"/>
    <col min="11022" max="11022" width="2.44140625" customWidth="1"/>
    <col min="11023" max="11023" width="50" customWidth="1"/>
    <col min="11024" max="11024" width="8.6640625" customWidth="1"/>
    <col min="11025" max="11025" width="6.109375" customWidth="1"/>
    <col min="11026" max="11026" width="3.109375" customWidth="1"/>
    <col min="11027" max="11027" width="6.109375" customWidth="1"/>
    <col min="11028" max="11028" width="1.109375" customWidth="1"/>
    <col min="11029" max="11029" width="7.44140625" customWidth="1"/>
    <col min="11030" max="11030" width="5.109375" customWidth="1"/>
    <col min="11031" max="11032" width="6.109375" customWidth="1"/>
    <col min="11033" max="11034" width="3.6640625" customWidth="1"/>
    <col min="11035" max="11036" width="6.109375" customWidth="1"/>
    <col min="11037" max="11037" width="6" customWidth="1"/>
    <col min="11038" max="11038" width="7.44140625" customWidth="1"/>
    <col min="11039" max="11039" width="1.109375" customWidth="1"/>
    <col min="11040" max="11040" width="6.109375" customWidth="1"/>
    <col min="11041" max="11041" width="3.109375" customWidth="1"/>
    <col min="11042" max="11042" width="6.109375" customWidth="1"/>
    <col min="11043" max="11043" width="8.6640625" customWidth="1"/>
    <col min="11044" max="11044" width="50.109375" customWidth="1"/>
    <col min="11045" max="11045" width="2.6640625" customWidth="1"/>
    <col min="11046" max="11046" width="8.44140625" customWidth="1"/>
    <col min="11277" max="11277" width="8.44140625" customWidth="1"/>
    <col min="11278" max="11278" width="2.44140625" customWidth="1"/>
    <col min="11279" max="11279" width="50" customWidth="1"/>
    <col min="11280" max="11280" width="8.6640625" customWidth="1"/>
    <col min="11281" max="11281" width="6.109375" customWidth="1"/>
    <col min="11282" max="11282" width="3.109375" customWidth="1"/>
    <col min="11283" max="11283" width="6.109375" customWidth="1"/>
    <col min="11284" max="11284" width="1.109375" customWidth="1"/>
    <col min="11285" max="11285" width="7.44140625" customWidth="1"/>
    <col min="11286" max="11286" width="5.109375" customWidth="1"/>
    <col min="11287" max="11288" width="6.109375" customWidth="1"/>
    <col min="11289" max="11290" width="3.6640625" customWidth="1"/>
    <col min="11291" max="11292" width="6.109375" customWidth="1"/>
    <col min="11293" max="11293" width="6" customWidth="1"/>
    <col min="11294" max="11294" width="7.44140625" customWidth="1"/>
    <col min="11295" max="11295" width="1.109375" customWidth="1"/>
    <col min="11296" max="11296" width="6.109375" customWidth="1"/>
    <col min="11297" max="11297" width="3.109375" customWidth="1"/>
    <col min="11298" max="11298" width="6.109375" customWidth="1"/>
    <col min="11299" max="11299" width="8.6640625" customWidth="1"/>
    <col min="11300" max="11300" width="50.109375" customWidth="1"/>
    <col min="11301" max="11301" width="2.6640625" customWidth="1"/>
    <col min="11302" max="11302" width="8.44140625" customWidth="1"/>
    <col min="11533" max="11533" width="8.44140625" customWidth="1"/>
    <col min="11534" max="11534" width="2.44140625" customWidth="1"/>
    <col min="11535" max="11535" width="50" customWidth="1"/>
    <col min="11536" max="11536" width="8.6640625" customWidth="1"/>
    <col min="11537" max="11537" width="6.109375" customWidth="1"/>
    <col min="11538" max="11538" width="3.109375" customWidth="1"/>
    <col min="11539" max="11539" width="6.109375" customWidth="1"/>
    <col min="11540" max="11540" width="1.109375" customWidth="1"/>
    <col min="11541" max="11541" width="7.44140625" customWidth="1"/>
    <col min="11542" max="11542" width="5.109375" customWidth="1"/>
    <col min="11543" max="11544" width="6.109375" customWidth="1"/>
    <col min="11545" max="11546" width="3.6640625" customWidth="1"/>
    <col min="11547" max="11548" width="6.109375" customWidth="1"/>
    <col min="11549" max="11549" width="6" customWidth="1"/>
    <col min="11550" max="11550" width="7.44140625" customWidth="1"/>
    <col min="11551" max="11551" width="1.109375" customWidth="1"/>
    <col min="11552" max="11552" width="6.109375" customWidth="1"/>
    <col min="11553" max="11553" width="3.109375" customWidth="1"/>
    <col min="11554" max="11554" width="6.109375" customWidth="1"/>
    <col min="11555" max="11555" width="8.6640625" customWidth="1"/>
    <col min="11556" max="11556" width="50.109375" customWidth="1"/>
    <col min="11557" max="11557" width="2.6640625" customWidth="1"/>
    <col min="11558" max="11558" width="8.44140625" customWidth="1"/>
    <col min="11789" max="11789" width="8.44140625" customWidth="1"/>
    <col min="11790" max="11790" width="2.44140625" customWidth="1"/>
    <col min="11791" max="11791" width="50" customWidth="1"/>
    <col min="11792" max="11792" width="8.6640625" customWidth="1"/>
    <col min="11793" max="11793" width="6.109375" customWidth="1"/>
    <col min="11794" max="11794" width="3.109375" customWidth="1"/>
    <col min="11795" max="11795" width="6.109375" customWidth="1"/>
    <col min="11796" max="11796" width="1.109375" customWidth="1"/>
    <col min="11797" max="11797" width="7.44140625" customWidth="1"/>
    <col min="11798" max="11798" width="5.109375" customWidth="1"/>
    <col min="11799" max="11800" width="6.109375" customWidth="1"/>
    <col min="11801" max="11802" width="3.6640625" customWidth="1"/>
    <col min="11803" max="11804" width="6.109375" customWidth="1"/>
    <col min="11805" max="11805" width="6" customWidth="1"/>
    <col min="11806" max="11806" width="7.44140625" customWidth="1"/>
    <col min="11807" max="11807" width="1.109375" customWidth="1"/>
    <col min="11808" max="11808" width="6.109375" customWidth="1"/>
    <col min="11809" max="11809" width="3.109375" customWidth="1"/>
    <col min="11810" max="11810" width="6.109375" customWidth="1"/>
    <col min="11811" max="11811" width="8.6640625" customWidth="1"/>
    <col min="11812" max="11812" width="50.109375" customWidth="1"/>
    <col min="11813" max="11813" width="2.6640625" customWidth="1"/>
    <col min="11814" max="11814" width="8.44140625" customWidth="1"/>
    <col min="12045" max="12045" width="8.44140625" customWidth="1"/>
    <col min="12046" max="12046" width="2.44140625" customWidth="1"/>
    <col min="12047" max="12047" width="50" customWidth="1"/>
    <col min="12048" max="12048" width="8.6640625" customWidth="1"/>
    <col min="12049" max="12049" width="6.109375" customWidth="1"/>
    <col min="12050" max="12050" width="3.109375" customWidth="1"/>
    <col min="12051" max="12051" width="6.109375" customWidth="1"/>
    <col min="12052" max="12052" width="1.109375" customWidth="1"/>
    <col min="12053" max="12053" width="7.44140625" customWidth="1"/>
    <col min="12054" max="12054" width="5.109375" customWidth="1"/>
    <col min="12055" max="12056" width="6.109375" customWidth="1"/>
    <col min="12057" max="12058" width="3.6640625" customWidth="1"/>
    <col min="12059" max="12060" width="6.109375" customWidth="1"/>
    <col min="12061" max="12061" width="6" customWidth="1"/>
    <col min="12062" max="12062" width="7.44140625" customWidth="1"/>
    <col min="12063" max="12063" width="1.109375" customWidth="1"/>
    <col min="12064" max="12064" width="6.109375" customWidth="1"/>
    <col min="12065" max="12065" width="3.109375" customWidth="1"/>
    <col min="12066" max="12066" width="6.109375" customWidth="1"/>
    <col min="12067" max="12067" width="8.6640625" customWidth="1"/>
    <col min="12068" max="12068" width="50.109375" customWidth="1"/>
    <col min="12069" max="12069" width="2.6640625" customWidth="1"/>
    <col min="12070" max="12070" width="8.44140625" customWidth="1"/>
    <col min="12301" max="12301" width="8.44140625" customWidth="1"/>
    <col min="12302" max="12302" width="2.44140625" customWidth="1"/>
    <col min="12303" max="12303" width="50" customWidth="1"/>
    <col min="12304" max="12304" width="8.6640625" customWidth="1"/>
    <col min="12305" max="12305" width="6.109375" customWidth="1"/>
    <col min="12306" max="12306" width="3.109375" customWidth="1"/>
    <col min="12307" max="12307" width="6.109375" customWidth="1"/>
    <col min="12308" max="12308" width="1.109375" customWidth="1"/>
    <col min="12309" max="12309" width="7.44140625" customWidth="1"/>
    <col min="12310" max="12310" width="5.109375" customWidth="1"/>
    <col min="12311" max="12312" width="6.109375" customWidth="1"/>
    <col min="12313" max="12314" width="3.6640625" customWidth="1"/>
    <col min="12315" max="12316" width="6.109375" customWidth="1"/>
    <col min="12317" max="12317" width="6" customWidth="1"/>
    <col min="12318" max="12318" width="7.44140625" customWidth="1"/>
    <col min="12319" max="12319" width="1.109375" customWidth="1"/>
    <col min="12320" max="12320" width="6.109375" customWidth="1"/>
    <col min="12321" max="12321" width="3.109375" customWidth="1"/>
    <col min="12322" max="12322" width="6.109375" customWidth="1"/>
    <col min="12323" max="12323" width="8.6640625" customWidth="1"/>
    <col min="12324" max="12324" width="50.109375" customWidth="1"/>
    <col min="12325" max="12325" width="2.6640625" customWidth="1"/>
    <col min="12326" max="12326" width="8.44140625" customWidth="1"/>
    <col min="12557" max="12557" width="8.44140625" customWidth="1"/>
    <col min="12558" max="12558" width="2.44140625" customWidth="1"/>
    <col min="12559" max="12559" width="50" customWidth="1"/>
    <col min="12560" max="12560" width="8.6640625" customWidth="1"/>
    <col min="12561" max="12561" width="6.109375" customWidth="1"/>
    <col min="12562" max="12562" width="3.109375" customWidth="1"/>
    <col min="12563" max="12563" width="6.109375" customWidth="1"/>
    <col min="12564" max="12564" width="1.109375" customWidth="1"/>
    <col min="12565" max="12565" width="7.44140625" customWidth="1"/>
    <col min="12566" max="12566" width="5.109375" customWidth="1"/>
    <col min="12567" max="12568" width="6.109375" customWidth="1"/>
    <col min="12569" max="12570" width="3.6640625" customWidth="1"/>
    <col min="12571" max="12572" width="6.109375" customWidth="1"/>
    <col min="12573" max="12573" width="6" customWidth="1"/>
    <col min="12574" max="12574" width="7.44140625" customWidth="1"/>
    <col min="12575" max="12575" width="1.109375" customWidth="1"/>
    <col min="12576" max="12576" width="6.109375" customWidth="1"/>
    <col min="12577" max="12577" width="3.109375" customWidth="1"/>
    <col min="12578" max="12578" width="6.109375" customWidth="1"/>
    <col min="12579" max="12579" width="8.6640625" customWidth="1"/>
    <col min="12580" max="12580" width="50.109375" customWidth="1"/>
    <col min="12581" max="12581" width="2.6640625" customWidth="1"/>
    <col min="12582" max="12582" width="8.44140625" customWidth="1"/>
    <col min="12813" max="12813" width="8.44140625" customWidth="1"/>
    <col min="12814" max="12814" width="2.44140625" customWidth="1"/>
    <col min="12815" max="12815" width="50" customWidth="1"/>
    <col min="12816" max="12816" width="8.6640625" customWidth="1"/>
    <col min="12817" max="12817" width="6.109375" customWidth="1"/>
    <col min="12818" max="12818" width="3.109375" customWidth="1"/>
    <col min="12819" max="12819" width="6.109375" customWidth="1"/>
    <col min="12820" max="12820" width="1.109375" customWidth="1"/>
    <col min="12821" max="12821" width="7.44140625" customWidth="1"/>
    <col min="12822" max="12822" width="5.109375" customWidth="1"/>
    <col min="12823" max="12824" width="6.109375" customWidth="1"/>
    <col min="12825" max="12826" width="3.6640625" customWidth="1"/>
    <col min="12827" max="12828" width="6.109375" customWidth="1"/>
    <col min="12829" max="12829" width="6" customWidth="1"/>
    <col min="12830" max="12830" width="7.44140625" customWidth="1"/>
    <col min="12831" max="12831" width="1.109375" customWidth="1"/>
    <col min="12832" max="12832" width="6.109375" customWidth="1"/>
    <col min="12833" max="12833" width="3.109375" customWidth="1"/>
    <col min="12834" max="12834" width="6.109375" customWidth="1"/>
    <col min="12835" max="12835" width="8.6640625" customWidth="1"/>
    <col min="12836" max="12836" width="50.109375" customWidth="1"/>
    <col min="12837" max="12837" width="2.6640625" customWidth="1"/>
    <col min="12838" max="12838" width="8.44140625" customWidth="1"/>
    <col min="13069" max="13069" width="8.44140625" customWidth="1"/>
    <col min="13070" max="13070" width="2.44140625" customWidth="1"/>
    <col min="13071" max="13071" width="50" customWidth="1"/>
    <col min="13072" max="13072" width="8.6640625" customWidth="1"/>
    <col min="13073" max="13073" width="6.109375" customWidth="1"/>
    <col min="13074" max="13074" width="3.109375" customWidth="1"/>
    <col min="13075" max="13075" width="6.109375" customWidth="1"/>
    <col min="13076" max="13076" width="1.109375" customWidth="1"/>
    <col min="13077" max="13077" width="7.44140625" customWidth="1"/>
    <col min="13078" max="13078" width="5.109375" customWidth="1"/>
    <col min="13079" max="13080" width="6.109375" customWidth="1"/>
    <col min="13081" max="13082" width="3.6640625" customWidth="1"/>
    <col min="13083" max="13084" width="6.109375" customWidth="1"/>
    <col min="13085" max="13085" width="6" customWidth="1"/>
    <col min="13086" max="13086" width="7.44140625" customWidth="1"/>
    <col min="13087" max="13087" width="1.109375" customWidth="1"/>
    <col min="13088" max="13088" width="6.109375" customWidth="1"/>
    <col min="13089" max="13089" width="3.109375" customWidth="1"/>
    <col min="13090" max="13090" width="6.109375" customWidth="1"/>
    <col min="13091" max="13091" width="8.6640625" customWidth="1"/>
    <col min="13092" max="13092" width="50.109375" customWidth="1"/>
    <col min="13093" max="13093" width="2.6640625" customWidth="1"/>
    <col min="13094" max="13094" width="8.44140625" customWidth="1"/>
    <col min="13325" max="13325" width="8.44140625" customWidth="1"/>
    <col min="13326" max="13326" width="2.44140625" customWidth="1"/>
    <col min="13327" max="13327" width="50" customWidth="1"/>
    <col min="13328" max="13328" width="8.6640625" customWidth="1"/>
    <col min="13329" max="13329" width="6.109375" customWidth="1"/>
    <col min="13330" max="13330" width="3.109375" customWidth="1"/>
    <col min="13331" max="13331" width="6.109375" customWidth="1"/>
    <col min="13332" max="13332" width="1.109375" customWidth="1"/>
    <col min="13333" max="13333" width="7.44140625" customWidth="1"/>
    <col min="13334" max="13334" width="5.109375" customWidth="1"/>
    <col min="13335" max="13336" width="6.109375" customWidth="1"/>
    <col min="13337" max="13338" width="3.6640625" customWidth="1"/>
    <col min="13339" max="13340" width="6.109375" customWidth="1"/>
    <col min="13341" max="13341" width="6" customWidth="1"/>
    <col min="13342" max="13342" width="7.44140625" customWidth="1"/>
    <col min="13343" max="13343" width="1.109375" customWidth="1"/>
    <col min="13344" max="13344" width="6.109375" customWidth="1"/>
    <col min="13345" max="13345" width="3.109375" customWidth="1"/>
    <col min="13346" max="13346" width="6.109375" customWidth="1"/>
    <col min="13347" max="13347" width="8.6640625" customWidth="1"/>
    <col min="13348" max="13348" width="50.109375" customWidth="1"/>
    <col min="13349" max="13349" width="2.6640625" customWidth="1"/>
    <col min="13350" max="13350" width="8.44140625" customWidth="1"/>
    <col min="13581" max="13581" width="8.44140625" customWidth="1"/>
    <col min="13582" max="13582" width="2.44140625" customWidth="1"/>
    <col min="13583" max="13583" width="50" customWidth="1"/>
    <col min="13584" max="13584" width="8.6640625" customWidth="1"/>
    <col min="13585" max="13585" width="6.109375" customWidth="1"/>
    <col min="13586" max="13586" width="3.109375" customWidth="1"/>
    <col min="13587" max="13587" width="6.109375" customWidth="1"/>
    <col min="13588" max="13588" width="1.109375" customWidth="1"/>
    <col min="13589" max="13589" width="7.44140625" customWidth="1"/>
    <col min="13590" max="13590" width="5.109375" customWidth="1"/>
    <col min="13591" max="13592" width="6.109375" customWidth="1"/>
    <col min="13593" max="13594" width="3.6640625" customWidth="1"/>
    <col min="13595" max="13596" width="6.109375" customWidth="1"/>
    <col min="13597" max="13597" width="6" customWidth="1"/>
    <col min="13598" max="13598" width="7.44140625" customWidth="1"/>
    <col min="13599" max="13599" width="1.109375" customWidth="1"/>
    <col min="13600" max="13600" width="6.109375" customWidth="1"/>
    <col min="13601" max="13601" width="3.109375" customWidth="1"/>
    <col min="13602" max="13602" width="6.109375" customWidth="1"/>
    <col min="13603" max="13603" width="8.6640625" customWidth="1"/>
    <col min="13604" max="13604" width="50.109375" customWidth="1"/>
    <col min="13605" max="13605" width="2.6640625" customWidth="1"/>
    <col min="13606" max="13606" width="8.44140625" customWidth="1"/>
    <col min="13837" max="13837" width="8.44140625" customWidth="1"/>
    <col min="13838" max="13838" width="2.44140625" customWidth="1"/>
    <col min="13839" max="13839" width="50" customWidth="1"/>
    <col min="13840" max="13840" width="8.6640625" customWidth="1"/>
    <col min="13841" max="13841" width="6.109375" customWidth="1"/>
    <col min="13842" max="13842" width="3.109375" customWidth="1"/>
    <col min="13843" max="13843" width="6.109375" customWidth="1"/>
    <col min="13844" max="13844" width="1.109375" customWidth="1"/>
    <col min="13845" max="13845" width="7.44140625" customWidth="1"/>
    <col min="13846" max="13846" width="5.109375" customWidth="1"/>
    <col min="13847" max="13848" width="6.109375" customWidth="1"/>
    <col min="13849" max="13850" width="3.6640625" customWidth="1"/>
    <col min="13851" max="13852" width="6.109375" customWidth="1"/>
    <col min="13853" max="13853" width="6" customWidth="1"/>
    <col min="13854" max="13854" width="7.44140625" customWidth="1"/>
    <col min="13855" max="13855" width="1.109375" customWidth="1"/>
    <col min="13856" max="13856" width="6.109375" customWidth="1"/>
    <col min="13857" max="13857" width="3.109375" customWidth="1"/>
    <col min="13858" max="13858" width="6.109375" customWidth="1"/>
    <col min="13859" max="13859" width="8.6640625" customWidth="1"/>
    <col min="13860" max="13860" width="50.109375" customWidth="1"/>
    <col min="13861" max="13861" width="2.6640625" customWidth="1"/>
    <col min="13862" max="13862" width="8.44140625" customWidth="1"/>
    <col min="14093" max="14093" width="8.44140625" customWidth="1"/>
    <col min="14094" max="14094" width="2.44140625" customWidth="1"/>
    <col min="14095" max="14095" width="50" customWidth="1"/>
    <col min="14096" max="14096" width="8.6640625" customWidth="1"/>
    <col min="14097" max="14097" width="6.109375" customWidth="1"/>
    <col min="14098" max="14098" width="3.109375" customWidth="1"/>
    <col min="14099" max="14099" width="6.109375" customWidth="1"/>
    <col min="14100" max="14100" width="1.109375" customWidth="1"/>
    <col min="14101" max="14101" width="7.44140625" customWidth="1"/>
    <col min="14102" max="14102" width="5.109375" customWidth="1"/>
    <col min="14103" max="14104" width="6.109375" customWidth="1"/>
    <col min="14105" max="14106" width="3.6640625" customWidth="1"/>
    <col min="14107" max="14108" width="6.109375" customWidth="1"/>
    <col min="14109" max="14109" width="6" customWidth="1"/>
    <col min="14110" max="14110" width="7.44140625" customWidth="1"/>
    <col min="14111" max="14111" width="1.109375" customWidth="1"/>
    <col min="14112" max="14112" width="6.109375" customWidth="1"/>
    <col min="14113" max="14113" width="3.109375" customWidth="1"/>
    <col min="14114" max="14114" width="6.109375" customWidth="1"/>
    <col min="14115" max="14115" width="8.6640625" customWidth="1"/>
    <col min="14116" max="14116" width="50.109375" customWidth="1"/>
    <col min="14117" max="14117" width="2.6640625" customWidth="1"/>
    <col min="14118" max="14118" width="8.44140625" customWidth="1"/>
    <col min="14349" max="14349" width="8.44140625" customWidth="1"/>
    <col min="14350" max="14350" width="2.44140625" customWidth="1"/>
    <col min="14351" max="14351" width="50" customWidth="1"/>
    <col min="14352" max="14352" width="8.6640625" customWidth="1"/>
    <col min="14353" max="14353" width="6.109375" customWidth="1"/>
    <col min="14354" max="14354" width="3.109375" customWidth="1"/>
    <col min="14355" max="14355" width="6.109375" customWidth="1"/>
    <col min="14356" max="14356" width="1.109375" customWidth="1"/>
    <col min="14357" max="14357" width="7.44140625" customWidth="1"/>
    <col min="14358" max="14358" width="5.109375" customWidth="1"/>
    <col min="14359" max="14360" width="6.109375" customWidth="1"/>
    <col min="14361" max="14362" width="3.6640625" customWidth="1"/>
    <col min="14363" max="14364" width="6.109375" customWidth="1"/>
    <col min="14365" max="14365" width="6" customWidth="1"/>
    <col min="14366" max="14366" width="7.44140625" customWidth="1"/>
    <col min="14367" max="14367" width="1.109375" customWidth="1"/>
    <col min="14368" max="14368" width="6.109375" customWidth="1"/>
    <col min="14369" max="14369" width="3.109375" customWidth="1"/>
    <col min="14370" max="14370" width="6.109375" customWidth="1"/>
    <col min="14371" max="14371" width="8.6640625" customWidth="1"/>
    <col min="14372" max="14372" width="50.109375" customWidth="1"/>
    <col min="14373" max="14373" width="2.6640625" customWidth="1"/>
    <col min="14374" max="14374" width="8.44140625" customWidth="1"/>
    <col min="14605" max="14605" width="8.44140625" customWidth="1"/>
    <col min="14606" max="14606" width="2.44140625" customWidth="1"/>
    <col min="14607" max="14607" width="50" customWidth="1"/>
    <col min="14608" max="14608" width="8.6640625" customWidth="1"/>
    <col min="14609" max="14609" width="6.109375" customWidth="1"/>
    <col min="14610" max="14610" width="3.109375" customWidth="1"/>
    <col min="14611" max="14611" width="6.109375" customWidth="1"/>
    <col min="14612" max="14612" width="1.109375" customWidth="1"/>
    <col min="14613" max="14613" width="7.44140625" customWidth="1"/>
    <col min="14614" max="14614" width="5.109375" customWidth="1"/>
    <col min="14615" max="14616" width="6.109375" customWidth="1"/>
    <col min="14617" max="14618" width="3.6640625" customWidth="1"/>
    <col min="14619" max="14620" width="6.109375" customWidth="1"/>
    <col min="14621" max="14621" width="6" customWidth="1"/>
    <col min="14622" max="14622" width="7.44140625" customWidth="1"/>
    <col min="14623" max="14623" width="1.109375" customWidth="1"/>
    <col min="14624" max="14624" width="6.109375" customWidth="1"/>
    <col min="14625" max="14625" width="3.109375" customWidth="1"/>
    <col min="14626" max="14626" width="6.109375" customWidth="1"/>
    <col min="14627" max="14627" width="8.6640625" customWidth="1"/>
    <col min="14628" max="14628" width="50.109375" customWidth="1"/>
    <col min="14629" max="14629" width="2.6640625" customWidth="1"/>
    <col min="14630" max="14630" width="8.44140625" customWidth="1"/>
    <col min="14861" max="14861" width="8.44140625" customWidth="1"/>
    <col min="14862" max="14862" width="2.44140625" customWidth="1"/>
    <col min="14863" max="14863" width="50" customWidth="1"/>
    <col min="14864" max="14864" width="8.6640625" customWidth="1"/>
    <col min="14865" max="14865" width="6.109375" customWidth="1"/>
    <col min="14866" max="14866" width="3.109375" customWidth="1"/>
    <col min="14867" max="14867" width="6.109375" customWidth="1"/>
    <col min="14868" max="14868" width="1.109375" customWidth="1"/>
    <col min="14869" max="14869" width="7.44140625" customWidth="1"/>
    <col min="14870" max="14870" width="5.109375" customWidth="1"/>
    <col min="14871" max="14872" width="6.109375" customWidth="1"/>
    <col min="14873" max="14874" width="3.6640625" customWidth="1"/>
    <col min="14875" max="14876" width="6.109375" customWidth="1"/>
    <col min="14877" max="14877" width="6" customWidth="1"/>
    <col min="14878" max="14878" width="7.44140625" customWidth="1"/>
    <col min="14879" max="14879" width="1.109375" customWidth="1"/>
    <col min="14880" max="14880" width="6.109375" customWidth="1"/>
    <col min="14881" max="14881" width="3.109375" customWidth="1"/>
    <col min="14882" max="14882" width="6.109375" customWidth="1"/>
    <col min="14883" max="14883" width="8.6640625" customWidth="1"/>
    <col min="14884" max="14884" width="50.109375" customWidth="1"/>
    <col min="14885" max="14885" width="2.6640625" customWidth="1"/>
    <col min="14886" max="14886" width="8.44140625" customWidth="1"/>
    <col min="15117" max="15117" width="8.44140625" customWidth="1"/>
    <col min="15118" max="15118" width="2.44140625" customWidth="1"/>
    <col min="15119" max="15119" width="50" customWidth="1"/>
    <col min="15120" max="15120" width="8.6640625" customWidth="1"/>
    <col min="15121" max="15121" width="6.109375" customWidth="1"/>
    <col min="15122" max="15122" width="3.109375" customWidth="1"/>
    <col min="15123" max="15123" width="6.109375" customWidth="1"/>
    <col min="15124" max="15124" width="1.109375" customWidth="1"/>
    <col min="15125" max="15125" width="7.44140625" customWidth="1"/>
    <col min="15126" max="15126" width="5.109375" customWidth="1"/>
    <col min="15127" max="15128" width="6.109375" customWidth="1"/>
    <col min="15129" max="15130" width="3.6640625" customWidth="1"/>
    <col min="15131" max="15132" width="6.109375" customWidth="1"/>
    <col min="15133" max="15133" width="6" customWidth="1"/>
    <col min="15134" max="15134" width="7.44140625" customWidth="1"/>
    <col min="15135" max="15135" width="1.109375" customWidth="1"/>
    <col min="15136" max="15136" width="6.109375" customWidth="1"/>
    <col min="15137" max="15137" width="3.109375" customWidth="1"/>
    <col min="15138" max="15138" width="6.109375" customWidth="1"/>
    <col min="15139" max="15139" width="8.6640625" customWidth="1"/>
    <col min="15140" max="15140" width="50.109375" customWidth="1"/>
    <col min="15141" max="15141" width="2.6640625" customWidth="1"/>
    <col min="15142" max="15142" width="8.44140625" customWidth="1"/>
    <col min="15373" max="15373" width="8.44140625" customWidth="1"/>
    <col min="15374" max="15374" width="2.44140625" customWidth="1"/>
    <col min="15375" max="15375" width="50" customWidth="1"/>
    <col min="15376" max="15376" width="8.6640625" customWidth="1"/>
    <col min="15377" max="15377" width="6.109375" customWidth="1"/>
    <col min="15378" max="15378" width="3.109375" customWidth="1"/>
    <col min="15379" max="15379" width="6.109375" customWidth="1"/>
    <col min="15380" max="15380" width="1.109375" customWidth="1"/>
    <col min="15381" max="15381" width="7.44140625" customWidth="1"/>
    <col min="15382" max="15382" width="5.109375" customWidth="1"/>
    <col min="15383" max="15384" width="6.109375" customWidth="1"/>
    <col min="15385" max="15386" width="3.6640625" customWidth="1"/>
    <col min="15387" max="15388" width="6.109375" customWidth="1"/>
    <col min="15389" max="15389" width="6" customWidth="1"/>
    <col min="15390" max="15390" width="7.44140625" customWidth="1"/>
    <col min="15391" max="15391" width="1.109375" customWidth="1"/>
    <col min="15392" max="15392" width="6.109375" customWidth="1"/>
    <col min="15393" max="15393" width="3.109375" customWidth="1"/>
    <col min="15394" max="15394" width="6.109375" customWidth="1"/>
    <col min="15395" max="15395" width="8.6640625" customWidth="1"/>
    <col min="15396" max="15396" width="50.109375" customWidth="1"/>
    <col min="15397" max="15397" width="2.6640625" customWidth="1"/>
    <col min="15398" max="15398" width="8.44140625" customWidth="1"/>
    <col min="15629" max="15629" width="8.44140625" customWidth="1"/>
    <col min="15630" max="15630" width="2.44140625" customWidth="1"/>
    <col min="15631" max="15631" width="50" customWidth="1"/>
    <col min="15632" max="15632" width="8.6640625" customWidth="1"/>
    <col min="15633" max="15633" width="6.109375" customWidth="1"/>
    <col min="15634" max="15634" width="3.109375" customWidth="1"/>
    <col min="15635" max="15635" width="6.109375" customWidth="1"/>
    <col min="15636" max="15636" width="1.109375" customWidth="1"/>
    <col min="15637" max="15637" width="7.44140625" customWidth="1"/>
    <col min="15638" max="15638" width="5.109375" customWidth="1"/>
    <col min="15639" max="15640" width="6.109375" customWidth="1"/>
    <col min="15641" max="15642" width="3.6640625" customWidth="1"/>
    <col min="15643" max="15644" width="6.109375" customWidth="1"/>
    <col min="15645" max="15645" width="6" customWidth="1"/>
    <col min="15646" max="15646" width="7.44140625" customWidth="1"/>
    <col min="15647" max="15647" width="1.109375" customWidth="1"/>
    <col min="15648" max="15648" width="6.109375" customWidth="1"/>
    <col min="15649" max="15649" width="3.109375" customWidth="1"/>
    <col min="15650" max="15650" width="6.109375" customWidth="1"/>
    <col min="15651" max="15651" width="8.6640625" customWidth="1"/>
    <col min="15652" max="15652" width="50.109375" customWidth="1"/>
    <col min="15653" max="15653" width="2.6640625" customWidth="1"/>
    <col min="15654" max="15654" width="8.44140625" customWidth="1"/>
    <col min="15885" max="15885" width="8.44140625" customWidth="1"/>
    <col min="15886" max="15886" width="2.44140625" customWidth="1"/>
    <col min="15887" max="15887" width="50" customWidth="1"/>
    <col min="15888" max="15888" width="8.6640625" customWidth="1"/>
    <col min="15889" max="15889" width="6.109375" customWidth="1"/>
    <col min="15890" max="15890" width="3.109375" customWidth="1"/>
    <col min="15891" max="15891" width="6.109375" customWidth="1"/>
    <col min="15892" max="15892" width="1.109375" customWidth="1"/>
    <col min="15893" max="15893" width="7.44140625" customWidth="1"/>
    <col min="15894" max="15894" width="5.109375" customWidth="1"/>
    <col min="15895" max="15896" width="6.109375" customWidth="1"/>
    <col min="15897" max="15898" width="3.6640625" customWidth="1"/>
    <col min="15899" max="15900" width="6.109375" customWidth="1"/>
    <col min="15901" max="15901" width="6" customWidth="1"/>
    <col min="15902" max="15902" width="7.44140625" customWidth="1"/>
    <col min="15903" max="15903" width="1.109375" customWidth="1"/>
    <col min="15904" max="15904" width="6.109375" customWidth="1"/>
    <col min="15905" max="15905" width="3.109375" customWidth="1"/>
    <col min="15906" max="15906" width="6.109375" customWidth="1"/>
    <col min="15907" max="15907" width="8.6640625" customWidth="1"/>
    <col min="15908" max="15908" width="50.109375" customWidth="1"/>
    <col min="15909" max="15909" width="2.6640625" customWidth="1"/>
    <col min="15910" max="15910" width="8.44140625" customWidth="1"/>
    <col min="16141" max="16141" width="8.44140625" customWidth="1"/>
    <col min="16142" max="16142" width="2.44140625" customWidth="1"/>
    <col min="16143" max="16143" width="50" customWidth="1"/>
    <col min="16144" max="16144" width="8.6640625" customWidth="1"/>
    <col min="16145" max="16145" width="6.109375" customWidth="1"/>
    <col min="16146" max="16146" width="3.109375" customWidth="1"/>
    <col min="16147" max="16147" width="6.109375" customWidth="1"/>
    <col min="16148" max="16148" width="1.109375" customWidth="1"/>
    <col min="16149" max="16149" width="7.44140625" customWidth="1"/>
    <col min="16150" max="16150" width="5.109375" customWidth="1"/>
    <col min="16151" max="16152" width="6.109375" customWidth="1"/>
    <col min="16153" max="16154" width="3.6640625" customWidth="1"/>
    <col min="16155" max="16156" width="6.109375" customWidth="1"/>
    <col min="16157" max="16157" width="6" customWidth="1"/>
    <col min="16158" max="16158" width="7.44140625" customWidth="1"/>
    <col min="16159" max="16159" width="1.109375" customWidth="1"/>
    <col min="16160" max="16160" width="6.109375" customWidth="1"/>
    <col min="16161" max="16161" width="3.109375" customWidth="1"/>
    <col min="16162" max="16162" width="6.109375" customWidth="1"/>
    <col min="16163" max="16163" width="8.6640625" customWidth="1"/>
    <col min="16164" max="16164" width="50.109375" customWidth="1"/>
    <col min="16165" max="16165" width="2.6640625" customWidth="1"/>
    <col min="16166" max="16166" width="8.44140625" customWidth="1"/>
  </cols>
  <sheetData>
    <row r="1" spans="1:38" ht="49.5" customHeight="1" x14ac:dyDescent="0.2">
      <c r="C1" s="405" t="s">
        <v>299</v>
      </c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  <c r="AG1" s="405"/>
      <c r="AH1" s="405"/>
      <c r="AI1" s="405"/>
      <c r="AJ1" s="405"/>
    </row>
    <row r="2" spans="1:38" ht="20.100000000000001" customHeight="1" x14ac:dyDescent="0.2">
      <c r="G2" s="121" t="s">
        <v>336</v>
      </c>
      <c r="H2" s="121"/>
      <c r="I2" s="184"/>
      <c r="J2" s="184"/>
      <c r="K2" s="185"/>
      <c r="L2" s="185"/>
      <c r="M2" s="185"/>
      <c r="N2" s="185"/>
      <c r="O2" s="185"/>
      <c r="P2" s="182"/>
      <c r="Q2" s="182"/>
      <c r="R2" s="182"/>
      <c r="S2" s="182"/>
      <c r="T2" s="182"/>
      <c r="U2" s="182"/>
      <c r="V2" s="182"/>
      <c r="W2" s="182"/>
      <c r="X2" s="185"/>
      <c r="Y2" s="185"/>
      <c r="Z2" s="185"/>
      <c r="AA2" s="185"/>
      <c r="AB2" s="185"/>
      <c r="AC2" s="185"/>
      <c r="AD2" s="185"/>
      <c r="AE2" s="185"/>
    </row>
    <row r="3" spans="1:38" ht="20.100000000000001" customHeight="1" x14ac:dyDescent="0.2">
      <c r="G3" s="121" t="s">
        <v>135</v>
      </c>
      <c r="H3" s="121"/>
      <c r="I3" s="25"/>
      <c r="J3" s="25"/>
      <c r="K3" s="1"/>
      <c r="L3" s="1"/>
      <c r="M3" s="1"/>
      <c r="N3" s="1"/>
      <c r="O3" s="1"/>
      <c r="P3" s="1"/>
      <c r="Q3" s="1"/>
      <c r="R3" s="1"/>
      <c r="T3" s="1"/>
      <c r="V3" s="121" t="s">
        <v>306</v>
      </c>
      <c r="W3" s="1"/>
      <c r="X3" s="1"/>
      <c r="Y3" s="1"/>
      <c r="Z3" s="1"/>
      <c r="AA3" s="1"/>
      <c r="AB3" s="1"/>
      <c r="AC3" s="1"/>
      <c r="AE3" s="1"/>
    </row>
    <row r="4" spans="1:38" ht="20.100000000000001" customHeight="1" x14ac:dyDescent="0.2">
      <c r="D4" s="137"/>
      <c r="E4" s="137"/>
      <c r="G4" s="25"/>
      <c r="H4" s="147" t="s">
        <v>307</v>
      </c>
      <c r="J4" s="148"/>
      <c r="K4" s="149"/>
      <c r="L4" s="149"/>
      <c r="M4" s="149"/>
      <c r="N4" s="149"/>
      <c r="O4" s="149"/>
      <c r="P4" s="149"/>
      <c r="R4" s="149"/>
      <c r="S4" s="149"/>
      <c r="T4" s="149"/>
      <c r="U4" s="149"/>
      <c r="W4" s="150" t="s">
        <v>308</v>
      </c>
      <c r="X4" s="149"/>
      <c r="Y4" s="149"/>
      <c r="Z4" s="149"/>
      <c r="AA4" s="148"/>
      <c r="AB4" s="9"/>
      <c r="AC4" s="9"/>
      <c r="AD4" s="9"/>
      <c r="AE4" s="9"/>
    </row>
    <row r="5" spans="1:38" ht="20.100000000000001" customHeight="1" x14ac:dyDescent="0.2">
      <c r="D5" s="137"/>
      <c r="E5" s="137"/>
      <c r="G5" s="25"/>
      <c r="H5" s="147" t="s">
        <v>305</v>
      </c>
      <c r="J5" s="148"/>
      <c r="K5" s="149"/>
      <c r="L5" s="149"/>
      <c r="M5" s="149"/>
      <c r="N5" s="149"/>
      <c r="O5" s="149"/>
      <c r="P5" s="149"/>
      <c r="R5" s="149"/>
      <c r="S5" s="149"/>
      <c r="T5" s="149"/>
      <c r="U5" s="149"/>
      <c r="W5" s="150" t="s">
        <v>304</v>
      </c>
      <c r="X5" s="149"/>
      <c r="Y5" s="149"/>
      <c r="Z5" s="149"/>
      <c r="AA5" s="148"/>
      <c r="AB5" s="9"/>
      <c r="AC5" s="9"/>
      <c r="AD5" s="9"/>
      <c r="AE5" s="9"/>
    </row>
    <row r="6" spans="1:38" ht="20.100000000000001" customHeight="1" x14ac:dyDescent="0.2">
      <c r="G6" s="146" t="s">
        <v>296</v>
      </c>
      <c r="H6" s="121"/>
      <c r="I6" s="184"/>
      <c r="J6" s="184"/>
      <c r="K6" s="185"/>
      <c r="L6" s="185"/>
      <c r="M6" s="185"/>
      <c r="N6" s="185"/>
      <c r="P6" s="67"/>
      <c r="Q6" s="67"/>
      <c r="R6" s="67"/>
      <c r="S6" s="67"/>
      <c r="T6" s="67"/>
      <c r="U6" s="67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8" ht="20.100000000000001" customHeight="1" x14ac:dyDescent="0.2">
      <c r="G7" s="146" t="s">
        <v>134</v>
      </c>
      <c r="H7" s="121"/>
      <c r="I7" s="184"/>
      <c r="J7" s="184"/>
      <c r="K7" s="185"/>
      <c r="L7" s="185"/>
      <c r="M7" s="185"/>
      <c r="N7" s="185"/>
      <c r="P7" s="67"/>
      <c r="Q7" s="67"/>
      <c r="R7" s="67"/>
      <c r="S7" s="67"/>
      <c r="T7" s="67"/>
      <c r="U7" s="67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8" ht="20.100000000000001" customHeight="1" x14ac:dyDescent="0.2">
      <c r="I8" s="185"/>
      <c r="J8" s="185"/>
      <c r="K8" s="185"/>
      <c r="L8" s="185"/>
      <c r="M8" s="185"/>
      <c r="N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</row>
    <row r="9" spans="1:38" ht="19.5" customHeight="1" thickBot="1" x14ac:dyDescent="0.25">
      <c r="A9" s="406">
        <v>44596</v>
      </c>
      <c r="B9" s="406"/>
      <c r="C9" s="406"/>
      <c r="D9" s="406"/>
      <c r="E9" s="406"/>
      <c r="F9" s="406"/>
      <c r="G9" s="407">
        <v>44968</v>
      </c>
      <c r="H9" s="408"/>
      <c r="I9" s="408"/>
      <c r="J9" s="408"/>
      <c r="K9" s="408"/>
      <c r="L9" s="409"/>
      <c r="M9" s="407">
        <v>44974</v>
      </c>
      <c r="N9" s="408"/>
      <c r="O9" s="408"/>
      <c r="P9" s="409"/>
      <c r="Q9" s="408">
        <v>44615</v>
      </c>
      <c r="R9" s="408"/>
      <c r="S9" s="408"/>
      <c r="T9" s="408"/>
      <c r="U9" s="408"/>
      <c r="V9" s="408"/>
      <c r="W9" s="410">
        <f>M9</f>
        <v>44974</v>
      </c>
      <c r="X9" s="406"/>
      <c r="Y9" s="406"/>
      <c r="Z9" s="406"/>
      <c r="AA9" s="407">
        <f>G9</f>
        <v>44968</v>
      </c>
      <c r="AB9" s="408"/>
      <c r="AC9" s="408"/>
      <c r="AD9" s="408"/>
      <c r="AE9" s="408"/>
      <c r="AF9" s="409"/>
      <c r="AG9" s="406">
        <f>A9</f>
        <v>44596</v>
      </c>
      <c r="AH9" s="406"/>
      <c r="AI9" s="406"/>
      <c r="AJ9" s="406"/>
      <c r="AK9" s="406"/>
      <c r="AL9" s="406"/>
    </row>
    <row r="10" spans="1:38" ht="20.100000000000001" customHeight="1" thickTop="1" x14ac:dyDescent="0.2">
      <c r="A10" s="411" t="s">
        <v>89</v>
      </c>
      <c r="B10" s="103"/>
      <c r="G10" s="104"/>
      <c r="I10" s="180"/>
      <c r="J10" s="180"/>
      <c r="K10" s="180"/>
      <c r="L10" s="181"/>
      <c r="M10" s="104"/>
      <c r="N10" s="180"/>
      <c r="O10" s="180"/>
      <c r="P10" s="181"/>
      <c r="R10" s="180"/>
      <c r="S10" s="180"/>
      <c r="T10" s="180"/>
      <c r="U10" s="180"/>
      <c r="W10" s="179"/>
      <c r="X10" s="177"/>
      <c r="Y10" s="177"/>
      <c r="AA10" s="104"/>
      <c r="AB10" s="180"/>
      <c r="AC10" s="180"/>
      <c r="AD10" s="180"/>
      <c r="AF10" s="106"/>
      <c r="AL10" s="411" t="s">
        <v>155</v>
      </c>
    </row>
    <row r="11" spans="1:38" ht="20.100000000000001" customHeight="1" x14ac:dyDescent="0.2">
      <c r="A11" s="412"/>
      <c r="B11" s="103"/>
      <c r="C11" s="183" t="s">
        <v>265</v>
      </c>
      <c r="D11" s="183">
        <v>1</v>
      </c>
      <c r="E11" s="414" t="s">
        <v>90</v>
      </c>
      <c r="G11" s="104"/>
      <c r="H11" s="30"/>
      <c r="L11" s="106"/>
      <c r="M11" s="104"/>
      <c r="P11" s="106"/>
      <c r="W11" s="179"/>
      <c r="AA11" s="104"/>
      <c r="AF11" s="106"/>
      <c r="AH11" s="414" t="s">
        <v>125</v>
      </c>
      <c r="AI11" s="183">
        <v>6</v>
      </c>
      <c r="AJ11" s="183" t="s">
        <v>218</v>
      </c>
      <c r="AL11" s="412"/>
    </row>
    <row r="12" spans="1:38" ht="20.100000000000001" customHeight="1" x14ac:dyDescent="0.2">
      <c r="A12" s="412"/>
      <c r="B12" s="103"/>
      <c r="C12" s="183" t="s">
        <v>266</v>
      </c>
      <c r="D12" s="183">
        <v>2</v>
      </c>
      <c r="E12" s="415"/>
      <c r="F12" s="32"/>
      <c r="G12" s="113"/>
      <c r="H12" s="5"/>
      <c r="I12" s="6"/>
      <c r="L12" s="106"/>
      <c r="M12" s="104"/>
      <c r="P12" s="106"/>
      <c r="W12" s="179"/>
      <c r="Z12" s="168"/>
      <c r="AA12" s="169"/>
      <c r="AD12" s="32"/>
      <c r="AE12" s="5"/>
      <c r="AF12" s="116"/>
      <c r="AG12" s="6"/>
      <c r="AH12" s="414"/>
      <c r="AI12" s="183">
        <v>5</v>
      </c>
      <c r="AJ12" s="183" t="s">
        <v>219</v>
      </c>
      <c r="AL12" s="412"/>
    </row>
    <row r="13" spans="1:38" ht="20.100000000000001" customHeight="1" x14ac:dyDescent="0.2">
      <c r="A13" s="412"/>
      <c r="B13" s="103"/>
      <c r="C13" s="183" t="s">
        <v>267</v>
      </c>
      <c r="D13" s="183">
        <v>3</v>
      </c>
      <c r="E13" s="416"/>
      <c r="F13" s="15"/>
      <c r="G13" s="104"/>
      <c r="I13" s="4"/>
      <c r="L13" s="106"/>
      <c r="M13" s="104"/>
      <c r="P13" s="106"/>
      <c r="W13" s="179"/>
      <c r="AA13" s="104"/>
      <c r="AD13" s="78"/>
      <c r="AF13" s="106"/>
      <c r="AG13" s="4"/>
      <c r="AH13" s="414"/>
      <c r="AI13" s="183">
        <v>4</v>
      </c>
      <c r="AJ13" s="183" t="s">
        <v>220</v>
      </c>
      <c r="AL13" s="412"/>
    </row>
    <row r="14" spans="1:38" ht="20.100000000000001" customHeight="1" x14ac:dyDescent="0.2">
      <c r="A14" s="412"/>
      <c r="B14" s="103"/>
      <c r="C14" s="183" t="s">
        <v>268</v>
      </c>
      <c r="D14" s="183">
        <v>4</v>
      </c>
      <c r="E14" s="414" t="s">
        <v>91</v>
      </c>
      <c r="F14" s="15"/>
      <c r="G14" s="104"/>
      <c r="I14" s="4"/>
      <c r="L14" s="106"/>
      <c r="M14" s="104"/>
      <c r="P14" s="106"/>
      <c r="W14" s="179"/>
      <c r="AA14" s="104"/>
      <c r="AD14" s="78"/>
      <c r="AF14" s="106"/>
      <c r="AG14" s="4"/>
      <c r="AH14" s="414" t="s">
        <v>124</v>
      </c>
      <c r="AI14" s="183">
        <v>3</v>
      </c>
      <c r="AJ14" s="183" t="s">
        <v>221</v>
      </c>
      <c r="AL14" s="412"/>
    </row>
    <row r="15" spans="1:38" ht="20.100000000000001" customHeight="1" x14ac:dyDescent="0.2">
      <c r="A15" s="412"/>
      <c r="B15" s="103"/>
      <c r="C15" s="183" t="s">
        <v>269</v>
      </c>
      <c r="D15" s="183">
        <v>5</v>
      </c>
      <c r="E15" s="415"/>
      <c r="F15" s="16"/>
      <c r="G15" s="104"/>
      <c r="H15" s="30"/>
      <c r="I15" s="4"/>
      <c r="J15" s="5"/>
      <c r="K15" s="163"/>
      <c r="L15" s="116"/>
      <c r="M15" s="107"/>
      <c r="P15" s="106"/>
      <c r="W15" s="104"/>
      <c r="Z15" s="32"/>
      <c r="AA15" s="113"/>
      <c r="AB15" s="163"/>
      <c r="AC15" s="5"/>
      <c r="AD15" s="15"/>
      <c r="AF15" s="106"/>
      <c r="AG15" s="4"/>
      <c r="AH15" s="414"/>
      <c r="AI15" s="183">
        <v>2</v>
      </c>
      <c r="AJ15" s="183" t="s">
        <v>222</v>
      </c>
      <c r="AL15" s="412"/>
    </row>
    <row r="16" spans="1:38" ht="20.100000000000001" customHeight="1" x14ac:dyDescent="0.2">
      <c r="A16" s="412"/>
      <c r="B16" s="103"/>
      <c r="C16" s="183" t="s">
        <v>270</v>
      </c>
      <c r="D16" s="183">
        <v>6</v>
      </c>
      <c r="E16" s="416"/>
      <c r="G16" s="113"/>
      <c r="H16" s="6"/>
      <c r="I16" s="4"/>
      <c r="K16" s="156"/>
      <c r="L16" s="106"/>
      <c r="M16" s="108"/>
      <c r="P16" s="106"/>
      <c r="W16" s="104"/>
      <c r="Z16" s="15"/>
      <c r="AA16" s="104"/>
      <c r="AB16" s="156"/>
      <c r="AD16" s="15"/>
      <c r="AE16" s="32"/>
      <c r="AF16" s="116"/>
      <c r="AG16" s="5"/>
      <c r="AH16" s="414"/>
      <c r="AI16" s="183">
        <v>1</v>
      </c>
      <c r="AJ16" s="183" t="s">
        <v>223</v>
      </c>
      <c r="AL16" s="412"/>
    </row>
    <row r="17" spans="1:38" ht="20.100000000000001" customHeight="1" thickBot="1" x14ac:dyDescent="0.25">
      <c r="A17" s="413"/>
      <c r="B17" s="103"/>
      <c r="G17" s="104"/>
      <c r="H17" s="4"/>
      <c r="I17" s="34"/>
      <c r="J17" s="152"/>
      <c r="K17" s="156"/>
      <c r="L17" s="143"/>
      <c r="M17" s="108"/>
      <c r="P17" s="106"/>
      <c r="W17" s="104"/>
      <c r="Z17" s="15"/>
      <c r="AA17" s="104"/>
      <c r="AB17" s="156"/>
      <c r="AD17" s="15"/>
      <c r="AE17" s="15"/>
      <c r="AF17" s="106"/>
      <c r="AL17" s="413"/>
    </row>
    <row r="18" spans="1:38" ht="20.100000000000001" customHeight="1" thickTop="1" x14ac:dyDescent="0.2">
      <c r="A18" s="411" t="s">
        <v>136</v>
      </c>
      <c r="B18" s="103"/>
      <c r="G18" s="104"/>
      <c r="H18" s="4"/>
      <c r="I18" s="81"/>
      <c r="J18" s="152"/>
      <c r="K18" s="156"/>
      <c r="L18" s="143"/>
      <c r="M18" s="108"/>
      <c r="P18" s="106"/>
      <c r="W18" s="104"/>
      <c r="Z18" s="15"/>
      <c r="AA18" s="104"/>
      <c r="AB18" s="156"/>
      <c r="AD18" s="5"/>
      <c r="AE18" s="15"/>
      <c r="AF18" s="106"/>
      <c r="AL18" s="411" t="s">
        <v>154</v>
      </c>
    </row>
    <row r="19" spans="1:38" ht="20.100000000000001" customHeight="1" x14ac:dyDescent="0.2">
      <c r="A19" s="412"/>
      <c r="B19" s="103"/>
      <c r="C19" s="183" t="s">
        <v>0</v>
      </c>
      <c r="D19" s="183">
        <v>1</v>
      </c>
      <c r="E19" s="414" t="s">
        <v>19</v>
      </c>
      <c r="G19" s="112"/>
      <c r="H19" s="31"/>
      <c r="K19" s="156"/>
      <c r="L19" s="106"/>
      <c r="M19" s="108"/>
      <c r="P19" s="106"/>
      <c r="W19" s="104"/>
      <c r="Z19" s="15"/>
      <c r="AA19" s="104"/>
      <c r="AB19" s="156"/>
      <c r="AE19" s="16"/>
      <c r="AF19" s="145"/>
      <c r="AG19" s="2"/>
      <c r="AH19" s="414" t="s">
        <v>123</v>
      </c>
      <c r="AI19" s="183">
        <v>6</v>
      </c>
      <c r="AJ19" s="183" t="s">
        <v>224</v>
      </c>
      <c r="AL19" s="412"/>
    </row>
    <row r="20" spans="1:38" ht="20.100000000000001" customHeight="1" x14ac:dyDescent="0.2">
      <c r="A20" s="412"/>
      <c r="B20" s="103"/>
      <c r="C20" s="183" t="s">
        <v>156</v>
      </c>
      <c r="D20" s="183">
        <v>2</v>
      </c>
      <c r="E20" s="414"/>
      <c r="F20" s="32"/>
      <c r="G20" s="104"/>
      <c r="K20" s="156"/>
      <c r="L20" s="106"/>
      <c r="M20" s="108"/>
      <c r="P20" s="106"/>
      <c r="W20" s="104"/>
      <c r="Z20" s="15"/>
      <c r="AA20" s="104"/>
      <c r="AB20" s="156"/>
      <c r="AF20" s="106"/>
      <c r="AG20" s="4"/>
      <c r="AH20" s="414"/>
      <c r="AI20" s="183">
        <v>5</v>
      </c>
      <c r="AJ20" s="183" t="s">
        <v>225</v>
      </c>
      <c r="AL20" s="412"/>
    </row>
    <row r="21" spans="1:38" ht="20.100000000000001" customHeight="1" x14ac:dyDescent="0.2">
      <c r="A21" s="412"/>
      <c r="B21" s="103"/>
      <c r="C21" s="183" t="s">
        <v>157</v>
      </c>
      <c r="D21" s="183">
        <v>3</v>
      </c>
      <c r="E21" s="414"/>
      <c r="F21" s="15"/>
      <c r="G21" s="104"/>
      <c r="I21" s="49"/>
      <c r="J21" s="49"/>
      <c r="K21" s="417" t="s">
        <v>76</v>
      </c>
      <c r="L21" s="136"/>
      <c r="M21" s="108"/>
      <c r="P21" s="106"/>
      <c r="W21" s="104"/>
      <c r="Z21" s="162"/>
      <c r="AA21" s="167"/>
      <c r="AB21" s="417" t="s">
        <v>38</v>
      </c>
      <c r="AC21" s="49"/>
      <c r="AD21" s="49"/>
      <c r="AF21" s="106"/>
      <c r="AG21" s="4"/>
      <c r="AH21" s="414"/>
      <c r="AI21" s="183">
        <v>4</v>
      </c>
      <c r="AJ21" s="183" t="s">
        <v>226</v>
      </c>
      <c r="AL21" s="412"/>
    </row>
    <row r="22" spans="1:38" ht="20.100000000000001" customHeight="1" x14ac:dyDescent="0.2">
      <c r="A22" s="412"/>
      <c r="B22" s="103"/>
      <c r="C22" s="183" t="s">
        <v>17</v>
      </c>
      <c r="D22" s="183">
        <v>4</v>
      </c>
      <c r="E22" s="414" t="s">
        <v>20</v>
      </c>
      <c r="F22" s="15"/>
      <c r="G22" s="104"/>
      <c r="I22" s="49"/>
      <c r="J22" s="49"/>
      <c r="K22" s="417"/>
      <c r="L22" s="136"/>
      <c r="M22" s="108"/>
      <c r="N22" s="5"/>
      <c r="O22" s="6"/>
      <c r="P22" s="106"/>
      <c r="W22" s="104"/>
      <c r="X22" s="32"/>
      <c r="Y22" s="5"/>
      <c r="Z22" s="162"/>
      <c r="AA22" s="167"/>
      <c r="AB22" s="417"/>
      <c r="AC22" s="49"/>
      <c r="AD22" s="49"/>
      <c r="AF22" s="106"/>
      <c r="AG22" s="4"/>
      <c r="AH22" s="414" t="s">
        <v>122</v>
      </c>
      <c r="AI22" s="183">
        <v>3</v>
      </c>
      <c r="AJ22" s="183" t="s">
        <v>227</v>
      </c>
      <c r="AL22" s="412"/>
    </row>
    <row r="23" spans="1:38" ht="20.100000000000001" customHeight="1" x14ac:dyDescent="0.2">
      <c r="A23" s="412"/>
      <c r="B23" s="103"/>
      <c r="C23" s="183" t="s">
        <v>158</v>
      </c>
      <c r="D23" s="183">
        <v>5</v>
      </c>
      <c r="E23" s="414"/>
      <c r="F23" s="15"/>
      <c r="G23" s="104"/>
      <c r="H23" s="30"/>
      <c r="K23" s="156"/>
      <c r="L23" s="106"/>
      <c r="M23" s="108"/>
      <c r="O23" s="4"/>
      <c r="P23" s="106"/>
      <c r="W23" s="104"/>
      <c r="X23" s="15"/>
      <c r="Z23" s="15"/>
      <c r="AA23" s="104"/>
      <c r="AB23" s="156"/>
      <c r="AF23" s="106"/>
      <c r="AG23" s="4"/>
      <c r="AH23" s="414"/>
      <c r="AI23" s="183">
        <v>2</v>
      </c>
      <c r="AJ23" s="183" t="s">
        <v>228</v>
      </c>
      <c r="AL23" s="412"/>
    </row>
    <row r="24" spans="1:38" ht="20.100000000000001" customHeight="1" x14ac:dyDescent="0.2">
      <c r="A24" s="412"/>
      <c r="B24" s="103"/>
      <c r="C24" s="183" t="s">
        <v>159</v>
      </c>
      <c r="D24" s="183">
        <v>6</v>
      </c>
      <c r="E24" s="414"/>
      <c r="F24" s="5"/>
      <c r="G24" s="113"/>
      <c r="H24" s="6"/>
      <c r="K24" s="156"/>
      <c r="L24" s="106"/>
      <c r="M24" s="108"/>
      <c r="O24" s="4"/>
      <c r="P24" s="106"/>
      <c r="W24" s="115"/>
      <c r="X24" s="15"/>
      <c r="Z24" s="15"/>
      <c r="AA24" s="104"/>
      <c r="AB24" s="156"/>
      <c r="AE24" s="32"/>
      <c r="AF24" s="116"/>
      <c r="AG24" s="5"/>
      <c r="AH24" s="414"/>
      <c r="AI24" s="183">
        <v>1</v>
      </c>
      <c r="AJ24" s="183" t="s">
        <v>229</v>
      </c>
      <c r="AL24" s="412"/>
    </row>
    <row r="25" spans="1:38" ht="20.100000000000001" customHeight="1" thickBot="1" x14ac:dyDescent="0.25">
      <c r="A25" s="413"/>
      <c r="B25" s="103"/>
      <c r="G25" s="104"/>
      <c r="H25" s="4"/>
      <c r="I25" s="49"/>
      <c r="J25" s="49"/>
      <c r="K25" s="156"/>
      <c r="L25" s="144"/>
      <c r="M25" s="108"/>
      <c r="N25" s="154"/>
      <c r="O25" s="4"/>
      <c r="P25" s="106"/>
      <c r="W25" s="115"/>
      <c r="X25" s="15"/>
      <c r="Z25" s="15"/>
      <c r="AA25" s="104"/>
      <c r="AB25" s="156"/>
      <c r="AD25" s="2"/>
      <c r="AE25" s="15"/>
      <c r="AF25" s="106"/>
      <c r="AL25" s="413"/>
    </row>
    <row r="26" spans="1:38" ht="20.100000000000001" customHeight="1" thickTop="1" x14ac:dyDescent="0.2">
      <c r="A26" s="411" t="s">
        <v>137</v>
      </c>
      <c r="B26" s="103"/>
      <c r="G26" s="104"/>
      <c r="H26" s="4"/>
      <c r="I26" s="80"/>
      <c r="J26" s="49"/>
      <c r="K26" s="156"/>
      <c r="L26" s="144"/>
      <c r="M26" s="108"/>
      <c r="N26" s="154"/>
      <c r="O26" s="4"/>
      <c r="P26" s="106"/>
      <c r="W26" s="115"/>
      <c r="X26" s="15"/>
      <c r="Z26" s="15"/>
      <c r="AA26" s="104"/>
      <c r="AB26" s="156"/>
      <c r="AD26" s="15"/>
      <c r="AE26" s="15"/>
      <c r="AF26" s="106"/>
      <c r="AL26" s="411" t="s">
        <v>153</v>
      </c>
    </row>
    <row r="27" spans="1:38" ht="20.100000000000001" customHeight="1" x14ac:dyDescent="0.2">
      <c r="A27" s="412"/>
      <c r="B27" s="103"/>
      <c r="C27" s="183" t="s">
        <v>160</v>
      </c>
      <c r="D27" s="183">
        <v>1</v>
      </c>
      <c r="E27" s="414" t="s">
        <v>21</v>
      </c>
      <c r="F27" s="2"/>
      <c r="G27" s="112"/>
      <c r="H27" s="31"/>
      <c r="I27" s="4"/>
      <c r="K27" s="156"/>
      <c r="L27" s="106"/>
      <c r="M27" s="108"/>
      <c r="O27" s="4"/>
      <c r="P27" s="106"/>
      <c r="W27" s="115"/>
      <c r="X27" s="15"/>
      <c r="Z27" s="15"/>
      <c r="AA27" s="104"/>
      <c r="AB27" s="156"/>
      <c r="AD27" s="15"/>
      <c r="AE27" s="16"/>
      <c r="AF27" s="145"/>
      <c r="AG27" s="2"/>
      <c r="AH27" s="418" t="s">
        <v>121</v>
      </c>
      <c r="AI27" s="183">
        <v>6</v>
      </c>
      <c r="AJ27" s="183" t="s">
        <v>230</v>
      </c>
      <c r="AL27" s="412"/>
    </row>
    <row r="28" spans="1:38" ht="20.100000000000001" customHeight="1" x14ac:dyDescent="0.2">
      <c r="A28" s="412"/>
      <c r="B28" s="103"/>
      <c r="C28" s="183" t="s">
        <v>161</v>
      </c>
      <c r="D28" s="183">
        <v>2</v>
      </c>
      <c r="E28" s="414"/>
      <c r="F28" s="15"/>
      <c r="G28" s="104"/>
      <c r="I28" s="4"/>
      <c r="J28" s="2"/>
      <c r="K28" s="164"/>
      <c r="L28" s="145"/>
      <c r="M28" s="109"/>
      <c r="O28" s="4"/>
      <c r="P28" s="106"/>
      <c r="W28" s="115"/>
      <c r="X28" s="15"/>
      <c r="Z28" s="16"/>
      <c r="AA28" s="112"/>
      <c r="AB28" s="164"/>
      <c r="AC28" s="2"/>
      <c r="AD28" s="15"/>
      <c r="AF28" s="106"/>
      <c r="AG28" s="4"/>
      <c r="AH28" s="415"/>
      <c r="AI28" s="183">
        <v>5</v>
      </c>
      <c r="AJ28" s="183" t="s">
        <v>231</v>
      </c>
      <c r="AL28" s="412"/>
    </row>
    <row r="29" spans="1:38" ht="20.100000000000001" customHeight="1" thickBot="1" x14ac:dyDescent="0.25">
      <c r="A29" s="412"/>
      <c r="B29" s="103"/>
      <c r="C29" s="183" t="s">
        <v>162</v>
      </c>
      <c r="D29" s="183">
        <v>3</v>
      </c>
      <c r="E29" s="414"/>
      <c r="F29" s="15"/>
      <c r="G29" s="104"/>
      <c r="I29" s="4"/>
      <c r="L29" s="106"/>
      <c r="M29" s="104"/>
      <c r="O29" s="4"/>
      <c r="P29" s="106"/>
      <c r="W29" s="115"/>
      <c r="X29" s="15"/>
      <c r="AA29" s="104"/>
      <c r="AD29" s="78"/>
      <c r="AF29" s="106"/>
      <c r="AG29" s="4"/>
      <c r="AH29" s="416"/>
      <c r="AI29" s="183">
        <v>4</v>
      </c>
      <c r="AJ29" s="183" t="s">
        <v>232</v>
      </c>
      <c r="AL29" s="412"/>
    </row>
    <row r="30" spans="1:38" ht="20.100000000000001" customHeight="1" thickTop="1" x14ac:dyDescent="0.2">
      <c r="A30" s="412"/>
      <c r="B30" s="103"/>
      <c r="C30" s="183" t="s">
        <v>163</v>
      </c>
      <c r="D30" s="183">
        <v>4</v>
      </c>
      <c r="E30" s="414" t="s">
        <v>22</v>
      </c>
      <c r="F30" s="15"/>
      <c r="G30" s="104"/>
      <c r="I30" s="4"/>
      <c r="K30" s="419" t="s">
        <v>326</v>
      </c>
      <c r="L30" s="106"/>
      <c r="M30" s="104"/>
      <c r="O30" s="4"/>
      <c r="P30" s="106"/>
      <c r="W30" s="115"/>
      <c r="X30" s="15"/>
      <c r="AA30" s="104"/>
      <c r="AB30" s="419" t="s">
        <v>329</v>
      </c>
      <c r="AD30" s="78"/>
      <c r="AF30" s="106"/>
      <c r="AG30" s="4"/>
      <c r="AH30" s="418" t="s">
        <v>120</v>
      </c>
      <c r="AI30" s="183">
        <v>3</v>
      </c>
      <c r="AJ30" s="183" t="s">
        <v>233</v>
      </c>
      <c r="AL30" s="412"/>
    </row>
    <row r="31" spans="1:38" ht="20.100000000000001" customHeight="1" x14ac:dyDescent="0.2">
      <c r="A31" s="412"/>
      <c r="B31" s="103"/>
      <c r="C31" s="183" t="s">
        <v>164</v>
      </c>
      <c r="D31" s="183">
        <v>5</v>
      </c>
      <c r="E31" s="414"/>
      <c r="F31" s="16"/>
      <c r="G31" s="112"/>
      <c r="H31" s="33"/>
      <c r="I31" s="3"/>
      <c r="K31" s="420"/>
      <c r="L31" s="106"/>
      <c r="M31" s="104"/>
      <c r="O31" s="4"/>
      <c r="P31" s="106"/>
      <c r="W31" s="115"/>
      <c r="X31" s="15"/>
      <c r="AA31" s="104"/>
      <c r="AB31" s="420"/>
      <c r="AD31" s="16"/>
      <c r="AE31" s="2"/>
      <c r="AF31" s="145"/>
      <c r="AG31" s="3"/>
      <c r="AH31" s="415"/>
      <c r="AI31" s="183">
        <v>2</v>
      </c>
      <c r="AJ31" s="183" t="s">
        <v>234</v>
      </c>
      <c r="AL31" s="412"/>
    </row>
    <row r="32" spans="1:38" ht="20.100000000000001" customHeight="1" x14ac:dyDescent="0.2">
      <c r="A32" s="412"/>
      <c r="B32" s="103"/>
      <c r="C32" s="183" t="s">
        <v>165</v>
      </c>
      <c r="D32" s="183">
        <v>6</v>
      </c>
      <c r="E32" s="414"/>
      <c r="G32" s="104"/>
      <c r="K32" s="420"/>
      <c r="L32" s="106"/>
      <c r="M32" s="104"/>
      <c r="O32" s="4"/>
      <c r="P32" s="106"/>
      <c r="W32" s="115"/>
      <c r="X32" s="15"/>
      <c r="AA32" s="104"/>
      <c r="AB32" s="420"/>
      <c r="AF32" s="106"/>
      <c r="AH32" s="416"/>
      <c r="AI32" s="183">
        <v>1</v>
      </c>
      <c r="AJ32" s="183" t="s">
        <v>235</v>
      </c>
      <c r="AL32" s="412"/>
    </row>
    <row r="33" spans="1:38" ht="20.100000000000001" customHeight="1" thickBot="1" x14ac:dyDescent="0.25">
      <c r="A33" s="413"/>
      <c r="B33" s="103"/>
      <c r="G33" s="104"/>
      <c r="I33" s="152"/>
      <c r="J33" s="152"/>
      <c r="K33" s="420"/>
      <c r="L33" s="143"/>
      <c r="M33" s="104"/>
      <c r="O33" s="4"/>
      <c r="P33" s="106"/>
      <c r="W33" s="115"/>
      <c r="X33" s="15"/>
      <c r="AA33" s="104"/>
      <c r="AB33" s="420"/>
      <c r="AF33" s="106"/>
      <c r="AL33" s="413"/>
    </row>
    <row r="34" spans="1:38" ht="20.100000000000001" customHeight="1" thickTop="1" x14ac:dyDescent="0.2">
      <c r="A34" s="411" t="s">
        <v>138</v>
      </c>
      <c r="B34" s="103"/>
      <c r="G34" s="104"/>
      <c r="I34" s="152"/>
      <c r="J34" s="152"/>
      <c r="K34" s="420"/>
      <c r="L34" s="143"/>
      <c r="M34" s="104"/>
      <c r="O34" s="4"/>
      <c r="P34" s="111"/>
      <c r="Q34" s="6"/>
      <c r="S34" s="422"/>
      <c r="T34" s="422"/>
      <c r="V34" s="32"/>
      <c r="W34" s="118"/>
      <c r="X34" s="15"/>
      <c r="AA34" s="104"/>
      <c r="AB34" s="420"/>
      <c r="AF34" s="106"/>
      <c r="AL34" s="411" t="s">
        <v>152</v>
      </c>
    </row>
    <row r="35" spans="1:38" ht="20.100000000000001" customHeight="1" x14ac:dyDescent="0.2">
      <c r="A35" s="412"/>
      <c r="B35" s="103"/>
      <c r="C35" s="183" t="s">
        <v>166</v>
      </c>
      <c r="D35" s="183">
        <v>1</v>
      </c>
      <c r="E35" s="414" t="s">
        <v>23</v>
      </c>
      <c r="G35" s="104"/>
      <c r="H35" s="30"/>
      <c r="K35" s="420"/>
      <c r="L35" s="106"/>
      <c r="M35" s="104"/>
      <c r="O35" s="4"/>
      <c r="P35" s="110"/>
      <c r="Q35" s="4"/>
      <c r="S35" s="422"/>
      <c r="T35" s="422"/>
      <c r="V35" s="15"/>
      <c r="W35" s="115"/>
      <c r="X35" s="15"/>
      <c r="AA35" s="104"/>
      <c r="AB35" s="420"/>
      <c r="AF35" s="106"/>
      <c r="AH35" s="418" t="s">
        <v>119</v>
      </c>
      <c r="AI35" s="183">
        <v>6</v>
      </c>
      <c r="AJ35" s="183" t="s">
        <v>236</v>
      </c>
      <c r="AL35" s="412"/>
    </row>
    <row r="36" spans="1:38" ht="20.100000000000001" customHeight="1" x14ac:dyDescent="0.2">
      <c r="A36" s="412"/>
      <c r="B36" s="103"/>
      <c r="C36" s="183" t="s">
        <v>167</v>
      </c>
      <c r="D36" s="183">
        <v>2</v>
      </c>
      <c r="E36" s="414"/>
      <c r="F36" s="32"/>
      <c r="G36" s="113"/>
      <c r="H36" s="6"/>
      <c r="K36" s="420"/>
      <c r="L36" s="106"/>
      <c r="M36" s="104"/>
      <c r="O36" s="4"/>
      <c r="P36" s="110"/>
      <c r="Q36" s="4"/>
      <c r="S36" s="422"/>
      <c r="T36" s="422"/>
      <c r="V36" s="15"/>
      <c r="W36" s="115"/>
      <c r="X36" s="15"/>
      <c r="AA36" s="104"/>
      <c r="AB36" s="420"/>
      <c r="AE36" s="32"/>
      <c r="AF36" s="116"/>
      <c r="AG36" s="6"/>
      <c r="AH36" s="415"/>
      <c r="AI36" s="183">
        <v>5</v>
      </c>
      <c r="AJ36" s="183" t="s">
        <v>237</v>
      </c>
      <c r="AL36" s="412"/>
    </row>
    <row r="37" spans="1:38" ht="20.100000000000001" customHeight="1" x14ac:dyDescent="0.2">
      <c r="A37" s="412"/>
      <c r="B37" s="76"/>
      <c r="C37" s="183" t="s">
        <v>168</v>
      </c>
      <c r="D37" s="183">
        <v>3</v>
      </c>
      <c r="E37" s="414"/>
      <c r="F37" s="15"/>
      <c r="G37" s="104"/>
      <c r="H37" s="4"/>
      <c r="K37" s="420"/>
      <c r="L37" s="106"/>
      <c r="M37" s="104"/>
      <c r="O37" s="4"/>
      <c r="P37" s="110"/>
      <c r="Q37" s="4"/>
      <c r="S37" s="422"/>
      <c r="T37" s="422"/>
      <c r="V37" s="15"/>
      <c r="W37" s="115"/>
      <c r="X37" s="15"/>
      <c r="AA37" s="104"/>
      <c r="AB37" s="420"/>
      <c r="AD37" s="79"/>
      <c r="AE37" s="15"/>
      <c r="AF37" s="106"/>
      <c r="AG37" s="4"/>
      <c r="AH37" s="416"/>
      <c r="AI37" s="183">
        <v>4</v>
      </c>
      <c r="AJ37" s="183" t="s">
        <v>238</v>
      </c>
      <c r="AL37" s="412"/>
    </row>
    <row r="38" spans="1:38" ht="20.100000000000001" customHeight="1" x14ac:dyDescent="0.2">
      <c r="A38" s="412"/>
      <c r="B38" s="76"/>
      <c r="C38" s="183" t="s">
        <v>169</v>
      </c>
      <c r="D38" s="183">
        <v>4</v>
      </c>
      <c r="E38" s="414" t="s">
        <v>24</v>
      </c>
      <c r="F38" s="15"/>
      <c r="G38" s="104"/>
      <c r="H38" s="4"/>
      <c r="I38" s="6"/>
      <c r="K38" s="420"/>
      <c r="L38" s="106"/>
      <c r="M38" s="104"/>
      <c r="O38" s="4"/>
      <c r="P38" s="110"/>
      <c r="Q38" s="4"/>
      <c r="S38" s="422"/>
      <c r="T38" s="422"/>
      <c r="V38" s="15"/>
      <c r="W38" s="115"/>
      <c r="X38" s="15"/>
      <c r="AA38" s="104"/>
      <c r="AB38" s="420"/>
      <c r="AD38" s="78"/>
      <c r="AE38" s="15"/>
      <c r="AF38" s="106"/>
      <c r="AG38" s="4"/>
      <c r="AH38" s="418" t="s">
        <v>118</v>
      </c>
      <c r="AI38" s="183">
        <v>3</v>
      </c>
      <c r="AJ38" s="183" t="s">
        <v>239</v>
      </c>
      <c r="AL38" s="412"/>
    </row>
    <row r="39" spans="1:38" ht="20.100000000000001" customHeight="1" thickBot="1" x14ac:dyDescent="0.25">
      <c r="A39" s="412"/>
      <c r="B39" s="103"/>
      <c r="C39" s="183" t="s">
        <v>170</v>
      </c>
      <c r="D39" s="183">
        <v>5</v>
      </c>
      <c r="E39" s="414"/>
      <c r="F39" s="16"/>
      <c r="G39" s="112"/>
      <c r="H39" s="31"/>
      <c r="I39" s="4"/>
      <c r="K39" s="421"/>
      <c r="L39" s="106"/>
      <c r="M39" s="104"/>
      <c r="O39" s="4"/>
      <c r="P39" s="106"/>
      <c r="Q39" s="4"/>
      <c r="S39" s="422"/>
      <c r="T39" s="422"/>
      <c r="U39" s="4"/>
      <c r="V39" s="15"/>
      <c r="W39" s="115"/>
      <c r="X39" s="15"/>
      <c r="AA39" s="104"/>
      <c r="AB39" s="421"/>
      <c r="AD39" s="15"/>
      <c r="AE39" s="16"/>
      <c r="AF39" s="145"/>
      <c r="AG39" s="3"/>
      <c r="AH39" s="415"/>
      <c r="AI39" s="183">
        <v>2</v>
      </c>
      <c r="AJ39" s="183" t="s">
        <v>240</v>
      </c>
      <c r="AL39" s="412"/>
    </row>
    <row r="40" spans="1:38" ht="20.100000000000001" customHeight="1" thickTop="1" x14ac:dyDescent="0.2">
      <c r="A40" s="412"/>
      <c r="B40" s="103"/>
      <c r="C40" s="183" t="s">
        <v>171</v>
      </c>
      <c r="D40" s="183">
        <v>6</v>
      </c>
      <c r="E40" s="414"/>
      <c r="G40" s="104"/>
      <c r="I40" s="4"/>
      <c r="L40" s="106"/>
      <c r="M40" s="104"/>
      <c r="O40" s="4"/>
      <c r="P40" s="106"/>
      <c r="Q40" s="4"/>
      <c r="S40" s="422"/>
      <c r="T40" s="422"/>
      <c r="U40" s="4"/>
      <c r="V40" s="15"/>
      <c r="W40" s="117"/>
      <c r="X40" s="15"/>
      <c r="AA40" s="104"/>
      <c r="AD40" s="15"/>
      <c r="AF40" s="106"/>
      <c r="AH40" s="416"/>
      <c r="AI40" s="183">
        <v>1</v>
      </c>
      <c r="AJ40" s="183" t="s">
        <v>241</v>
      </c>
      <c r="AL40" s="412"/>
    </row>
    <row r="41" spans="1:38" ht="20.100000000000001" customHeight="1" thickBot="1" x14ac:dyDescent="0.25">
      <c r="A41" s="413"/>
      <c r="B41" s="103"/>
      <c r="G41" s="104"/>
      <c r="I41" s="34"/>
      <c r="J41" s="140"/>
      <c r="K41" s="138"/>
      <c r="L41" s="139"/>
      <c r="M41" s="107"/>
      <c r="O41" s="4"/>
      <c r="P41" s="106"/>
      <c r="Q41" s="4"/>
      <c r="S41" s="422"/>
      <c r="T41" s="422"/>
      <c r="U41" s="4"/>
      <c r="V41" s="15"/>
      <c r="W41" s="117"/>
      <c r="X41" s="15"/>
      <c r="Z41" s="32"/>
      <c r="AA41" s="113"/>
      <c r="AB41" s="5"/>
      <c r="AC41" s="5"/>
      <c r="AD41" s="15"/>
      <c r="AF41" s="106"/>
      <c r="AL41" s="413"/>
    </row>
    <row r="42" spans="1:38" ht="20.100000000000001" customHeight="1" thickTop="1" x14ac:dyDescent="0.2">
      <c r="A42" s="411" t="s">
        <v>139</v>
      </c>
      <c r="B42" s="103"/>
      <c r="C42" s="183" t="s">
        <v>309</v>
      </c>
      <c r="D42" s="183">
        <v>1</v>
      </c>
      <c r="E42" s="418" t="s">
        <v>25</v>
      </c>
      <c r="G42" s="104"/>
      <c r="I42" s="34"/>
      <c r="J42" s="152"/>
      <c r="K42" s="154"/>
      <c r="L42" s="143"/>
      <c r="M42" s="108"/>
      <c r="O42" s="4"/>
      <c r="P42" s="106"/>
      <c r="Q42" s="4"/>
      <c r="S42" s="422"/>
      <c r="T42" s="422"/>
      <c r="U42" s="4"/>
      <c r="V42" s="15"/>
      <c r="W42" s="104"/>
      <c r="X42" s="15"/>
      <c r="Z42" s="15"/>
      <c r="AA42" s="104"/>
      <c r="AD42" s="15"/>
      <c r="AF42" s="106"/>
      <c r="AI42" s="151"/>
      <c r="AJ42" s="151"/>
      <c r="AL42" s="411" t="s">
        <v>151</v>
      </c>
    </row>
    <row r="43" spans="1:38" ht="20.100000000000001" customHeight="1" x14ac:dyDescent="0.2">
      <c r="A43" s="412"/>
      <c r="B43" s="103"/>
      <c r="C43" s="183" t="s">
        <v>172</v>
      </c>
      <c r="D43" s="183">
        <v>2</v>
      </c>
      <c r="E43" s="415"/>
      <c r="F43" s="16"/>
      <c r="G43" s="112"/>
      <c r="H43" s="33"/>
      <c r="I43" s="3"/>
      <c r="K43" s="156"/>
      <c r="L43" s="106"/>
      <c r="M43" s="108"/>
      <c r="O43" s="4"/>
      <c r="P43" s="106"/>
      <c r="Q43" s="4"/>
      <c r="S43" s="422"/>
      <c r="T43" s="422"/>
      <c r="U43" s="4"/>
      <c r="V43" s="15"/>
      <c r="W43" s="104"/>
      <c r="X43" s="15"/>
      <c r="Z43" s="15"/>
      <c r="AA43" s="104"/>
      <c r="AB43" s="156"/>
      <c r="AD43" s="16"/>
      <c r="AE43" s="2"/>
      <c r="AF43" s="145"/>
      <c r="AH43" s="418" t="s">
        <v>117</v>
      </c>
      <c r="AI43" s="183">
        <v>7</v>
      </c>
      <c r="AJ43" s="183" t="s">
        <v>323</v>
      </c>
      <c r="AL43" s="412"/>
    </row>
    <row r="44" spans="1:38" ht="20.100000000000001" customHeight="1" x14ac:dyDescent="0.2">
      <c r="A44" s="412"/>
      <c r="B44" s="103"/>
      <c r="C44" s="183" t="s">
        <v>173</v>
      </c>
      <c r="D44" s="183">
        <v>3</v>
      </c>
      <c r="E44" s="415"/>
      <c r="G44" s="104"/>
      <c r="K44" s="156"/>
      <c r="L44" s="106"/>
      <c r="M44" s="108"/>
      <c r="O44" s="4"/>
      <c r="P44" s="106"/>
      <c r="Q44" s="4"/>
      <c r="S44" s="422"/>
      <c r="T44" s="422"/>
      <c r="U44" s="4"/>
      <c r="V44" s="15"/>
      <c r="W44" s="104"/>
      <c r="X44" s="15"/>
      <c r="Z44" s="15"/>
      <c r="AA44" s="104"/>
      <c r="AB44" s="156"/>
      <c r="AF44" s="106"/>
      <c r="AG44" s="6"/>
      <c r="AH44" s="415"/>
      <c r="AI44" s="183">
        <v>6</v>
      </c>
      <c r="AJ44" s="183" t="s">
        <v>242</v>
      </c>
      <c r="AL44" s="412"/>
    </row>
    <row r="45" spans="1:38" ht="20.100000000000001" customHeight="1" x14ac:dyDescent="0.2">
      <c r="A45" s="412"/>
      <c r="B45" s="103"/>
      <c r="C45" s="183" t="s">
        <v>174</v>
      </c>
      <c r="D45" s="183">
        <v>4</v>
      </c>
      <c r="E45" s="416"/>
      <c r="G45" s="104"/>
      <c r="K45" s="417" t="s">
        <v>39</v>
      </c>
      <c r="L45" s="106"/>
      <c r="M45" s="108"/>
      <c r="N45" s="2"/>
      <c r="O45" s="3"/>
      <c r="P45" s="106"/>
      <c r="Q45" s="4"/>
      <c r="S45" s="422"/>
      <c r="T45" s="422"/>
      <c r="U45" s="4"/>
      <c r="V45" s="15"/>
      <c r="W45" s="104"/>
      <c r="X45" s="16"/>
      <c r="Y45" s="2"/>
      <c r="Z45" s="162"/>
      <c r="AA45" s="167"/>
      <c r="AB45" s="417" t="s">
        <v>79</v>
      </c>
      <c r="AC45" s="49"/>
      <c r="AD45" s="49"/>
      <c r="AF45" s="106"/>
      <c r="AG45" s="4"/>
      <c r="AH45" s="416"/>
      <c r="AI45" s="183">
        <v>5</v>
      </c>
      <c r="AJ45" s="183" t="s">
        <v>243</v>
      </c>
      <c r="AL45" s="412"/>
    </row>
    <row r="46" spans="1:38" ht="20.100000000000001" customHeight="1" thickBot="1" x14ac:dyDescent="0.25">
      <c r="A46" s="412"/>
      <c r="B46" s="103"/>
      <c r="C46" s="183" t="s">
        <v>175</v>
      </c>
      <c r="D46" s="183">
        <v>5</v>
      </c>
      <c r="E46" s="418" t="s">
        <v>26</v>
      </c>
      <c r="G46" s="104"/>
      <c r="K46" s="417"/>
      <c r="L46" s="106"/>
      <c r="M46" s="108"/>
      <c r="P46" s="106"/>
      <c r="Q46" s="4"/>
      <c r="S46" s="422"/>
      <c r="T46" s="422"/>
      <c r="U46" s="4"/>
      <c r="V46" s="15"/>
      <c r="W46" s="104"/>
      <c r="Z46" s="162"/>
      <c r="AA46" s="167"/>
      <c r="AB46" s="417"/>
      <c r="AC46" s="49"/>
      <c r="AD46" s="49"/>
      <c r="AF46" s="106"/>
      <c r="AG46" s="4"/>
      <c r="AH46" s="418" t="s">
        <v>116</v>
      </c>
      <c r="AI46" s="183">
        <v>4</v>
      </c>
      <c r="AJ46" s="183" t="s">
        <v>244</v>
      </c>
      <c r="AL46" s="412"/>
    </row>
    <row r="47" spans="1:38" ht="20.100000000000001" customHeight="1" thickTop="1" x14ac:dyDescent="0.2">
      <c r="A47" s="412"/>
      <c r="B47" s="103"/>
      <c r="C47" s="183" t="s">
        <v>176</v>
      </c>
      <c r="D47" s="183">
        <v>6</v>
      </c>
      <c r="E47" s="415"/>
      <c r="G47" s="104"/>
      <c r="H47" s="30"/>
      <c r="K47" s="156"/>
      <c r="L47" s="106"/>
      <c r="M47" s="108"/>
      <c r="O47" s="423" t="s">
        <v>297</v>
      </c>
      <c r="P47" s="106"/>
      <c r="Q47" s="4"/>
      <c r="S47" s="422"/>
      <c r="T47" s="422"/>
      <c r="U47" s="4"/>
      <c r="V47" s="15"/>
      <c r="W47" s="104"/>
      <c r="X47" s="423" t="str">
        <f>O47</f>
        <v>栃木県グリーンスタジアムサブグランド</v>
      </c>
      <c r="Z47" s="15"/>
      <c r="AA47" s="104"/>
      <c r="AB47" s="156"/>
      <c r="AF47" s="106"/>
      <c r="AG47" s="4"/>
      <c r="AH47" s="415"/>
      <c r="AI47" s="183">
        <v>3</v>
      </c>
      <c r="AJ47" s="183" t="s">
        <v>245</v>
      </c>
      <c r="AL47" s="412"/>
    </row>
    <row r="48" spans="1:38" ht="20.100000000000001" customHeight="1" x14ac:dyDescent="0.2">
      <c r="A48" s="412"/>
      <c r="B48" s="103"/>
      <c r="C48" s="183" t="s">
        <v>310</v>
      </c>
      <c r="D48" s="183">
        <v>7</v>
      </c>
      <c r="E48" s="415"/>
      <c r="F48" s="32"/>
      <c r="G48" s="113"/>
      <c r="H48" s="5"/>
      <c r="I48" s="6"/>
      <c r="K48" s="156"/>
      <c r="L48" s="106"/>
      <c r="M48" s="108"/>
      <c r="O48" s="424"/>
      <c r="P48" s="106"/>
      <c r="Q48" s="4"/>
      <c r="S48" s="422"/>
      <c r="T48" s="422"/>
      <c r="U48" s="4"/>
      <c r="V48" s="15"/>
      <c r="W48" s="104"/>
      <c r="X48" s="424"/>
      <c r="Z48" s="15"/>
      <c r="AA48" s="104"/>
      <c r="AB48" s="156"/>
      <c r="AD48" s="32"/>
      <c r="AE48" s="5"/>
      <c r="AF48" s="116"/>
      <c r="AG48" s="6"/>
      <c r="AH48" s="415"/>
      <c r="AI48" s="183">
        <v>2</v>
      </c>
      <c r="AJ48" s="183" t="s">
        <v>246</v>
      </c>
      <c r="AL48" s="412"/>
    </row>
    <row r="49" spans="1:38" ht="20.100000000000001" customHeight="1" thickBot="1" x14ac:dyDescent="0.25">
      <c r="A49" s="413"/>
      <c r="B49" s="103"/>
      <c r="C49" s="183" t="s">
        <v>311</v>
      </c>
      <c r="D49" s="183">
        <v>8</v>
      </c>
      <c r="E49" s="416"/>
      <c r="F49" s="15"/>
      <c r="G49" s="104"/>
      <c r="I49" s="153"/>
      <c r="J49" s="158"/>
      <c r="K49" s="164"/>
      <c r="L49" s="165"/>
      <c r="M49" s="166"/>
      <c r="N49" s="154"/>
      <c r="O49" s="424"/>
      <c r="P49" s="106"/>
      <c r="Q49" s="4"/>
      <c r="S49" s="422"/>
      <c r="T49" s="422"/>
      <c r="U49" s="4"/>
      <c r="V49" s="15"/>
      <c r="W49" s="104"/>
      <c r="X49" s="424"/>
      <c r="Z49" s="16"/>
      <c r="AA49" s="112"/>
      <c r="AB49" s="164"/>
      <c r="AC49" s="158"/>
      <c r="AD49" s="170"/>
      <c r="AF49" s="106"/>
      <c r="AG49" s="4"/>
      <c r="AH49" s="416"/>
      <c r="AI49" s="183">
        <v>1</v>
      </c>
      <c r="AJ49" s="183" t="s">
        <v>247</v>
      </c>
      <c r="AL49" s="413"/>
    </row>
    <row r="50" spans="1:38" ht="20.100000000000001" customHeight="1" thickTop="1" x14ac:dyDescent="0.2">
      <c r="A50" s="411" t="s">
        <v>140</v>
      </c>
      <c r="B50" s="103"/>
      <c r="C50" s="183" t="s">
        <v>177</v>
      </c>
      <c r="D50" s="183">
        <v>1</v>
      </c>
      <c r="E50" s="418" t="s">
        <v>102</v>
      </c>
      <c r="F50" s="15"/>
      <c r="G50" s="104"/>
      <c r="I50" s="153"/>
      <c r="J50" s="49"/>
      <c r="K50" s="156"/>
      <c r="L50" s="136"/>
      <c r="M50" s="167"/>
      <c r="N50" s="154"/>
      <c r="O50" s="424"/>
      <c r="P50" s="106"/>
      <c r="Q50" s="4"/>
      <c r="S50" s="422"/>
      <c r="T50" s="422"/>
      <c r="U50" s="4"/>
      <c r="V50" s="15"/>
      <c r="W50" s="104"/>
      <c r="X50" s="424"/>
      <c r="AA50" s="104"/>
      <c r="AB50" s="156"/>
      <c r="AC50" s="49"/>
      <c r="AD50" s="170"/>
      <c r="AF50" s="106"/>
      <c r="AG50" s="4"/>
      <c r="AH50" s="418" t="s">
        <v>115</v>
      </c>
      <c r="AI50" s="183">
        <v>8</v>
      </c>
      <c r="AJ50" s="183" t="s">
        <v>324</v>
      </c>
      <c r="AL50" s="411" t="s">
        <v>150</v>
      </c>
    </row>
    <row r="51" spans="1:38" ht="20.100000000000001" customHeight="1" x14ac:dyDescent="0.2">
      <c r="A51" s="412"/>
      <c r="B51" s="103"/>
      <c r="C51" s="183" t="s">
        <v>178</v>
      </c>
      <c r="D51" s="183">
        <v>2</v>
      </c>
      <c r="E51" s="415"/>
      <c r="F51" s="16"/>
      <c r="G51" s="112"/>
      <c r="H51" s="33"/>
      <c r="I51" s="3"/>
      <c r="K51" s="156"/>
      <c r="L51" s="106"/>
      <c r="M51" s="104"/>
      <c r="O51" s="424"/>
      <c r="P51" s="106"/>
      <c r="Q51" s="4"/>
      <c r="S51" s="422"/>
      <c r="T51" s="422"/>
      <c r="U51" s="4"/>
      <c r="V51" s="15"/>
      <c r="W51" s="104"/>
      <c r="X51" s="424"/>
      <c r="AA51" s="104"/>
      <c r="AB51" s="156"/>
      <c r="AD51" s="16"/>
      <c r="AE51" s="2"/>
      <c r="AF51" s="145"/>
      <c r="AG51" s="3"/>
      <c r="AH51" s="415"/>
      <c r="AI51" s="183">
        <v>7</v>
      </c>
      <c r="AJ51" s="183" t="s">
        <v>325</v>
      </c>
      <c r="AL51" s="412"/>
    </row>
    <row r="52" spans="1:38" ht="20.100000000000001" customHeight="1" x14ac:dyDescent="0.2">
      <c r="A52" s="412"/>
      <c r="B52" s="103"/>
      <c r="C52" s="183" t="s">
        <v>179</v>
      </c>
      <c r="D52" s="183">
        <v>3</v>
      </c>
      <c r="E52" s="415"/>
      <c r="F52" s="15"/>
      <c r="G52" s="104"/>
      <c r="K52" s="156"/>
      <c r="L52" s="106"/>
      <c r="M52" s="104"/>
      <c r="O52" s="424"/>
      <c r="P52" s="106"/>
      <c r="Q52" s="4"/>
      <c r="T52" s="15"/>
      <c r="U52" s="4"/>
      <c r="V52" s="15"/>
      <c r="W52" s="115"/>
      <c r="X52" s="424"/>
      <c r="AA52" s="104"/>
      <c r="AB52" s="156"/>
      <c r="AF52" s="106"/>
      <c r="AG52" s="4"/>
      <c r="AH52" s="415"/>
      <c r="AI52" s="183">
        <v>6</v>
      </c>
      <c r="AJ52" s="183" t="s">
        <v>248</v>
      </c>
      <c r="AL52" s="412"/>
    </row>
    <row r="53" spans="1:38" ht="20.100000000000001" customHeight="1" x14ac:dyDescent="0.2">
      <c r="A53" s="412"/>
      <c r="B53" s="103"/>
      <c r="C53" s="183" t="s">
        <v>180</v>
      </c>
      <c r="D53" s="183">
        <v>4</v>
      </c>
      <c r="E53" s="416"/>
      <c r="F53" s="15"/>
      <c r="G53" s="104"/>
      <c r="K53" s="156"/>
      <c r="L53" s="106"/>
      <c r="M53" s="104"/>
      <c r="O53" s="424"/>
      <c r="P53" s="106"/>
      <c r="Q53" s="4"/>
      <c r="T53" s="16"/>
      <c r="U53" s="4"/>
      <c r="V53" s="15"/>
      <c r="W53" s="115"/>
      <c r="X53" s="424"/>
      <c r="AA53" s="104"/>
      <c r="AB53" s="156"/>
      <c r="AD53" s="152"/>
      <c r="AF53" s="106"/>
      <c r="AG53" s="4"/>
      <c r="AH53" s="416"/>
      <c r="AI53" s="183">
        <v>5</v>
      </c>
      <c r="AJ53" s="183" t="s">
        <v>249</v>
      </c>
      <c r="AL53" s="412"/>
    </row>
    <row r="54" spans="1:38" ht="20.100000000000001" customHeight="1" thickBot="1" x14ac:dyDescent="0.25">
      <c r="A54" s="412"/>
      <c r="B54" s="103"/>
      <c r="C54" s="183" t="s">
        <v>181</v>
      </c>
      <c r="D54" s="183">
        <v>5</v>
      </c>
      <c r="E54" s="418" t="s">
        <v>103</v>
      </c>
      <c r="F54" s="15"/>
      <c r="G54" s="104"/>
      <c r="K54" s="156"/>
      <c r="L54" s="106"/>
      <c r="M54" s="104"/>
      <c r="O54" s="424"/>
      <c r="P54" s="106"/>
      <c r="Q54" s="4"/>
      <c r="R54" s="32"/>
      <c r="S54" s="5"/>
      <c r="T54" s="5"/>
      <c r="U54" s="6"/>
      <c r="V54" s="15"/>
      <c r="W54" s="115"/>
      <c r="X54" s="424"/>
      <c r="AA54" s="104"/>
      <c r="AB54" s="156"/>
      <c r="AD54" s="152"/>
      <c r="AF54" s="106"/>
      <c r="AG54" s="4"/>
      <c r="AH54" s="418" t="s">
        <v>114</v>
      </c>
      <c r="AI54" s="183">
        <v>4</v>
      </c>
      <c r="AJ54" s="183" t="s">
        <v>250</v>
      </c>
      <c r="AL54" s="412"/>
    </row>
    <row r="55" spans="1:38" ht="20.100000000000001" customHeight="1" thickTop="1" x14ac:dyDescent="0.2">
      <c r="A55" s="412"/>
      <c r="B55" s="103"/>
      <c r="C55" s="183" t="s">
        <v>182</v>
      </c>
      <c r="D55" s="183">
        <v>6</v>
      </c>
      <c r="E55" s="415"/>
      <c r="F55" s="15"/>
      <c r="G55" s="104"/>
      <c r="H55" s="30"/>
      <c r="K55" s="156"/>
      <c r="L55" s="106"/>
      <c r="M55" s="104"/>
      <c r="O55" s="424"/>
      <c r="P55" s="106"/>
      <c r="Q55" s="4"/>
      <c r="S55" s="426" t="s">
        <v>298</v>
      </c>
      <c r="T55" s="427"/>
      <c r="U55" s="4"/>
      <c r="V55" s="15"/>
      <c r="W55" s="115"/>
      <c r="X55" s="424"/>
      <c r="AA55" s="104"/>
      <c r="AB55" s="156"/>
      <c r="AF55" s="106"/>
      <c r="AG55" s="4"/>
      <c r="AH55" s="415"/>
      <c r="AI55" s="183">
        <v>3</v>
      </c>
      <c r="AJ55" s="183" t="s">
        <v>251</v>
      </c>
      <c r="AL55" s="412"/>
    </row>
    <row r="56" spans="1:38" ht="20.100000000000001" customHeight="1" x14ac:dyDescent="0.2">
      <c r="A56" s="412"/>
      <c r="B56" s="103"/>
      <c r="C56" s="183" t="s">
        <v>312</v>
      </c>
      <c r="D56" s="183">
        <v>7</v>
      </c>
      <c r="E56" s="415"/>
      <c r="F56" s="32"/>
      <c r="G56" s="113"/>
      <c r="H56" s="5"/>
      <c r="I56" s="6"/>
      <c r="K56" s="156"/>
      <c r="L56" s="106"/>
      <c r="M56" s="104"/>
      <c r="O56" s="424"/>
      <c r="P56" s="106"/>
      <c r="Q56" s="4"/>
      <c r="S56" s="428"/>
      <c r="T56" s="429"/>
      <c r="U56" s="4"/>
      <c r="V56" s="15"/>
      <c r="W56" s="115"/>
      <c r="X56" s="424"/>
      <c r="AA56" s="104"/>
      <c r="AB56" s="156"/>
      <c r="AD56" s="32"/>
      <c r="AE56" s="5"/>
      <c r="AF56" s="116"/>
      <c r="AG56" s="6"/>
      <c r="AH56" s="415"/>
      <c r="AI56" s="183">
        <v>2</v>
      </c>
      <c r="AJ56" s="183" t="s">
        <v>252</v>
      </c>
      <c r="AL56" s="412"/>
    </row>
    <row r="57" spans="1:38" ht="20.100000000000001" customHeight="1" thickBot="1" x14ac:dyDescent="0.25">
      <c r="A57" s="413"/>
      <c r="B57" s="103"/>
      <c r="C57" s="183" t="s">
        <v>313</v>
      </c>
      <c r="D57" s="183">
        <v>8</v>
      </c>
      <c r="E57" s="416"/>
      <c r="F57" s="15"/>
      <c r="G57" s="104"/>
      <c r="I57" s="34"/>
      <c r="J57" s="152"/>
      <c r="K57" s="154"/>
      <c r="L57" s="143"/>
      <c r="M57" s="104"/>
      <c r="O57" s="424"/>
      <c r="P57" s="106"/>
      <c r="Q57" s="4"/>
      <c r="S57" s="428"/>
      <c r="T57" s="429"/>
      <c r="U57" s="4"/>
      <c r="V57" s="15"/>
      <c r="W57" s="115"/>
      <c r="X57" s="424"/>
      <c r="AA57" s="104"/>
      <c r="AD57" s="15"/>
      <c r="AF57" s="106"/>
      <c r="AG57" s="4"/>
      <c r="AH57" s="416"/>
      <c r="AI57" s="183">
        <v>1</v>
      </c>
      <c r="AJ57" s="183" t="s">
        <v>253</v>
      </c>
      <c r="AL57" s="413"/>
    </row>
    <row r="58" spans="1:38" ht="20.100000000000001" customHeight="1" thickTop="1" x14ac:dyDescent="0.2">
      <c r="A58" s="411" t="s">
        <v>141</v>
      </c>
      <c r="B58" s="103"/>
      <c r="C58" s="183" t="s">
        <v>183</v>
      </c>
      <c r="D58" s="183">
        <v>1</v>
      </c>
      <c r="E58" s="418" t="s">
        <v>104</v>
      </c>
      <c r="F58" s="15"/>
      <c r="G58" s="104"/>
      <c r="I58" s="34"/>
      <c r="J58" s="140"/>
      <c r="K58" s="138"/>
      <c r="L58" s="139"/>
      <c r="M58" s="107"/>
      <c r="O58" s="424"/>
      <c r="P58" s="106"/>
      <c r="Q58" s="4"/>
      <c r="S58" s="428"/>
      <c r="T58" s="429"/>
      <c r="U58" s="4"/>
      <c r="V58" s="15"/>
      <c r="W58" s="115"/>
      <c r="X58" s="424"/>
      <c r="Z58" s="32"/>
      <c r="AA58" s="113"/>
      <c r="AB58" s="5"/>
      <c r="AC58" s="5"/>
      <c r="AD58" s="15"/>
      <c r="AF58" s="106"/>
      <c r="AG58" s="4"/>
      <c r="AH58" s="418" t="s">
        <v>113</v>
      </c>
      <c r="AI58" s="183">
        <v>8</v>
      </c>
      <c r="AJ58" s="183" t="s">
        <v>320</v>
      </c>
      <c r="AL58" s="411" t="s">
        <v>149</v>
      </c>
    </row>
    <row r="59" spans="1:38" ht="20.100000000000001" customHeight="1" x14ac:dyDescent="0.2">
      <c r="A59" s="412"/>
      <c r="B59" s="103"/>
      <c r="C59" s="183" t="s">
        <v>184</v>
      </c>
      <c r="D59" s="183">
        <v>2</v>
      </c>
      <c r="E59" s="415"/>
      <c r="F59" s="16"/>
      <c r="G59" s="112"/>
      <c r="H59" s="33"/>
      <c r="I59" s="3"/>
      <c r="L59" s="106"/>
      <c r="M59" s="108"/>
      <c r="N59" s="155"/>
      <c r="O59" s="424"/>
      <c r="P59" s="106"/>
      <c r="Q59" s="4"/>
      <c r="S59" s="428"/>
      <c r="T59" s="429"/>
      <c r="U59" s="4"/>
      <c r="V59" s="15"/>
      <c r="W59" s="115"/>
      <c r="X59" s="424"/>
      <c r="Z59" s="15"/>
      <c r="AA59" s="104"/>
      <c r="AD59" s="16"/>
      <c r="AE59" s="2"/>
      <c r="AF59" s="145"/>
      <c r="AG59" s="3"/>
      <c r="AH59" s="415"/>
      <c r="AI59" s="183">
        <v>7</v>
      </c>
      <c r="AJ59" s="183" t="s">
        <v>321</v>
      </c>
      <c r="AL59" s="412"/>
    </row>
    <row r="60" spans="1:38" ht="20.100000000000001" customHeight="1" thickBot="1" x14ac:dyDescent="0.25">
      <c r="A60" s="412"/>
      <c r="B60" s="103"/>
      <c r="C60" s="183" t="s">
        <v>185</v>
      </c>
      <c r="D60" s="183">
        <v>3</v>
      </c>
      <c r="E60" s="415"/>
      <c r="F60" s="15"/>
      <c r="G60" s="104"/>
      <c r="L60" s="106"/>
      <c r="M60" s="108"/>
      <c r="N60" s="155"/>
      <c r="O60" s="425"/>
      <c r="P60" s="106"/>
      <c r="Q60" s="4"/>
      <c r="R60" s="15"/>
      <c r="S60" s="428"/>
      <c r="T60" s="429"/>
      <c r="U60" s="4"/>
      <c r="V60" s="15"/>
      <c r="W60" s="115"/>
      <c r="X60" s="425"/>
      <c r="Z60" s="15"/>
      <c r="AA60" s="104"/>
      <c r="AF60" s="106"/>
      <c r="AH60" s="415"/>
      <c r="AI60" s="183">
        <v>6</v>
      </c>
      <c r="AJ60" s="183" t="s">
        <v>322</v>
      </c>
      <c r="AL60" s="412"/>
    </row>
    <row r="61" spans="1:38" ht="20.100000000000001" customHeight="1" thickTop="1" x14ac:dyDescent="0.2">
      <c r="A61" s="412"/>
      <c r="B61" s="76"/>
      <c r="C61" s="183" t="s">
        <v>186</v>
      </c>
      <c r="D61" s="183">
        <v>4</v>
      </c>
      <c r="E61" s="416"/>
      <c r="F61" s="15"/>
      <c r="G61" s="104"/>
      <c r="K61" s="432" t="s">
        <v>77</v>
      </c>
      <c r="L61" s="106"/>
      <c r="M61" s="108"/>
      <c r="N61" s="155"/>
      <c r="O61" s="157"/>
      <c r="P61" s="106"/>
      <c r="Q61" s="4"/>
      <c r="R61" s="15"/>
      <c r="S61" s="428"/>
      <c r="T61" s="429"/>
      <c r="U61" s="4"/>
      <c r="V61" s="15"/>
      <c r="W61" s="115"/>
      <c r="X61" s="157"/>
      <c r="Z61" s="171"/>
      <c r="AA61" s="169"/>
      <c r="AB61" s="432" t="s">
        <v>40</v>
      </c>
      <c r="AF61" s="106"/>
      <c r="AH61" s="416"/>
      <c r="AI61" s="183">
        <v>5</v>
      </c>
      <c r="AJ61" s="183" t="s">
        <v>254</v>
      </c>
      <c r="AL61" s="412"/>
    </row>
    <row r="62" spans="1:38" ht="20.100000000000001" customHeight="1" x14ac:dyDescent="0.2">
      <c r="A62" s="412"/>
      <c r="B62" s="76"/>
      <c r="C62" s="183" t="s">
        <v>187</v>
      </c>
      <c r="D62" s="183">
        <v>5</v>
      </c>
      <c r="E62" s="418" t="s">
        <v>105</v>
      </c>
      <c r="F62" s="15"/>
      <c r="G62" s="104"/>
      <c r="K62" s="432"/>
      <c r="L62" s="106"/>
      <c r="M62" s="108"/>
      <c r="N62" s="159"/>
      <c r="O62" s="160"/>
      <c r="P62" s="106"/>
      <c r="Q62" s="4"/>
      <c r="R62" s="15"/>
      <c r="S62" s="428"/>
      <c r="T62" s="429"/>
      <c r="U62" s="4"/>
      <c r="V62" s="15"/>
      <c r="W62" s="115"/>
      <c r="X62" s="172"/>
      <c r="Y62" s="5"/>
      <c r="Z62" s="171"/>
      <c r="AA62" s="169"/>
      <c r="AB62" s="432"/>
      <c r="AF62" s="106"/>
      <c r="AH62" s="418" t="s">
        <v>112</v>
      </c>
      <c r="AI62" s="183">
        <v>4</v>
      </c>
      <c r="AJ62" s="183" t="s">
        <v>255</v>
      </c>
      <c r="AL62" s="412"/>
    </row>
    <row r="63" spans="1:38" ht="20.100000000000001" customHeight="1" x14ac:dyDescent="0.2">
      <c r="A63" s="412"/>
      <c r="B63" s="103"/>
      <c r="C63" s="183" t="s">
        <v>188</v>
      </c>
      <c r="D63" s="183">
        <v>6</v>
      </c>
      <c r="E63" s="415"/>
      <c r="F63" s="15"/>
      <c r="G63" s="104"/>
      <c r="H63" s="30"/>
      <c r="L63" s="106"/>
      <c r="M63" s="108"/>
      <c r="N63" s="155"/>
      <c r="O63" s="161"/>
      <c r="P63" s="106"/>
      <c r="Q63" s="4"/>
      <c r="R63" s="15"/>
      <c r="S63" s="428"/>
      <c r="T63" s="429"/>
      <c r="U63" s="4"/>
      <c r="V63" s="15"/>
      <c r="W63" s="115"/>
      <c r="X63" s="173"/>
      <c r="Z63" s="171"/>
      <c r="AA63" s="169"/>
      <c r="AF63" s="106"/>
      <c r="AH63" s="415"/>
      <c r="AI63" s="183">
        <v>3</v>
      </c>
      <c r="AJ63" s="183" t="s">
        <v>256</v>
      </c>
      <c r="AL63" s="412"/>
    </row>
    <row r="64" spans="1:38" ht="20.100000000000001" customHeight="1" x14ac:dyDescent="0.2">
      <c r="A64" s="412"/>
      <c r="B64" s="103"/>
      <c r="C64" s="183" t="s">
        <v>314</v>
      </c>
      <c r="D64" s="183">
        <v>7</v>
      </c>
      <c r="E64" s="415"/>
      <c r="F64" s="32"/>
      <c r="G64" s="113"/>
      <c r="H64" s="5"/>
      <c r="I64" s="6"/>
      <c r="L64" s="106"/>
      <c r="M64" s="108"/>
      <c r="N64" s="155"/>
      <c r="O64" s="161"/>
      <c r="P64" s="106"/>
      <c r="Q64" s="4"/>
      <c r="R64" s="15"/>
      <c r="S64" s="428"/>
      <c r="T64" s="429"/>
      <c r="U64" s="4"/>
      <c r="V64" s="15"/>
      <c r="W64" s="117"/>
      <c r="X64" s="173"/>
      <c r="Z64" s="171"/>
      <c r="AA64" s="169"/>
      <c r="AD64" s="32"/>
      <c r="AE64" s="5"/>
      <c r="AF64" s="116"/>
      <c r="AG64" s="6"/>
      <c r="AH64" s="415"/>
      <c r="AI64" s="183">
        <v>2</v>
      </c>
      <c r="AJ64" s="183" t="s">
        <v>257</v>
      </c>
      <c r="AL64" s="412"/>
    </row>
    <row r="65" spans="1:38" ht="20.100000000000001" customHeight="1" thickBot="1" x14ac:dyDescent="0.25">
      <c r="A65" s="413"/>
      <c r="B65" s="103"/>
      <c r="C65" s="183" t="s">
        <v>315</v>
      </c>
      <c r="D65" s="183">
        <v>8</v>
      </c>
      <c r="E65" s="416"/>
      <c r="G65" s="104"/>
      <c r="I65" s="4"/>
      <c r="L65" s="106"/>
      <c r="M65" s="108"/>
      <c r="N65" s="155"/>
      <c r="O65" s="161"/>
      <c r="P65" s="106"/>
      <c r="Q65" s="4"/>
      <c r="R65" s="15"/>
      <c r="S65" s="428"/>
      <c r="T65" s="429"/>
      <c r="U65" s="4"/>
      <c r="V65" s="15"/>
      <c r="W65" s="117"/>
      <c r="X65" s="173"/>
      <c r="Y65" s="155"/>
      <c r="Z65" s="15"/>
      <c r="AA65" s="104"/>
      <c r="AD65" s="78"/>
      <c r="AF65" s="106"/>
      <c r="AH65" s="416"/>
      <c r="AI65" s="183">
        <v>1</v>
      </c>
      <c r="AJ65" s="183" t="s">
        <v>258</v>
      </c>
      <c r="AL65" s="413"/>
    </row>
    <row r="66" spans="1:38" ht="20.100000000000001" customHeight="1" thickTop="1" x14ac:dyDescent="0.2">
      <c r="A66" s="411" t="s">
        <v>142</v>
      </c>
      <c r="B66" s="103"/>
      <c r="G66" s="104"/>
      <c r="I66" s="4"/>
      <c r="J66" s="2"/>
      <c r="K66" s="2"/>
      <c r="L66" s="145"/>
      <c r="M66" s="109"/>
      <c r="N66" s="155"/>
      <c r="O66" s="161"/>
      <c r="P66" s="106"/>
      <c r="Q66" s="4"/>
      <c r="S66" s="428"/>
      <c r="T66" s="429"/>
      <c r="U66" s="4"/>
      <c r="V66" s="15"/>
      <c r="W66" s="104"/>
      <c r="X66" s="173"/>
      <c r="Y66" s="155"/>
      <c r="Z66" s="16"/>
      <c r="AA66" s="112"/>
      <c r="AB66" s="2"/>
      <c r="AC66" s="2"/>
      <c r="AD66" s="78"/>
      <c r="AF66" s="106"/>
      <c r="AL66" s="411" t="s">
        <v>148</v>
      </c>
    </row>
    <row r="67" spans="1:38" ht="20.100000000000001" customHeight="1" thickBot="1" x14ac:dyDescent="0.25">
      <c r="A67" s="412"/>
      <c r="B67" s="103"/>
      <c r="C67" s="183" t="s">
        <v>189</v>
      </c>
      <c r="D67" s="183">
        <v>1</v>
      </c>
      <c r="E67" s="414" t="s">
        <v>106</v>
      </c>
      <c r="G67" s="104"/>
      <c r="H67" s="30"/>
      <c r="I67" s="4"/>
      <c r="K67" s="156"/>
      <c r="L67" s="106"/>
      <c r="M67" s="104"/>
      <c r="N67" s="155"/>
      <c r="O67" s="161"/>
      <c r="P67" s="106"/>
      <c r="Q67" s="4"/>
      <c r="S67" s="428"/>
      <c r="T67" s="429"/>
      <c r="U67" s="4"/>
      <c r="V67" s="15"/>
      <c r="W67" s="104"/>
      <c r="X67" s="173"/>
      <c r="Y67" s="155"/>
      <c r="AA67" s="104"/>
      <c r="AB67" s="156"/>
      <c r="AD67" s="15"/>
      <c r="AF67" s="106"/>
      <c r="AH67" s="418" t="s">
        <v>111</v>
      </c>
      <c r="AI67" s="183">
        <v>6</v>
      </c>
      <c r="AJ67" s="183" t="s">
        <v>259</v>
      </c>
      <c r="AL67" s="412"/>
    </row>
    <row r="68" spans="1:38" ht="20.100000000000001" customHeight="1" thickTop="1" x14ac:dyDescent="0.2">
      <c r="A68" s="412"/>
      <c r="B68" s="103"/>
      <c r="C68" s="183" t="s">
        <v>190</v>
      </c>
      <c r="D68" s="183">
        <v>2</v>
      </c>
      <c r="E68" s="414"/>
      <c r="F68" s="32"/>
      <c r="G68" s="113"/>
      <c r="H68" s="6"/>
      <c r="I68" s="4"/>
      <c r="K68" s="419" t="s">
        <v>327</v>
      </c>
      <c r="L68" s="106"/>
      <c r="M68" s="104"/>
      <c r="N68" s="155"/>
      <c r="O68" s="161"/>
      <c r="P68" s="106"/>
      <c r="Q68" s="4"/>
      <c r="S68" s="428"/>
      <c r="T68" s="429"/>
      <c r="U68" s="4"/>
      <c r="V68" s="15"/>
      <c r="W68" s="104"/>
      <c r="X68" s="173"/>
      <c r="Y68" s="155"/>
      <c r="AA68" s="104"/>
      <c r="AB68" s="419" t="s">
        <v>328</v>
      </c>
      <c r="AD68" s="15"/>
      <c r="AE68" s="32"/>
      <c r="AF68" s="116"/>
      <c r="AG68" s="6"/>
      <c r="AH68" s="415"/>
      <c r="AI68" s="183">
        <v>5</v>
      </c>
      <c r="AJ68" s="183" t="s">
        <v>260</v>
      </c>
      <c r="AL68" s="412"/>
    </row>
    <row r="69" spans="1:38" ht="20.100000000000001" customHeight="1" x14ac:dyDescent="0.2">
      <c r="A69" s="412"/>
      <c r="B69" s="76"/>
      <c r="C69" s="183" t="s">
        <v>191</v>
      </c>
      <c r="D69" s="183">
        <v>3</v>
      </c>
      <c r="E69" s="414"/>
      <c r="F69" s="15"/>
      <c r="G69" s="104"/>
      <c r="H69" s="4"/>
      <c r="I69" s="79"/>
      <c r="J69" s="152"/>
      <c r="K69" s="420"/>
      <c r="L69" s="143"/>
      <c r="M69" s="104"/>
      <c r="N69" s="155"/>
      <c r="O69" s="161"/>
      <c r="P69" s="106"/>
      <c r="Q69" s="4"/>
      <c r="S69" s="428"/>
      <c r="T69" s="429"/>
      <c r="U69" s="4"/>
      <c r="V69" s="15"/>
      <c r="W69" s="104"/>
      <c r="X69" s="173"/>
      <c r="Y69" s="155"/>
      <c r="AA69" s="104"/>
      <c r="AB69" s="420"/>
      <c r="AD69" s="16"/>
      <c r="AE69" s="15"/>
      <c r="AF69" s="106"/>
      <c r="AG69" s="4"/>
      <c r="AH69" s="416"/>
      <c r="AI69" s="183">
        <v>4</v>
      </c>
      <c r="AJ69" s="183" t="s">
        <v>261</v>
      </c>
      <c r="AL69" s="412"/>
    </row>
    <row r="70" spans="1:38" ht="20.100000000000001" customHeight="1" x14ac:dyDescent="0.2">
      <c r="A70" s="412"/>
      <c r="B70" s="76"/>
      <c r="C70" s="183" t="s">
        <v>192</v>
      </c>
      <c r="D70" s="183">
        <v>4</v>
      </c>
      <c r="E70" s="414" t="s">
        <v>107</v>
      </c>
      <c r="F70" s="15"/>
      <c r="G70" s="104"/>
      <c r="H70" s="4"/>
      <c r="I70" s="152"/>
      <c r="J70" s="152"/>
      <c r="K70" s="420"/>
      <c r="L70" s="143"/>
      <c r="M70" s="104"/>
      <c r="N70" s="155"/>
      <c r="O70" s="161"/>
      <c r="P70" s="106"/>
      <c r="Q70" s="4"/>
      <c r="S70" s="428"/>
      <c r="T70" s="429"/>
      <c r="U70" s="4"/>
      <c r="V70" s="15"/>
      <c r="W70" s="104"/>
      <c r="X70" s="173"/>
      <c r="Y70" s="155"/>
      <c r="AA70" s="104"/>
      <c r="AB70" s="420"/>
      <c r="AE70" s="15"/>
      <c r="AF70" s="106"/>
      <c r="AG70" s="4"/>
      <c r="AH70" s="418" t="s">
        <v>110</v>
      </c>
      <c r="AI70" s="183">
        <v>3</v>
      </c>
      <c r="AJ70" s="183" t="s">
        <v>262</v>
      </c>
      <c r="AL70" s="412"/>
    </row>
    <row r="71" spans="1:38" ht="20.100000000000001" customHeight="1" x14ac:dyDescent="0.2">
      <c r="A71" s="412"/>
      <c r="B71" s="103"/>
      <c r="C71" s="183" t="s">
        <v>193</v>
      </c>
      <c r="D71" s="183">
        <v>5</v>
      </c>
      <c r="E71" s="414"/>
      <c r="F71" s="16"/>
      <c r="G71" s="112"/>
      <c r="H71" s="31"/>
      <c r="K71" s="420"/>
      <c r="L71" s="106"/>
      <c r="M71" s="104"/>
      <c r="N71" s="155"/>
      <c r="O71" s="161"/>
      <c r="P71" s="106"/>
      <c r="Q71" s="4"/>
      <c r="S71" s="428"/>
      <c r="T71" s="429"/>
      <c r="U71" s="4"/>
      <c r="V71" s="15"/>
      <c r="W71" s="104"/>
      <c r="X71" s="173"/>
      <c r="Y71" s="155"/>
      <c r="AA71" s="104"/>
      <c r="AB71" s="420"/>
      <c r="AE71" s="16"/>
      <c r="AF71" s="145"/>
      <c r="AG71" s="3"/>
      <c r="AH71" s="415"/>
      <c r="AI71" s="183">
        <v>2</v>
      </c>
      <c r="AJ71" s="183" t="s">
        <v>263</v>
      </c>
      <c r="AL71" s="412"/>
    </row>
    <row r="72" spans="1:38" ht="20.100000000000001" customHeight="1" x14ac:dyDescent="0.2">
      <c r="A72" s="412"/>
      <c r="B72" s="103"/>
      <c r="C72" s="183" t="s">
        <v>288</v>
      </c>
      <c r="D72" s="183">
        <v>6</v>
      </c>
      <c r="E72" s="414"/>
      <c r="G72" s="104"/>
      <c r="K72" s="420"/>
      <c r="L72" s="106"/>
      <c r="M72" s="104"/>
      <c r="N72" s="155"/>
      <c r="O72" s="161"/>
      <c r="P72" s="106"/>
      <c r="Q72" s="4"/>
      <c r="S72" s="428"/>
      <c r="T72" s="429"/>
      <c r="U72" s="4"/>
      <c r="V72" s="15"/>
      <c r="W72" s="104"/>
      <c r="X72" s="173"/>
      <c r="Y72" s="155"/>
      <c r="AA72" s="104"/>
      <c r="AB72" s="420"/>
      <c r="AF72" s="106"/>
      <c r="AH72" s="416"/>
      <c r="AI72" s="183">
        <v>1</v>
      </c>
      <c r="AJ72" s="183" t="s">
        <v>264</v>
      </c>
      <c r="AL72" s="412"/>
    </row>
    <row r="73" spans="1:38" ht="20.100000000000001" customHeight="1" thickBot="1" x14ac:dyDescent="0.25">
      <c r="A73" s="413"/>
      <c r="B73" s="103"/>
      <c r="G73" s="104"/>
      <c r="I73" s="49"/>
      <c r="J73" s="49"/>
      <c r="K73" s="420"/>
      <c r="L73" s="136"/>
      <c r="M73" s="104"/>
      <c r="O73" s="4"/>
      <c r="P73" s="106"/>
      <c r="Q73" s="4"/>
      <c r="S73" s="428"/>
      <c r="T73" s="429"/>
      <c r="U73" s="4"/>
      <c r="V73" s="15"/>
      <c r="W73" s="104"/>
      <c r="X73" s="15"/>
      <c r="Y73" s="155"/>
      <c r="Z73" s="178"/>
      <c r="AA73" s="167"/>
      <c r="AB73" s="420"/>
      <c r="AC73" s="49"/>
      <c r="AD73" s="49"/>
      <c r="AF73" s="106"/>
      <c r="AL73" s="413"/>
    </row>
    <row r="74" spans="1:38" ht="20.100000000000001" customHeight="1" thickTop="1" x14ac:dyDescent="0.2">
      <c r="A74" s="411" t="s">
        <v>143</v>
      </c>
      <c r="B74" s="103"/>
      <c r="G74" s="104"/>
      <c r="I74" s="49"/>
      <c r="J74" s="49"/>
      <c r="K74" s="420"/>
      <c r="L74" s="136"/>
      <c r="M74" s="104"/>
      <c r="O74" s="4"/>
      <c r="P74" s="116"/>
      <c r="Q74" s="5"/>
      <c r="S74" s="428"/>
      <c r="T74" s="429"/>
      <c r="V74" s="116"/>
      <c r="W74" s="107"/>
      <c r="X74" s="15"/>
      <c r="Y74" s="155"/>
      <c r="Z74" s="178"/>
      <c r="AA74" s="167"/>
      <c r="AB74" s="420"/>
      <c r="AC74" s="49"/>
      <c r="AD74" s="49"/>
      <c r="AF74" s="106"/>
      <c r="AL74" s="411" t="s">
        <v>92</v>
      </c>
    </row>
    <row r="75" spans="1:38" ht="20.100000000000001" customHeight="1" x14ac:dyDescent="0.2">
      <c r="A75" s="412"/>
      <c r="B75" s="103"/>
      <c r="C75" s="183" t="s">
        <v>194</v>
      </c>
      <c r="D75" s="183">
        <v>1</v>
      </c>
      <c r="E75" s="414" t="s">
        <v>27</v>
      </c>
      <c r="G75" s="104"/>
      <c r="H75" s="30"/>
      <c r="K75" s="420"/>
      <c r="L75" s="106"/>
      <c r="M75" s="104"/>
      <c r="O75" s="4"/>
      <c r="P75" s="106"/>
      <c r="S75" s="428"/>
      <c r="T75" s="429"/>
      <c r="V75" s="106"/>
      <c r="W75" s="104"/>
      <c r="X75" s="15"/>
      <c r="Y75" s="155"/>
      <c r="AA75" s="104"/>
      <c r="AB75" s="420"/>
      <c r="AF75" s="106"/>
      <c r="AH75" s="418" t="s">
        <v>316</v>
      </c>
      <c r="AI75" s="183">
        <v>6</v>
      </c>
      <c r="AJ75" s="183" t="s">
        <v>271</v>
      </c>
      <c r="AL75" s="412"/>
    </row>
    <row r="76" spans="1:38" ht="20.100000000000001" customHeight="1" thickBot="1" x14ac:dyDescent="0.25">
      <c r="A76" s="412"/>
      <c r="B76" s="103"/>
      <c r="C76" s="183" t="s">
        <v>195</v>
      </c>
      <c r="D76" s="183">
        <v>2</v>
      </c>
      <c r="E76" s="414"/>
      <c r="F76" s="32"/>
      <c r="G76" s="113"/>
      <c r="H76" s="5"/>
      <c r="I76" s="6"/>
      <c r="K76" s="420"/>
      <c r="L76" s="106"/>
      <c r="M76" s="104"/>
      <c r="O76" s="4"/>
      <c r="P76" s="106"/>
      <c r="S76" s="430"/>
      <c r="T76" s="431"/>
      <c r="V76" s="106"/>
      <c r="W76" s="104"/>
      <c r="X76" s="15"/>
      <c r="Y76" s="155"/>
      <c r="AA76" s="104"/>
      <c r="AB76" s="420"/>
      <c r="AD76" s="32"/>
      <c r="AE76" s="5"/>
      <c r="AF76" s="116"/>
      <c r="AG76" s="6"/>
      <c r="AH76" s="415"/>
      <c r="AI76" s="183">
        <v>5</v>
      </c>
      <c r="AJ76" s="183" t="s">
        <v>272</v>
      </c>
      <c r="AL76" s="412"/>
    </row>
    <row r="77" spans="1:38" ht="20.100000000000001" customHeight="1" thickTop="1" thickBot="1" x14ac:dyDescent="0.25">
      <c r="A77" s="412"/>
      <c r="B77" s="103"/>
      <c r="C77" s="183" t="s">
        <v>196</v>
      </c>
      <c r="D77" s="183">
        <v>3</v>
      </c>
      <c r="E77" s="414"/>
      <c r="F77" s="15"/>
      <c r="G77" s="104"/>
      <c r="I77" s="153"/>
      <c r="J77" s="49"/>
      <c r="K77" s="421"/>
      <c r="L77" s="144"/>
      <c r="M77" s="104"/>
      <c r="O77" s="4"/>
      <c r="P77" s="106"/>
      <c r="V77" s="106"/>
      <c r="W77" s="104"/>
      <c r="X77" s="15"/>
      <c r="AA77" s="104"/>
      <c r="AB77" s="421"/>
      <c r="AD77" s="15"/>
      <c r="AF77" s="106"/>
      <c r="AG77" s="4"/>
      <c r="AH77" s="416"/>
      <c r="AI77" s="183">
        <v>4</v>
      </c>
      <c r="AJ77" s="183" t="s">
        <v>273</v>
      </c>
      <c r="AL77" s="412"/>
    </row>
    <row r="78" spans="1:38" ht="20.100000000000001" customHeight="1" thickTop="1" x14ac:dyDescent="0.2">
      <c r="A78" s="412"/>
      <c r="B78" s="103"/>
      <c r="C78" s="183" t="s">
        <v>197</v>
      </c>
      <c r="D78" s="183">
        <v>4</v>
      </c>
      <c r="E78" s="414" t="s">
        <v>28</v>
      </c>
      <c r="F78" s="15"/>
      <c r="G78" s="104"/>
      <c r="I78" s="153"/>
      <c r="J78" s="49"/>
      <c r="K78" s="156"/>
      <c r="L78" s="144"/>
      <c r="M78" s="104"/>
      <c r="O78" s="4"/>
      <c r="P78" s="106"/>
      <c r="V78" s="106"/>
      <c r="W78" s="104"/>
      <c r="X78" s="15"/>
      <c r="AA78" s="104"/>
      <c r="AB78" s="156"/>
      <c r="AD78" s="15"/>
      <c r="AF78" s="106"/>
      <c r="AG78" s="4"/>
      <c r="AH78" s="418" t="s">
        <v>317</v>
      </c>
      <c r="AI78" s="183">
        <v>3</v>
      </c>
      <c r="AJ78" s="183" t="s">
        <v>274</v>
      </c>
      <c r="AL78" s="412"/>
    </row>
    <row r="79" spans="1:38" ht="20.100000000000001" customHeight="1" x14ac:dyDescent="0.2">
      <c r="A79" s="412"/>
      <c r="B79" s="103"/>
      <c r="C79" s="183" t="s">
        <v>198</v>
      </c>
      <c r="D79" s="183">
        <v>5</v>
      </c>
      <c r="E79" s="414"/>
      <c r="F79" s="15"/>
      <c r="G79" s="104"/>
      <c r="H79" s="30"/>
      <c r="I79" s="4"/>
      <c r="J79" s="5"/>
      <c r="K79" s="163"/>
      <c r="L79" s="116"/>
      <c r="M79" s="107"/>
      <c r="O79" s="4"/>
      <c r="P79" s="106"/>
      <c r="V79" s="106"/>
      <c r="W79" s="104"/>
      <c r="X79" s="15"/>
      <c r="Z79" s="32"/>
      <c r="AA79" s="113"/>
      <c r="AB79" s="163"/>
      <c r="AC79" s="5"/>
      <c r="AD79" s="15"/>
      <c r="AF79" s="106"/>
      <c r="AG79" s="3"/>
      <c r="AH79" s="415"/>
      <c r="AI79" s="183">
        <v>2</v>
      </c>
      <c r="AJ79" s="183" t="s">
        <v>275</v>
      </c>
      <c r="AL79" s="412"/>
    </row>
    <row r="80" spans="1:38" ht="20.100000000000001" customHeight="1" x14ac:dyDescent="0.2">
      <c r="A80" s="412"/>
      <c r="B80" s="103"/>
      <c r="C80" s="183" t="s">
        <v>199</v>
      </c>
      <c r="D80" s="183">
        <v>6</v>
      </c>
      <c r="E80" s="414"/>
      <c r="F80" s="5"/>
      <c r="G80" s="113"/>
      <c r="H80" s="6"/>
      <c r="I80" s="4"/>
      <c r="K80" s="156"/>
      <c r="L80" s="106"/>
      <c r="M80" s="108"/>
      <c r="O80" s="4"/>
      <c r="P80" s="106"/>
      <c r="V80" s="106"/>
      <c r="W80" s="104"/>
      <c r="X80" s="15"/>
      <c r="Z80" s="15"/>
      <c r="AA80" s="104"/>
      <c r="AB80" s="156"/>
      <c r="AD80" s="15"/>
      <c r="AE80" s="32"/>
      <c r="AF80" s="116"/>
      <c r="AH80" s="416"/>
      <c r="AI80" s="183">
        <v>1</v>
      </c>
      <c r="AJ80" s="183" t="s">
        <v>276</v>
      </c>
      <c r="AL80" s="412"/>
    </row>
    <row r="81" spans="1:38" ht="20.100000000000001" customHeight="1" thickBot="1" x14ac:dyDescent="0.25">
      <c r="A81" s="413"/>
      <c r="B81" s="103"/>
      <c r="G81" s="104"/>
      <c r="H81" s="4"/>
      <c r="I81" s="4"/>
      <c r="L81" s="106"/>
      <c r="M81" s="108"/>
      <c r="N81" s="154"/>
      <c r="O81" s="4"/>
      <c r="P81" s="106"/>
      <c r="V81" s="106"/>
      <c r="W81" s="104"/>
      <c r="X81" s="15"/>
      <c r="Z81" s="15"/>
      <c r="AA81" s="104"/>
      <c r="AD81" s="142"/>
      <c r="AE81" s="15"/>
      <c r="AF81" s="106"/>
      <c r="AL81" s="413"/>
    </row>
    <row r="82" spans="1:38" ht="20.100000000000001" customHeight="1" thickTop="1" x14ac:dyDescent="0.2">
      <c r="A82" s="411" t="s">
        <v>144</v>
      </c>
      <c r="B82" s="103"/>
      <c r="G82" s="104"/>
      <c r="H82" s="4"/>
      <c r="I82" s="5"/>
      <c r="L82" s="106"/>
      <c r="M82" s="108"/>
      <c r="N82" s="154"/>
      <c r="O82" s="4"/>
      <c r="P82" s="106"/>
      <c r="S82" s="119"/>
      <c r="T82" s="119"/>
      <c r="V82" s="106"/>
      <c r="W82" s="104"/>
      <c r="X82" s="15"/>
      <c r="Z82" s="15"/>
      <c r="AA82" s="104"/>
      <c r="AD82" s="152"/>
      <c r="AE82" s="15"/>
      <c r="AF82" s="106"/>
      <c r="AL82" s="411" t="s">
        <v>147</v>
      </c>
    </row>
    <row r="83" spans="1:38" ht="20.100000000000001" customHeight="1" x14ac:dyDescent="0.2">
      <c r="A83" s="412"/>
      <c r="B83" s="103"/>
      <c r="C83" s="183" t="s">
        <v>200</v>
      </c>
      <c r="D83" s="183">
        <v>1</v>
      </c>
      <c r="E83" s="414" t="s">
        <v>29</v>
      </c>
      <c r="F83" s="2"/>
      <c r="G83" s="112"/>
      <c r="H83" s="31"/>
      <c r="L83" s="106"/>
      <c r="M83" s="108"/>
      <c r="O83" s="4"/>
      <c r="P83" s="106"/>
      <c r="S83" s="119"/>
      <c r="T83" s="119"/>
      <c r="V83" s="106"/>
      <c r="W83" s="104"/>
      <c r="X83" s="15"/>
      <c r="Z83" s="15"/>
      <c r="AA83" s="104"/>
      <c r="AE83" s="16"/>
      <c r="AF83" s="145"/>
      <c r="AH83" s="418" t="s">
        <v>318</v>
      </c>
      <c r="AI83" s="183">
        <v>6</v>
      </c>
      <c r="AJ83" s="183" t="s">
        <v>282</v>
      </c>
      <c r="AL83" s="412"/>
    </row>
    <row r="84" spans="1:38" ht="20.100000000000001" customHeight="1" x14ac:dyDescent="0.2">
      <c r="A84" s="412"/>
      <c r="B84" s="103"/>
      <c r="C84" s="183" t="s">
        <v>201</v>
      </c>
      <c r="D84" s="183">
        <v>2</v>
      </c>
      <c r="E84" s="414"/>
      <c r="F84" s="15"/>
      <c r="G84" s="104"/>
      <c r="L84" s="106"/>
      <c r="M84" s="108"/>
      <c r="O84" s="4"/>
      <c r="P84" s="106"/>
      <c r="S84" s="119"/>
      <c r="T84" s="119"/>
      <c r="V84" s="106"/>
      <c r="W84" s="115"/>
      <c r="X84" s="15"/>
      <c r="Z84" s="15"/>
      <c r="AA84" s="104"/>
      <c r="AF84" s="106"/>
      <c r="AG84" s="6"/>
      <c r="AH84" s="415"/>
      <c r="AI84" s="183">
        <v>5</v>
      </c>
      <c r="AJ84" s="183" t="s">
        <v>281</v>
      </c>
      <c r="AL84" s="412"/>
    </row>
    <row r="85" spans="1:38" ht="20.100000000000001" customHeight="1" x14ac:dyDescent="0.2">
      <c r="A85" s="412"/>
      <c r="B85" s="103"/>
      <c r="C85" s="183" t="s">
        <v>202</v>
      </c>
      <c r="D85" s="183">
        <v>3</v>
      </c>
      <c r="E85" s="414"/>
      <c r="F85" s="15"/>
      <c r="G85" s="104"/>
      <c r="I85" s="152"/>
      <c r="J85" s="152"/>
      <c r="K85" s="432" t="s">
        <v>41</v>
      </c>
      <c r="L85" s="143"/>
      <c r="M85" s="108"/>
      <c r="N85" s="2"/>
      <c r="O85" s="3"/>
      <c r="P85" s="106"/>
      <c r="S85" s="119"/>
      <c r="T85" s="119"/>
      <c r="V85" s="106"/>
      <c r="W85" s="115"/>
      <c r="X85" s="16"/>
      <c r="Y85" s="2"/>
      <c r="Z85" s="15"/>
      <c r="AA85" s="104"/>
      <c r="AB85" s="432" t="s">
        <v>78</v>
      </c>
      <c r="AF85" s="106"/>
      <c r="AG85" s="4"/>
      <c r="AH85" s="416"/>
      <c r="AI85" s="183">
        <v>4</v>
      </c>
      <c r="AJ85" s="183" t="s">
        <v>280</v>
      </c>
      <c r="AL85" s="412"/>
    </row>
    <row r="86" spans="1:38" ht="20.100000000000001" customHeight="1" x14ac:dyDescent="0.2">
      <c r="A86" s="412"/>
      <c r="B86" s="103"/>
      <c r="C86" s="183" t="s">
        <v>203</v>
      </c>
      <c r="D86" s="183">
        <v>4</v>
      </c>
      <c r="E86" s="414" t="s">
        <v>30</v>
      </c>
      <c r="F86" s="15"/>
      <c r="G86" s="104"/>
      <c r="I86" s="152"/>
      <c r="J86" s="152"/>
      <c r="K86" s="432"/>
      <c r="L86" s="143"/>
      <c r="M86" s="108"/>
      <c r="P86" s="106"/>
      <c r="S86" s="119"/>
      <c r="T86" s="119"/>
      <c r="W86" s="115"/>
      <c r="X86" s="5"/>
      <c r="Y86" s="6"/>
      <c r="Z86" s="15"/>
      <c r="AA86" s="104"/>
      <c r="AB86" s="432"/>
      <c r="AF86" s="106"/>
      <c r="AG86" s="4"/>
      <c r="AH86" s="418" t="s">
        <v>319</v>
      </c>
      <c r="AI86" s="183">
        <v>3</v>
      </c>
      <c r="AJ86" s="183" t="s">
        <v>279</v>
      </c>
      <c r="AL86" s="412"/>
    </row>
    <row r="87" spans="1:38" ht="20.100000000000001" customHeight="1" x14ac:dyDescent="0.2">
      <c r="A87" s="412"/>
      <c r="B87" s="103"/>
      <c r="C87" s="183" t="s">
        <v>204</v>
      </c>
      <c r="D87" s="183">
        <v>5</v>
      </c>
      <c r="E87" s="414"/>
      <c r="F87" s="15"/>
      <c r="G87" s="104"/>
      <c r="H87" s="30"/>
      <c r="L87" s="106"/>
      <c r="M87" s="108"/>
      <c r="P87" s="106"/>
      <c r="S87" s="119"/>
      <c r="T87" s="119"/>
      <c r="W87" s="115"/>
      <c r="Z87" s="15"/>
      <c r="AA87" s="104"/>
      <c r="AF87" s="106"/>
      <c r="AG87" s="4"/>
      <c r="AH87" s="415"/>
      <c r="AI87" s="183">
        <v>2</v>
      </c>
      <c r="AJ87" s="183" t="s">
        <v>278</v>
      </c>
      <c r="AL87" s="412"/>
    </row>
    <row r="88" spans="1:38" ht="20.100000000000001" customHeight="1" x14ac:dyDescent="0.2">
      <c r="A88" s="412"/>
      <c r="B88" s="103"/>
      <c r="C88" s="183" t="s">
        <v>205</v>
      </c>
      <c r="D88" s="183">
        <v>6</v>
      </c>
      <c r="E88" s="414"/>
      <c r="F88" s="5"/>
      <c r="G88" s="113"/>
      <c r="H88" s="6"/>
      <c r="L88" s="106"/>
      <c r="M88" s="108"/>
      <c r="P88" s="106"/>
      <c r="S88" s="119"/>
      <c r="T88" s="119"/>
      <c r="W88" s="115"/>
      <c r="Z88" s="15"/>
      <c r="AA88" s="104"/>
      <c r="AE88" s="32"/>
      <c r="AF88" s="116"/>
      <c r="AG88" s="5"/>
      <c r="AH88" s="416"/>
      <c r="AI88" s="183">
        <v>1</v>
      </c>
      <c r="AJ88" s="183" t="s">
        <v>277</v>
      </c>
      <c r="AL88" s="412"/>
    </row>
    <row r="89" spans="1:38" ht="20.100000000000001" customHeight="1" thickBot="1" x14ac:dyDescent="0.25">
      <c r="A89" s="413"/>
      <c r="B89" s="76"/>
      <c r="G89" s="104"/>
      <c r="H89" s="4"/>
      <c r="I89" s="141"/>
      <c r="J89" s="152"/>
      <c r="K89" s="154"/>
      <c r="L89" s="143"/>
      <c r="M89" s="108"/>
      <c r="P89" s="106"/>
      <c r="S89" s="119"/>
      <c r="T89" s="119"/>
      <c r="W89" s="115"/>
      <c r="Z89" s="15"/>
      <c r="AA89" s="104"/>
      <c r="AD89" s="81"/>
      <c r="AE89" s="15"/>
      <c r="AF89" s="106"/>
      <c r="AL89" s="413"/>
    </row>
    <row r="90" spans="1:38" ht="20.100000000000001" customHeight="1" thickTop="1" x14ac:dyDescent="0.2">
      <c r="A90" s="411" t="s">
        <v>145</v>
      </c>
      <c r="B90" s="76"/>
      <c r="G90" s="104"/>
      <c r="H90" s="4"/>
      <c r="I90" s="4"/>
      <c r="L90" s="106"/>
      <c r="M90" s="108"/>
      <c r="P90" s="106"/>
      <c r="S90" s="119"/>
      <c r="T90" s="119"/>
      <c r="W90" s="115"/>
      <c r="Z90" s="15"/>
      <c r="AA90" s="104"/>
      <c r="AD90" s="78"/>
      <c r="AE90" s="15"/>
      <c r="AF90" s="106"/>
      <c r="AL90" s="411" t="s">
        <v>146</v>
      </c>
    </row>
    <row r="91" spans="1:38" ht="20.100000000000001" customHeight="1" x14ac:dyDescent="0.2">
      <c r="A91" s="412"/>
      <c r="B91" s="103"/>
      <c r="C91" s="183" t="s">
        <v>206</v>
      </c>
      <c r="D91" s="183">
        <v>1</v>
      </c>
      <c r="E91" s="414" t="s">
        <v>31</v>
      </c>
      <c r="F91" s="2"/>
      <c r="G91" s="112"/>
      <c r="H91" s="31"/>
      <c r="I91" s="4"/>
      <c r="L91" s="106"/>
      <c r="M91" s="108"/>
      <c r="P91" s="106"/>
      <c r="S91" s="119"/>
      <c r="T91" s="119"/>
      <c r="W91" s="115"/>
      <c r="Z91" s="15"/>
      <c r="AA91" s="104"/>
      <c r="AD91" s="15"/>
      <c r="AE91" s="16"/>
      <c r="AF91" s="145"/>
      <c r="AG91" s="2"/>
      <c r="AH91" s="418" t="s">
        <v>109</v>
      </c>
      <c r="AI91" s="183">
        <v>6</v>
      </c>
      <c r="AJ91" s="183" t="s">
        <v>217</v>
      </c>
      <c r="AL91" s="412"/>
    </row>
    <row r="92" spans="1:38" ht="20.100000000000001" customHeight="1" x14ac:dyDescent="0.2">
      <c r="A92" s="412"/>
      <c r="B92" s="103"/>
      <c r="C92" s="183" t="s">
        <v>207</v>
      </c>
      <c r="D92" s="183">
        <v>2</v>
      </c>
      <c r="E92" s="414"/>
      <c r="F92" s="15"/>
      <c r="G92" s="104"/>
      <c r="I92" s="4"/>
      <c r="J92" s="2"/>
      <c r="K92" s="2"/>
      <c r="L92" s="145"/>
      <c r="M92" s="109"/>
      <c r="P92" s="106"/>
      <c r="S92" s="119"/>
      <c r="T92" s="119"/>
      <c r="W92" s="115"/>
      <c r="Z92" s="16"/>
      <c r="AA92" s="112"/>
      <c r="AB92" s="2"/>
      <c r="AC92" s="2"/>
      <c r="AD92" s="15"/>
      <c r="AF92" s="106"/>
      <c r="AG92" s="4"/>
      <c r="AH92" s="415"/>
      <c r="AI92" s="183">
        <v>5</v>
      </c>
      <c r="AJ92" s="183" t="s">
        <v>216</v>
      </c>
      <c r="AL92" s="412"/>
    </row>
    <row r="93" spans="1:38" ht="20.100000000000001" customHeight="1" x14ac:dyDescent="0.2">
      <c r="A93" s="412"/>
      <c r="B93" s="103"/>
      <c r="C93" s="183" t="s">
        <v>208</v>
      </c>
      <c r="D93" s="183">
        <v>3</v>
      </c>
      <c r="E93" s="414"/>
      <c r="F93" s="15"/>
      <c r="G93" s="104"/>
      <c r="I93" s="34"/>
      <c r="J93" s="152"/>
      <c r="K93" s="154"/>
      <c r="L93" s="143"/>
      <c r="M93" s="104"/>
      <c r="P93" s="106"/>
      <c r="W93" s="115"/>
      <c r="AA93" s="104"/>
      <c r="AD93" s="15"/>
      <c r="AF93" s="106"/>
      <c r="AG93" s="4"/>
      <c r="AH93" s="416"/>
      <c r="AI93" s="183">
        <v>4</v>
      </c>
      <c r="AJ93" s="183" t="s">
        <v>215</v>
      </c>
      <c r="AL93" s="412"/>
    </row>
    <row r="94" spans="1:38" ht="20.100000000000001" customHeight="1" x14ac:dyDescent="0.2">
      <c r="A94" s="412"/>
      <c r="B94" s="103"/>
      <c r="C94" s="183" t="s">
        <v>209</v>
      </c>
      <c r="D94" s="183">
        <v>4</v>
      </c>
      <c r="E94" s="414" t="s">
        <v>32</v>
      </c>
      <c r="F94" s="15"/>
      <c r="G94" s="104"/>
      <c r="I94" s="34"/>
      <c r="J94" s="152"/>
      <c r="K94" s="154"/>
      <c r="L94" s="143"/>
      <c r="M94" s="104"/>
      <c r="P94" s="106"/>
      <c r="W94" s="115"/>
      <c r="AA94" s="104"/>
      <c r="AD94" s="15"/>
      <c r="AF94" s="106"/>
      <c r="AG94" s="4"/>
      <c r="AH94" s="418" t="s">
        <v>108</v>
      </c>
      <c r="AI94" s="183">
        <v>3</v>
      </c>
      <c r="AJ94" s="183" t="s">
        <v>214</v>
      </c>
      <c r="AL94" s="412"/>
    </row>
    <row r="95" spans="1:38" ht="20.100000000000001" customHeight="1" x14ac:dyDescent="0.2">
      <c r="A95" s="412"/>
      <c r="B95" s="103"/>
      <c r="C95" s="183" t="s">
        <v>210</v>
      </c>
      <c r="D95" s="183">
        <v>5</v>
      </c>
      <c r="E95" s="414"/>
      <c r="F95" s="16"/>
      <c r="G95" s="112"/>
      <c r="H95" s="33"/>
      <c r="I95" s="3"/>
      <c r="K95" s="156"/>
      <c r="L95" s="106"/>
      <c r="M95" s="104"/>
      <c r="P95" s="106"/>
      <c r="W95" s="115"/>
      <c r="AA95" s="104"/>
      <c r="AB95" s="156"/>
      <c r="AD95" s="16"/>
      <c r="AE95" s="2"/>
      <c r="AF95" s="145"/>
      <c r="AG95" s="3"/>
      <c r="AH95" s="415"/>
      <c r="AI95" s="183">
        <v>2</v>
      </c>
      <c r="AJ95" s="183" t="s">
        <v>213</v>
      </c>
      <c r="AL95" s="412"/>
    </row>
    <row r="96" spans="1:38" ht="20.100000000000001" customHeight="1" x14ac:dyDescent="0.2">
      <c r="A96" s="412"/>
      <c r="B96" s="103"/>
      <c r="C96" s="183" t="s">
        <v>211</v>
      </c>
      <c r="D96" s="183">
        <v>6</v>
      </c>
      <c r="E96" s="414"/>
      <c r="G96" s="104"/>
      <c r="K96" s="156"/>
      <c r="L96" s="106"/>
      <c r="M96" s="104"/>
      <c r="P96" s="106"/>
      <c r="W96" s="117"/>
      <c r="AA96" s="104"/>
      <c r="AB96" s="156"/>
      <c r="AF96" s="106"/>
      <c r="AH96" s="416"/>
      <c r="AI96" s="183">
        <v>1</v>
      </c>
      <c r="AJ96" s="183" t="s">
        <v>212</v>
      </c>
      <c r="AL96" s="412"/>
    </row>
    <row r="97" spans="1:38" ht="20.100000000000001" customHeight="1" thickBot="1" x14ac:dyDescent="0.25">
      <c r="A97" s="413"/>
      <c r="B97" s="103"/>
      <c r="G97" s="104"/>
      <c r="K97" s="156"/>
      <c r="L97" s="106"/>
      <c r="M97" s="104"/>
      <c r="P97" s="106"/>
      <c r="W97" s="117"/>
      <c r="Z97" s="178"/>
      <c r="AA97" s="167"/>
      <c r="AB97" s="156"/>
      <c r="AC97" s="49"/>
      <c r="AD97" s="49"/>
      <c r="AF97" s="106"/>
      <c r="AL97" s="413"/>
    </row>
    <row r="98" spans="1:38" ht="17.100000000000001" customHeight="1" thickTop="1" x14ac:dyDescent="0.2"/>
  </sheetData>
  <mergeCells count="90">
    <mergeCell ref="A90:A97"/>
    <mergeCell ref="AL90:AL97"/>
    <mergeCell ref="E91:E93"/>
    <mergeCell ref="AH91:AH93"/>
    <mergeCell ref="E94:E96"/>
    <mergeCell ref="AH94:AH96"/>
    <mergeCell ref="A82:A89"/>
    <mergeCell ref="AL82:AL89"/>
    <mergeCell ref="E83:E85"/>
    <mergeCell ref="AH83:AH85"/>
    <mergeCell ref="K85:K86"/>
    <mergeCell ref="AB85:AB86"/>
    <mergeCell ref="E86:E88"/>
    <mergeCell ref="AH86:AH88"/>
    <mergeCell ref="A74:A81"/>
    <mergeCell ref="AL74:AL81"/>
    <mergeCell ref="E75:E77"/>
    <mergeCell ref="AH75:AH77"/>
    <mergeCell ref="E78:E80"/>
    <mergeCell ref="AH78:AH80"/>
    <mergeCell ref="AH67:AH69"/>
    <mergeCell ref="K68:K77"/>
    <mergeCell ref="AB68:AB77"/>
    <mergeCell ref="E70:E72"/>
    <mergeCell ref="AH70:AH72"/>
    <mergeCell ref="AL50:AL57"/>
    <mergeCell ref="E54:E57"/>
    <mergeCell ref="AH54:AH57"/>
    <mergeCell ref="S55:T76"/>
    <mergeCell ref="A58:A65"/>
    <mergeCell ref="E58:E61"/>
    <mergeCell ref="AH58:AH61"/>
    <mergeCell ref="AL58:AL65"/>
    <mergeCell ref="K61:K62"/>
    <mergeCell ref="AB61:AB62"/>
    <mergeCell ref="A50:A57"/>
    <mergeCell ref="E62:E65"/>
    <mergeCell ref="AH62:AH65"/>
    <mergeCell ref="A66:A73"/>
    <mergeCell ref="AL66:AL73"/>
    <mergeCell ref="E67:E69"/>
    <mergeCell ref="E35:E37"/>
    <mergeCell ref="AH35:AH37"/>
    <mergeCell ref="E38:E40"/>
    <mergeCell ref="AH38:AH40"/>
    <mergeCell ref="AB45:AB46"/>
    <mergeCell ref="E46:E49"/>
    <mergeCell ref="AH46:AH49"/>
    <mergeCell ref="O47:O60"/>
    <mergeCell ref="X47:X60"/>
    <mergeCell ref="E50:E53"/>
    <mergeCell ref="AH50:AH53"/>
    <mergeCell ref="A26:A33"/>
    <mergeCell ref="AL26:AL33"/>
    <mergeCell ref="E27:E29"/>
    <mergeCell ref="AH27:AH29"/>
    <mergeCell ref="E30:E32"/>
    <mergeCell ref="K30:K39"/>
    <mergeCell ref="AB30:AB39"/>
    <mergeCell ref="AH30:AH32"/>
    <mergeCell ref="A34:A41"/>
    <mergeCell ref="S34:T51"/>
    <mergeCell ref="A42:A49"/>
    <mergeCell ref="E42:E45"/>
    <mergeCell ref="AL42:AL49"/>
    <mergeCell ref="AH43:AH45"/>
    <mergeCell ref="K45:K46"/>
    <mergeCell ref="AL34:AL41"/>
    <mergeCell ref="A18:A25"/>
    <mergeCell ref="AL18:AL25"/>
    <mergeCell ref="E19:E21"/>
    <mergeCell ref="AH19:AH21"/>
    <mergeCell ref="K21:K22"/>
    <mergeCell ref="AB21:AB22"/>
    <mergeCell ref="E22:E24"/>
    <mergeCell ref="AH22:AH24"/>
    <mergeCell ref="A10:A17"/>
    <mergeCell ref="AL10:AL17"/>
    <mergeCell ref="E11:E13"/>
    <mergeCell ref="AH11:AH13"/>
    <mergeCell ref="E14:E16"/>
    <mergeCell ref="AH14:AH16"/>
    <mergeCell ref="C1:AJ1"/>
    <mergeCell ref="A9:F9"/>
    <mergeCell ref="G9:L9"/>
    <mergeCell ref="M9:P9"/>
    <mergeCell ref="Q9:V9"/>
    <mergeCell ref="W9:Z9"/>
    <mergeCell ref="AA9:AF9"/>
    <mergeCell ref="AG9:AL9"/>
  </mergeCells>
  <phoneticPr fontId="3"/>
  <printOptions horizontalCentered="1" verticalCentered="1"/>
  <pageMargins left="0" right="0" top="0.31496062992125984" bottom="0.47244094488188981" header="0" footer="0"/>
  <pageSetup paperSize="9" scale="42" orientation="portrait" horizontalDpi="4294967293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G85"/>
  <sheetViews>
    <sheetView view="pageBreakPreview" zoomScale="90" zoomScaleNormal="100" zoomScaleSheetLayoutView="90" workbookViewId="0">
      <selection sqref="A1:L1"/>
    </sheetView>
  </sheetViews>
  <sheetFormatPr defaultRowHeight="13.2" x14ac:dyDescent="0.2"/>
  <cols>
    <col min="1" max="1" width="5.44140625" style="262" customWidth="1"/>
    <col min="2" max="36" width="5.6640625" style="262" customWidth="1"/>
    <col min="37" max="256" width="8.88671875" style="262"/>
    <col min="257" max="257" width="5.44140625" style="262" customWidth="1"/>
    <col min="258" max="292" width="5.6640625" style="262" customWidth="1"/>
    <col min="293" max="512" width="8.88671875" style="262"/>
    <col min="513" max="513" width="5.44140625" style="262" customWidth="1"/>
    <col min="514" max="548" width="5.6640625" style="262" customWidth="1"/>
    <col min="549" max="768" width="8.88671875" style="262"/>
    <col min="769" max="769" width="5.44140625" style="262" customWidth="1"/>
    <col min="770" max="804" width="5.6640625" style="262" customWidth="1"/>
    <col min="805" max="1024" width="8.88671875" style="262"/>
    <col min="1025" max="1025" width="5.44140625" style="262" customWidth="1"/>
    <col min="1026" max="1060" width="5.6640625" style="262" customWidth="1"/>
    <col min="1061" max="1280" width="8.88671875" style="262"/>
    <col min="1281" max="1281" width="5.44140625" style="262" customWidth="1"/>
    <col min="1282" max="1316" width="5.6640625" style="262" customWidth="1"/>
    <col min="1317" max="1536" width="8.88671875" style="262"/>
    <col min="1537" max="1537" width="5.44140625" style="262" customWidth="1"/>
    <col min="1538" max="1572" width="5.6640625" style="262" customWidth="1"/>
    <col min="1573" max="1792" width="8.88671875" style="262"/>
    <col min="1793" max="1793" width="5.44140625" style="262" customWidth="1"/>
    <col min="1794" max="1828" width="5.6640625" style="262" customWidth="1"/>
    <col min="1829" max="2048" width="8.88671875" style="262"/>
    <col min="2049" max="2049" width="5.44140625" style="262" customWidth="1"/>
    <col min="2050" max="2084" width="5.6640625" style="262" customWidth="1"/>
    <col min="2085" max="2304" width="8.88671875" style="262"/>
    <col min="2305" max="2305" width="5.44140625" style="262" customWidth="1"/>
    <col min="2306" max="2340" width="5.6640625" style="262" customWidth="1"/>
    <col min="2341" max="2560" width="8.88671875" style="262"/>
    <col min="2561" max="2561" width="5.44140625" style="262" customWidth="1"/>
    <col min="2562" max="2596" width="5.6640625" style="262" customWidth="1"/>
    <col min="2597" max="2816" width="8.88671875" style="262"/>
    <col min="2817" max="2817" width="5.44140625" style="262" customWidth="1"/>
    <col min="2818" max="2852" width="5.6640625" style="262" customWidth="1"/>
    <col min="2853" max="3072" width="8.88671875" style="262"/>
    <col min="3073" max="3073" width="5.44140625" style="262" customWidth="1"/>
    <col min="3074" max="3108" width="5.6640625" style="262" customWidth="1"/>
    <col min="3109" max="3328" width="8.88671875" style="262"/>
    <col min="3329" max="3329" width="5.44140625" style="262" customWidth="1"/>
    <col min="3330" max="3364" width="5.6640625" style="262" customWidth="1"/>
    <col min="3365" max="3584" width="8.88671875" style="262"/>
    <col min="3585" max="3585" width="5.44140625" style="262" customWidth="1"/>
    <col min="3586" max="3620" width="5.6640625" style="262" customWidth="1"/>
    <col min="3621" max="3840" width="8.88671875" style="262"/>
    <col min="3841" max="3841" width="5.44140625" style="262" customWidth="1"/>
    <col min="3842" max="3876" width="5.6640625" style="262" customWidth="1"/>
    <col min="3877" max="4096" width="8.88671875" style="262"/>
    <col min="4097" max="4097" width="5.44140625" style="262" customWidth="1"/>
    <col min="4098" max="4132" width="5.6640625" style="262" customWidth="1"/>
    <col min="4133" max="4352" width="8.88671875" style="262"/>
    <col min="4353" max="4353" width="5.44140625" style="262" customWidth="1"/>
    <col min="4354" max="4388" width="5.6640625" style="262" customWidth="1"/>
    <col min="4389" max="4608" width="8.88671875" style="262"/>
    <col min="4609" max="4609" width="5.44140625" style="262" customWidth="1"/>
    <col min="4610" max="4644" width="5.6640625" style="262" customWidth="1"/>
    <col min="4645" max="4864" width="8.88671875" style="262"/>
    <col min="4865" max="4865" width="5.44140625" style="262" customWidth="1"/>
    <col min="4866" max="4900" width="5.6640625" style="262" customWidth="1"/>
    <col min="4901" max="5120" width="8.88671875" style="262"/>
    <col min="5121" max="5121" width="5.44140625" style="262" customWidth="1"/>
    <col min="5122" max="5156" width="5.6640625" style="262" customWidth="1"/>
    <col min="5157" max="5376" width="8.88671875" style="262"/>
    <col min="5377" max="5377" width="5.44140625" style="262" customWidth="1"/>
    <col min="5378" max="5412" width="5.6640625" style="262" customWidth="1"/>
    <col min="5413" max="5632" width="8.88671875" style="262"/>
    <col min="5633" max="5633" width="5.44140625" style="262" customWidth="1"/>
    <col min="5634" max="5668" width="5.6640625" style="262" customWidth="1"/>
    <col min="5669" max="5888" width="8.88671875" style="262"/>
    <col min="5889" max="5889" width="5.44140625" style="262" customWidth="1"/>
    <col min="5890" max="5924" width="5.6640625" style="262" customWidth="1"/>
    <col min="5925" max="6144" width="8.88671875" style="262"/>
    <col min="6145" max="6145" width="5.44140625" style="262" customWidth="1"/>
    <col min="6146" max="6180" width="5.6640625" style="262" customWidth="1"/>
    <col min="6181" max="6400" width="8.88671875" style="262"/>
    <col min="6401" max="6401" width="5.44140625" style="262" customWidth="1"/>
    <col min="6402" max="6436" width="5.6640625" style="262" customWidth="1"/>
    <col min="6437" max="6656" width="8.88671875" style="262"/>
    <col min="6657" max="6657" width="5.44140625" style="262" customWidth="1"/>
    <col min="6658" max="6692" width="5.6640625" style="262" customWidth="1"/>
    <col min="6693" max="6912" width="8.88671875" style="262"/>
    <col min="6913" max="6913" width="5.44140625" style="262" customWidth="1"/>
    <col min="6914" max="6948" width="5.6640625" style="262" customWidth="1"/>
    <col min="6949" max="7168" width="8.88671875" style="262"/>
    <col min="7169" max="7169" width="5.44140625" style="262" customWidth="1"/>
    <col min="7170" max="7204" width="5.6640625" style="262" customWidth="1"/>
    <col min="7205" max="7424" width="8.88671875" style="262"/>
    <col min="7425" max="7425" width="5.44140625" style="262" customWidth="1"/>
    <col min="7426" max="7460" width="5.6640625" style="262" customWidth="1"/>
    <col min="7461" max="7680" width="8.88671875" style="262"/>
    <col min="7681" max="7681" width="5.44140625" style="262" customWidth="1"/>
    <col min="7682" max="7716" width="5.6640625" style="262" customWidth="1"/>
    <col min="7717" max="7936" width="8.88671875" style="262"/>
    <col min="7937" max="7937" width="5.44140625" style="262" customWidth="1"/>
    <col min="7938" max="7972" width="5.6640625" style="262" customWidth="1"/>
    <col min="7973" max="8192" width="8.88671875" style="262"/>
    <col min="8193" max="8193" width="5.44140625" style="262" customWidth="1"/>
    <col min="8194" max="8228" width="5.6640625" style="262" customWidth="1"/>
    <col min="8229" max="8448" width="8.88671875" style="262"/>
    <col min="8449" max="8449" width="5.44140625" style="262" customWidth="1"/>
    <col min="8450" max="8484" width="5.6640625" style="262" customWidth="1"/>
    <col min="8485" max="8704" width="8.88671875" style="262"/>
    <col min="8705" max="8705" width="5.44140625" style="262" customWidth="1"/>
    <col min="8706" max="8740" width="5.6640625" style="262" customWidth="1"/>
    <col min="8741" max="8960" width="8.88671875" style="262"/>
    <col min="8961" max="8961" width="5.44140625" style="262" customWidth="1"/>
    <col min="8962" max="8996" width="5.6640625" style="262" customWidth="1"/>
    <col min="8997" max="9216" width="8.88671875" style="262"/>
    <col min="9217" max="9217" width="5.44140625" style="262" customWidth="1"/>
    <col min="9218" max="9252" width="5.6640625" style="262" customWidth="1"/>
    <col min="9253" max="9472" width="8.88671875" style="262"/>
    <col min="9473" max="9473" width="5.44140625" style="262" customWidth="1"/>
    <col min="9474" max="9508" width="5.6640625" style="262" customWidth="1"/>
    <col min="9509" max="9728" width="8.88671875" style="262"/>
    <col min="9729" max="9729" width="5.44140625" style="262" customWidth="1"/>
    <col min="9730" max="9764" width="5.6640625" style="262" customWidth="1"/>
    <col min="9765" max="9984" width="8.88671875" style="262"/>
    <col min="9985" max="9985" width="5.44140625" style="262" customWidth="1"/>
    <col min="9986" max="10020" width="5.6640625" style="262" customWidth="1"/>
    <col min="10021" max="10240" width="8.88671875" style="262"/>
    <col min="10241" max="10241" width="5.44140625" style="262" customWidth="1"/>
    <col min="10242" max="10276" width="5.6640625" style="262" customWidth="1"/>
    <col min="10277" max="10496" width="8.88671875" style="262"/>
    <col min="10497" max="10497" width="5.44140625" style="262" customWidth="1"/>
    <col min="10498" max="10532" width="5.6640625" style="262" customWidth="1"/>
    <col min="10533" max="10752" width="8.88671875" style="262"/>
    <col min="10753" max="10753" width="5.44140625" style="262" customWidth="1"/>
    <col min="10754" max="10788" width="5.6640625" style="262" customWidth="1"/>
    <col min="10789" max="11008" width="8.88671875" style="262"/>
    <col min="11009" max="11009" width="5.44140625" style="262" customWidth="1"/>
    <col min="11010" max="11044" width="5.6640625" style="262" customWidth="1"/>
    <col min="11045" max="11264" width="8.88671875" style="262"/>
    <col min="11265" max="11265" width="5.44140625" style="262" customWidth="1"/>
    <col min="11266" max="11300" width="5.6640625" style="262" customWidth="1"/>
    <col min="11301" max="11520" width="8.88671875" style="262"/>
    <col min="11521" max="11521" width="5.44140625" style="262" customWidth="1"/>
    <col min="11522" max="11556" width="5.6640625" style="262" customWidth="1"/>
    <col min="11557" max="11776" width="8.88671875" style="262"/>
    <col min="11777" max="11777" width="5.44140625" style="262" customWidth="1"/>
    <col min="11778" max="11812" width="5.6640625" style="262" customWidth="1"/>
    <col min="11813" max="12032" width="8.88671875" style="262"/>
    <col min="12033" max="12033" width="5.44140625" style="262" customWidth="1"/>
    <col min="12034" max="12068" width="5.6640625" style="262" customWidth="1"/>
    <col min="12069" max="12288" width="8.88671875" style="262"/>
    <col min="12289" max="12289" width="5.44140625" style="262" customWidth="1"/>
    <col min="12290" max="12324" width="5.6640625" style="262" customWidth="1"/>
    <col min="12325" max="12544" width="8.88671875" style="262"/>
    <col min="12545" max="12545" width="5.44140625" style="262" customWidth="1"/>
    <col min="12546" max="12580" width="5.6640625" style="262" customWidth="1"/>
    <col min="12581" max="12800" width="8.88671875" style="262"/>
    <col min="12801" max="12801" width="5.44140625" style="262" customWidth="1"/>
    <col min="12802" max="12836" width="5.6640625" style="262" customWidth="1"/>
    <col min="12837" max="13056" width="8.88671875" style="262"/>
    <col min="13057" max="13057" width="5.44140625" style="262" customWidth="1"/>
    <col min="13058" max="13092" width="5.6640625" style="262" customWidth="1"/>
    <col min="13093" max="13312" width="8.88671875" style="262"/>
    <col min="13313" max="13313" width="5.44140625" style="262" customWidth="1"/>
    <col min="13314" max="13348" width="5.6640625" style="262" customWidth="1"/>
    <col min="13349" max="13568" width="8.88671875" style="262"/>
    <col min="13569" max="13569" width="5.44140625" style="262" customWidth="1"/>
    <col min="13570" max="13604" width="5.6640625" style="262" customWidth="1"/>
    <col min="13605" max="13824" width="8.88671875" style="262"/>
    <col min="13825" max="13825" width="5.44140625" style="262" customWidth="1"/>
    <col min="13826" max="13860" width="5.6640625" style="262" customWidth="1"/>
    <col min="13861" max="14080" width="8.88671875" style="262"/>
    <col min="14081" max="14081" width="5.44140625" style="262" customWidth="1"/>
    <col min="14082" max="14116" width="5.6640625" style="262" customWidth="1"/>
    <col min="14117" max="14336" width="8.88671875" style="262"/>
    <col min="14337" max="14337" width="5.44140625" style="262" customWidth="1"/>
    <col min="14338" max="14372" width="5.6640625" style="262" customWidth="1"/>
    <col min="14373" max="14592" width="8.88671875" style="262"/>
    <col min="14593" max="14593" width="5.44140625" style="262" customWidth="1"/>
    <col min="14594" max="14628" width="5.6640625" style="262" customWidth="1"/>
    <col min="14629" max="14848" width="8.88671875" style="262"/>
    <col min="14849" max="14849" width="5.44140625" style="262" customWidth="1"/>
    <col min="14850" max="14884" width="5.6640625" style="262" customWidth="1"/>
    <col min="14885" max="15104" width="8.88671875" style="262"/>
    <col min="15105" max="15105" width="5.44140625" style="262" customWidth="1"/>
    <col min="15106" max="15140" width="5.6640625" style="262" customWidth="1"/>
    <col min="15141" max="15360" width="8.88671875" style="262"/>
    <col min="15361" max="15361" width="5.44140625" style="262" customWidth="1"/>
    <col min="15362" max="15396" width="5.6640625" style="262" customWidth="1"/>
    <col min="15397" max="15616" width="8.88671875" style="262"/>
    <col min="15617" max="15617" width="5.44140625" style="262" customWidth="1"/>
    <col min="15618" max="15652" width="5.6640625" style="262" customWidth="1"/>
    <col min="15653" max="15872" width="8.88671875" style="262"/>
    <col min="15873" max="15873" width="5.44140625" style="262" customWidth="1"/>
    <col min="15874" max="15908" width="5.6640625" style="262" customWidth="1"/>
    <col min="15909" max="16128" width="8.88671875" style="262"/>
    <col min="16129" max="16129" width="5.44140625" style="262" customWidth="1"/>
    <col min="16130" max="16164" width="5.6640625" style="262" customWidth="1"/>
    <col min="16165" max="16384" width="8.88671875" style="262"/>
  </cols>
  <sheetData>
    <row r="1" spans="1:33" ht="22.05" customHeight="1" x14ac:dyDescent="0.2">
      <c r="A1" s="440" t="str">
        <f>'U12選手権組合せ (抽選結果)'!G2</f>
        <v>■第1日　2月4日  予選リーグ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N1" s="441" t="s">
        <v>357</v>
      </c>
      <c r="O1" s="441"/>
      <c r="P1" s="441"/>
      <c r="Q1" s="441"/>
      <c r="R1" s="441"/>
      <c r="T1" s="442" t="s">
        <v>355</v>
      </c>
      <c r="U1" s="442"/>
      <c r="V1" s="442"/>
      <c r="W1" s="442"/>
      <c r="X1" s="443" t="str">
        <f>'U12選手権組合せ (抽選結果)'!AL82</f>
        <v>真岡市鬼怒自然公園サッカー場AB</v>
      </c>
      <c r="Y1" s="443"/>
      <c r="Z1" s="443"/>
      <c r="AA1" s="443"/>
      <c r="AB1" s="443"/>
      <c r="AC1" s="443"/>
      <c r="AD1" s="443"/>
      <c r="AE1" s="443"/>
      <c r="AF1" s="443"/>
      <c r="AG1" s="443"/>
    </row>
    <row r="2" spans="1:33" ht="20.100000000000001" customHeight="1" x14ac:dyDescent="0.2">
      <c r="A2" s="234"/>
      <c r="B2" s="234"/>
      <c r="C2" s="234"/>
      <c r="D2" s="234"/>
      <c r="E2" s="234"/>
      <c r="F2" s="234"/>
      <c r="G2" s="234"/>
      <c r="H2" s="12"/>
      <c r="I2" s="235"/>
      <c r="J2" s="235"/>
      <c r="K2" s="235"/>
      <c r="L2" s="235"/>
      <c r="N2" s="235"/>
      <c r="O2" s="235"/>
      <c r="P2" s="235"/>
      <c r="Q2" s="235"/>
      <c r="R2" s="235"/>
      <c r="T2" s="236"/>
      <c r="U2" s="236"/>
      <c r="V2" s="236"/>
      <c r="W2" s="236"/>
      <c r="X2" s="237"/>
      <c r="Y2" s="237"/>
      <c r="AA2" s="17"/>
      <c r="AB2" s="82"/>
      <c r="AC2" s="82"/>
      <c r="AD2" s="82"/>
      <c r="AE2" s="82"/>
      <c r="AF2" s="82"/>
      <c r="AG2" s="82"/>
    </row>
    <row r="3" spans="1:33" ht="20.100000000000001" customHeight="1" x14ac:dyDescent="0.2">
      <c r="F3" s="238"/>
      <c r="J3" s="444" t="s">
        <v>358</v>
      </c>
      <c r="K3" s="444"/>
      <c r="W3" s="444" t="s">
        <v>359</v>
      </c>
      <c r="X3" s="444"/>
      <c r="Z3" s="17"/>
      <c r="AA3" s="17"/>
      <c r="AB3" s="82"/>
      <c r="AC3" s="82"/>
      <c r="AD3" s="82"/>
      <c r="AE3" s="82"/>
      <c r="AF3" s="82"/>
      <c r="AG3" s="82"/>
    </row>
    <row r="4" spans="1:33" ht="20.100000000000001" customHeight="1" thickBot="1" x14ac:dyDescent="0.25">
      <c r="G4" s="263"/>
      <c r="H4" s="263"/>
      <c r="I4" s="263"/>
      <c r="J4" s="264"/>
      <c r="K4" s="296"/>
      <c r="L4" s="287"/>
      <c r="M4" s="287"/>
      <c r="N4" s="287"/>
      <c r="O4" s="276"/>
      <c r="P4" s="276"/>
      <c r="Q4" s="276"/>
      <c r="R4" s="276"/>
      <c r="S4" s="276"/>
      <c r="T4" s="287"/>
      <c r="U4" s="287"/>
      <c r="V4" s="287"/>
      <c r="W4" s="288"/>
      <c r="X4" s="265"/>
      <c r="Y4" s="263"/>
      <c r="Z4" s="17"/>
      <c r="AA4" s="17"/>
      <c r="AB4" s="82"/>
      <c r="AC4" s="82"/>
      <c r="AD4" s="82"/>
      <c r="AE4" s="82"/>
      <c r="AF4" s="82"/>
      <c r="AG4" s="82"/>
    </row>
    <row r="5" spans="1:33" ht="20.100000000000001" customHeight="1" thickTop="1" x14ac:dyDescent="0.2">
      <c r="F5" s="266"/>
      <c r="H5" s="267"/>
      <c r="J5" s="268"/>
      <c r="K5" s="276"/>
      <c r="N5" s="297"/>
      <c r="S5" s="286"/>
      <c r="V5" s="276"/>
      <c r="W5" s="266"/>
      <c r="Y5" s="267"/>
      <c r="Z5" s="267"/>
      <c r="AA5" s="268"/>
      <c r="AB5" s="269"/>
    </row>
    <row r="6" spans="1:33" ht="20.100000000000001" customHeight="1" x14ac:dyDescent="0.2">
      <c r="B6" s="457"/>
      <c r="C6" s="457"/>
      <c r="D6" s="7"/>
      <c r="E6" s="7"/>
      <c r="F6" s="448">
        <v>1</v>
      </c>
      <c r="G6" s="448"/>
      <c r="H6" s="9"/>
      <c r="I6" s="9"/>
      <c r="J6" s="448">
        <v>2</v>
      </c>
      <c r="K6" s="448"/>
      <c r="L6" s="9"/>
      <c r="M6" s="9"/>
      <c r="N6" s="448">
        <v>3</v>
      </c>
      <c r="O6" s="448"/>
      <c r="P6" s="270"/>
      <c r="Q6" s="9"/>
      <c r="R6" s="9"/>
      <c r="S6" s="448">
        <v>4</v>
      </c>
      <c r="T6" s="448"/>
      <c r="U6" s="9"/>
      <c r="V6" s="9"/>
      <c r="W6" s="448">
        <v>5</v>
      </c>
      <c r="X6" s="448"/>
      <c r="Y6" s="9"/>
      <c r="Z6" s="9"/>
      <c r="AA6" s="448">
        <v>6</v>
      </c>
      <c r="AB6" s="448"/>
      <c r="AC6" s="7"/>
      <c r="AD6" s="7"/>
      <c r="AE6" s="449"/>
      <c r="AF6" s="450"/>
    </row>
    <row r="7" spans="1:33" ht="20.100000000000001" customHeight="1" x14ac:dyDescent="0.2">
      <c r="B7" s="451"/>
      <c r="C7" s="451"/>
      <c r="D7" s="8"/>
      <c r="E7" s="8"/>
      <c r="F7" s="533" t="str">
        <f>'U12選手権組合せ (抽選結果)'!AJ88</f>
        <v>富士見サッカースポーツ少年団</v>
      </c>
      <c r="G7" s="533"/>
      <c r="H7" s="8"/>
      <c r="I7" s="8"/>
      <c r="J7" s="533" t="str">
        <f>'U12選手権組合せ (抽選結果)'!AJ87</f>
        <v>那須野ヶ原ＦＣボンジボーラ　Ｕ１１</v>
      </c>
      <c r="K7" s="533"/>
      <c r="L7" s="8"/>
      <c r="M7" s="8"/>
      <c r="N7" s="639" t="str">
        <f>'U12選手権組合せ (抽選結果)'!AJ86</f>
        <v>ＭＯＲＡＮＧＯ栃木フットボールクラブＵ１２</v>
      </c>
      <c r="O7" s="639"/>
      <c r="P7" s="271"/>
      <c r="Q7" s="8"/>
      <c r="R7" s="8"/>
      <c r="S7" s="639" t="str">
        <f>'U12選手権組合せ (抽選結果)'!AJ85</f>
        <v>ヴェルフェ矢板Ｕ－１２・ｖｅｒｔ</v>
      </c>
      <c r="T7" s="639"/>
      <c r="U7" s="8"/>
      <c r="V7" s="8"/>
      <c r="W7" s="452" t="str">
        <f>'U12選手権組合せ (抽選結果)'!AJ84</f>
        <v>ＨＦＣ真岡</v>
      </c>
      <c r="X7" s="452"/>
      <c r="Y7" s="8"/>
      <c r="Z7" s="8"/>
      <c r="AA7" s="657" t="str">
        <f>'U12選手権組合せ (抽選結果)'!AJ83</f>
        <v>リフレＳＣチェルビアット</v>
      </c>
      <c r="AB7" s="657"/>
      <c r="AC7" s="8"/>
      <c r="AD7" s="8"/>
      <c r="AE7" s="455"/>
      <c r="AF7" s="456"/>
    </row>
    <row r="8" spans="1:33" ht="20.100000000000001" customHeight="1" x14ac:dyDescent="0.2">
      <c r="B8" s="451"/>
      <c r="C8" s="451"/>
      <c r="D8" s="8"/>
      <c r="E8" s="8"/>
      <c r="F8" s="533"/>
      <c r="G8" s="533"/>
      <c r="H8" s="8"/>
      <c r="I8" s="8"/>
      <c r="J8" s="533"/>
      <c r="K8" s="533"/>
      <c r="L8" s="8"/>
      <c r="M8" s="8"/>
      <c r="N8" s="639"/>
      <c r="O8" s="639"/>
      <c r="P8" s="271"/>
      <c r="Q8" s="8"/>
      <c r="R8" s="8"/>
      <c r="S8" s="639"/>
      <c r="T8" s="639"/>
      <c r="U8" s="8"/>
      <c r="V8" s="8"/>
      <c r="W8" s="452"/>
      <c r="X8" s="452"/>
      <c r="Y8" s="8"/>
      <c r="Z8" s="8"/>
      <c r="AA8" s="657"/>
      <c r="AB8" s="657"/>
      <c r="AC8" s="8"/>
      <c r="AD8" s="8"/>
      <c r="AE8" s="455"/>
      <c r="AF8" s="456"/>
    </row>
    <row r="9" spans="1:33" ht="20.100000000000001" customHeight="1" x14ac:dyDescent="0.2">
      <c r="B9" s="451"/>
      <c r="C9" s="451"/>
      <c r="D9" s="8"/>
      <c r="E9" s="8"/>
      <c r="F9" s="533"/>
      <c r="G9" s="533"/>
      <c r="H9" s="8"/>
      <c r="I9" s="8"/>
      <c r="J9" s="533"/>
      <c r="K9" s="533"/>
      <c r="L9" s="8"/>
      <c r="M9" s="8"/>
      <c r="N9" s="639"/>
      <c r="O9" s="639"/>
      <c r="P9" s="271"/>
      <c r="Q9" s="8"/>
      <c r="R9" s="8"/>
      <c r="S9" s="639"/>
      <c r="T9" s="639"/>
      <c r="U9" s="8"/>
      <c r="V9" s="8"/>
      <c r="W9" s="452"/>
      <c r="X9" s="452"/>
      <c r="Y9" s="8"/>
      <c r="Z9" s="8"/>
      <c r="AA9" s="657"/>
      <c r="AB9" s="657"/>
      <c r="AC9" s="8"/>
      <c r="AD9" s="8"/>
      <c r="AE9" s="455"/>
      <c r="AF9" s="456"/>
    </row>
    <row r="10" spans="1:33" ht="20.100000000000001" customHeight="1" x14ac:dyDescent="0.2">
      <c r="B10" s="451"/>
      <c r="C10" s="451"/>
      <c r="D10" s="8"/>
      <c r="E10" s="8"/>
      <c r="F10" s="533"/>
      <c r="G10" s="533"/>
      <c r="H10" s="8"/>
      <c r="I10" s="8"/>
      <c r="J10" s="533"/>
      <c r="K10" s="533"/>
      <c r="L10" s="8"/>
      <c r="M10" s="8"/>
      <c r="N10" s="639"/>
      <c r="O10" s="639"/>
      <c r="P10" s="271"/>
      <c r="Q10" s="8"/>
      <c r="R10" s="8"/>
      <c r="S10" s="639"/>
      <c r="T10" s="639"/>
      <c r="U10" s="8"/>
      <c r="V10" s="8"/>
      <c r="W10" s="452"/>
      <c r="X10" s="452"/>
      <c r="Y10" s="8"/>
      <c r="Z10" s="8"/>
      <c r="AA10" s="657"/>
      <c r="AB10" s="657"/>
      <c r="AC10" s="8"/>
      <c r="AD10" s="8"/>
      <c r="AE10" s="455"/>
      <c r="AF10" s="456"/>
    </row>
    <row r="11" spans="1:33" ht="20.100000000000001" customHeight="1" x14ac:dyDescent="0.2">
      <c r="B11" s="451"/>
      <c r="C11" s="451"/>
      <c r="D11" s="8"/>
      <c r="E11" s="8"/>
      <c r="F11" s="533"/>
      <c r="G11" s="533"/>
      <c r="H11" s="8"/>
      <c r="I11" s="8"/>
      <c r="J11" s="533"/>
      <c r="K11" s="533"/>
      <c r="L11" s="8"/>
      <c r="M11" s="8"/>
      <c r="N11" s="639"/>
      <c r="O11" s="639"/>
      <c r="P11" s="271"/>
      <c r="Q11" s="8"/>
      <c r="R11" s="8"/>
      <c r="S11" s="639"/>
      <c r="T11" s="639"/>
      <c r="U11" s="8"/>
      <c r="V11" s="8"/>
      <c r="W11" s="452"/>
      <c r="X11" s="452"/>
      <c r="Y11" s="8"/>
      <c r="Z11" s="8"/>
      <c r="AA11" s="657"/>
      <c r="AB11" s="657"/>
      <c r="AC11" s="8"/>
      <c r="AD11" s="8"/>
      <c r="AE11" s="455"/>
      <c r="AF11" s="456"/>
    </row>
    <row r="12" spans="1:33" ht="20.100000000000001" customHeight="1" x14ac:dyDescent="0.2">
      <c r="B12" s="451"/>
      <c r="C12" s="451"/>
      <c r="D12" s="8"/>
      <c r="E12" s="8"/>
      <c r="F12" s="533"/>
      <c r="G12" s="533"/>
      <c r="H12" s="8"/>
      <c r="I12" s="8"/>
      <c r="J12" s="533"/>
      <c r="K12" s="533"/>
      <c r="L12" s="8"/>
      <c r="M12" s="8"/>
      <c r="N12" s="639"/>
      <c r="O12" s="639"/>
      <c r="P12" s="271"/>
      <c r="Q12" s="8"/>
      <c r="R12" s="8"/>
      <c r="S12" s="639"/>
      <c r="T12" s="639"/>
      <c r="U12" s="8"/>
      <c r="V12" s="8"/>
      <c r="W12" s="452"/>
      <c r="X12" s="452"/>
      <c r="Y12" s="8"/>
      <c r="Z12" s="8"/>
      <c r="AA12" s="657"/>
      <c r="AB12" s="657"/>
      <c r="AC12" s="8"/>
      <c r="AD12" s="8"/>
      <c r="AE12" s="455"/>
      <c r="AF12" s="456"/>
    </row>
    <row r="13" spans="1:33" ht="20.100000000000001" customHeight="1" x14ac:dyDescent="0.2">
      <c r="B13" s="451"/>
      <c r="C13" s="451"/>
      <c r="D13" s="271"/>
      <c r="E13" s="271"/>
      <c r="F13" s="533"/>
      <c r="G13" s="533"/>
      <c r="H13" s="271"/>
      <c r="I13" s="271"/>
      <c r="J13" s="533"/>
      <c r="K13" s="533"/>
      <c r="L13" s="271"/>
      <c r="M13" s="271"/>
      <c r="N13" s="639"/>
      <c r="O13" s="639"/>
      <c r="P13" s="271"/>
      <c r="Q13" s="271"/>
      <c r="R13" s="271"/>
      <c r="S13" s="639"/>
      <c r="T13" s="639"/>
      <c r="U13" s="271"/>
      <c r="V13" s="271"/>
      <c r="W13" s="452"/>
      <c r="X13" s="452"/>
      <c r="Y13" s="271"/>
      <c r="Z13" s="271"/>
      <c r="AA13" s="657"/>
      <c r="AB13" s="657"/>
      <c r="AC13" s="271"/>
      <c r="AD13" s="271"/>
      <c r="AE13" s="455"/>
      <c r="AF13" s="456"/>
    </row>
    <row r="14" spans="1:33" ht="20.100000000000001" customHeight="1" x14ac:dyDescent="0.2">
      <c r="B14" s="451"/>
      <c r="C14" s="451"/>
      <c r="D14" s="271"/>
      <c r="E14" s="271"/>
      <c r="F14" s="533"/>
      <c r="G14" s="533"/>
      <c r="H14" s="271"/>
      <c r="I14" s="271"/>
      <c r="J14" s="533"/>
      <c r="K14" s="533"/>
      <c r="L14" s="271"/>
      <c r="M14" s="271"/>
      <c r="N14" s="639"/>
      <c r="O14" s="639"/>
      <c r="P14" s="271"/>
      <c r="Q14" s="271"/>
      <c r="R14" s="271"/>
      <c r="S14" s="639"/>
      <c r="T14" s="639"/>
      <c r="U14" s="271"/>
      <c r="V14" s="271"/>
      <c r="W14" s="452"/>
      <c r="X14" s="452"/>
      <c r="Y14" s="271"/>
      <c r="Z14" s="271"/>
      <c r="AA14" s="657"/>
      <c r="AB14" s="657"/>
      <c r="AC14" s="271"/>
      <c r="AD14" s="271"/>
      <c r="AE14" s="455"/>
      <c r="AF14" s="456"/>
    </row>
    <row r="15" spans="1:33" ht="20.100000000000001" customHeight="1" x14ac:dyDescent="0.2">
      <c r="C15" s="232"/>
      <c r="D15" s="232"/>
      <c r="G15" s="232"/>
      <c r="H15" s="232"/>
      <c r="K15" s="232"/>
      <c r="L15" s="232"/>
      <c r="O15" s="232"/>
      <c r="P15" s="232"/>
      <c r="T15" s="232"/>
      <c r="U15" s="232"/>
      <c r="X15" s="232"/>
      <c r="Y15" s="232"/>
      <c r="AB15" s="245" t="s">
        <v>86</v>
      </c>
      <c r="AC15" s="241" t="s">
        <v>15</v>
      </c>
      <c r="AD15" s="241" t="s">
        <v>16</v>
      </c>
      <c r="AE15" s="241" t="s">
        <v>16</v>
      </c>
      <c r="AF15" s="241" t="s">
        <v>14</v>
      </c>
      <c r="AG15" s="84" t="s">
        <v>87</v>
      </c>
    </row>
    <row r="16" spans="1:33" ht="20.100000000000001" customHeight="1" x14ac:dyDescent="0.2">
      <c r="A16" s="7"/>
      <c r="B16" s="461" t="s">
        <v>5</v>
      </c>
      <c r="C16" s="462">
        <v>0.39583333333333331</v>
      </c>
      <c r="D16" s="462"/>
      <c r="E16" s="462"/>
      <c r="G16" s="615" t="str">
        <f>F7</f>
        <v>富士見サッカースポーツ少年団</v>
      </c>
      <c r="H16" s="615"/>
      <c r="I16" s="615"/>
      <c r="J16" s="615"/>
      <c r="K16" s="615"/>
      <c r="L16" s="615"/>
      <c r="M16" s="615"/>
      <c r="N16" s="446">
        <f>P16+P17</f>
        <v>0</v>
      </c>
      <c r="O16" s="447" t="s">
        <v>10</v>
      </c>
      <c r="P16" s="230">
        <v>0</v>
      </c>
      <c r="Q16" s="239" t="s">
        <v>37</v>
      </c>
      <c r="R16" s="230">
        <v>0</v>
      </c>
      <c r="S16" s="447" t="s">
        <v>11</v>
      </c>
      <c r="T16" s="446">
        <f>R16+R17</f>
        <v>2</v>
      </c>
      <c r="U16" s="658" t="str">
        <f>J7</f>
        <v>那須野ヶ原ＦＣボンジボーラ　Ｕ１１</v>
      </c>
      <c r="V16" s="658"/>
      <c r="W16" s="658"/>
      <c r="X16" s="658"/>
      <c r="Y16" s="658"/>
      <c r="Z16" s="658"/>
      <c r="AA16" s="658"/>
      <c r="AB16" s="458" t="s">
        <v>86</v>
      </c>
      <c r="AC16" s="459" t="s">
        <v>80</v>
      </c>
      <c r="AD16" s="459" t="s">
        <v>81</v>
      </c>
      <c r="AE16" s="459" t="s">
        <v>82</v>
      </c>
      <c r="AF16" s="459">
        <v>6</v>
      </c>
      <c r="AG16" s="460" t="s">
        <v>87</v>
      </c>
    </row>
    <row r="17" spans="1:33" ht="20.100000000000001" customHeight="1" x14ac:dyDescent="0.2">
      <c r="A17" s="7"/>
      <c r="B17" s="461"/>
      <c r="C17" s="462"/>
      <c r="D17" s="462"/>
      <c r="E17" s="462"/>
      <c r="G17" s="615"/>
      <c r="H17" s="615"/>
      <c r="I17" s="615"/>
      <c r="J17" s="615"/>
      <c r="K17" s="615"/>
      <c r="L17" s="615"/>
      <c r="M17" s="615"/>
      <c r="N17" s="446"/>
      <c r="O17" s="447"/>
      <c r="P17" s="230">
        <v>0</v>
      </c>
      <c r="Q17" s="239" t="s">
        <v>37</v>
      </c>
      <c r="R17" s="230">
        <v>2</v>
      </c>
      <c r="S17" s="447"/>
      <c r="T17" s="446"/>
      <c r="U17" s="658"/>
      <c r="V17" s="658"/>
      <c r="W17" s="658"/>
      <c r="X17" s="658"/>
      <c r="Y17" s="658"/>
      <c r="Z17" s="658"/>
      <c r="AA17" s="658"/>
      <c r="AB17" s="458"/>
      <c r="AC17" s="459"/>
      <c r="AD17" s="459"/>
      <c r="AE17" s="459"/>
      <c r="AF17" s="459"/>
      <c r="AG17" s="460"/>
    </row>
    <row r="18" spans="1:33" ht="20.100000000000001" customHeight="1" x14ac:dyDescent="0.2">
      <c r="C18" s="14"/>
      <c r="D18" s="14"/>
      <c r="E18" s="13"/>
      <c r="G18" s="230"/>
      <c r="H18" s="230"/>
      <c r="I18" s="272"/>
      <c r="J18" s="272"/>
      <c r="K18" s="230"/>
      <c r="L18" s="230"/>
      <c r="M18" s="272"/>
      <c r="N18" s="272"/>
      <c r="O18" s="230"/>
      <c r="P18" s="230"/>
      <c r="Q18" s="272"/>
      <c r="R18" s="272"/>
      <c r="S18" s="272"/>
      <c r="T18" s="230"/>
      <c r="U18" s="230"/>
      <c r="V18" s="272"/>
      <c r="W18" s="272"/>
      <c r="X18" s="230"/>
      <c r="Y18" s="230"/>
      <c r="Z18" s="272"/>
      <c r="AA18" s="272"/>
      <c r="AB18" s="227"/>
      <c r="AC18" s="21"/>
      <c r="AD18" s="21"/>
      <c r="AE18" s="22"/>
      <c r="AF18" s="22"/>
      <c r="AG18" s="228"/>
    </row>
    <row r="19" spans="1:33" ht="20.100000000000001" customHeight="1" x14ac:dyDescent="0.2">
      <c r="A19" s="7"/>
      <c r="B19" s="461" t="s">
        <v>6</v>
      </c>
      <c r="C19" s="462">
        <v>0.4236111111111111</v>
      </c>
      <c r="D19" s="462"/>
      <c r="E19" s="462"/>
      <c r="G19" s="617" t="str">
        <f>S7</f>
        <v>ヴェルフェ矢板Ｕ－１２・ｖｅｒｔ</v>
      </c>
      <c r="H19" s="617"/>
      <c r="I19" s="617"/>
      <c r="J19" s="617"/>
      <c r="K19" s="617"/>
      <c r="L19" s="617"/>
      <c r="M19" s="617"/>
      <c r="N19" s="446">
        <f>P19+P20</f>
        <v>2</v>
      </c>
      <c r="O19" s="447" t="s">
        <v>10</v>
      </c>
      <c r="P19" s="230">
        <v>0</v>
      </c>
      <c r="Q19" s="239" t="s">
        <v>37</v>
      </c>
      <c r="R19" s="230">
        <v>0</v>
      </c>
      <c r="S19" s="447" t="s">
        <v>11</v>
      </c>
      <c r="T19" s="446">
        <f>R19+R20</f>
        <v>0</v>
      </c>
      <c r="U19" s="445" t="str">
        <f>W7</f>
        <v>ＨＦＣ真岡</v>
      </c>
      <c r="V19" s="445"/>
      <c r="W19" s="445"/>
      <c r="X19" s="445"/>
      <c r="Y19" s="445"/>
      <c r="Z19" s="445"/>
      <c r="AA19" s="445"/>
      <c r="AB19" s="458" t="s">
        <v>86</v>
      </c>
      <c r="AC19" s="459" t="s">
        <v>83</v>
      </c>
      <c r="AD19" s="459" t="s">
        <v>84</v>
      </c>
      <c r="AE19" s="459" t="s">
        <v>85</v>
      </c>
      <c r="AF19" s="459">
        <v>3</v>
      </c>
      <c r="AG19" s="460" t="s">
        <v>87</v>
      </c>
    </row>
    <row r="20" spans="1:33" ht="20.100000000000001" customHeight="1" x14ac:dyDescent="0.2">
      <c r="A20" s="7"/>
      <c r="B20" s="461"/>
      <c r="C20" s="462"/>
      <c r="D20" s="462"/>
      <c r="E20" s="462"/>
      <c r="G20" s="617"/>
      <c r="H20" s="617"/>
      <c r="I20" s="617"/>
      <c r="J20" s="617"/>
      <c r="K20" s="617"/>
      <c r="L20" s="617"/>
      <c r="M20" s="617"/>
      <c r="N20" s="446"/>
      <c r="O20" s="447"/>
      <c r="P20" s="230">
        <v>2</v>
      </c>
      <c r="Q20" s="239" t="s">
        <v>37</v>
      </c>
      <c r="R20" s="230">
        <v>0</v>
      </c>
      <c r="S20" s="447"/>
      <c r="T20" s="446"/>
      <c r="U20" s="445"/>
      <c r="V20" s="445"/>
      <c r="W20" s="445"/>
      <c r="X20" s="445"/>
      <c r="Y20" s="445"/>
      <c r="Z20" s="445"/>
      <c r="AA20" s="445"/>
      <c r="AB20" s="458"/>
      <c r="AC20" s="459"/>
      <c r="AD20" s="459"/>
      <c r="AE20" s="459"/>
      <c r="AF20" s="459"/>
      <c r="AG20" s="460"/>
    </row>
    <row r="21" spans="1:33" ht="20.100000000000001" customHeight="1" x14ac:dyDescent="0.2">
      <c r="A21" s="7"/>
      <c r="C21" s="14"/>
      <c r="D21" s="14"/>
      <c r="E21" s="13"/>
      <c r="G21" s="230"/>
      <c r="H21" s="230"/>
      <c r="I21" s="272"/>
      <c r="J21" s="272"/>
      <c r="K21" s="230"/>
      <c r="L21" s="230"/>
      <c r="M21" s="272"/>
      <c r="N21" s="272"/>
      <c r="O21" s="230"/>
      <c r="P21" s="230"/>
      <c r="Q21" s="272"/>
      <c r="R21" s="272"/>
      <c r="S21" s="272"/>
      <c r="T21" s="230"/>
      <c r="U21" s="230"/>
      <c r="V21" s="272"/>
      <c r="W21" s="272"/>
      <c r="X21" s="230"/>
      <c r="Y21" s="230"/>
      <c r="Z21" s="272"/>
      <c r="AA21" s="272"/>
      <c r="AB21" s="227"/>
      <c r="AC21" s="21"/>
      <c r="AD21" s="21"/>
      <c r="AE21" s="22"/>
      <c r="AF21" s="22"/>
      <c r="AG21" s="228"/>
    </row>
    <row r="22" spans="1:33" ht="20.100000000000001" customHeight="1" x14ac:dyDescent="0.2">
      <c r="A22" s="7"/>
      <c r="B22" s="461" t="s">
        <v>7</v>
      </c>
      <c r="C22" s="462">
        <v>0.4513888888888889</v>
      </c>
      <c r="D22" s="462"/>
      <c r="E22" s="462"/>
      <c r="G22" s="615" t="str">
        <f>F7</f>
        <v>富士見サッカースポーツ少年団</v>
      </c>
      <c r="H22" s="615"/>
      <c r="I22" s="615"/>
      <c r="J22" s="615"/>
      <c r="K22" s="615"/>
      <c r="L22" s="615"/>
      <c r="M22" s="615"/>
      <c r="N22" s="446">
        <f>P22+P23</f>
        <v>0</v>
      </c>
      <c r="O22" s="447" t="s">
        <v>10</v>
      </c>
      <c r="P22" s="230">
        <v>0</v>
      </c>
      <c r="Q22" s="239" t="s">
        <v>37</v>
      </c>
      <c r="R22" s="230">
        <v>4</v>
      </c>
      <c r="S22" s="447" t="s">
        <v>11</v>
      </c>
      <c r="T22" s="446">
        <f>R22+R23</f>
        <v>5</v>
      </c>
      <c r="U22" s="464" t="str">
        <f>N7</f>
        <v>ＭＯＲＡＮＧＯ栃木フットボールクラブＵ１２</v>
      </c>
      <c r="V22" s="464"/>
      <c r="W22" s="464"/>
      <c r="X22" s="464"/>
      <c r="Y22" s="464"/>
      <c r="Z22" s="464"/>
      <c r="AA22" s="464"/>
      <c r="AB22" s="458" t="s">
        <v>86</v>
      </c>
      <c r="AC22" s="459" t="s">
        <v>82</v>
      </c>
      <c r="AD22" s="459" t="s">
        <v>80</v>
      </c>
      <c r="AE22" s="459" t="s">
        <v>81</v>
      </c>
      <c r="AF22" s="459">
        <v>5</v>
      </c>
      <c r="AG22" s="460" t="s">
        <v>87</v>
      </c>
    </row>
    <row r="23" spans="1:33" ht="20.100000000000001" customHeight="1" x14ac:dyDescent="0.2">
      <c r="A23" s="7"/>
      <c r="B23" s="461"/>
      <c r="C23" s="462"/>
      <c r="D23" s="462"/>
      <c r="E23" s="462"/>
      <c r="G23" s="615"/>
      <c r="H23" s="615"/>
      <c r="I23" s="615"/>
      <c r="J23" s="615"/>
      <c r="K23" s="615"/>
      <c r="L23" s="615"/>
      <c r="M23" s="615"/>
      <c r="N23" s="446"/>
      <c r="O23" s="447"/>
      <c r="P23" s="230">
        <v>0</v>
      </c>
      <c r="Q23" s="239" t="s">
        <v>37</v>
      </c>
      <c r="R23" s="230">
        <v>1</v>
      </c>
      <c r="S23" s="447"/>
      <c r="T23" s="446"/>
      <c r="U23" s="464"/>
      <c r="V23" s="464"/>
      <c r="W23" s="464"/>
      <c r="X23" s="464"/>
      <c r="Y23" s="464"/>
      <c r="Z23" s="464"/>
      <c r="AA23" s="464"/>
      <c r="AB23" s="458"/>
      <c r="AC23" s="459"/>
      <c r="AD23" s="459"/>
      <c r="AE23" s="459"/>
      <c r="AF23" s="459"/>
      <c r="AG23" s="460"/>
    </row>
    <row r="24" spans="1:33" ht="20.100000000000001" customHeight="1" x14ac:dyDescent="0.2">
      <c r="A24" s="7"/>
      <c r="B24" s="229"/>
      <c r="C24" s="238"/>
      <c r="D24" s="238"/>
      <c r="E24" s="238"/>
      <c r="G24" s="230"/>
      <c r="H24" s="230"/>
      <c r="I24" s="230"/>
      <c r="J24" s="230"/>
      <c r="K24" s="230"/>
      <c r="L24" s="230"/>
      <c r="M24" s="230"/>
      <c r="N24" s="18"/>
      <c r="O24" s="231"/>
      <c r="P24" s="230"/>
      <c r="Q24" s="272"/>
      <c r="R24" s="272"/>
      <c r="S24" s="231"/>
      <c r="T24" s="18"/>
      <c r="U24" s="230"/>
      <c r="V24" s="230"/>
      <c r="W24" s="230"/>
      <c r="X24" s="230"/>
      <c r="Y24" s="230"/>
      <c r="Z24" s="230"/>
      <c r="AA24" s="230"/>
      <c r="AB24" s="227"/>
      <c r="AC24" s="21"/>
      <c r="AD24" s="21"/>
      <c r="AE24" s="22"/>
      <c r="AF24" s="22"/>
      <c r="AG24" s="228"/>
    </row>
    <row r="25" spans="1:33" ht="20.100000000000001" customHeight="1" x14ac:dyDescent="0.2">
      <c r="A25" s="7"/>
      <c r="B25" s="461" t="s">
        <v>8</v>
      </c>
      <c r="C25" s="462">
        <v>0.47916666666666669</v>
      </c>
      <c r="D25" s="462"/>
      <c r="E25" s="462"/>
      <c r="G25" s="617" t="str">
        <f>S7</f>
        <v>ヴェルフェ矢板Ｕ－１２・ｖｅｒｔ</v>
      </c>
      <c r="H25" s="617"/>
      <c r="I25" s="617"/>
      <c r="J25" s="617"/>
      <c r="K25" s="617"/>
      <c r="L25" s="617"/>
      <c r="M25" s="617"/>
      <c r="N25" s="446">
        <f>P25+P26</f>
        <v>8</v>
      </c>
      <c r="O25" s="447" t="s">
        <v>10</v>
      </c>
      <c r="P25" s="230">
        <v>5</v>
      </c>
      <c r="Q25" s="239" t="s">
        <v>37</v>
      </c>
      <c r="R25" s="230">
        <v>0</v>
      </c>
      <c r="S25" s="447" t="s">
        <v>11</v>
      </c>
      <c r="T25" s="446">
        <f>R25+R26</f>
        <v>0</v>
      </c>
      <c r="U25" s="445" t="str">
        <f>AA7</f>
        <v>リフレＳＣチェルビアット</v>
      </c>
      <c r="V25" s="445"/>
      <c r="W25" s="445"/>
      <c r="X25" s="445"/>
      <c r="Y25" s="445"/>
      <c r="Z25" s="445"/>
      <c r="AA25" s="445"/>
      <c r="AB25" s="458" t="s">
        <v>86</v>
      </c>
      <c r="AC25" s="459" t="s">
        <v>85</v>
      </c>
      <c r="AD25" s="459" t="s">
        <v>83</v>
      </c>
      <c r="AE25" s="459" t="s">
        <v>84</v>
      </c>
      <c r="AF25" s="459">
        <v>2</v>
      </c>
      <c r="AG25" s="460" t="s">
        <v>87</v>
      </c>
    </row>
    <row r="26" spans="1:33" ht="20.100000000000001" customHeight="1" x14ac:dyDescent="0.2">
      <c r="A26" s="7"/>
      <c r="B26" s="461"/>
      <c r="C26" s="462"/>
      <c r="D26" s="462"/>
      <c r="E26" s="462"/>
      <c r="G26" s="617"/>
      <c r="H26" s="617"/>
      <c r="I26" s="617"/>
      <c r="J26" s="617"/>
      <c r="K26" s="617"/>
      <c r="L26" s="617"/>
      <c r="M26" s="617"/>
      <c r="N26" s="446"/>
      <c r="O26" s="447"/>
      <c r="P26" s="230">
        <v>3</v>
      </c>
      <c r="Q26" s="239" t="s">
        <v>37</v>
      </c>
      <c r="R26" s="230">
        <v>0</v>
      </c>
      <c r="S26" s="447"/>
      <c r="T26" s="446"/>
      <c r="U26" s="445"/>
      <c r="V26" s="445"/>
      <c r="W26" s="445"/>
      <c r="X26" s="445"/>
      <c r="Y26" s="445"/>
      <c r="Z26" s="445"/>
      <c r="AA26" s="445"/>
      <c r="AB26" s="458"/>
      <c r="AC26" s="459"/>
      <c r="AD26" s="459"/>
      <c r="AE26" s="459"/>
      <c r="AF26" s="459"/>
      <c r="AG26" s="460"/>
    </row>
    <row r="27" spans="1:33" ht="20.100000000000001" customHeight="1" x14ac:dyDescent="0.2">
      <c r="A27" s="7"/>
      <c r="C27" s="14"/>
      <c r="D27" s="14"/>
      <c r="E27" s="13"/>
      <c r="G27" s="230"/>
      <c r="H27" s="230"/>
      <c r="I27" s="272"/>
      <c r="J27" s="272"/>
      <c r="K27" s="230"/>
      <c r="L27" s="230"/>
      <c r="M27" s="272"/>
      <c r="N27" s="272"/>
      <c r="O27" s="230"/>
      <c r="P27" s="230"/>
      <c r="Q27" s="272"/>
      <c r="R27" s="272"/>
      <c r="S27" s="272"/>
      <c r="T27" s="230"/>
      <c r="U27" s="230"/>
      <c r="V27" s="272"/>
      <c r="W27" s="272"/>
      <c r="X27" s="230"/>
      <c r="Y27" s="230"/>
      <c r="Z27" s="272"/>
      <c r="AA27" s="272"/>
      <c r="AB27" s="227"/>
      <c r="AC27" s="21"/>
      <c r="AD27" s="21"/>
      <c r="AE27" s="22"/>
      <c r="AF27" s="22"/>
      <c r="AG27" s="228"/>
    </row>
    <row r="28" spans="1:33" ht="20.100000000000001" customHeight="1" x14ac:dyDescent="0.2">
      <c r="A28" s="7"/>
      <c r="B28" s="461" t="s">
        <v>9</v>
      </c>
      <c r="C28" s="462">
        <v>0.50694444444444442</v>
      </c>
      <c r="D28" s="462"/>
      <c r="E28" s="462"/>
      <c r="G28" s="615" t="str">
        <f>J7</f>
        <v>那須野ヶ原ＦＣボンジボーラ　Ｕ１１</v>
      </c>
      <c r="H28" s="615"/>
      <c r="I28" s="615"/>
      <c r="J28" s="615"/>
      <c r="K28" s="615"/>
      <c r="L28" s="615"/>
      <c r="M28" s="615"/>
      <c r="N28" s="446">
        <f>P28+P29</f>
        <v>0</v>
      </c>
      <c r="O28" s="447" t="s">
        <v>10</v>
      </c>
      <c r="P28" s="230">
        <v>0</v>
      </c>
      <c r="Q28" s="239" t="s">
        <v>37</v>
      </c>
      <c r="R28" s="230">
        <v>2</v>
      </c>
      <c r="S28" s="447" t="s">
        <v>11</v>
      </c>
      <c r="T28" s="446">
        <f>R28+R29</f>
        <v>3</v>
      </c>
      <c r="U28" s="464" t="str">
        <f>N7</f>
        <v>ＭＯＲＡＮＧＯ栃木フットボールクラブＵ１２</v>
      </c>
      <c r="V28" s="464"/>
      <c r="W28" s="464"/>
      <c r="X28" s="464"/>
      <c r="Y28" s="464"/>
      <c r="Z28" s="464"/>
      <c r="AA28" s="464"/>
      <c r="AB28" s="458" t="s">
        <v>86</v>
      </c>
      <c r="AC28" s="459" t="s">
        <v>81</v>
      </c>
      <c r="AD28" s="459" t="s">
        <v>82</v>
      </c>
      <c r="AE28" s="459" t="s">
        <v>80</v>
      </c>
      <c r="AF28" s="459">
        <v>4</v>
      </c>
      <c r="AG28" s="460" t="s">
        <v>87</v>
      </c>
    </row>
    <row r="29" spans="1:33" ht="20.100000000000001" customHeight="1" x14ac:dyDescent="0.2">
      <c r="A29" s="7"/>
      <c r="B29" s="461"/>
      <c r="C29" s="462"/>
      <c r="D29" s="462"/>
      <c r="E29" s="462"/>
      <c r="G29" s="615"/>
      <c r="H29" s="615"/>
      <c r="I29" s="615"/>
      <c r="J29" s="615"/>
      <c r="K29" s="615"/>
      <c r="L29" s="615"/>
      <c r="M29" s="615"/>
      <c r="N29" s="446"/>
      <c r="O29" s="447"/>
      <c r="P29" s="230">
        <v>0</v>
      </c>
      <c r="Q29" s="239" t="s">
        <v>37</v>
      </c>
      <c r="R29" s="230">
        <v>1</v>
      </c>
      <c r="S29" s="447"/>
      <c r="T29" s="446"/>
      <c r="U29" s="464"/>
      <c r="V29" s="464"/>
      <c r="W29" s="464"/>
      <c r="X29" s="464"/>
      <c r="Y29" s="464"/>
      <c r="Z29" s="464"/>
      <c r="AA29" s="464"/>
      <c r="AB29" s="458"/>
      <c r="AC29" s="459"/>
      <c r="AD29" s="459"/>
      <c r="AE29" s="459"/>
      <c r="AF29" s="459"/>
      <c r="AG29" s="460"/>
    </row>
    <row r="30" spans="1:33" ht="20.100000000000001" customHeight="1" x14ac:dyDescent="0.2">
      <c r="A30" s="7"/>
      <c r="C30" s="14"/>
      <c r="D30" s="14"/>
      <c r="E30" s="13"/>
      <c r="G30" s="230"/>
      <c r="H30" s="230"/>
      <c r="I30" s="272"/>
      <c r="J30" s="272"/>
      <c r="K30" s="230"/>
      <c r="L30" s="230"/>
      <c r="M30" s="272"/>
      <c r="N30" s="272"/>
      <c r="O30" s="230"/>
      <c r="P30" s="230"/>
      <c r="Q30" s="272"/>
      <c r="R30" s="272"/>
      <c r="S30" s="272"/>
      <c r="T30" s="230"/>
      <c r="U30" s="230"/>
      <c r="V30" s="272"/>
      <c r="W30" s="272"/>
      <c r="X30" s="230"/>
      <c r="Y30" s="230"/>
      <c r="Z30" s="272"/>
      <c r="AA30" s="272"/>
      <c r="AB30" s="227"/>
      <c r="AC30" s="232"/>
      <c r="AD30" s="21"/>
      <c r="AE30" s="21"/>
      <c r="AF30" s="22"/>
      <c r="AG30" s="83"/>
    </row>
    <row r="31" spans="1:33" ht="20.100000000000001" customHeight="1" x14ac:dyDescent="0.2">
      <c r="A31" s="7"/>
      <c r="B31" s="461" t="s">
        <v>1</v>
      </c>
      <c r="C31" s="462">
        <v>0.53472222222222221</v>
      </c>
      <c r="D31" s="462"/>
      <c r="E31" s="462"/>
      <c r="G31" s="464" t="str">
        <f>W7</f>
        <v>ＨＦＣ真岡</v>
      </c>
      <c r="H31" s="464"/>
      <c r="I31" s="464"/>
      <c r="J31" s="464"/>
      <c r="K31" s="464"/>
      <c r="L31" s="464"/>
      <c r="M31" s="464"/>
      <c r="N31" s="446">
        <f>P31+P32</f>
        <v>3</v>
      </c>
      <c r="O31" s="447" t="s">
        <v>10</v>
      </c>
      <c r="P31" s="230">
        <v>2</v>
      </c>
      <c r="Q31" s="239" t="s">
        <v>37</v>
      </c>
      <c r="R31" s="230">
        <v>0</v>
      </c>
      <c r="S31" s="447" t="s">
        <v>11</v>
      </c>
      <c r="T31" s="446">
        <f>R31+R32</f>
        <v>0</v>
      </c>
      <c r="U31" s="445" t="str">
        <f>AA7</f>
        <v>リフレＳＣチェルビアット</v>
      </c>
      <c r="V31" s="445"/>
      <c r="W31" s="445"/>
      <c r="X31" s="445"/>
      <c r="Y31" s="445"/>
      <c r="Z31" s="445"/>
      <c r="AA31" s="445"/>
      <c r="AB31" s="458" t="s">
        <v>86</v>
      </c>
      <c r="AC31" s="459" t="s">
        <v>84</v>
      </c>
      <c r="AD31" s="459" t="s">
        <v>85</v>
      </c>
      <c r="AE31" s="459" t="s">
        <v>83</v>
      </c>
      <c r="AF31" s="459">
        <v>1</v>
      </c>
      <c r="AG31" s="460" t="s">
        <v>87</v>
      </c>
    </row>
    <row r="32" spans="1:33" ht="20.100000000000001" customHeight="1" x14ac:dyDescent="0.2">
      <c r="A32" s="7"/>
      <c r="B32" s="461"/>
      <c r="C32" s="462"/>
      <c r="D32" s="462"/>
      <c r="E32" s="462"/>
      <c r="G32" s="464"/>
      <c r="H32" s="464"/>
      <c r="I32" s="464"/>
      <c r="J32" s="464"/>
      <c r="K32" s="464"/>
      <c r="L32" s="464"/>
      <c r="M32" s="464"/>
      <c r="N32" s="446"/>
      <c r="O32" s="447"/>
      <c r="P32" s="230">
        <v>1</v>
      </c>
      <c r="Q32" s="239" t="s">
        <v>37</v>
      </c>
      <c r="R32" s="230">
        <v>0</v>
      </c>
      <c r="S32" s="447"/>
      <c r="T32" s="446"/>
      <c r="U32" s="445"/>
      <c r="V32" s="445"/>
      <c r="W32" s="445"/>
      <c r="X32" s="445"/>
      <c r="Y32" s="445"/>
      <c r="Z32" s="445"/>
      <c r="AA32" s="445"/>
      <c r="AB32" s="458"/>
      <c r="AC32" s="459"/>
      <c r="AD32" s="459"/>
      <c r="AE32" s="459"/>
      <c r="AF32" s="459"/>
      <c r="AG32" s="460"/>
    </row>
    <row r="33" spans="1:33" ht="20.100000000000001" customHeight="1" x14ac:dyDescent="0.2">
      <c r="B33" s="229"/>
      <c r="C33" s="20"/>
      <c r="D33" s="20"/>
      <c r="E33" s="20"/>
      <c r="G33" s="230"/>
      <c r="H33" s="230"/>
      <c r="I33" s="230"/>
      <c r="J33" s="230"/>
      <c r="K33" s="230"/>
      <c r="L33" s="230"/>
      <c r="M33" s="230"/>
      <c r="N33" s="18"/>
      <c r="O33" s="231"/>
      <c r="P33" s="230"/>
      <c r="Q33" s="239"/>
      <c r="R33" s="272"/>
      <c r="S33" s="231"/>
      <c r="T33" s="18"/>
      <c r="U33" s="230"/>
      <c r="V33" s="230"/>
      <c r="W33" s="230"/>
      <c r="X33" s="230"/>
      <c r="Y33" s="230"/>
      <c r="Z33" s="230"/>
      <c r="AA33" s="230"/>
      <c r="AB33" s="232"/>
      <c r="AC33" s="232"/>
      <c r="AF33" s="232"/>
      <c r="AG33" s="232"/>
    </row>
    <row r="34" spans="1:33" ht="20.100000000000001" customHeight="1" x14ac:dyDescent="0.2">
      <c r="C34" s="468" t="str">
        <f>J3</f>
        <v>M</v>
      </c>
      <c r="D34" s="469"/>
      <c r="E34" s="469"/>
      <c r="F34" s="470"/>
      <c r="G34" s="488" t="str">
        <f>C36</f>
        <v>富士見サッカースポーツ少年団</v>
      </c>
      <c r="H34" s="489"/>
      <c r="I34" s="524" t="str">
        <f>C38</f>
        <v>那須野ヶ原ＦＣボンジボーラ　Ｕ１１</v>
      </c>
      <c r="J34" s="525"/>
      <c r="K34" s="524" t="str">
        <f>C40</f>
        <v>ＭＯＲＡＮＧＯ栃木フットボールクラブＵ１２</v>
      </c>
      <c r="L34" s="525"/>
      <c r="M34" s="466" t="s">
        <v>2</v>
      </c>
      <c r="N34" s="466" t="s">
        <v>3</v>
      </c>
      <c r="O34" s="466" t="s">
        <v>12</v>
      </c>
      <c r="P34" s="466" t="s">
        <v>4</v>
      </c>
      <c r="R34" s="482" t="str">
        <f>W3</f>
        <v>MM</v>
      </c>
      <c r="S34" s="483"/>
      <c r="T34" s="483"/>
      <c r="U34" s="484"/>
      <c r="V34" s="520" t="str">
        <f>R36</f>
        <v>ヴェルフェ矢板Ｕ－１２・ｖｅｒｔ</v>
      </c>
      <c r="W34" s="521"/>
      <c r="X34" s="496" t="str">
        <f>R38</f>
        <v>ＨＦＣ真岡</v>
      </c>
      <c r="Y34" s="497"/>
      <c r="Z34" s="496" t="str">
        <f>R40</f>
        <v>リフレＳＣチェルビアット</v>
      </c>
      <c r="AA34" s="497"/>
      <c r="AB34" s="466" t="s">
        <v>2</v>
      </c>
      <c r="AC34" s="466" t="s">
        <v>3</v>
      </c>
      <c r="AD34" s="466" t="s">
        <v>12</v>
      </c>
      <c r="AE34" s="466" t="s">
        <v>4</v>
      </c>
    </row>
    <row r="35" spans="1:33" ht="20.100000000000001" customHeight="1" x14ac:dyDescent="0.2">
      <c r="C35" s="471"/>
      <c r="D35" s="472"/>
      <c r="E35" s="472"/>
      <c r="F35" s="473"/>
      <c r="G35" s="490"/>
      <c r="H35" s="491"/>
      <c r="I35" s="526"/>
      <c r="J35" s="527"/>
      <c r="K35" s="526"/>
      <c r="L35" s="527"/>
      <c r="M35" s="467"/>
      <c r="N35" s="467"/>
      <c r="O35" s="467"/>
      <c r="P35" s="467"/>
      <c r="R35" s="485"/>
      <c r="S35" s="486"/>
      <c r="T35" s="486"/>
      <c r="U35" s="487"/>
      <c r="V35" s="522"/>
      <c r="W35" s="523"/>
      <c r="X35" s="498"/>
      <c r="Y35" s="499"/>
      <c r="Z35" s="498"/>
      <c r="AA35" s="499"/>
      <c r="AB35" s="467"/>
      <c r="AC35" s="467"/>
      <c r="AD35" s="467"/>
      <c r="AE35" s="467"/>
    </row>
    <row r="36" spans="1:33" ht="20.100000000000001" customHeight="1" x14ac:dyDescent="0.2">
      <c r="C36" s="659" t="str">
        <f>F7</f>
        <v>富士見サッカースポーツ少年団</v>
      </c>
      <c r="D36" s="660"/>
      <c r="E36" s="660"/>
      <c r="F36" s="661"/>
      <c r="G36" s="474"/>
      <c r="H36" s="475"/>
      <c r="I36" s="281">
        <f>N16</f>
        <v>0</v>
      </c>
      <c r="J36" s="281">
        <f>T16</f>
        <v>2</v>
      </c>
      <c r="K36" s="281">
        <f>N22</f>
        <v>0</v>
      </c>
      <c r="L36" s="281">
        <f>T22</f>
        <v>5</v>
      </c>
      <c r="M36" s="478">
        <f>COUNTIF(G37:L37,"○")*3+COUNTIF(G37:L37,"△")</f>
        <v>0</v>
      </c>
      <c r="N36" s="480">
        <f>O36-J36-L36</f>
        <v>-7</v>
      </c>
      <c r="O36" s="480">
        <f>I36+K36</f>
        <v>0</v>
      </c>
      <c r="P36" s="480">
        <v>3</v>
      </c>
      <c r="R36" s="534" t="str">
        <f>S7</f>
        <v>ヴェルフェ矢板Ｕ－１２・ｖｅｒｔ</v>
      </c>
      <c r="S36" s="535"/>
      <c r="T36" s="535"/>
      <c r="U36" s="536"/>
      <c r="V36" s="474"/>
      <c r="W36" s="475"/>
      <c r="X36" s="281">
        <f>N19</f>
        <v>2</v>
      </c>
      <c r="Y36" s="281">
        <f>T19</f>
        <v>0</v>
      </c>
      <c r="Z36" s="281">
        <f>N25</f>
        <v>8</v>
      </c>
      <c r="AA36" s="281">
        <f>T25</f>
        <v>0</v>
      </c>
      <c r="AB36" s="478">
        <f>COUNTIF(V37:AA37,"○")*3+COUNTIF(V37:AA37,"△")</f>
        <v>6</v>
      </c>
      <c r="AC36" s="480">
        <f>AD36-Y36-AA36</f>
        <v>10</v>
      </c>
      <c r="AD36" s="480">
        <f>X36+Z36</f>
        <v>10</v>
      </c>
      <c r="AE36" s="480">
        <v>1</v>
      </c>
    </row>
    <row r="37" spans="1:33" ht="20.100000000000001" customHeight="1" x14ac:dyDescent="0.2">
      <c r="C37" s="662"/>
      <c r="D37" s="663"/>
      <c r="E37" s="663"/>
      <c r="F37" s="664"/>
      <c r="G37" s="476"/>
      <c r="H37" s="477"/>
      <c r="I37" s="504" t="str">
        <f>IF(I36&gt;J36,"○",IF(I36&lt;J36,"×",IF(I36=J36,"△")))</f>
        <v>×</v>
      </c>
      <c r="J37" s="505"/>
      <c r="K37" s="504" t="str">
        <f>IF(K36&gt;L36,"○",IF(K36&lt;L36,"×",IF(K36=L36,"△")))</f>
        <v>×</v>
      </c>
      <c r="L37" s="505"/>
      <c r="M37" s="479"/>
      <c r="N37" s="481"/>
      <c r="O37" s="481"/>
      <c r="P37" s="481"/>
      <c r="R37" s="537"/>
      <c r="S37" s="538"/>
      <c r="T37" s="538"/>
      <c r="U37" s="539"/>
      <c r="V37" s="476"/>
      <c r="W37" s="477"/>
      <c r="X37" s="504" t="str">
        <f>IF(X36&gt;Y36,"○",IF(X36&lt;Y36,"×",IF(X36=Y36,"△")))</f>
        <v>○</v>
      </c>
      <c r="Y37" s="505"/>
      <c r="Z37" s="504" t="str">
        <f t="shared" ref="Z37" si="0">IF(Z36&gt;AA36,"○",IF(Z36&lt;AA36,"×",IF(Z36=AA36,"△")))</f>
        <v>○</v>
      </c>
      <c r="AA37" s="505"/>
      <c r="AB37" s="479"/>
      <c r="AC37" s="481"/>
      <c r="AD37" s="481"/>
      <c r="AE37" s="481"/>
    </row>
    <row r="38" spans="1:33" ht="20.100000000000001" customHeight="1" x14ac:dyDescent="0.2">
      <c r="C38" s="643" t="str">
        <f>J7</f>
        <v>那須野ヶ原ＦＣボンジボーラ　Ｕ１１</v>
      </c>
      <c r="D38" s="644"/>
      <c r="E38" s="644"/>
      <c r="F38" s="645"/>
      <c r="G38" s="281">
        <f>J36</f>
        <v>2</v>
      </c>
      <c r="H38" s="281">
        <f>I36</f>
        <v>0</v>
      </c>
      <c r="I38" s="474"/>
      <c r="J38" s="475"/>
      <c r="K38" s="281">
        <f>N28</f>
        <v>0</v>
      </c>
      <c r="L38" s="281">
        <f>T28</f>
        <v>3</v>
      </c>
      <c r="M38" s="478">
        <f>COUNTIF(G39:L39,"○")*3+COUNTIF(G39:L39,"△")</f>
        <v>3</v>
      </c>
      <c r="N38" s="480">
        <f>O38-H38-L38</f>
        <v>-1</v>
      </c>
      <c r="O38" s="480">
        <f>G38+K38</f>
        <v>2</v>
      </c>
      <c r="P38" s="480">
        <v>2</v>
      </c>
      <c r="R38" s="468" t="str">
        <f>W7</f>
        <v>ＨＦＣ真岡</v>
      </c>
      <c r="S38" s="469"/>
      <c r="T38" s="469"/>
      <c r="U38" s="470"/>
      <c r="V38" s="281">
        <f>Y36</f>
        <v>0</v>
      </c>
      <c r="W38" s="281">
        <f>X36</f>
        <v>2</v>
      </c>
      <c r="X38" s="474"/>
      <c r="Y38" s="475"/>
      <c r="Z38" s="281">
        <f>N31</f>
        <v>3</v>
      </c>
      <c r="AA38" s="281">
        <f>T31</f>
        <v>0</v>
      </c>
      <c r="AB38" s="478">
        <f>COUNTIF(V39:AA39,"○")*3+COUNTIF(V39:AA39,"△")</f>
        <v>3</v>
      </c>
      <c r="AC38" s="480">
        <f>AD38-W38-AA38</f>
        <v>1</v>
      </c>
      <c r="AD38" s="480">
        <f>V38+Z38</f>
        <v>3</v>
      </c>
      <c r="AE38" s="480">
        <v>2</v>
      </c>
    </row>
    <row r="39" spans="1:33" ht="20.100000000000001" customHeight="1" x14ac:dyDescent="0.2">
      <c r="C39" s="646"/>
      <c r="D39" s="647"/>
      <c r="E39" s="647"/>
      <c r="F39" s="648"/>
      <c r="G39" s="504" t="str">
        <f>IF(G38&gt;H38,"○",IF(G38&lt;H38,"×",IF(G38=H38,"△")))</f>
        <v>○</v>
      </c>
      <c r="H39" s="505"/>
      <c r="I39" s="476"/>
      <c r="J39" s="477"/>
      <c r="K39" s="504" t="str">
        <f>IF(K38&gt;L38,"○",IF(K38&lt;L38,"×",IF(K38=L38,"△")))</f>
        <v>×</v>
      </c>
      <c r="L39" s="505"/>
      <c r="M39" s="479"/>
      <c r="N39" s="481"/>
      <c r="O39" s="481"/>
      <c r="P39" s="481"/>
      <c r="R39" s="471"/>
      <c r="S39" s="472"/>
      <c r="T39" s="472"/>
      <c r="U39" s="473"/>
      <c r="V39" s="504" t="str">
        <f>IF(V38&gt;W38,"○",IF(V38&lt;W38,"×",IF(V38=W38,"△")))</f>
        <v>×</v>
      </c>
      <c r="W39" s="505"/>
      <c r="X39" s="476"/>
      <c r="Y39" s="477"/>
      <c r="Z39" s="504" t="str">
        <f t="shared" ref="Z39" si="1">IF(Z38&gt;AA38,"○",IF(Z38&lt;AA38,"×",IF(Z38=AA38,"△")))</f>
        <v>○</v>
      </c>
      <c r="AA39" s="505"/>
      <c r="AB39" s="479"/>
      <c r="AC39" s="481"/>
      <c r="AD39" s="481"/>
      <c r="AE39" s="481"/>
    </row>
    <row r="40" spans="1:33" ht="20.100000000000001" customHeight="1" x14ac:dyDescent="0.2">
      <c r="C40" s="534" t="str">
        <f>N7</f>
        <v>ＭＯＲＡＮＧＯ栃木フットボールクラブＵ１２</v>
      </c>
      <c r="D40" s="535"/>
      <c r="E40" s="535"/>
      <c r="F40" s="536"/>
      <c r="G40" s="281">
        <f>L36</f>
        <v>5</v>
      </c>
      <c r="H40" s="281">
        <f>K36</f>
        <v>0</v>
      </c>
      <c r="I40" s="281">
        <f>L38</f>
        <v>3</v>
      </c>
      <c r="J40" s="281">
        <f>K38</f>
        <v>0</v>
      </c>
      <c r="K40" s="474"/>
      <c r="L40" s="475"/>
      <c r="M40" s="478">
        <f>COUNTIF(G41:L41,"○")*3+COUNTIF(G41:L41,"△")</f>
        <v>6</v>
      </c>
      <c r="N40" s="480">
        <f>O40-H40-J40</f>
        <v>8</v>
      </c>
      <c r="O40" s="480">
        <f>G40+I40</f>
        <v>8</v>
      </c>
      <c r="P40" s="480">
        <v>1</v>
      </c>
      <c r="R40" s="468" t="str">
        <f>AA7</f>
        <v>リフレＳＣチェルビアット</v>
      </c>
      <c r="S40" s="469"/>
      <c r="T40" s="469"/>
      <c r="U40" s="470"/>
      <c r="V40" s="281">
        <f>AA36</f>
        <v>0</v>
      </c>
      <c r="W40" s="281">
        <f>Z36</f>
        <v>8</v>
      </c>
      <c r="X40" s="281">
        <f>AA38</f>
        <v>0</v>
      </c>
      <c r="Y40" s="281">
        <f>Z38</f>
        <v>3</v>
      </c>
      <c r="Z40" s="474"/>
      <c r="AA40" s="475"/>
      <c r="AB40" s="478">
        <f>COUNTIF(V41:AA41,"○")*3+COUNTIF(V41:AA41,"△")</f>
        <v>0</v>
      </c>
      <c r="AC40" s="480">
        <f>AD40-W40-Y40</f>
        <v>-11</v>
      </c>
      <c r="AD40" s="480">
        <f>V40+X40</f>
        <v>0</v>
      </c>
      <c r="AE40" s="480">
        <v>3</v>
      </c>
    </row>
    <row r="41" spans="1:33" ht="20.100000000000001" customHeight="1" x14ac:dyDescent="0.2">
      <c r="C41" s="537"/>
      <c r="D41" s="538"/>
      <c r="E41" s="538"/>
      <c r="F41" s="539"/>
      <c r="G41" s="504" t="str">
        <f>IF(G40&gt;H40,"○",IF(G40&lt;H40,"×",IF(G40=H40,"△")))</f>
        <v>○</v>
      </c>
      <c r="H41" s="505"/>
      <c r="I41" s="504" t="str">
        <f>IF(I40&gt;J40,"○",IF(I40&lt;J40,"×",IF(I40=J40,"△")))</f>
        <v>○</v>
      </c>
      <c r="J41" s="505"/>
      <c r="K41" s="476"/>
      <c r="L41" s="477"/>
      <c r="M41" s="479"/>
      <c r="N41" s="481"/>
      <c r="O41" s="481"/>
      <c r="P41" s="481"/>
      <c r="R41" s="471"/>
      <c r="S41" s="472"/>
      <c r="T41" s="472"/>
      <c r="U41" s="473"/>
      <c r="V41" s="504" t="str">
        <f>IF(V40&gt;W40,"○",IF(V40&lt;W40,"×",IF(V40=W40,"△")))</f>
        <v>×</v>
      </c>
      <c r="W41" s="505"/>
      <c r="X41" s="504" t="str">
        <f>IF(X40&gt;Y40,"○",IF(X40&lt;Y40,"×",IF(X40=Y40,"△")))</f>
        <v>×</v>
      </c>
      <c r="Y41" s="505"/>
      <c r="Z41" s="476"/>
      <c r="AA41" s="477"/>
      <c r="AB41" s="479"/>
      <c r="AC41" s="481"/>
      <c r="AD41" s="481"/>
      <c r="AE41" s="481"/>
    </row>
    <row r="42" spans="1:33" ht="20.100000000000001" customHeight="1" x14ac:dyDescent="0.2"/>
    <row r="43" spans="1:33" ht="20.100000000000001" customHeight="1" x14ac:dyDescent="0.2"/>
    <row r="44" spans="1:33" ht="22.05" customHeight="1" x14ac:dyDescent="0.2">
      <c r="A44" s="440" t="str">
        <f>A1</f>
        <v>■第1日　2月4日  予選リーグ</v>
      </c>
      <c r="B44" s="440"/>
      <c r="C44" s="440"/>
      <c r="D44" s="440"/>
      <c r="E44" s="440"/>
      <c r="F44" s="440"/>
      <c r="G44" s="440"/>
      <c r="H44" s="440"/>
      <c r="I44" s="440"/>
      <c r="J44" s="440"/>
      <c r="K44" s="440"/>
      <c r="L44" s="440"/>
      <c r="N44" s="441" t="s">
        <v>360</v>
      </c>
      <c r="O44" s="441"/>
      <c r="P44" s="441"/>
      <c r="Q44" s="441"/>
      <c r="R44" s="441"/>
      <c r="T44" s="442" t="s">
        <v>356</v>
      </c>
      <c r="U44" s="442"/>
      <c r="V44" s="442"/>
      <c r="W44" s="442"/>
      <c r="X44" s="443" t="str">
        <f>'U12選手権組合せ (抽選結果)'!AL74</f>
        <v>大桶運動公園B</v>
      </c>
      <c r="Y44" s="443"/>
      <c r="Z44" s="443"/>
      <c r="AA44" s="443"/>
      <c r="AB44" s="443"/>
      <c r="AC44" s="443"/>
      <c r="AD44" s="443"/>
      <c r="AE44" s="443"/>
      <c r="AF44" s="443"/>
      <c r="AG44" s="443"/>
    </row>
    <row r="45" spans="1:33" ht="20.100000000000001" customHeight="1" x14ac:dyDescent="0.2">
      <c r="A45" s="234"/>
      <c r="B45" s="234"/>
      <c r="C45" s="234"/>
      <c r="D45" s="234"/>
      <c r="E45" s="234"/>
      <c r="F45" s="234"/>
      <c r="G45" s="234"/>
      <c r="H45" s="12"/>
      <c r="I45" s="235"/>
      <c r="J45" s="235"/>
      <c r="K45" s="235"/>
      <c r="L45" s="235"/>
      <c r="N45" s="235"/>
      <c r="O45" s="235"/>
      <c r="P45" s="235"/>
      <c r="Q45" s="235"/>
      <c r="R45" s="235"/>
      <c r="T45" s="236"/>
      <c r="U45" s="236"/>
      <c r="V45" s="236"/>
      <c r="W45" s="236"/>
      <c r="X45" s="237"/>
      <c r="Y45" s="237"/>
      <c r="AA45" s="17"/>
      <c r="AB45" s="82"/>
      <c r="AC45" s="82"/>
      <c r="AD45" s="82"/>
      <c r="AE45" s="82"/>
      <c r="AF45" s="82"/>
      <c r="AG45" s="82"/>
    </row>
    <row r="46" spans="1:33" ht="20.100000000000001" customHeight="1" x14ac:dyDescent="0.2">
      <c r="F46" s="238"/>
      <c r="J46" s="444" t="s">
        <v>361</v>
      </c>
      <c r="K46" s="444"/>
      <c r="W46" s="444" t="s">
        <v>362</v>
      </c>
      <c r="X46" s="444"/>
      <c r="Z46" s="17"/>
      <c r="AA46" s="17"/>
      <c r="AB46" s="82"/>
      <c r="AC46" s="82"/>
      <c r="AD46" s="82"/>
      <c r="AE46" s="82"/>
      <c r="AF46" s="82"/>
      <c r="AG46" s="82"/>
    </row>
    <row r="47" spans="1:33" ht="20.100000000000001" customHeight="1" thickBot="1" x14ac:dyDescent="0.25">
      <c r="G47" s="263"/>
      <c r="H47" s="263"/>
      <c r="I47" s="263"/>
      <c r="J47" s="264"/>
      <c r="K47" s="296"/>
      <c r="L47" s="287"/>
      <c r="M47" s="287"/>
      <c r="N47" s="287"/>
      <c r="O47" s="276"/>
      <c r="P47" s="276"/>
      <c r="Q47" s="276"/>
      <c r="R47" s="276"/>
      <c r="S47" s="276"/>
      <c r="T47" s="263"/>
      <c r="U47" s="263"/>
      <c r="V47" s="263"/>
      <c r="W47" s="277"/>
      <c r="X47" s="265"/>
      <c r="Y47" s="263"/>
      <c r="Z47" s="17"/>
      <c r="AA47" s="17"/>
      <c r="AB47" s="82"/>
      <c r="AC47" s="82"/>
      <c r="AD47" s="82"/>
      <c r="AE47" s="82"/>
      <c r="AF47" s="82"/>
      <c r="AG47" s="82"/>
    </row>
    <row r="48" spans="1:33" ht="20.100000000000001" customHeight="1" thickTop="1" x14ac:dyDescent="0.2">
      <c r="F48" s="266"/>
      <c r="H48" s="267"/>
      <c r="J48" s="268"/>
      <c r="K48" s="276"/>
      <c r="N48" s="297"/>
      <c r="S48" s="266"/>
      <c r="V48" s="267"/>
      <c r="W48" s="295"/>
      <c r="Y48" s="267"/>
      <c r="Z48" s="267"/>
      <c r="AA48" s="268"/>
      <c r="AB48" s="269"/>
    </row>
    <row r="49" spans="1:33" ht="20.100000000000001" customHeight="1" x14ac:dyDescent="0.2">
      <c r="B49" s="457"/>
      <c r="C49" s="457"/>
      <c r="D49" s="7"/>
      <c r="E49" s="7"/>
      <c r="F49" s="448">
        <v>1</v>
      </c>
      <c r="G49" s="448"/>
      <c r="H49" s="9"/>
      <c r="I49" s="9"/>
      <c r="J49" s="448">
        <v>2</v>
      </c>
      <c r="K49" s="448"/>
      <c r="L49" s="9"/>
      <c r="M49" s="9"/>
      <c r="N49" s="448">
        <v>3</v>
      </c>
      <c r="O49" s="448"/>
      <c r="P49" s="270"/>
      <c r="Q49" s="9"/>
      <c r="R49" s="9"/>
      <c r="S49" s="448">
        <v>4</v>
      </c>
      <c r="T49" s="448"/>
      <c r="U49" s="9"/>
      <c r="V49" s="9"/>
      <c r="W49" s="448">
        <v>5</v>
      </c>
      <c r="X49" s="448"/>
      <c r="Y49" s="9"/>
      <c r="Z49" s="9"/>
      <c r="AA49" s="448">
        <v>6</v>
      </c>
      <c r="AB49" s="448"/>
      <c r="AC49" s="7"/>
      <c r="AD49" s="7"/>
      <c r="AE49" s="449"/>
      <c r="AF49" s="450"/>
    </row>
    <row r="50" spans="1:33" ht="20.100000000000001" customHeight="1" x14ac:dyDescent="0.2">
      <c r="B50" s="451"/>
      <c r="C50" s="451"/>
      <c r="D50" s="8"/>
      <c r="E50" s="8"/>
      <c r="F50" s="452" t="str">
        <f>'U12選手権組合せ (抽選結果)'!AJ80</f>
        <v>栃木フォルツァＳＣ</v>
      </c>
      <c r="G50" s="452"/>
      <c r="H50" s="8"/>
      <c r="I50" s="8"/>
      <c r="J50" s="452" t="str">
        <f>'U12選手権組合せ (抽選結果)'!AJ79</f>
        <v>上三川サッカークラブ</v>
      </c>
      <c r="K50" s="452"/>
      <c r="L50" s="8"/>
      <c r="M50" s="8"/>
      <c r="N50" s="453" t="str">
        <f>'U12選手権組合せ (抽選結果)'!AJ78</f>
        <v>ＪＦＣファイターズ</v>
      </c>
      <c r="O50" s="453"/>
      <c r="P50" s="271"/>
      <c r="Q50" s="8"/>
      <c r="R50" s="8"/>
      <c r="S50" s="454" t="str">
        <f>'U12選手権組合せ (抽選結果)'!AJ77</f>
        <v>ＳＵＧＡＯ富士見サッカークラブ</v>
      </c>
      <c r="T50" s="454"/>
      <c r="U50" s="8"/>
      <c r="V50" s="8"/>
      <c r="W50" s="639" t="str">
        <f>'U12選手権組合せ (抽選結果)'!AJ76</f>
        <v>さくらボン・ディ・ボーラ</v>
      </c>
      <c r="X50" s="639"/>
      <c r="Y50" s="8"/>
      <c r="Z50" s="8"/>
      <c r="AA50" s="452" t="str">
        <f>'U12選手権組合せ (抽選結果)'!AJ75</f>
        <v>西原ＦＣ</v>
      </c>
      <c r="AB50" s="452"/>
      <c r="AC50" s="8"/>
      <c r="AD50" s="8"/>
      <c r="AE50" s="455"/>
      <c r="AF50" s="456"/>
    </row>
    <row r="51" spans="1:33" ht="20.100000000000001" customHeight="1" x14ac:dyDescent="0.2">
      <c r="B51" s="451"/>
      <c r="C51" s="451"/>
      <c r="D51" s="8"/>
      <c r="E51" s="8"/>
      <c r="F51" s="452"/>
      <c r="G51" s="452"/>
      <c r="H51" s="8"/>
      <c r="I51" s="8"/>
      <c r="J51" s="452"/>
      <c r="K51" s="452"/>
      <c r="L51" s="8"/>
      <c r="M51" s="8"/>
      <c r="N51" s="453"/>
      <c r="O51" s="453"/>
      <c r="P51" s="271"/>
      <c r="Q51" s="8"/>
      <c r="R51" s="8"/>
      <c r="S51" s="454"/>
      <c r="T51" s="454"/>
      <c r="U51" s="8"/>
      <c r="V51" s="8"/>
      <c r="W51" s="639"/>
      <c r="X51" s="639"/>
      <c r="Y51" s="8"/>
      <c r="Z51" s="8"/>
      <c r="AA51" s="452"/>
      <c r="AB51" s="452"/>
      <c r="AC51" s="8"/>
      <c r="AD51" s="8"/>
      <c r="AE51" s="455"/>
      <c r="AF51" s="456"/>
    </row>
    <row r="52" spans="1:33" ht="20.100000000000001" customHeight="1" x14ac:dyDescent="0.2">
      <c r="B52" s="451"/>
      <c r="C52" s="451"/>
      <c r="D52" s="8"/>
      <c r="E52" s="8"/>
      <c r="F52" s="452"/>
      <c r="G52" s="452"/>
      <c r="H52" s="8"/>
      <c r="I52" s="8"/>
      <c r="J52" s="452"/>
      <c r="K52" s="452"/>
      <c r="L52" s="8"/>
      <c r="M52" s="8"/>
      <c r="N52" s="453"/>
      <c r="O52" s="453"/>
      <c r="P52" s="271"/>
      <c r="Q52" s="8"/>
      <c r="R52" s="8"/>
      <c r="S52" s="454"/>
      <c r="T52" s="454"/>
      <c r="U52" s="8"/>
      <c r="V52" s="8"/>
      <c r="W52" s="639"/>
      <c r="X52" s="639"/>
      <c r="Y52" s="8"/>
      <c r="Z52" s="8"/>
      <c r="AA52" s="452"/>
      <c r="AB52" s="452"/>
      <c r="AC52" s="8"/>
      <c r="AD52" s="8"/>
      <c r="AE52" s="455"/>
      <c r="AF52" s="456"/>
    </row>
    <row r="53" spans="1:33" ht="20.100000000000001" customHeight="1" x14ac:dyDescent="0.2">
      <c r="B53" s="451"/>
      <c r="C53" s="451"/>
      <c r="D53" s="8"/>
      <c r="E53" s="8"/>
      <c r="F53" s="452"/>
      <c r="G53" s="452"/>
      <c r="H53" s="8"/>
      <c r="I53" s="8"/>
      <c r="J53" s="452"/>
      <c r="K53" s="452"/>
      <c r="L53" s="8"/>
      <c r="M53" s="8"/>
      <c r="N53" s="453"/>
      <c r="O53" s="453"/>
      <c r="P53" s="271"/>
      <c r="Q53" s="8"/>
      <c r="R53" s="8"/>
      <c r="S53" s="454"/>
      <c r="T53" s="454"/>
      <c r="U53" s="8"/>
      <c r="V53" s="8"/>
      <c r="W53" s="639"/>
      <c r="X53" s="639"/>
      <c r="Y53" s="8"/>
      <c r="Z53" s="8"/>
      <c r="AA53" s="452"/>
      <c r="AB53" s="452"/>
      <c r="AC53" s="8"/>
      <c r="AD53" s="8"/>
      <c r="AE53" s="455"/>
      <c r="AF53" s="456"/>
    </row>
    <row r="54" spans="1:33" ht="20.100000000000001" customHeight="1" x14ac:dyDescent="0.2">
      <c r="B54" s="451"/>
      <c r="C54" s="451"/>
      <c r="D54" s="8"/>
      <c r="E54" s="8"/>
      <c r="F54" s="452"/>
      <c r="G54" s="452"/>
      <c r="H54" s="8"/>
      <c r="I54" s="8"/>
      <c r="J54" s="452"/>
      <c r="K54" s="452"/>
      <c r="L54" s="8"/>
      <c r="M54" s="8"/>
      <c r="N54" s="453"/>
      <c r="O54" s="453"/>
      <c r="P54" s="271"/>
      <c r="Q54" s="8"/>
      <c r="R54" s="8"/>
      <c r="S54" s="454"/>
      <c r="T54" s="454"/>
      <c r="U54" s="8"/>
      <c r="V54" s="8"/>
      <c r="W54" s="639"/>
      <c r="X54" s="639"/>
      <c r="Y54" s="8"/>
      <c r="Z54" s="8"/>
      <c r="AA54" s="452"/>
      <c r="AB54" s="452"/>
      <c r="AC54" s="8"/>
      <c r="AD54" s="8"/>
      <c r="AE54" s="455"/>
      <c r="AF54" s="456"/>
    </row>
    <row r="55" spans="1:33" ht="20.100000000000001" customHeight="1" x14ac:dyDescent="0.2">
      <c r="B55" s="451"/>
      <c r="C55" s="451"/>
      <c r="D55" s="8"/>
      <c r="E55" s="8"/>
      <c r="F55" s="452"/>
      <c r="G55" s="452"/>
      <c r="H55" s="8"/>
      <c r="I55" s="8"/>
      <c r="J55" s="452"/>
      <c r="K55" s="452"/>
      <c r="L55" s="8"/>
      <c r="M55" s="8"/>
      <c r="N55" s="453"/>
      <c r="O55" s="453"/>
      <c r="P55" s="271"/>
      <c r="Q55" s="8"/>
      <c r="R55" s="8"/>
      <c r="S55" s="454"/>
      <c r="T55" s="454"/>
      <c r="U55" s="8"/>
      <c r="V55" s="8"/>
      <c r="W55" s="639"/>
      <c r="X55" s="639"/>
      <c r="Y55" s="8"/>
      <c r="Z55" s="8"/>
      <c r="AA55" s="452"/>
      <c r="AB55" s="452"/>
      <c r="AC55" s="8"/>
      <c r="AD55" s="8"/>
      <c r="AE55" s="455"/>
      <c r="AF55" s="456"/>
    </row>
    <row r="56" spans="1:33" ht="20.100000000000001" customHeight="1" x14ac:dyDescent="0.2">
      <c r="B56" s="451"/>
      <c r="C56" s="451"/>
      <c r="D56" s="271"/>
      <c r="E56" s="271"/>
      <c r="F56" s="452"/>
      <c r="G56" s="452"/>
      <c r="H56" s="271"/>
      <c r="I56" s="271"/>
      <c r="J56" s="452"/>
      <c r="K56" s="452"/>
      <c r="L56" s="271"/>
      <c r="M56" s="271"/>
      <c r="N56" s="453"/>
      <c r="O56" s="453"/>
      <c r="P56" s="271"/>
      <c r="Q56" s="271"/>
      <c r="R56" s="271"/>
      <c r="S56" s="454"/>
      <c r="T56" s="454"/>
      <c r="U56" s="271"/>
      <c r="V56" s="271"/>
      <c r="W56" s="639"/>
      <c r="X56" s="639"/>
      <c r="Y56" s="271"/>
      <c r="Z56" s="271"/>
      <c r="AA56" s="452"/>
      <c r="AB56" s="452"/>
      <c r="AC56" s="271"/>
      <c r="AD56" s="271"/>
      <c r="AE56" s="455"/>
      <c r="AF56" s="456"/>
    </row>
    <row r="57" spans="1:33" ht="20.100000000000001" customHeight="1" x14ac:dyDescent="0.2">
      <c r="B57" s="451"/>
      <c r="C57" s="451"/>
      <c r="D57" s="271"/>
      <c r="E57" s="271"/>
      <c r="F57" s="452"/>
      <c r="G57" s="452"/>
      <c r="H57" s="271"/>
      <c r="I57" s="271"/>
      <c r="J57" s="452"/>
      <c r="K57" s="452"/>
      <c r="L57" s="271"/>
      <c r="M57" s="271"/>
      <c r="N57" s="453"/>
      <c r="O57" s="453"/>
      <c r="P57" s="271"/>
      <c r="Q57" s="271"/>
      <c r="R57" s="271"/>
      <c r="S57" s="454"/>
      <c r="T57" s="454"/>
      <c r="U57" s="271"/>
      <c r="V57" s="271"/>
      <c r="W57" s="639"/>
      <c r="X57" s="639"/>
      <c r="Y57" s="271"/>
      <c r="Z57" s="271"/>
      <c r="AA57" s="452"/>
      <c r="AB57" s="452"/>
      <c r="AC57" s="271"/>
      <c r="AD57" s="271"/>
      <c r="AE57" s="455"/>
      <c r="AF57" s="456"/>
    </row>
    <row r="58" spans="1:33" ht="20.100000000000001" customHeight="1" x14ac:dyDescent="0.2">
      <c r="C58" s="232"/>
      <c r="D58" s="232"/>
      <c r="G58" s="232"/>
      <c r="H58" s="232"/>
      <c r="K58" s="232"/>
      <c r="L58" s="232"/>
      <c r="O58" s="232"/>
      <c r="P58" s="232"/>
      <c r="T58" s="232"/>
      <c r="U58" s="232"/>
      <c r="X58" s="232"/>
      <c r="Y58" s="232"/>
      <c r="AB58" s="245" t="s">
        <v>86</v>
      </c>
      <c r="AC58" s="241" t="s">
        <v>15</v>
      </c>
      <c r="AD58" s="241" t="s">
        <v>16</v>
      </c>
      <c r="AE58" s="241" t="s">
        <v>16</v>
      </c>
      <c r="AF58" s="241" t="s">
        <v>14</v>
      </c>
      <c r="AG58" s="84" t="s">
        <v>87</v>
      </c>
    </row>
    <row r="59" spans="1:33" ht="20.100000000000001" customHeight="1" x14ac:dyDescent="0.2">
      <c r="A59" s="7"/>
      <c r="B59" s="461" t="s">
        <v>5</v>
      </c>
      <c r="C59" s="462">
        <v>0.39583333333333331</v>
      </c>
      <c r="D59" s="462"/>
      <c r="E59" s="462"/>
      <c r="G59" s="445" t="str">
        <f>F50</f>
        <v>栃木フォルツァＳＣ</v>
      </c>
      <c r="H59" s="445"/>
      <c r="I59" s="445"/>
      <c r="J59" s="445"/>
      <c r="K59" s="445"/>
      <c r="L59" s="445"/>
      <c r="M59" s="445"/>
      <c r="N59" s="446">
        <f>P59+P60</f>
        <v>0</v>
      </c>
      <c r="O59" s="447" t="s">
        <v>10</v>
      </c>
      <c r="P59" s="230">
        <v>0</v>
      </c>
      <c r="Q59" s="239" t="s">
        <v>37</v>
      </c>
      <c r="R59" s="230">
        <v>2</v>
      </c>
      <c r="S59" s="447" t="s">
        <v>11</v>
      </c>
      <c r="T59" s="446">
        <f>R59+R60</f>
        <v>3</v>
      </c>
      <c r="U59" s="464" t="str">
        <f>J50</f>
        <v>上三川サッカークラブ</v>
      </c>
      <c r="V59" s="464"/>
      <c r="W59" s="464"/>
      <c r="X59" s="464"/>
      <c r="Y59" s="464"/>
      <c r="Z59" s="464"/>
      <c r="AA59" s="464"/>
      <c r="AB59" s="458" t="s">
        <v>86</v>
      </c>
      <c r="AC59" s="459" t="s">
        <v>80</v>
      </c>
      <c r="AD59" s="459" t="s">
        <v>81</v>
      </c>
      <c r="AE59" s="459" t="s">
        <v>82</v>
      </c>
      <c r="AF59" s="459">
        <v>6</v>
      </c>
      <c r="AG59" s="460" t="s">
        <v>87</v>
      </c>
    </row>
    <row r="60" spans="1:33" ht="20.100000000000001" customHeight="1" x14ac:dyDescent="0.2">
      <c r="A60" s="7"/>
      <c r="B60" s="461"/>
      <c r="C60" s="462"/>
      <c r="D60" s="462"/>
      <c r="E60" s="462"/>
      <c r="G60" s="445"/>
      <c r="H60" s="445"/>
      <c r="I60" s="445"/>
      <c r="J60" s="445"/>
      <c r="K60" s="445"/>
      <c r="L60" s="445"/>
      <c r="M60" s="445"/>
      <c r="N60" s="446"/>
      <c r="O60" s="447"/>
      <c r="P60" s="230">
        <v>0</v>
      </c>
      <c r="Q60" s="239" t="s">
        <v>37</v>
      </c>
      <c r="R60" s="230">
        <v>1</v>
      </c>
      <c r="S60" s="447"/>
      <c r="T60" s="446"/>
      <c r="U60" s="464"/>
      <c r="V60" s="464"/>
      <c r="W60" s="464"/>
      <c r="X60" s="464"/>
      <c r="Y60" s="464"/>
      <c r="Z60" s="464"/>
      <c r="AA60" s="464"/>
      <c r="AB60" s="458"/>
      <c r="AC60" s="459"/>
      <c r="AD60" s="459"/>
      <c r="AE60" s="459"/>
      <c r="AF60" s="459"/>
      <c r="AG60" s="460"/>
    </row>
    <row r="61" spans="1:33" ht="20.100000000000001" customHeight="1" x14ac:dyDescent="0.2">
      <c r="C61" s="14"/>
      <c r="D61" s="14"/>
      <c r="E61" s="13"/>
      <c r="G61" s="230"/>
      <c r="H61" s="230"/>
      <c r="I61" s="272"/>
      <c r="J61" s="272"/>
      <c r="K61" s="230"/>
      <c r="L61" s="230"/>
      <c r="M61" s="272"/>
      <c r="N61" s="272"/>
      <c r="O61" s="230"/>
      <c r="P61" s="230"/>
      <c r="Q61" s="272"/>
      <c r="R61" s="272"/>
      <c r="S61" s="272"/>
      <c r="T61" s="230"/>
      <c r="U61" s="230"/>
      <c r="V61" s="272"/>
      <c r="W61" s="272"/>
      <c r="X61" s="230"/>
      <c r="Y61" s="230"/>
      <c r="Z61" s="272"/>
      <c r="AA61" s="272"/>
      <c r="AB61" s="227"/>
      <c r="AC61" s="21"/>
      <c r="AD61" s="21"/>
      <c r="AE61" s="22"/>
      <c r="AF61" s="22"/>
      <c r="AG61" s="228"/>
    </row>
    <row r="62" spans="1:33" ht="20.100000000000001" customHeight="1" x14ac:dyDescent="0.2">
      <c r="A62" s="7"/>
      <c r="B62" s="461" t="s">
        <v>6</v>
      </c>
      <c r="C62" s="462">
        <v>0.4236111111111111</v>
      </c>
      <c r="D62" s="462"/>
      <c r="E62" s="462"/>
      <c r="G62" s="463" t="str">
        <f>S50</f>
        <v>ＳＵＧＡＯ富士見サッカークラブ</v>
      </c>
      <c r="H62" s="463"/>
      <c r="I62" s="463"/>
      <c r="J62" s="463"/>
      <c r="K62" s="463"/>
      <c r="L62" s="463"/>
      <c r="M62" s="463"/>
      <c r="N62" s="446">
        <f>P62+P63</f>
        <v>1</v>
      </c>
      <c r="O62" s="447" t="s">
        <v>10</v>
      </c>
      <c r="P62" s="230">
        <v>1</v>
      </c>
      <c r="Q62" s="239" t="s">
        <v>37</v>
      </c>
      <c r="R62" s="230">
        <v>0</v>
      </c>
      <c r="S62" s="447" t="s">
        <v>11</v>
      </c>
      <c r="T62" s="446">
        <f>R62+R63</f>
        <v>4</v>
      </c>
      <c r="U62" s="464" t="str">
        <f>W50</f>
        <v>さくらボン・ディ・ボーラ</v>
      </c>
      <c r="V62" s="464"/>
      <c r="W62" s="464"/>
      <c r="X62" s="464"/>
      <c r="Y62" s="464"/>
      <c r="Z62" s="464"/>
      <c r="AA62" s="464"/>
      <c r="AB62" s="458" t="s">
        <v>86</v>
      </c>
      <c r="AC62" s="459" t="s">
        <v>83</v>
      </c>
      <c r="AD62" s="459" t="s">
        <v>84</v>
      </c>
      <c r="AE62" s="459" t="s">
        <v>85</v>
      </c>
      <c r="AF62" s="459">
        <v>3</v>
      </c>
      <c r="AG62" s="460" t="s">
        <v>87</v>
      </c>
    </row>
    <row r="63" spans="1:33" ht="20.100000000000001" customHeight="1" x14ac:dyDescent="0.2">
      <c r="A63" s="7"/>
      <c r="B63" s="461"/>
      <c r="C63" s="462"/>
      <c r="D63" s="462"/>
      <c r="E63" s="462"/>
      <c r="G63" s="463"/>
      <c r="H63" s="463"/>
      <c r="I63" s="463"/>
      <c r="J63" s="463"/>
      <c r="K63" s="463"/>
      <c r="L63" s="463"/>
      <c r="M63" s="463"/>
      <c r="N63" s="446"/>
      <c r="O63" s="447"/>
      <c r="P63" s="230">
        <v>0</v>
      </c>
      <c r="Q63" s="239" t="s">
        <v>37</v>
      </c>
      <c r="R63" s="230">
        <v>4</v>
      </c>
      <c r="S63" s="447"/>
      <c r="T63" s="446"/>
      <c r="U63" s="464"/>
      <c r="V63" s="464"/>
      <c r="W63" s="464"/>
      <c r="X63" s="464"/>
      <c r="Y63" s="464"/>
      <c r="Z63" s="464"/>
      <c r="AA63" s="464"/>
      <c r="AB63" s="458"/>
      <c r="AC63" s="459"/>
      <c r="AD63" s="459"/>
      <c r="AE63" s="459"/>
      <c r="AF63" s="459"/>
      <c r="AG63" s="460"/>
    </row>
    <row r="64" spans="1:33" ht="20.100000000000001" customHeight="1" x14ac:dyDescent="0.2">
      <c r="A64" s="7"/>
      <c r="C64" s="14"/>
      <c r="D64" s="14"/>
      <c r="E64" s="13"/>
      <c r="G64" s="230"/>
      <c r="H64" s="230"/>
      <c r="I64" s="272"/>
      <c r="J64" s="272"/>
      <c r="K64" s="230"/>
      <c r="L64" s="230"/>
      <c r="M64" s="272"/>
      <c r="N64" s="272"/>
      <c r="O64" s="230"/>
      <c r="P64" s="230"/>
      <c r="Q64" s="272"/>
      <c r="R64" s="272"/>
      <c r="S64" s="272"/>
      <c r="T64" s="230"/>
      <c r="U64" s="230"/>
      <c r="V64" s="272"/>
      <c r="W64" s="272"/>
      <c r="X64" s="230"/>
      <c r="Y64" s="230"/>
      <c r="Z64" s="272"/>
      <c r="AA64" s="272"/>
      <c r="AB64" s="227"/>
      <c r="AC64" s="21"/>
      <c r="AD64" s="21"/>
      <c r="AE64" s="22"/>
      <c r="AF64" s="22"/>
      <c r="AG64" s="228"/>
    </row>
    <row r="65" spans="1:33" ht="20.100000000000001" customHeight="1" x14ac:dyDescent="0.2">
      <c r="A65" s="7"/>
      <c r="B65" s="461" t="s">
        <v>7</v>
      </c>
      <c r="C65" s="462">
        <v>0.4513888888888889</v>
      </c>
      <c r="D65" s="462"/>
      <c r="E65" s="462"/>
      <c r="G65" s="445" t="str">
        <f>F50</f>
        <v>栃木フォルツァＳＣ</v>
      </c>
      <c r="H65" s="445"/>
      <c r="I65" s="445"/>
      <c r="J65" s="445"/>
      <c r="K65" s="445"/>
      <c r="L65" s="445"/>
      <c r="M65" s="445"/>
      <c r="N65" s="446">
        <f>P65+P66</f>
        <v>0</v>
      </c>
      <c r="O65" s="447" t="s">
        <v>10</v>
      </c>
      <c r="P65" s="230">
        <v>0</v>
      </c>
      <c r="Q65" s="239" t="s">
        <v>37</v>
      </c>
      <c r="R65" s="230">
        <v>7</v>
      </c>
      <c r="S65" s="447" t="s">
        <v>11</v>
      </c>
      <c r="T65" s="446">
        <f>R65+R66</f>
        <v>10</v>
      </c>
      <c r="U65" s="464" t="str">
        <f>N50</f>
        <v>ＪＦＣファイターズ</v>
      </c>
      <c r="V65" s="464"/>
      <c r="W65" s="464"/>
      <c r="X65" s="464"/>
      <c r="Y65" s="464"/>
      <c r="Z65" s="464"/>
      <c r="AA65" s="464"/>
      <c r="AB65" s="458" t="s">
        <v>86</v>
      </c>
      <c r="AC65" s="459" t="s">
        <v>82</v>
      </c>
      <c r="AD65" s="459" t="s">
        <v>80</v>
      </c>
      <c r="AE65" s="459" t="s">
        <v>81</v>
      </c>
      <c r="AF65" s="459">
        <v>5</v>
      </c>
      <c r="AG65" s="460" t="s">
        <v>87</v>
      </c>
    </row>
    <row r="66" spans="1:33" ht="20.100000000000001" customHeight="1" x14ac:dyDescent="0.2">
      <c r="A66" s="7"/>
      <c r="B66" s="461"/>
      <c r="C66" s="462"/>
      <c r="D66" s="462"/>
      <c r="E66" s="462"/>
      <c r="G66" s="445"/>
      <c r="H66" s="445"/>
      <c r="I66" s="445"/>
      <c r="J66" s="445"/>
      <c r="K66" s="445"/>
      <c r="L66" s="445"/>
      <c r="M66" s="445"/>
      <c r="N66" s="446"/>
      <c r="O66" s="447"/>
      <c r="P66" s="230">
        <v>0</v>
      </c>
      <c r="Q66" s="239" t="s">
        <v>37</v>
      </c>
      <c r="R66" s="230">
        <v>3</v>
      </c>
      <c r="S66" s="447"/>
      <c r="T66" s="446"/>
      <c r="U66" s="464"/>
      <c r="V66" s="464"/>
      <c r="W66" s="464"/>
      <c r="X66" s="464"/>
      <c r="Y66" s="464"/>
      <c r="Z66" s="464"/>
      <c r="AA66" s="464"/>
      <c r="AB66" s="458"/>
      <c r="AC66" s="459"/>
      <c r="AD66" s="459"/>
      <c r="AE66" s="459"/>
      <c r="AF66" s="459"/>
      <c r="AG66" s="460"/>
    </row>
    <row r="67" spans="1:33" ht="20.100000000000001" customHeight="1" x14ac:dyDescent="0.2">
      <c r="A67" s="7"/>
      <c r="B67" s="229"/>
      <c r="C67" s="238"/>
      <c r="D67" s="238"/>
      <c r="E67" s="238"/>
      <c r="G67" s="230"/>
      <c r="H67" s="230"/>
      <c r="I67" s="230"/>
      <c r="J67" s="230"/>
      <c r="K67" s="230"/>
      <c r="L67" s="230"/>
      <c r="M67" s="230"/>
      <c r="N67" s="18"/>
      <c r="O67" s="231"/>
      <c r="P67" s="230"/>
      <c r="Q67" s="272"/>
      <c r="R67" s="272"/>
      <c r="S67" s="231"/>
      <c r="T67" s="18"/>
      <c r="U67" s="230"/>
      <c r="V67" s="230"/>
      <c r="W67" s="230"/>
      <c r="X67" s="230"/>
      <c r="Y67" s="230"/>
      <c r="Z67" s="230"/>
      <c r="AA67" s="230"/>
      <c r="AB67" s="227"/>
      <c r="AC67" s="21"/>
      <c r="AD67" s="21"/>
      <c r="AE67" s="22"/>
      <c r="AF67" s="22"/>
      <c r="AG67" s="228"/>
    </row>
    <row r="68" spans="1:33" ht="20.100000000000001" customHeight="1" x14ac:dyDescent="0.2">
      <c r="A68" s="7"/>
      <c r="B68" s="461" t="s">
        <v>8</v>
      </c>
      <c r="C68" s="462">
        <v>0.47916666666666669</v>
      </c>
      <c r="D68" s="462"/>
      <c r="E68" s="462"/>
      <c r="G68" s="617" t="str">
        <f>S50</f>
        <v>ＳＵＧＡＯ富士見サッカークラブ</v>
      </c>
      <c r="H68" s="617"/>
      <c r="I68" s="617"/>
      <c r="J68" s="617"/>
      <c r="K68" s="617"/>
      <c r="L68" s="617"/>
      <c r="M68" s="617"/>
      <c r="N68" s="446">
        <f>P68+P69</f>
        <v>1</v>
      </c>
      <c r="O68" s="447" t="s">
        <v>10</v>
      </c>
      <c r="P68" s="230">
        <v>0</v>
      </c>
      <c r="Q68" s="239" t="s">
        <v>37</v>
      </c>
      <c r="R68" s="230">
        <v>0</v>
      </c>
      <c r="S68" s="447" t="s">
        <v>11</v>
      </c>
      <c r="T68" s="446">
        <f>R68+R69</f>
        <v>0</v>
      </c>
      <c r="U68" s="445" t="str">
        <f>AA50</f>
        <v>西原ＦＣ</v>
      </c>
      <c r="V68" s="445"/>
      <c r="W68" s="445"/>
      <c r="X68" s="445"/>
      <c r="Y68" s="445"/>
      <c r="Z68" s="445"/>
      <c r="AA68" s="445"/>
      <c r="AB68" s="458" t="s">
        <v>86</v>
      </c>
      <c r="AC68" s="459" t="s">
        <v>85</v>
      </c>
      <c r="AD68" s="459" t="s">
        <v>83</v>
      </c>
      <c r="AE68" s="459" t="s">
        <v>84</v>
      </c>
      <c r="AF68" s="459">
        <v>2</v>
      </c>
      <c r="AG68" s="460" t="s">
        <v>87</v>
      </c>
    </row>
    <row r="69" spans="1:33" ht="20.100000000000001" customHeight="1" x14ac:dyDescent="0.2">
      <c r="A69" s="7"/>
      <c r="B69" s="461"/>
      <c r="C69" s="462"/>
      <c r="D69" s="462"/>
      <c r="E69" s="462"/>
      <c r="G69" s="617"/>
      <c r="H69" s="617"/>
      <c r="I69" s="617"/>
      <c r="J69" s="617"/>
      <c r="K69" s="617"/>
      <c r="L69" s="617"/>
      <c r="M69" s="617"/>
      <c r="N69" s="446"/>
      <c r="O69" s="447"/>
      <c r="P69" s="230">
        <v>1</v>
      </c>
      <c r="Q69" s="239" t="s">
        <v>37</v>
      </c>
      <c r="R69" s="230">
        <v>0</v>
      </c>
      <c r="S69" s="447"/>
      <c r="T69" s="446"/>
      <c r="U69" s="445"/>
      <c r="V69" s="445"/>
      <c r="W69" s="445"/>
      <c r="X69" s="445"/>
      <c r="Y69" s="445"/>
      <c r="Z69" s="445"/>
      <c r="AA69" s="445"/>
      <c r="AB69" s="458"/>
      <c r="AC69" s="459"/>
      <c r="AD69" s="459"/>
      <c r="AE69" s="459"/>
      <c r="AF69" s="459"/>
      <c r="AG69" s="460"/>
    </row>
    <row r="70" spans="1:33" ht="20.100000000000001" customHeight="1" x14ac:dyDescent="0.2">
      <c r="A70" s="7"/>
      <c r="C70" s="14"/>
      <c r="D70" s="14"/>
      <c r="E70" s="13"/>
      <c r="G70" s="230"/>
      <c r="H70" s="230"/>
      <c r="I70" s="272"/>
      <c r="J70" s="272"/>
      <c r="K70" s="230"/>
      <c r="L70" s="230"/>
      <c r="M70" s="272"/>
      <c r="N70" s="272"/>
      <c r="O70" s="230"/>
      <c r="P70" s="230"/>
      <c r="Q70" s="272"/>
      <c r="R70" s="272"/>
      <c r="S70" s="272"/>
      <c r="T70" s="230"/>
      <c r="U70" s="230"/>
      <c r="V70" s="272"/>
      <c r="W70" s="272"/>
      <c r="X70" s="230"/>
      <c r="Y70" s="230"/>
      <c r="Z70" s="272"/>
      <c r="AA70" s="272"/>
      <c r="AB70" s="227"/>
      <c r="AC70" s="21"/>
      <c r="AD70" s="21"/>
      <c r="AE70" s="22"/>
      <c r="AF70" s="22"/>
      <c r="AG70" s="228"/>
    </row>
    <row r="71" spans="1:33" ht="20.100000000000001" customHeight="1" x14ac:dyDescent="0.2">
      <c r="A71" s="7"/>
      <c r="B71" s="461" t="s">
        <v>9</v>
      </c>
      <c r="C71" s="462">
        <v>0.50694444444444442</v>
      </c>
      <c r="D71" s="462"/>
      <c r="E71" s="462"/>
      <c r="G71" s="445" t="str">
        <f>J50</f>
        <v>上三川サッカークラブ</v>
      </c>
      <c r="H71" s="445"/>
      <c r="I71" s="445"/>
      <c r="J71" s="445"/>
      <c r="K71" s="445"/>
      <c r="L71" s="445"/>
      <c r="M71" s="445"/>
      <c r="N71" s="446">
        <f>P71+P72</f>
        <v>0</v>
      </c>
      <c r="O71" s="447" t="s">
        <v>10</v>
      </c>
      <c r="P71" s="230">
        <v>0</v>
      </c>
      <c r="Q71" s="239" t="s">
        <v>37</v>
      </c>
      <c r="R71" s="230">
        <v>2</v>
      </c>
      <c r="S71" s="447" t="s">
        <v>11</v>
      </c>
      <c r="T71" s="446">
        <f>R71+R72</f>
        <v>6</v>
      </c>
      <c r="U71" s="464" t="str">
        <f>N50</f>
        <v>ＪＦＣファイターズ</v>
      </c>
      <c r="V71" s="464"/>
      <c r="W71" s="464"/>
      <c r="X71" s="464"/>
      <c r="Y71" s="464"/>
      <c r="Z71" s="464"/>
      <c r="AA71" s="464"/>
      <c r="AB71" s="458" t="s">
        <v>86</v>
      </c>
      <c r="AC71" s="459" t="s">
        <v>81</v>
      </c>
      <c r="AD71" s="459" t="s">
        <v>82</v>
      </c>
      <c r="AE71" s="459" t="s">
        <v>80</v>
      </c>
      <c r="AF71" s="459">
        <v>4</v>
      </c>
      <c r="AG71" s="460" t="s">
        <v>87</v>
      </c>
    </row>
    <row r="72" spans="1:33" ht="20.100000000000001" customHeight="1" x14ac:dyDescent="0.2">
      <c r="A72" s="7"/>
      <c r="B72" s="461"/>
      <c r="C72" s="462"/>
      <c r="D72" s="462"/>
      <c r="E72" s="462"/>
      <c r="G72" s="445"/>
      <c r="H72" s="445"/>
      <c r="I72" s="445"/>
      <c r="J72" s="445"/>
      <c r="K72" s="445"/>
      <c r="L72" s="445"/>
      <c r="M72" s="445"/>
      <c r="N72" s="446"/>
      <c r="O72" s="447"/>
      <c r="P72" s="230">
        <v>0</v>
      </c>
      <c r="Q72" s="239" t="s">
        <v>37</v>
      </c>
      <c r="R72" s="230">
        <v>4</v>
      </c>
      <c r="S72" s="447"/>
      <c r="T72" s="446"/>
      <c r="U72" s="464"/>
      <c r="V72" s="464"/>
      <c r="W72" s="464"/>
      <c r="X72" s="464"/>
      <c r="Y72" s="464"/>
      <c r="Z72" s="464"/>
      <c r="AA72" s="464"/>
      <c r="AB72" s="458"/>
      <c r="AC72" s="459"/>
      <c r="AD72" s="459"/>
      <c r="AE72" s="459"/>
      <c r="AF72" s="459"/>
      <c r="AG72" s="460"/>
    </row>
    <row r="73" spans="1:33" ht="20.100000000000001" customHeight="1" x14ac:dyDescent="0.2">
      <c r="A73" s="7"/>
      <c r="C73" s="14"/>
      <c r="D73" s="14"/>
      <c r="E73" s="13"/>
      <c r="G73" s="230"/>
      <c r="H73" s="230"/>
      <c r="I73" s="272"/>
      <c r="J73" s="272"/>
      <c r="K73" s="230"/>
      <c r="L73" s="230"/>
      <c r="M73" s="272"/>
      <c r="N73" s="272"/>
      <c r="O73" s="230"/>
      <c r="P73" s="230"/>
      <c r="Q73" s="272"/>
      <c r="R73" s="272"/>
      <c r="S73" s="272"/>
      <c r="T73" s="230"/>
      <c r="U73" s="230"/>
      <c r="V73" s="272"/>
      <c r="W73" s="272"/>
      <c r="X73" s="230"/>
      <c r="Y73" s="230"/>
      <c r="Z73" s="272"/>
      <c r="AA73" s="272"/>
      <c r="AB73" s="227"/>
      <c r="AC73" s="232"/>
      <c r="AD73" s="21"/>
      <c r="AE73" s="21"/>
      <c r="AF73" s="22"/>
      <c r="AG73" s="83"/>
    </row>
    <row r="74" spans="1:33" ht="20.100000000000001" customHeight="1" x14ac:dyDescent="0.2">
      <c r="A74" s="7"/>
      <c r="B74" s="461" t="s">
        <v>1</v>
      </c>
      <c r="C74" s="462">
        <v>0.53472222222222221</v>
      </c>
      <c r="D74" s="462"/>
      <c r="E74" s="462"/>
      <c r="G74" s="464" t="str">
        <f>W50</f>
        <v>さくらボン・ディ・ボーラ</v>
      </c>
      <c r="H74" s="464"/>
      <c r="I74" s="464"/>
      <c r="J74" s="464"/>
      <c r="K74" s="464"/>
      <c r="L74" s="464"/>
      <c r="M74" s="464"/>
      <c r="N74" s="446">
        <f>P74+P75</f>
        <v>6</v>
      </c>
      <c r="O74" s="447" t="s">
        <v>10</v>
      </c>
      <c r="P74" s="230">
        <v>5</v>
      </c>
      <c r="Q74" s="239" t="s">
        <v>37</v>
      </c>
      <c r="R74" s="230">
        <v>0</v>
      </c>
      <c r="S74" s="447" t="s">
        <v>11</v>
      </c>
      <c r="T74" s="446">
        <f>R74+R75</f>
        <v>0</v>
      </c>
      <c r="U74" s="445" t="str">
        <f>AA50</f>
        <v>西原ＦＣ</v>
      </c>
      <c r="V74" s="445"/>
      <c r="W74" s="445"/>
      <c r="X74" s="445"/>
      <c r="Y74" s="445"/>
      <c r="Z74" s="445"/>
      <c r="AA74" s="445"/>
      <c r="AB74" s="458" t="s">
        <v>86</v>
      </c>
      <c r="AC74" s="459" t="s">
        <v>84</v>
      </c>
      <c r="AD74" s="459" t="s">
        <v>85</v>
      </c>
      <c r="AE74" s="459" t="s">
        <v>83</v>
      </c>
      <c r="AF74" s="459">
        <v>1</v>
      </c>
      <c r="AG74" s="460" t="s">
        <v>87</v>
      </c>
    </row>
    <row r="75" spans="1:33" ht="20.100000000000001" customHeight="1" x14ac:dyDescent="0.2">
      <c r="A75" s="7"/>
      <c r="B75" s="461"/>
      <c r="C75" s="462"/>
      <c r="D75" s="462"/>
      <c r="E75" s="462"/>
      <c r="G75" s="464"/>
      <c r="H75" s="464"/>
      <c r="I75" s="464"/>
      <c r="J75" s="464"/>
      <c r="K75" s="464"/>
      <c r="L75" s="464"/>
      <c r="M75" s="464"/>
      <c r="N75" s="446"/>
      <c r="O75" s="447"/>
      <c r="P75" s="230">
        <v>1</v>
      </c>
      <c r="Q75" s="239" t="s">
        <v>37</v>
      </c>
      <c r="R75" s="230">
        <v>0</v>
      </c>
      <c r="S75" s="447"/>
      <c r="T75" s="446"/>
      <c r="U75" s="445"/>
      <c r="V75" s="445"/>
      <c r="W75" s="445"/>
      <c r="X75" s="445"/>
      <c r="Y75" s="445"/>
      <c r="Z75" s="445"/>
      <c r="AA75" s="445"/>
      <c r="AB75" s="458"/>
      <c r="AC75" s="459"/>
      <c r="AD75" s="459"/>
      <c r="AE75" s="459"/>
      <c r="AF75" s="459"/>
      <c r="AG75" s="460"/>
    </row>
    <row r="76" spans="1:33" ht="20.100000000000001" customHeight="1" x14ac:dyDescent="0.2">
      <c r="B76" s="229"/>
      <c r="C76" s="20"/>
      <c r="D76" s="20"/>
      <c r="E76" s="20"/>
      <c r="G76" s="230"/>
      <c r="H76" s="230"/>
      <c r="I76" s="230"/>
      <c r="J76" s="230"/>
      <c r="K76" s="230"/>
      <c r="L76" s="230"/>
      <c r="M76" s="230"/>
      <c r="N76" s="18"/>
      <c r="O76" s="231"/>
      <c r="P76" s="230"/>
      <c r="Q76" s="239"/>
      <c r="R76" s="272"/>
      <c r="S76" s="231"/>
      <c r="T76" s="18"/>
      <c r="U76" s="230"/>
      <c r="V76" s="230"/>
      <c r="W76" s="230"/>
      <c r="X76" s="230"/>
      <c r="Y76" s="230"/>
      <c r="Z76" s="230"/>
      <c r="AA76" s="230"/>
      <c r="AB76" s="232"/>
      <c r="AC76" s="232"/>
      <c r="AF76" s="232"/>
      <c r="AG76" s="232"/>
    </row>
    <row r="77" spans="1:33" ht="20.100000000000001" customHeight="1" x14ac:dyDescent="0.2">
      <c r="C77" s="468" t="str">
        <f>J46</f>
        <v>N</v>
      </c>
      <c r="D77" s="469"/>
      <c r="E77" s="469"/>
      <c r="F77" s="470"/>
      <c r="G77" s="496" t="str">
        <f>C79</f>
        <v>栃木フォルツァＳＣ</v>
      </c>
      <c r="H77" s="497"/>
      <c r="I77" s="496" t="str">
        <f>C81</f>
        <v>上三川サッカークラブ</v>
      </c>
      <c r="J77" s="497"/>
      <c r="K77" s="492" t="str">
        <f>C83</f>
        <v>ＪＦＣファイターズ</v>
      </c>
      <c r="L77" s="493"/>
      <c r="M77" s="466" t="s">
        <v>2</v>
      </c>
      <c r="N77" s="466" t="s">
        <v>3</v>
      </c>
      <c r="O77" s="466" t="s">
        <v>12</v>
      </c>
      <c r="P77" s="466" t="s">
        <v>4</v>
      </c>
      <c r="R77" s="482" t="str">
        <f>W46</f>
        <v>NN</v>
      </c>
      <c r="S77" s="483"/>
      <c r="T77" s="483"/>
      <c r="U77" s="484"/>
      <c r="V77" s="488" t="str">
        <f>R79</f>
        <v>ＳＵＧＡＯ富士見サッカークラブ</v>
      </c>
      <c r="W77" s="489"/>
      <c r="X77" s="520" t="str">
        <f>R81</f>
        <v>さくらボン・ディ・ボーラ</v>
      </c>
      <c r="Y77" s="521"/>
      <c r="Z77" s="492" t="str">
        <f>R83</f>
        <v>西原ＦＣ</v>
      </c>
      <c r="AA77" s="493"/>
      <c r="AB77" s="466" t="s">
        <v>2</v>
      </c>
      <c r="AC77" s="466" t="s">
        <v>3</v>
      </c>
      <c r="AD77" s="466" t="s">
        <v>12</v>
      </c>
      <c r="AE77" s="466" t="s">
        <v>4</v>
      </c>
    </row>
    <row r="78" spans="1:33" ht="20.100000000000001" customHeight="1" x14ac:dyDescent="0.2">
      <c r="C78" s="471"/>
      <c r="D78" s="472"/>
      <c r="E78" s="472"/>
      <c r="F78" s="473"/>
      <c r="G78" s="498"/>
      <c r="H78" s="499"/>
      <c r="I78" s="498"/>
      <c r="J78" s="499"/>
      <c r="K78" s="494"/>
      <c r="L78" s="495"/>
      <c r="M78" s="467"/>
      <c r="N78" s="467"/>
      <c r="O78" s="467"/>
      <c r="P78" s="467"/>
      <c r="R78" s="485"/>
      <c r="S78" s="486"/>
      <c r="T78" s="486"/>
      <c r="U78" s="487"/>
      <c r="V78" s="490"/>
      <c r="W78" s="491"/>
      <c r="X78" s="522"/>
      <c r="Y78" s="523"/>
      <c r="Z78" s="494"/>
      <c r="AA78" s="495"/>
      <c r="AB78" s="467"/>
      <c r="AC78" s="467"/>
      <c r="AD78" s="467"/>
      <c r="AE78" s="467"/>
    </row>
    <row r="79" spans="1:33" ht="20.100000000000001" customHeight="1" x14ac:dyDescent="0.2">
      <c r="C79" s="468" t="str">
        <f>F50</f>
        <v>栃木フォルツァＳＣ</v>
      </c>
      <c r="D79" s="469"/>
      <c r="E79" s="469"/>
      <c r="F79" s="470"/>
      <c r="G79" s="474"/>
      <c r="H79" s="475"/>
      <c r="I79" s="281">
        <f>N59</f>
        <v>0</v>
      </c>
      <c r="J79" s="281">
        <f>T59</f>
        <v>3</v>
      </c>
      <c r="K79" s="281">
        <f>N65</f>
        <v>0</v>
      </c>
      <c r="L79" s="281">
        <f>T65</f>
        <v>10</v>
      </c>
      <c r="M79" s="478">
        <f>COUNTIF(G80:L80,"○")*3+COUNTIF(G80:L80,"△")</f>
        <v>0</v>
      </c>
      <c r="N79" s="480">
        <f>O79-J79-L79</f>
        <v>-13</v>
      </c>
      <c r="O79" s="480">
        <f>I79+K79</f>
        <v>0</v>
      </c>
      <c r="P79" s="480">
        <v>3</v>
      </c>
      <c r="R79" s="468" t="str">
        <f>S50</f>
        <v>ＳＵＧＡＯ富士見サッカークラブ</v>
      </c>
      <c r="S79" s="469"/>
      <c r="T79" s="469"/>
      <c r="U79" s="470"/>
      <c r="V79" s="474"/>
      <c r="W79" s="475"/>
      <c r="X79" s="281">
        <f>N62</f>
        <v>1</v>
      </c>
      <c r="Y79" s="281">
        <f>T62</f>
        <v>4</v>
      </c>
      <c r="Z79" s="281">
        <f>N68</f>
        <v>1</v>
      </c>
      <c r="AA79" s="281">
        <f>T68</f>
        <v>0</v>
      </c>
      <c r="AB79" s="478">
        <f>COUNTIF(V80:AA80,"○")*3+COUNTIF(V80:AA80,"△")</f>
        <v>3</v>
      </c>
      <c r="AC79" s="480">
        <f>AD79-Y79-AA79</f>
        <v>-2</v>
      </c>
      <c r="AD79" s="480">
        <f>X79+Z79</f>
        <v>2</v>
      </c>
      <c r="AE79" s="480">
        <v>2</v>
      </c>
    </row>
    <row r="80" spans="1:33" ht="20.100000000000001" customHeight="1" x14ac:dyDescent="0.2">
      <c r="C80" s="471"/>
      <c r="D80" s="472"/>
      <c r="E80" s="472"/>
      <c r="F80" s="473"/>
      <c r="G80" s="476"/>
      <c r="H80" s="477"/>
      <c r="I80" s="504" t="str">
        <f>IF(I79&gt;J79,"○",IF(I79&lt;J79,"×",IF(I79=J79,"△")))</f>
        <v>×</v>
      </c>
      <c r="J80" s="505"/>
      <c r="K80" s="504" t="str">
        <f>IF(K79&gt;L79,"○",IF(K79&lt;L79,"×",IF(K79=L79,"△")))</f>
        <v>×</v>
      </c>
      <c r="L80" s="505"/>
      <c r="M80" s="479"/>
      <c r="N80" s="481"/>
      <c r="O80" s="481"/>
      <c r="P80" s="481"/>
      <c r="R80" s="471"/>
      <c r="S80" s="472"/>
      <c r="T80" s="472"/>
      <c r="U80" s="473"/>
      <c r="V80" s="476"/>
      <c r="W80" s="477"/>
      <c r="X80" s="504" t="str">
        <f>IF(X79&gt;Y79,"○",IF(X79&lt;Y79,"×",IF(X79=Y79,"△")))</f>
        <v>×</v>
      </c>
      <c r="Y80" s="505"/>
      <c r="Z80" s="504" t="str">
        <f t="shared" ref="Z80" si="2">IF(Z79&gt;AA79,"○",IF(Z79&lt;AA79,"×",IF(Z79=AA79,"△")))</f>
        <v>○</v>
      </c>
      <c r="AA80" s="505"/>
      <c r="AB80" s="479"/>
      <c r="AC80" s="481"/>
      <c r="AD80" s="481"/>
      <c r="AE80" s="481"/>
    </row>
    <row r="81" spans="3:31" ht="20.100000000000001" customHeight="1" x14ac:dyDescent="0.2">
      <c r="C81" s="468" t="str">
        <f>J50</f>
        <v>上三川サッカークラブ</v>
      </c>
      <c r="D81" s="469"/>
      <c r="E81" s="469"/>
      <c r="F81" s="470"/>
      <c r="G81" s="281">
        <f>J79</f>
        <v>3</v>
      </c>
      <c r="H81" s="281">
        <f>I79</f>
        <v>0</v>
      </c>
      <c r="I81" s="474"/>
      <c r="J81" s="475"/>
      <c r="K81" s="281">
        <f>N71</f>
        <v>0</v>
      </c>
      <c r="L81" s="281">
        <f>T71</f>
        <v>6</v>
      </c>
      <c r="M81" s="478">
        <f>COUNTIF(G82:L82,"○")*3+COUNTIF(G82:L82,"△")</f>
        <v>3</v>
      </c>
      <c r="N81" s="480">
        <f>O81-H81-L81</f>
        <v>-3</v>
      </c>
      <c r="O81" s="480">
        <f>G81+K81</f>
        <v>3</v>
      </c>
      <c r="P81" s="480">
        <v>2</v>
      </c>
      <c r="R81" s="506" t="str">
        <f>W50</f>
        <v>さくらボン・ディ・ボーラ</v>
      </c>
      <c r="S81" s="507"/>
      <c r="T81" s="507"/>
      <c r="U81" s="508"/>
      <c r="V81" s="281">
        <f>Y79</f>
        <v>4</v>
      </c>
      <c r="W81" s="281">
        <f>X79</f>
        <v>1</v>
      </c>
      <c r="X81" s="474"/>
      <c r="Y81" s="475"/>
      <c r="Z81" s="281">
        <f>N74</f>
        <v>6</v>
      </c>
      <c r="AA81" s="281">
        <f>T74</f>
        <v>0</v>
      </c>
      <c r="AB81" s="478">
        <f>COUNTIF(V82:AA82,"○")*3+COUNTIF(V82:AA82,"△")</f>
        <v>6</v>
      </c>
      <c r="AC81" s="480">
        <f>AD81-W81-AA81</f>
        <v>9</v>
      </c>
      <c r="AD81" s="480">
        <f>V81+Z81</f>
        <v>10</v>
      </c>
      <c r="AE81" s="480">
        <v>1</v>
      </c>
    </row>
    <row r="82" spans="3:31" ht="20.100000000000001" customHeight="1" x14ac:dyDescent="0.2">
      <c r="C82" s="471"/>
      <c r="D82" s="472"/>
      <c r="E82" s="472"/>
      <c r="F82" s="473"/>
      <c r="G82" s="504" t="str">
        <f>IF(G81&gt;H81,"○",IF(G81&lt;H81,"×",IF(G81=H81,"△")))</f>
        <v>○</v>
      </c>
      <c r="H82" s="505"/>
      <c r="I82" s="476"/>
      <c r="J82" s="477"/>
      <c r="K82" s="504" t="str">
        <f>IF(K81&gt;L81,"○",IF(K81&lt;L81,"×",IF(K81=L81,"△")))</f>
        <v>×</v>
      </c>
      <c r="L82" s="505"/>
      <c r="M82" s="479"/>
      <c r="N82" s="481"/>
      <c r="O82" s="481"/>
      <c r="P82" s="481"/>
      <c r="R82" s="509"/>
      <c r="S82" s="510"/>
      <c r="T82" s="510"/>
      <c r="U82" s="511"/>
      <c r="V82" s="504" t="str">
        <f>IF(V81&gt;W81,"○",IF(V81&lt;W81,"×",IF(V81=W81,"△")))</f>
        <v>○</v>
      </c>
      <c r="W82" s="505"/>
      <c r="X82" s="476"/>
      <c r="Y82" s="477"/>
      <c r="Z82" s="504" t="str">
        <f t="shared" ref="Z82" si="3">IF(Z81&gt;AA81,"○",IF(Z81&lt;AA81,"×",IF(Z81=AA81,"△")))</f>
        <v>○</v>
      </c>
      <c r="AA82" s="505"/>
      <c r="AB82" s="479"/>
      <c r="AC82" s="481"/>
      <c r="AD82" s="481"/>
      <c r="AE82" s="481"/>
    </row>
    <row r="83" spans="3:31" ht="20.100000000000001" customHeight="1" x14ac:dyDescent="0.2">
      <c r="C83" s="506" t="str">
        <f>N50</f>
        <v>ＪＦＣファイターズ</v>
      </c>
      <c r="D83" s="507"/>
      <c r="E83" s="507"/>
      <c r="F83" s="508"/>
      <c r="G83" s="281">
        <f>L79</f>
        <v>10</v>
      </c>
      <c r="H83" s="281">
        <f>K79</f>
        <v>0</v>
      </c>
      <c r="I83" s="281">
        <f>L81</f>
        <v>6</v>
      </c>
      <c r="J83" s="281">
        <f>K81</f>
        <v>0</v>
      </c>
      <c r="K83" s="474"/>
      <c r="L83" s="475"/>
      <c r="M83" s="478">
        <f>COUNTIF(G84:L84,"○")*3+COUNTIF(G84:L84,"△")</f>
        <v>6</v>
      </c>
      <c r="N83" s="480">
        <f>O83-H83-J83</f>
        <v>16</v>
      </c>
      <c r="O83" s="480">
        <f>G83+I83</f>
        <v>16</v>
      </c>
      <c r="P83" s="480">
        <v>1</v>
      </c>
      <c r="R83" s="468" t="str">
        <f>AA50</f>
        <v>西原ＦＣ</v>
      </c>
      <c r="S83" s="469"/>
      <c r="T83" s="469"/>
      <c r="U83" s="470"/>
      <c r="V83" s="281">
        <f>AA79</f>
        <v>0</v>
      </c>
      <c r="W83" s="281">
        <f>Z79</f>
        <v>1</v>
      </c>
      <c r="X83" s="281">
        <f>AA81</f>
        <v>0</v>
      </c>
      <c r="Y83" s="281">
        <f>Z81</f>
        <v>6</v>
      </c>
      <c r="Z83" s="474"/>
      <c r="AA83" s="475"/>
      <c r="AB83" s="478">
        <f>COUNTIF(V84:AA84,"○")*3+COUNTIF(V84:AA84,"△")</f>
        <v>0</v>
      </c>
      <c r="AC83" s="480">
        <f>AD83-W83-Y83</f>
        <v>-7</v>
      </c>
      <c r="AD83" s="480">
        <f>V83+X83</f>
        <v>0</v>
      </c>
      <c r="AE83" s="480">
        <v>3</v>
      </c>
    </row>
    <row r="84" spans="3:31" ht="20.100000000000001" customHeight="1" x14ac:dyDescent="0.2">
      <c r="C84" s="509"/>
      <c r="D84" s="510"/>
      <c r="E84" s="510"/>
      <c r="F84" s="511"/>
      <c r="G84" s="504" t="str">
        <f>IF(G83&gt;H83,"○",IF(G83&lt;H83,"×",IF(G83=H83,"△")))</f>
        <v>○</v>
      </c>
      <c r="H84" s="505"/>
      <c r="I84" s="504" t="str">
        <f>IF(I83&gt;J83,"○",IF(I83&lt;J83,"×",IF(I83=J83,"△")))</f>
        <v>○</v>
      </c>
      <c r="J84" s="505"/>
      <c r="K84" s="476"/>
      <c r="L84" s="477"/>
      <c r="M84" s="479"/>
      <c r="N84" s="481"/>
      <c r="O84" s="481"/>
      <c r="P84" s="481"/>
      <c r="R84" s="471"/>
      <c r="S84" s="472"/>
      <c r="T84" s="472"/>
      <c r="U84" s="473"/>
      <c r="V84" s="504" t="str">
        <f>IF(V83&gt;W83,"○",IF(V83&lt;W83,"×",IF(V83=W83,"△")))</f>
        <v>×</v>
      </c>
      <c r="W84" s="505"/>
      <c r="X84" s="504" t="str">
        <f>IF(X83&gt;Y83,"○",IF(X83&lt;Y83,"×",IF(X83=Y83,"△")))</f>
        <v>×</v>
      </c>
      <c r="Y84" s="505"/>
      <c r="Z84" s="476"/>
      <c r="AA84" s="477"/>
      <c r="AB84" s="479"/>
      <c r="AC84" s="481"/>
      <c r="AD84" s="481"/>
      <c r="AE84" s="481"/>
    </row>
    <row r="85" spans="3:31" ht="20.100000000000001" customHeight="1" x14ac:dyDescent="0.2"/>
  </sheetData>
  <mergeCells count="340"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93"/>
  <sheetViews>
    <sheetView view="pageBreakPreview" zoomScale="90" zoomScaleNormal="100" zoomScaleSheetLayoutView="90" workbookViewId="0">
      <selection sqref="A1:L1"/>
    </sheetView>
  </sheetViews>
  <sheetFormatPr defaultColWidth="9" defaultRowHeight="13.2" x14ac:dyDescent="0.2"/>
  <cols>
    <col min="1" max="35" width="5.44140625" style="262" customWidth="1"/>
    <col min="36" max="257" width="9" style="262"/>
    <col min="258" max="285" width="5.6640625" style="262" customWidth="1"/>
    <col min="286" max="513" width="9" style="262"/>
    <col min="514" max="541" width="5.6640625" style="262" customWidth="1"/>
    <col min="542" max="769" width="9" style="262"/>
    <col min="770" max="797" width="5.6640625" style="262" customWidth="1"/>
    <col min="798" max="1025" width="9" style="262"/>
    <col min="1026" max="1053" width="5.6640625" style="262" customWidth="1"/>
    <col min="1054" max="1281" width="9" style="262"/>
    <col min="1282" max="1309" width="5.6640625" style="262" customWidth="1"/>
    <col min="1310" max="1537" width="9" style="262"/>
    <col min="1538" max="1565" width="5.6640625" style="262" customWidth="1"/>
    <col min="1566" max="1793" width="9" style="262"/>
    <col min="1794" max="1821" width="5.6640625" style="262" customWidth="1"/>
    <col min="1822" max="2049" width="9" style="262"/>
    <col min="2050" max="2077" width="5.6640625" style="262" customWidth="1"/>
    <col min="2078" max="2305" width="9" style="262"/>
    <col min="2306" max="2333" width="5.6640625" style="262" customWidth="1"/>
    <col min="2334" max="2561" width="9" style="262"/>
    <col min="2562" max="2589" width="5.6640625" style="262" customWidth="1"/>
    <col min="2590" max="2817" width="9" style="262"/>
    <col min="2818" max="2845" width="5.6640625" style="262" customWidth="1"/>
    <col min="2846" max="3073" width="9" style="262"/>
    <col min="3074" max="3101" width="5.6640625" style="262" customWidth="1"/>
    <col min="3102" max="3329" width="9" style="262"/>
    <col min="3330" max="3357" width="5.6640625" style="262" customWidth="1"/>
    <col min="3358" max="3585" width="9" style="262"/>
    <col min="3586" max="3613" width="5.6640625" style="262" customWidth="1"/>
    <col min="3614" max="3841" width="9" style="262"/>
    <col min="3842" max="3869" width="5.6640625" style="262" customWidth="1"/>
    <col min="3870" max="4097" width="9" style="262"/>
    <col min="4098" max="4125" width="5.6640625" style="262" customWidth="1"/>
    <col min="4126" max="4353" width="9" style="262"/>
    <col min="4354" max="4381" width="5.6640625" style="262" customWidth="1"/>
    <col min="4382" max="4609" width="9" style="262"/>
    <col min="4610" max="4637" width="5.6640625" style="262" customWidth="1"/>
    <col min="4638" max="4865" width="9" style="262"/>
    <col min="4866" max="4893" width="5.6640625" style="262" customWidth="1"/>
    <col min="4894" max="5121" width="9" style="262"/>
    <col min="5122" max="5149" width="5.6640625" style="262" customWidth="1"/>
    <col min="5150" max="5377" width="9" style="262"/>
    <col min="5378" max="5405" width="5.6640625" style="262" customWidth="1"/>
    <col min="5406" max="5633" width="9" style="262"/>
    <col min="5634" max="5661" width="5.6640625" style="262" customWidth="1"/>
    <col min="5662" max="5889" width="9" style="262"/>
    <col min="5890" max="5917" width="5.6640625" style="262" customWidth="1"/>
    <col min="5918" max="6145" width="9" style="262"/>
    <col min="6146" max="6173" width="5.6640625" style="262" customWidth="1"/>
    <col min="6174" max="6401" width="9" style="262"/>
    <col min="6402" max="6429" width="5.6640625" style="262" customWidth="1"/>
    <col min="6430" max="6657" width="9" style="262"/>
    <col min="6658" max="6685" width="5.6640625" style="262" customWidth="1"/>
    <col min="6686" max="6913" width="9" style="262"/>
    <col min="6914" max="6941" width="5.6640625" style="262" customWidth="1"/>
    <col min="6942" max="7169" width="9" style="262"/>
    <col min="7170" max="7197" width="5.6640625" style="262" customWidth="1"/>
    <col min="7198" max="7425" width="9" style="262"/>
    <col min="7426" max="7453" width="5.6640625" style="262" customWidth="1"/>
    <col min="7454" max="7681" width="9" style="262"/>
    <col min="7682" max="7709" width="5.6640625" style="262" customWidth="1"/>
    <col min="7710" max="7937" width="9" style="262"/>
    <col min="7938" max="7965" width="5.6640625" style="262" customWidth="1"/>
    <col min="7966" max="8193" width="9" style="262"/>
    <col min="8194" max="8221" width="5.6640625" style="262" customWidth="1"/>
    <col min="8222" max="8449" width="9" style="262"/>
    <col min="8450" max="8477" width="5.6640625" style="262" customWidth="1"/>
    <col min="8478" max="8705" width="9" style="262"/>
    <col min="8706" max="8733" width="5.6640625" style="262" customWidth="1"/>
    <col min="8734" max="8961" width="9" style="262"/>
    <col min="8962" max="8989" width="5.6640625" style="262" customWidth="1"/>
    <col min="8990" max="9217" width="9" style="262"/>
    <col min="9218" max="9245" width="5.6640625" style="262" customWidth="1"/>
    <col min="9246" max="9473" width="9" style="262"/>
    <col min="9474" max="9501" width="5.6640625" style="262" customWidth="1"/>
    <col min="9502" max="9729" width="9" style="262"/>
    <col min="9730" max="9757" width="5.6640625" style="262" customWidth="1"/>
    <col min="9758" max="9985" width="9" style="262"/>
    <col min="9986" max="10013" width="5.6640625" style="262" customWidth="1"/>
    <col min="10014" max="10241" width="9" style="262"/>
    <col min="10242" max="10269" width="5.6640625" style="262" customWidth="1"/>
    <col min="10270" max="10497" width="9" style="262"/>
    <col min="10498" max="10525" width="5.6640625" style="262" customWidth="1"/>
    <col min="10526" max="10753" width="9" style="262"/>
    <col min="10754" max="10781" width="5.6640625" style="262" customWidth="1"/>
    <col min="10782" max="11009" width="9" style="262"/>
    <col min="11010" max="11037" width="5.6640625" style="262" customWidth="1"/>
    <col min="11038" max="11265" width="9" style="262"/>
    <col min="11266" max="11293" width="5.6640625" style="262" customWidth="1"/>
    <col min="11294" max="11521" width="9" style="262"/>
    <col min="11522" max="11549" width="5.6640625" style="262" customWidth="1"/>
    <col min="11550" max="11777" width="9" style="262"/>
    <col min="11778" max="11805" width="5.6640625" style="262" customWidth="1"/>
    <col min="11806" max="12033" width="9" style="262"/>
    <col min="12034" max="12061" width="5.6640625" style="262" customWidth="1"/>
    <col min="12062" max="12289" width="9" style="262"/>
    <col min="12290" max="12317" width="5.6640625" style="262" customWidth="1"/>
    <col min="12318" max="12545" width="9" style="262"/>
    <col min="12546" max="12573" width="5.6640625" style="262" customWidth="1"/>
    <col min="12574" max="12801" width="9" style="262"/>
    <col min="12802" max="12829" width="5.6640625" style="262" customWidth="1"/>
    <col min="12830" max="13057" width="9" style="262"/>
    <col min="13058" max="13085" width="5.6640625" style="262" customWidth="1"/>
    <col min="13086" max="13313" width="9" style="262"/>
    <col min="13314" max="13341" width="5.6640625" style="262" customWidth="1"/>
    <col min="13342" max="13569" width="9" style="262"/>
    <col min="13570" max="13597" width="5.6640625" style="262" customWidth="1"/>
    <col min="13598" max="13825" width="9" style="262"/>
    <col min="13826" max="13853" width="5.6640625" style="262" customWidth="1"/>
    <col min="13854" max="14081" width="9" style="262"/>
    <col min="14082" max="14109" width="5.6640625" style="262" customWidth="1"/>
    <col min="14110" max="14337" width="9" style="262"/>
    <col min="14338" max="14365" width="5.6640625" style="262" customWidth="1"/>
    <col min="14366" max="14593" width="9" style="262"/>
    <col min="14594" max="14621" width="5.6640625" style="262" customWidth="1"/>
    <col min="14622" max="14849" width="9" style="262"/>
    <col min="14850" max="14877" width="5.6640625" style="262" customWidth="1"/>
    <col min="14878" max="15105" width="9" style="262"/>
    <col min="15106" max="15133" width="5.6640625" style="262" customWidth="1"/>
    <col min="15134" max="15361" width="9" style="262"/>
    <col min="15362" max="15389" width="5.6640625" style="262" customWidth="1"/>
    <col min="15390" max="15617" width="9" style="262"/>
    <col min="15618" max="15645" width="5.6640625" style="262" customWidth="1"/>
    <col min="15646" max="15873" width="9" style="262"/>
    <col min="15874" max="15901" width="5.6640625" style="262" customWidth="1"/>
    <col min="15902" max="16129" width="9" style="262"/>
    <col min="16130" max="16157" width="5.6640625" style="262" customWidth="1"/>
    <col min="16158" max="16384" width="9" style="262"/>
  </cols>
  <sheetData>
    <row r="1" spans="1:33" ht="22.05" customHeight="1" x14ac:dyDescent="0.2">
      <c r="A1" s="440" t="str">
        <f>A43</f>
        <v>■第1日　2月4日  予選リーグ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N1" s="441" t="s">
        <v>365</v>
      </c>
      <c r="O1" s="441"/>
      <c r="P1" s="441"/>
      <c r="Q1" s="441"/>
      <c r="R1" s="441"/>
      <c r="T1" s="442" t="s">
        <v>363</v>
      </c>
      <c r="U1" s="442"/>
      <c r="V1" s="442"/>
      <c r="W1" s="442"/>
      <c r="X1" s="443" t="str">
        <f>'U12選手権組合せ (抽選結果)'!AL66</f>
        <v>真岡市北運動場B</v>
      </c>
      <c r="Y1" s="443"/>
      <c r="Z1" s="443"/>
      <c r="AA1" s="443"/>
      <c r="AB1" s="443"/>
      <c r="AC1" s="443"/>
      <c r="AD1" s="443"/>
      <c r="AE1" s="443"/>
      <c r="AF1" s="443"/>
      <c r="AG1" s="443"/>
    </row>
    <row r="2" spans="1:33" ht="20.100000000000001" customHeight="1" x14ac:dyDescent="0.2">
      <c r="A2" s="234"/>
      <c r="B2" s="234"/>
      <c r="C2" s="234"/>
      <c r="D2" s="234"/>
      <c r="E2" s="234"/>
      <c r="F2" s="234"/>
      <c r="G2" s="234"/>
      <c r="H2" s="12"/>
      <c r="I2" s="235"/>
      <c r="J2" s="235"/>
      <c r="K2" s="235"/>
      <c r="L2" s="235"/>
      <c r="N2" s="235"/>
      <c r="O2" s="235"/>
      <c r="P2" s="235"/>
      <c r="Q2" s="235"/>
      <c r="R2" s="235"/>
      <c r="T2" s="236"/>
      <c r="U2" s="236"/>
      <c r="V2" s="236"/>
      <c r="W2" s="236"/>
      <c r="X2" s="237"/>
      <c r="Y2" s="237"/>
      <c r="AA2" s="17"/>
      <c r="AB2" s="82"/>
      <c r="AC2" s="82"/>
      <c r="AD2" s="82"/>
      <c r="AE2" s="82"/>
      <c r="AF2" s="82"/>
      <c r="AG2" s="82"/>
    </row>
    <row r="3" spans="1:33" ht="20.100000000000001" customHeight="1" x14ac:dyDescent="0.2">
      <c r="F3" s="238"/>
      <c r="J3" s="444" t="s">
        <v>110</v>
      </c>
      <c r="K3" s="444"/>
      <c r="W3" s="444" t="s">
        <v>111</v>
      </c>
      <c r="X3" s="444"/>
      <c r="Z3" s="17"/>
      <c r="AA3" s="17"/>
      <c r="AB3" s="82"/>
      <c r="AC3" s="82"/>
      <c r="AD3" s="82"/>
      <c r="AE3" s="82"/>
      <c r="AF3" s="82"/>
      <c r="AG3" s="82"/>
    </row>
    <row r="4" spans="1:33" ht="20.100000000000001" customHeight="1" thickBot="1" x14ac:dyDescent="0.25">
      <c r="G4" s="287"/>
      <c r="H4" s="287"/>
      <c r="I4" s="287"/>
      <c r="J4" s="288"/>
      <c r="K4" s="275"/>
      <c r="L4" s="263"/>
      <c r="M4" s="263"/>
      <c r="N4" s="263"/>
      <c r="O4" s="276"/>
      <c r="P4" s="276"/>
      <c r="Q4" s="276"/>
      <c r="R4" s="276"/>
      <c r="S4" s="276"/>
      <c r="T4" s="263"/>
      <c r="U4" s="263"/>
      <c r="V4" s="263"/>
      <c r="W4" s="277"/>
      <c r="X4" s="296"/>
      <c r="Y4" s="287"/>
      <c r="Z4" s="298"/>
      <c r="AA4" s="298"/>
      <c r="AB4" s="82"/>
      <c r="AC4" s="82"/>
      <c r="AD4" s="82"/>
      <c r="AE4" s="82"/>
      <c r="AF4" s="82"/>
      <c r="AG4" s="82"/>
    </row>
    <row r="5" spans="1:33" ht="20.100000000000001" customHeight="1" thickTop="1" x14ac:dyDescent="0.2">
      <c r="F5" s="286"/>
      <c r="H5" s="276"/>
      <c r="J5" s="266"/>
      <c r="K5" s="267"/>
      <c r="N5" s="266"/>
      <c r="S5" s="266"/>
      <c r="V5" s="267"/>
      <c r="W5" s="268"/>
      <c r="Y5" s="276"/>
      <c r="Z5" s="276"/>
      <c r="AA5" s="297"/>
      <c r="AB5" s="276"/>
    </row>
    <row r="6" spans="1:33" ht="20.100000000000001" customHeight="1" x14ac:dyDescent="0.2">
      <c r="B6" s="457"/>
      <c r="C6" s="457"/>
      <c r="D6" s="7"/>
      <c r="E6" s="7"/>
      <c r="F6" s="448">
        <v>1</v>
      </c>
      <c r="G6" s="448"/>
      <c r="H6" s="9"/>
      <c r="I6" s="9"/>
      <c r="J6" s="448">
        <v>2</v>
      </c>
      <c r="K6" s="448"/>
      <c r="L6" s="9"/>
      <c r="M6" s="9"/>
      <c r="N6" s="448">
        <v>3</v>
      </c>
      <c r="O6" s="448"/>
      <c r="P6" s="270"/>
      <c r="Q6" s="9"/>
      <c r="R6" s="9"/>
      <c r="S6" s="448">
        <v>4</v>
      </c>
      <c r="T6" s="448"/>
      <c r="U6" s="9"/>
      <c r="V6" s="9"/>
      <c r="W6" s="448">
        <v>5</v>
      </c>
      <c r="X6" s="448"/>
      <c r="Y6" s="9"/>
      <c r="Z6" s="9"/>
      <c r="AA6" s="448">
        <v>6</v>
      </c>
      <c r="AB6" s="448"/>
      <c r="AC6" s="7"/>
      <c r="AD6" s="7"/>
      <c r="AE6" s="449"/>
      <c r="AF6" s="450"/>
    </row>
    <row r="7" spans="1:33" ht="20.100000000000001" customHeight="1" x14ac:dyDescent="0.2">
      <c r="B7" s="451"/>
      <c r="C7" s="451"/>
      <c r="D7" s="8"/>
      <c r="E7" s="8"/>
      <c r="F7" s="453" t="str">
        <f>'U12選手権組合せ (抽選結果)'!AJ72</f>
        <v>三重・山前ＦＣ</v>
      </c>
      <c r="G7" s="453"/>
      <c r="H7" s="8"/>
      <c r="I7" s="8"/>
      <c r="J7" s="518" t="str">
        <f>'U12選手権組合せ (抽選結果)'!AJ71</f>
        <v>フットボールクラブ氏家ｓａｌｉｒｅ</v>
      </c>
      <c r="K7" s="518"/>
      <c r="L7" s="8"/>
      <c r="M7" s="8"/>
      <c r="N7" s="533" t="str">
        <f>'U12選手権組合せ (抽選結果)'!AJ70</f>
        <v>昭和戸祭・細谷サッカークラブ</v>
      </c>
      <c r="O7" s="533"/>
      <c r="P7" s="271"/>
      <c r="Q7" s="8"/>
      <c r="R7" s="8"/>
      <c r="S7" s="452" t="str">
        <f>'U12選手権組合せ (抽選結果)'!AJ69</f>
        <v>南イレブン</v>
      </c>
      <c r="T7" s="452"/>
      <c r="U7" s="8"/>
      <c r="V7" s="8"/>
      <c r="W7" s="533" t="str">
        <f>'U12選手権組合せ (抽選結果)'!AJ68</f>
        <v>ＦＣ真岡２１ファンタジー</v>
      </c>
      <c r="X7" s="533"/>
      <c r="Y7" s="8"/>
      <c r="Z7" s="8"/>
      <c r="AA7" s="453" t="str">
        <f>'U12選手権組合せ (抽選結果)'!AJ67</f>
        <v>ＦＣプリメーロ</v>
      </c>
      <c r="AB7" s="453"/>
      <c r="AC7" s="8"/>
      <c r="AD7" s="8"/>
      <c r="AE7" s="455"/>
      <c r="AF7" s="456"/>
    </row>
    <row r="8" spans="1:33" ht="20.100000000000001" customHeight="1" x14ac:dyDescent="0.2">
      <c r="B8" s="451"/>
      <c r="C8" s="451"/>
      <c r="D8" s="8"/>
      <c r="E8" s="8"/>
      <c r="F8" s="453"/>
      <c r="G8" s="453"/>
      <c r="H8" s="8"/>
      <c r="I8" s="8"/>
      <c r="J8" s="518"/>
      <c r="K8" s="518"/>
      <c r="L8" s="8"/>
      <c r="M8" s="8"/>
      <c r="N8" s="533"/>
      <c r="O8" s="533"/>
      <c r="P8" s="271"/>
      <c r="Q8" s="8"/>
      <c r="R8" s="8"/>
      <c r="S8" s="452"/>
      <c r="T8" s="452"/>
      <c r="U8" s="8"/>
      <c r="V8" s="8"/>
      <c r="W8" s="533"/>
      <c r="X8" s="533"/>
      <c r="Y8" s="8"/>
      <c r="Z8" s="8"/>
      <c r="AA8" s="453"/>
      <c r="AB8" s="453"/>
      <c r="AC8" s="8"/>
      <c r="AD8" s="8"/>
      <c r="AE8" s="455"/>
      <c r="AF8" s="456"/>
    </row>
    <row r="9" spans="1:33" ht="20.100000000000001" customHeight="1" x14ac:dyDescent="0.2">
      <c r="B9" s="451"/>
      <c r="C9" s="451"/>
      <c r="D9" s="8"/>
      <c r="E9" s="8"/>
      <c r="F9" s="453"/>
      <c r="G9" s="453"/>
      <c r="H9" s="8"/>
      <c r="I9" s="8"/>
      <c r="J9" s="518"/>
      <c r="K9" s="518"/>
      <c r="L9" s="8"/>
      <c r="M9" s="8"/>
      <c r="N9" s="533"/>
      <c r="O9" s="533"/>
      <c r="P9" s="271"/>
      <c r="Q9" s="8"/>
      <c r="R9" s="8"/>
      <c r="S9" s="452"/>
      <c r="T9" s="452"/>
      <c r="U9" s="8"/>
      <c r="V9" s="8"/>
      <c r="W9" s="533"/>
      <c r="X9" s="533"/>
      <c r="Y9" s="8"/>
      <c r="Z9" s="8"/>
      <c r="AA9" s="453"/>
      <c r="AB9" s="453"/>
      <c r="AC9" s="8"/>
      <c r="AD9" s="8"/>
      <c r="AE9" s="455"/>
      <c r="AF9" s="456"/>
    </row>
    <row r="10" spans="1:33" ht="20.100000000000001" customHeight="1" x14ac:dyDescent="0.2">
      <c r="B10" s="451"/>
      <c r="C10" s="451"/>
      <c r="D10" s="8"/>
      <c r="E10" s="8"/>
      <c r="F10" s="453"/>
      <c r="G10" s="453"/>
      <c r="H10" s="8"/>
      <c r="I10" s="8"/>
      <c r="J10" s="518"/>
      <c r="K10" s="518"/>
      <c r="L10" s="8"/>
      <c r="M10" s="8"/>
      <c r="N10" s="533"/>
      <c r="O10" s="533"/>
      <c r="P10" s="271"/>
      <c r="Q10" s="8"/>
      <c r="R10" s="8"/>
      <c r="S10" s="452"/>
      <c r="T10" s="452"/>
      <c r="U10" s="8"/>
      <c r="V10" s="8"/>
      <c r="W10" s="533"/>
      <c r="X10" s="533"/>
      <c r="Y10" s="8"/>
      <c r="Z10" s="8"/>
      <c r="AA10" s="453"/>
      <c r="AB10" s="453"/>
      <c r="AC10" s="8"/>
      <c r="AD10" s="8"/>
      <c r="AE10" s="455"/>
      <c r="AF10" s="456"/>
    </row>
    <row r="11" spans="1:33" ht="20.100000000000001" customHeight="1" x14ac:dyDescent="0.2">
      <c r="B11" s="451"/>
      <c r="C11" s="451"/>
      <c r="D11" s="8"/>
      <c r="E11" s="8"/>
      <c r="F11" s="453"/>
      <c r="G11" s="453"/>
      <c r="H11" s="8"/>
      <c r="I11" s="8"/>
      <c r="J11" s="518"/>
      <c r="K11" s="518"/>
      <c r="L11" s="8"/>
      <c r="M11" s="8"/>
      <c r="N11" s="533"/>
      <c r="O11" s="533"/>
      <c r="P11" s="271"/>
      <c r="Q11" s="8"/>
      <c r="R11" s="8"/>
      <c r="S11" s="452"/>
      <c r="T11" s="452"/>
      <c r="U11" s="8"/>
      <c r="V11" s="8"/>
      <c r="W11" s="533"/>
      <c r="X11" s="533"/>
      <c r="Y11" s="8"/>
      <c r="Z11" s="8"/>
      <c r="AA11" s="453"/>
      <c r="AB11" s="453"/>
      <c r="AC11" s="8"/>
      <c r="AD11" s="8"/>
      <c r="AE11" s="455"/>
      <c r="AF11" s="456"/>
    </row>
    <row r="12" spans="1:33" ht="20.100000000000001" customHeight="1" x14ac:dyDescent="0.2">
      <c r="B12" s="451"/>
      <c r="C12" s="451"/>
      <c r="D12" s="8"/>
      <c r="E12" s="8"/>
      <c r="F12" s="453"/>
      <c r="G12" s="453"/>
      <c r="H12" s="8"/>
      <c r="I12" s="8"/>
      <c r="J12" s="518"/>
      <c r="K12" s="518"/>
      <c r="L12" s="8"/>
      <c r="M12" s="8"/>
      <c r="N12" s="533"/>
      <c r="O12" s="533"/>
      <c r="P12" s="271"/>
      <c r="Q12" s="8"/>
      <c r="R12" s="8"/>
      <c r="S12" s="452"/>
      <c r="T12" s="452"/>
      <c r="U12" s="8"/>
      <c r="V12" s="8"/>
      <c r="W12" s="533"/>
      <c r="X12" s="533"/>
      <c r="Y12" s="8"/>
      <c r="Z12" s="8"/>
      <c r="AA12" s="453"/>
      <c r="AB12" s="453"/>
      <c r="AC12" s="8"/>
      <c r="AD12" s="8"/>
      <c r="AE12" s="455"/>
      <c r="AF12" s="456"/>
    </row>
    <row r="13" spans="1:33" ht="20.100000000000001" customHeight="1" x14ac:dyDescent="0.2">
      <c r="B13" s="451"/>
      <c r="C13" s="451"/>
      <c r="D13" s="271"/>
      <c r="E13" s="271"/>
      <c r="F13" s="453"/>
      <c r="G13" s="453"/>
      <c r="H13" s="271"/>
      <c r="I13" s="271"/>
      <c r="J13" s="518"/>
      <c r="K13" s="518"/>
      <c r="L13" s="8"/>
      <c r="M13" s="8"/>
      <c r="N13" s="533"/>
      <c r="O13" s="533"/>
      <c r="P13" s="271"/>
      <c r="Q13" s="271"/>
      <c r="R13" s="271"/>
      <c r="S13" s="452"/>
      <c r="T13" s="452"/>
      <c r="U13" s="271"/>
      <c r="V13" s="271"/>
      <c r="W13" s="533"/>
      <c r="X13" s="533"/>
      <c r="Y13" s="271"/>
      <c r="Z13" s="271"/>
      <c r="AA13" s="453"/>
      <c r="AB13" s="453"/>
      <c r="AC13" s="271"/>
      <c r="AD13" s="271"/>
      <c r="AE13" s="455"/>
      <c r="AF13" s="456"/>
    </row>
    <row r="14" spans="1:33" ht="20.100000000000001" customHeight="1" x14ac:dyDescent="0.2">
      <c r="B14" s="451"/>
      <c r="C14" s="451"/>
      <c r="D14" s="271"/>
      <c r="E14" s="271"/>
      <c r="F14" s="453"/>
      <c r="G14" s="453"/>
      <c r="H14" s="271"/>
      <c r="I14" s="271"/>
      <c r="J14" s="518"/>
      <c r="K14" s="518"/>
      <c r="L14" s="8"/>
      <c r="M14" s="8"/>
      <c r="N14" s="533"/>
      <c r="O14" s="533"/>
      <c r="P14" s="271"/>
      <c r="Q14" s="271"/>
      <c r="R14" s="271"/>
      <c r="S14" s="452"/>
      <c r="T14" s="452"/>
      <c r="U14" s="271"/>
      <c r="V14" s="271"/>
      <c r="W14" s="533"/>
      <c r="X14" s="533"/>
      <c r="Y14" s="271"/>
      <c r="Z14" s="271"/>
      <c r="AA14" s="453"/>
      <c r="AB14" s="453"/>
      <c r="AC14" s="271"/>
      <c r="AD14" s="271"/>
      <c r="AE14" s="455"/>
      <c r="AF14" s="456"/>
    </row>
    <row r="15" spans="1:33" ht="20.100000000000001" customHeight="1" x14ac:dyDescent="0.2">
      <c r="C15" s="232"/>
      <c r="D15" s="232"/>
      <c r="G15" s="232"/>
      <c r="H15" s="232"/>
      <c r="K15" s="232"/>
      <c r="L15" s="232"/>
      <c r="O15" s="232"/>
      <c r="P15" s="232"/>
      <c r="T15" s="232"/>
      <c r="U15" s="232"/>
      <c r="X15" s="232"/>
      <c r="Y15" s="232"/>
      <c r="AB15" s="245" t="s">
        <v>86</v>
      </c>
      <c r="AC15" s="241" t="s">
        <v>15</v>
      </c>
      <c r="AD15" s="241" t="s">
        <v>16</v>
      </c>
      <c r="AE15" s="241" t="s">
        <v>16</v>
      </c>
      <c r="AF15" s="241" t="s">
        <v>14</v>
      </c>
      <c r="AG15" s="84" t="s">
        <v>87</v>
      </c>
    </row>
    <row r="16" spans="1:33" ht="20.100000000000001" customHeight="1" x14ac:dyDescent="0.2">
      <c r="A16" s="7"/>
      <c r="B16" s="461" t="s">
        <v>5</v>
      </c>
      <c r="C16" s="462">
        <v>0.39583333333333331</v>
      </c>
      <c r="D16" s="462"/>
      <c r="E16" s="462"/>
      <c r="G16" s="464" t="str">
        <f>F7</f>
        <v>三重・山前ＦＣ</v>
      </c>
      <c r="H16" s="464"/>
      <c r="I16" s="464"/>
      <c r="J16" s="464"/>
      <c r="K16" s="464"/>
      <c r="L16" s="464"/>
      <c r="M16" s="464"/>
      <c r="N16" s="446">
        <f>P16+P17</f>
        <v>2</v>
      </c>
      <c r="O16" s="447" t="s">
        <v>10</v>
      </c>
      <c r="P16" s="230">
        <v>1</v>
      </c>
      <c r="Q16" s="239" t="s">
        <v>37</v>
      </c>
      <c r="R16" s="230">
        <v>0</v>
      </c>
      <c r="S16" s="447" t="s">
        <v>11</v>
      </c>
      <c r="T16" s="446">
        <f>R16+R17</f>
        <v>0</v>
      </c>
      <c r="U16" s="463" t="str">
        <f>J7</f>
        <v>フットボールクラブ氏家ｓａｌｉｒｅ</v>
      </c>
      <c r="V16" s="463"/>
      <c r="W16" s="463"/>
      <c r="X16" s="463"/>
      <c r="Y16" s="463"/>
      <c r="Z16" s="463"/>
      <c r="AA16" s="463"/>
      <c r="AB16" s="458" t="s">
        <v>86</v>
      </c>
      <c r="AC16" s="459" t="s">
        <v>80</v>
      </c>
      <c r="AD16" s="459" t="s">
        <v>81</v>
      </c>
      <c r="AE16" s="459" t="s">
        <v>82</v>
      </c>
      <c r="AF16" s="459">
        <v>6</v>
      </c>
      <c r="AG16" s="460" t="s">
        <v>87</v>
      </c>
    </row>
    <row r="17" spans="1:33" ht="20.100000000000001" customHeight="1" x14ac:dyDescent="0.2">
      <c r="A17" s="7"/>
      <c r="B17" s="461"/>
      <c r="C17" s="462"/>
      <c r="D17" s="462"/>
      <c r="E17" s="462"/>
      <c r="G17" s="464"/>
      <c r="H17" s="464"/>
      <c r="I17" s="464"/>
      <c r="J17" s="464"/>
      <c r="K17" s="464"/>
      <c r="L17" s="464"/>
      <c r="M17" s="464"/>
      <c r="N17" s="446"/>
      <c r="O17" s="447"/>
      <c r="P17" s="230">
        <v>1</v>
      </c>
      <c r="Q17" s="239" t="s">
        <v>37</v>
      </c>
      <c r="R17" s="230">
        <v>0</v>
      </c>
      <c r="S17" s="447"/>
      <c r="T17" s="446"/>
      <c r="U17" s="463"/>
      <c r="V17" s="463"/>
      <c r="W17" s="463"/>
      <c r="X17" s="463"/>
      <c r="Y17" s="463"/>
      <c r="Z17" s="463"/>
      <c r="AA17" s="463"/>
      <c r="AB17" s="458"/>
      <c r="AC17" s="459"/>
      <c r="AD17" s="459"/>
      <c r="AE17" s="459"/>
      <c r="AF17" s="459"/>
      <c r="AG17" s="460"/>
    </row>
    <row r="18" spans="1:33" ht="20.100000000000001" customHeight="1" x14ac:dyDescent="0.2">
      <c r="C18" s="14"/>
      <c r="D18" s="14"/>
      <c r="E18" s="13"/>
      <c r="G18" s="230"/>
      <c r="H18" s="230"/>
      <c r="I18" s="272"/>
      <c r="J18" s="272"/>
      <c r="K18" s="230"/>
      <c r="L18" s="230"/>
      <c r="M18" s="272"/>
      <c r="N18" s="272"/>
      <c r="O18" s="230"/>
      <c r="P18" s="230"/>
      <c r="Q18" s="272"/>
      <c r="R18" s="272"/>
      <c r="S18" s="272"/>
      <c r="T18" s="230"/>
      <c r="U18" s="230"/>
      <c r="V18" s="272"/>
      <c r="W18" s="272"/>
      <c r="X18" s="230"/>
      <c r="Y18" s="230"/>
      <c r="Z18" s="272"/>
      <c r="AA18" s="272"/>
      <c r="AB18" s="227"/>
      <c r="AC18" s="21"/>
      <c r="AD18" s="21"/>
      <c r="AE18" s="22"/>
      <c r="AF18" s="22"/>
      <c r="AG18" s="228"/>
    </row>
    <row r="19" spans="1:33" ht="20.100000000000001" customHeight="1" x14ac:dyDescent="0.2">
      <c r="A19" s="7"/>
      <c r="B19" s="461" t="s">
        <v>6</v>
      </c>
      <c r="C19" s="462">
        <v>0.4236111111111111</v>
      </c>
      <c r="D19" s="462"/>
      <c r="E19" s="462"/>
      <c r="G19" s="445" t="str">
        <f>S7</f>
        <v>南イレブン</v>
      </c>
      <c r="H19" s="445"/>
      <c r="I19" s="445"/>
      <c r="J19" s="445"/>
      <c r="K19" s="445"/>
      <c r="L19" s="445"/>
      <c r="M19" s="445"/>
      <c r="N19" s="446">
        <f>P19+P20</f>
        <v>0</v>
      </c>
      <c r="O19" s="447" t="s">
        <v>10</v>
      </c>
      <c r="P19" s="230">
        <v>0</v>
      </c>
      <c r="Q19" s="239" t="s">
        <v>37</v>
      </c>
      <c r="R19" s="230">
        <v>1</v>
      </c>
      <c r="S19" s="447" t="s">
        <v>11</v>
      </c>
      <c r="T19" s="446">
        <f>R19+R20</f>
        <v>2</v>
      </c>
      <c r="U19" s="464" t="str">
        <f>W7</f>
        <v>ＦＣ真岡２１ファンタジー</v>
      </c>
      <c r="V19" s="464"/>
      <c r="W19" s="464"/>
      <c r="X19" s="464"/>
      <c r="Y19" s="464"/>
      <c r="Z19" s="464"/>
      <c r="AA19" s="464"/>
      <c r="AB19" s="458" t="s">
        <v>86</v>
      </c>
      <c r="AC19" s="459" t="s">
        <v>83</v>
      </c>
      <c r="AD19" s="459" t="s">
        <v>84</v>
      </c>
      <c r="AE19" s="459" t="s">
        <v>85</v>
      </c>
      <c r="AF19" s="459">
        <v>3</v>
      </c>
      <c r="AG19" s="460" t="s">
        <v>87</v>
      </c>
    </row>
    <row r="20" spans="1:33" ht="20.100000000000001" customHeight="1" x14ac:dyDescent="0.2">
      <c r="A20" s="7"/>
      <c r="B20" s="461"/>
      <c r="C20" s="462"/>
      <c r="D20" s="462"/>
      <c r="E20" s="462"/>
      <c r="G20" s="445"/>
      <c r="H20" s="445"/>
      <c r="I20" s="445"/>
      <c r="J20" s="445"/>
      <c r="K20" s="445"/>
      <c r="L20" s="445"/>
      <c r="M20" s="445"/>
      <c r="N20" s="446"/>
      <c r="O20" s="447"/>
      <c r="P20" s="230">
        <v>0</v>
      </c>
      <c r="Q20" s="239" t="s">
        <v>37</v>
      </c>
      <c r="R20" s="230">
        <v>1</v>
      </c>
      <c r="S20" s="447"/>
      <c r="T20" s="446"/>
      <c r="U20" s="464"/>
      <c r="V20" s="464"/>
      <c r="W20" s="464"/>
      <c r="X20" s="464"/>
      <c r="Y20" s="464"/>
      <c r="Z20" s="464"/>
      <c r="AA20" s="464"/>
      <c r="AB20" s="458"/>
      <c r="AC20" s="459"/>
      <c r="AD20" s="459"/>
      <c r="AE20" s="459"/>
      <c r="AF20" s="459"/>
      <c r="AG20" s="460"/>
    </row>
    <row r="21" spans="1:33" ht="20.100000000000001" customHeight="1" x14ac:dyDescent="0.2">
      <c r="A21" s="7"/>
      <c r="C21" s="14"/>
      <c r="D21" s="14"/>
      <c r="E21" s="13"/>
      <c r="G21" s="230"/>
      <c r="H21" s="230"/>
      <c r="I21" s="272"/>
      <c r="J21" s="272"/>
      <c r="K21" s="230"/>
      <c r="L21" s="230"/>
      <c r="M21" s="272"/>
      <c r="N21" s="272"/>
      <c r="O21" s="230"/>
      <c r="P21" s="230"/>
      <c r="Q21" s="272"/>
      <c r="R21" s="272"/>
      <c r="S21" s="272"/>
      <c r="T21" s="230"/>
      <c r="U21" s="230"/>
      <c r="V21" s="272"/>
      <c r="W21" s="272"/>
      <c r="X21" s="230"/>
      <c r="Y21" s="230"/>
      <c r="Z21" s="272"/>
      <c r="AA21" s="272"/>
      <c r="AB21" s="227"/>
      <c r="AC21" s="21"/>
      <c r="AD21" s="21"/>
      <c r="AE21" s="22"/>
      <c r="AF21" s="22"/>
      <c r="AG21" s="228"/>
    </row>
    <row r="22" spans="1:33" ht="20.100000000000001" customHeight="1" x14ac:dyDescent="0.2">
      <c r="A22" s="7"/>
      <c r="B22" s="461" t="s">
        <v>7</v>
      </c>
      <c r="C22" s="462">
        <v>0.4513888888888889</v>
      </c>
      <c r="D22" s="462"/>
      <c r="E22" s="462"/>
      <c r="G22" s="464" t="str">
        <f>F7</f>
        <v>三重・山前ＦＣ</v>
      </c>
      <c r="H22" s="464"/>
      <c r="I22" s="464"/>
      <c r="J22" s="464"/>
      <c r="K22" s="464"/>
      <c r="L22" s="464"/>
      <c r="M22" s="464"/>
      <c r="N22" s="446">
        <f>P22+P23</f>
        <v>2</v>
      </c>
      <c r="O22" s="447" t="s">
        <v>10</v>
      </c>
      <c r="P22" s="230">
        <v>0</v>
      </c>
      <c r="Q22" s="239" t="s">
        <v>37</v>
      </c>
      <c r="R22" s="230">
        <v>0</v>
      </c>
      <c r="S22" s="447" t="s">
        <v>11</v>
      </c>
      <c r="T22" s="446">
        <f>R22+R23</f>
        <v>1</v>
      </c>
      <c r="U22" s="463" t="str">
        <f>N7</f>
        <v>昭和戸祭・細谷サッカークラブ</v>
      </c>
      <c r="V22" s="463"/>
      <c r="W22" s="463"/>
      <c r="X22" s="463"/>
      <c r="Y22" s="463"/>
      <c r="Z22" s="463"/>
      <c r="AA22" s="463"/>
      <c r="AB22" s="458" t="s">
        <v>86</v>
      </c>
      <c r="AC22" s="459" t="s">
        <v>82</v>
      </c>
      <c r="AD22" s="459" t="s">
        <v>80</v>
      </c>
      <c r="AE22" s="459" t="s">
        <v>81</v>
      </c>
      <c r="AF22" s="459">
        <v>5</v>
      </c>
      <c r="AG22" s="460" t="s">
        <v>87</v>
      </c>
    </row>
    <row r="23" spans="1:33" ht="20.100000000000001" customHeight="1" x14ac:dyDescent="0.2">
      <c r="A23" s="7"/>
      <c r="B23" s="461"/>
      <c r="C23" s="462"/>
      <c r="D23" s="462"/>
      <c r="E23" s="462"/>
      <c r="G23" s="464"/>
      <c r="H23" s="464"/>
      <c r="I23" s="464"/>
      <c r="J23" s="464"/>
      <c r="K23" s="464"/>
      <c r="L23" s="464"/>
      <c r="M23" s="464"/>
      <c r="N23" s="446"/>
      <c r="O23" s="447"/>
      <c r="P23" s="230">
        <v>2</v>
      </c>
      <c r="Q23" s="239" t="s">
        <v>37</v>
      </c>
      <c r="R23" s="230">
        <v>1</v>
      </c>
      <c r="S23" s="447"/>
      <c r="T23" s="446"/>
      <c r="U23" s="463"/>
      <c r="V23" s="463"/>
      <c r="W23" s="463"/>
      <c r="X23" s="463"/>
      <c r="Y23" s="463"/>
      <c r="Z23" s="463"/>
      <c r="AA23" s="463"/>
      <c r="AB23" s="458"/>
      <c r="AC23" s="459"/>
      <c r="AD23" s="459"/>
      <c r="AE23" s="459"/>
      <c r="AF23" s="459"/>
      <c r="AG23" s="460"/>
    </row>
    <row r="24" spans="1:33" ht="20.100000000000001" customHeight="1" x14ac:dyDescent="0.2">
      <c r="A24" s="7"/>
      <c r="B24" s="229"/>
      <c r="C24" s="238"/>
      <c r="D24" s="238"/>
      <c r="E24" s="238"/>
      <c r="G24" s="230"/>
      <c r="H24" s="230"/>
      <c r="I24" s="230"/>
      <c r="J24" s="230"/>
      <c r="K24" s="230"/>
      <c r="L24" s="230"/>
      <c r="M24" s="230"/>
      <c r="N24" s="18"/>
      <c r="O24" s="231"/>
      <c r="P24" s="230"/>
      <c r="Q24" s="272"/>
      <c r="R24" s="272"/>
      <c r="S24" s="231"/>
      <c r="T24" s="18"/>
      <c r="U24" s="230"/>
      <c r="V24" s="230"/>
      <c r="W24" s="230"/>
      <c r="X24" s="230"/>
      <c r="Y24" s="230"/>
      <c r="Z24" s="230"/>
      <c r="AA24" s="230"/>
      <c r="AB24" s="227"/>
      <c r="AC24" s="21"/>
      <c r="AD24" s="21"/>
      <c r="AE24" s="22"/>
      <c r="AF24" s="22"/>
      <c r="AG24" s="228"/>
    </row>
    <row r="25" spans="1:33" ht="20.100000000000001" customHeight="1" x14ac:dyDescent="0.2">
      <c r="A25" s="7"/>
      <c r="B25" s="461" t="s">
        <v>8</v>
      </c>
      <c r="C25" s="462">
        <v>0.47916666666666669</v>
      </c>
      <c r="D25" s="462"/>
      <c r="E25" s="462"/>
      <c r="G25" s="445" t="str">
        <f>S7</f>
        <v>南イレブン</v>
      </c>
      <c r="H25" s="445"/>
      <c r="I25" s="445"/>
      <c r="J25" s="445"/>
      <c r="K25" s="445"/>
      <c r="L25" s="445"/>
      <c r="M25" s="445"/>
      <c r="N25" s="446">
        <f>P25+P26</f>
        <v>0</v>
      </c>
      <c r="O25" s="447" t="s">
        <v>10</v>
      </c>
      <c r="P25" s="230">
        <v>0</v>
      </c>
      <c r="Q25" s="239" t="s">
        <v>37</v>
      </c>
      <c r="R25" s="230">
        <v>1</v>
      </c>
      <c r="S25" s="447" t="s">
        <v>11</v>
      </c>
      <c r="T25" s="446">
        <f>R25+R26</f>
        <v>2</v>
      </c>
      <c r="U25" s="464" t="str">
        <f>AA7</f>
        <v>ＦＣプリメーロ</v>
      </c>
      <c r="V25" s="464"/>
      <c r="W25" s="464"/>
      <c r="X25" s="464"/>
      <c r="Y25" s="464"/>
      <c r="Z25" s="464"/>
      <c r="AA25" s="464"/>
      <c r="AB25" s="458" t="s">
        <v>86</v>
      </c>
      <c r="AC25" s="459" t="s">
        <v>85</v>
      </c>
      <c r="AD25" s="459" t="s">
        <v>83</v>
      </c>
      <c r="AE25" s="459" t="s">
        <v>84</v>
      </c>
      <c r="AF25" s="459">
        <v>2</v>
      </c>
      <c r="AG25" s="460" t="s">
        <v>87</v>
      </c>
    </row>
    <row r="26" spans="1:33" ht="20.100000000000001" customHeight="1" x14ac:dyDescent="0.2">
      <c r="A26" s="7"/>
      <c r="B26" s="461"/>
      <c r="C26" s="462"/>
      <c r="D26" s="462"/>
      <c r="E26" s="462"/>
      <c r="G26" s="445"/>
      <c r="H26" s="445"/>
      <c r="I26" s="445"/>
      <c r="J26" s="445"/>
      <c r="K26" s="445"/>
      <c r="L26" s="445"/>
      <c r="M26" s="445"/>
      <c r="N26" s="446"/>
      <c r="O26" s="447"/>
      <c r="P26" s="230">
        <v>0</v>
      </c>
      <c r="Q26" s="239" t="s">
        <v>37</v>
      </c>
      <c r="R26" s="230">
        <v>1</v>
      </c>
      <c r="S26" s="447"/>
      <c r="T26" s="446"/>
      <c r="U26" s="464"/>
      <c r="V26" s="464"/>
      <c r="W26" s="464"/>
      <c r="X26" s="464"/>
      <c r="Y26" s="464"/>
      <c r="Z26" s="464"/>
      <c r="AA26" s="464"/>
      <c r="AB26" s="458"/>
      <c r="AC26" s="459"/>
      <c r="AD26" s="459"/>
      <c r="AE26" s="459"/>
      <c r="AF26" s="459"/>
      <c r="AG26" s="460"/>
    </row>
    <row r="27" spans="1:33" ht="20.100000000000001" customHeight="1" x14ac:dyDescent="0.2">
      <c r="A27" s="7"/>
      <c r="C27" s="14"/>
      <c r="D27" s="14"/>
      <c r="E27" s="13"/>
      <c r="G27" s="230"/>
      <c r="H27" s="230"/>
      <c r="I27" s="272"/>
      <c r="J27" s="272"/>
      <c r="K27" s="230"/>
      <c r="L27" s="230"/>
      <c r="M27" s="272"/>
      <c r="N27" s="272"/>
      <c r="O27" s="230"/>
      <c r="P27" s="230"/>
      <c r="Q27" s="272"/>
      <c r="R27" s="272"/>
      <c r="S27" s="272"/>
      <c r="T27" s="230"/>
      <c r="U27" s="230"/>
      <c r="V27" s="272"/>
      <c r="W27" s="272"/>
      <c r="X27" s="230"/>
      <c r="Y27" s="230"/>
      <c r="Z27" s="272"/>
      <c r="AA27" s="272"/>
      <c r="AB27" s="227"/>
      <c r="AC27" s="21"/>
      <c r="AD27" s="21"/>
      <c r="AE27" s="22"/>
      <c r="AF27" s="22"/>
      <c r="AG27" s="228"/>
    </row>
    <row r="28" spans="1:33" ht="20.100000000000001" customHeight="1" x14ac:dyDescent="0.2">
      <c r="A28" s="7"/>
      <c r="B28" s="461" t="s">
        <v>9</v>
      </c>
      <c r="C28" s="462">
        <v>0.50694444444444442</v>
      </c>
      <c r="D28" s="462"/>
      <c r="E28" s="462"/>
      <c r="G28" s="617" t="str">
        <f>J7</f>
        <v>フットボールクラブ氏家ｓａｌｉｒｅ</v>
      </c>
      <c r="H28" s="617"/>
      <c r="I28" s="617"/>
      <c r="J28" s="617"/>
      <c r="K28" s="617"/>
      <c r="L28" s="617"/>
      <c r="M28" s="617"/>
      <c r="N28" s="446">
        <f>P28+P29</f>
        <v>2</v>
      </c>
      <c r="O28" s="447" t="s">
        <v>10</v>
      </c>
      <c r="P28" s="230">
        <v>0</v>
      </c>
      <c r="Q28" s="239" t="s">
        <v>37</v>
      </c>
      <c r="R28" s="230">
        <v>0</v>
      </c>
      <c r="S28" s="447" t="s">
        <v>11</v>
      </c>
      <c r="T28" s="446">
        <f>R28+R29</f>
        <v>0</v>
      </c>
      <c r="U28" s="463" t="str">
        <f>N7</f>
        <v>昭和戸祭・細谷サッカークラブ</v>
      </c>
      <c r="V28" s="463"/>
      <c r="W28" s="463"/>
      <c r="X28" s="463"/>
      <c r="Y28" s="463"/>
      <c r="Z28" s="463"/>
      <c r="AA28" s="463"/>
      <c r="AB28" s="458" t="s">
        <v>86</v>
      </c>
      <c r="AC28" s="459" t="s">
        <v>81</v>
      </c>
      <c r="AD28" s="459" t="s">
        <v>82</v>
      </c>
      <c r="AE28" s="459" t="s">
        <v>80</v>
      </c>
      <c r="AF28" s="459">
        <v>4</v>
      </c>
      <c r="AG28" s="460" t="s">
        <v>87</v>
      </c>
    </row>
    <row r="29" spans="1:33" ht="20.100000000000001" customHeight="1" x14ac:dyDescent="0.2">
      <c r="A29" s="7"/>
      <c r="B29" s="461"/>
      <c r="C29" s="462"/>
      <c r="D29" s="462"/>
      <c r="E29" s="462"/>
      <c r="G29" s="617"/>
      <c r="H29" s="617"/>
      <c r="I29" s="617"/>
      <c r="J29" s="617"/>
      <c r="K29" s="617"/>
      <c r="L29" s="617"/>
      <c r="M29" s="617"/>
      <c r="N29" s="446"/>
      <c r="O29" s="447"/>
      <c r="P29" s="230">
        <v>2</v>
      </c>
      <c r="Q29" s="239" t="s">
        <v>37</v>
      </c>
      <c r="R29" s="230">
        <v>0</v>
      </c>
      <c r="S29" s="447"/>
      <c r="T29" s="446"/>
      <c r="U29" s="463"/>
      <c r="V29" s="463"/>
      <c r="W29" s="463"/>
      <c r="X29" s="463"/>
      <c r="Y29" s="463"/>
      <c r="Z29" s="463"/>
      <c r="AA29" s="463"/>
      <c r="AB29" s="458"/>
      <c r="AC29" s="459"/>
      <c r="AD29" s="459"/>
      <c r="AE29" s="459"/>
      <c r="AF29" s="459"/>
      <c r="AG29" s="460"/>
    </row>
    <row r="30" spans="1:33" ht="20.100000000000001" customHeight="1" x14ac:dyDescent="0.2">
      <c r="A30" s="7"/>
      <c r="C30" s="14"/>
      <c r="D30" s="14"/>
      <c r="E30" s="13"/>
      <c r="G30" s="230"/>
      <c r="H30" s="230"/>
      <c r="I30" s="272"/>
      <c r="J30" s="272"/>
      <c r="K30" s="230"/>
      <c r="L30" s="230"/>
      <c r="M30" s="272"/>
      <c r="N30" s="272"/>
      <c r="O30" s="230"/>
      <c r="P30" s="230"/>
      <c r="Q30" s="272"/>
      <c r="R30" s="272"/>
      <c r="S30" s="272"/>
      <c r="T30" s="230"/>
      <c r="U30" s="230"/>
      <c r="V30" s="272"/>
      <c r="W30" s="272"/>
      <c r="X30" s="230"/>
      <c r="Y30" s="230"/>
      <c r="Z30" s="272"/>
      <c r="AA30" s="272"/>
      <c r="AB30" s="227"/>
      <c r="AC30" s="232"/>
      <c r="AD30" s="21"/>
      <c r="AE30" s="21"/>
      <c r="AF30" s="22"/>
      <c r="AG30" s="83"/>
    </row>
    <row r="31" spans="1:33" ht="20.100000000000001" customHeight="1" x14ac:dyDescent="0.2">
      <c r="A31" s="7"/>
      <c r="B31" s="461" t="s">
        <v>1</v>
      </c>
      <c r="C31" s="462">
        <v>0.53472222222222221</v>
      </c>
      <c r="D31" s="462"/>
      <c r="E31" s="462"/>
      <c r="G31" s="445" t="str">
        <f>W7</f>
        <v>ＦＣ真岡２１ファンタジー</v>
      </c>
      <c r="H31" s="445"/>
      <c r="I31" s="445"/>
      <c r="J31" s="445"/>
      <c r="K31" s="445"/>
      <c r="L31" s="445"/>
      <c r="M31" s="445"/>
      <c r="N31" s="446">
        <f>P31+P32</f>
        <v>1</v>
      </c>
      <c r="O31" s="447" t="s">
        <v>10</v>
      </c>
      <c r="P31" s="230">
        <v>0</v>
      </c>
      <c r="Q31" s="239" t="s">
        <v>37</v>
      </c>
      <c r="R31" s="230">
        <v>0</v>
      </c>
      <c r="S31" s="447" t="s">
        <v>11</v>
      </c>
      <c r="T31" s="446">
        <f>R31+R32</f>
        <v>1</v>
      </c>
      <c r="U31" s="464" t="str">
        <f>AA7</f>
        <v>ＦＣプリメーロ</v>
      </c>
      <c r="V31" s="464"/>
      <c r="W31" s="464"/>
      <c r="X31" s="464"/>
      <c r="Y31" s="464"/>
      <c r="Z31" s="464"/>
      <c r="AA31" s="464"/>
      <c r="AB31" s="458" t="s">
        <v>86</v>
      </c>
      <c r="AC31" s="459" t="s">
        <v>84</v>
      </c>
      <c r="AD31" s="459" t="s">
        <v>85</v>
      </c>
      <c r="AE31" s="459" t="s">
        <v>83</v>
      </c>
      <c r="AF31" s="459">
        <v>1</v>
      </c>
      <c r="AG31" s="460" t="s">
        <v>87</v>
      </c>
    </row>
    <row r="32" spans="1:33" ht="20.100000000000001" customHeight="1" x14ac:dyDescent="0.2">
      <c r="A32" s="7"/>
      <c r="B32" s="461"/>
      <c r="C32" s="462"/>
      <c r="D32" s="462"/>
      <c r="E32" s="462"/>
      <c r="G32" s="445"/>
      <c r="H32" s="445"/>
      <c r="I32" s="445"/>
      <c r="J32" s="445"/>
      <c r="K32" s="445"/>
      <c r="L32" s="445"/>
      <c r="M32" s="445"/>
      <c r="N32" s="446"/>
      <c r="O32" s="447"/>
      <c r="P32" s="230">
        <v>1</v>
      </c>
      <c r="Q32" s="239" t="s">
        <v>37</v>
      </c>
      <c r="R32" s="230">
        <v>1</v>
      </c>
      <c r="S32" s="447"/>
      <c r="T32" s="446"/>
      <c r="U32" s="464"/>
      <c r="V32" s="464"/>
      <c r="W32" s="464"/>
      <c r="X32" s="464"/>
      <c r="Y32" s="464"/>
      <c r="Z32" s="464"/>
      <c r="AA32" s="464"/>
      <c r="AB32" s="458"/>
      <c r="AC32" s="459"/>
      <c r="AD32" s="459"/>
      <c r="AE32" s="459"/>
      <c r="AF32" s="459"/>
      <c r="AG32" s="460"/>
    </row>
    <row r="33" spans="1:33" ht="20.100000000000001" customHeight="1" x14ac:dyDescent="0.2">
      <c r="B33" s="229"/>
      <c r="C33" s="20"/>
      <c r="D33" s="20"/>
      <c r="E33" s="20"/>
      <c r="G33" s="230"/>
      <c r="H33" s="230"/>
      <c r="I33" s="230"/>
      <c r="J33" s="230"/>
      <c r="K33" s="230"/>
      <c r="L33" s="230"/>
      <c r="M33" s="230"/>
      <c r="N33" s="18"/>
      <c r="O33" s="252" t="s">
        <v>723</v>
      </c>
      <c r="P33" s="230">
        <v>1</v>
      </c>
      <c r="Q33" s="239" t="s">
        <v>36</v>
      </c>
      <c r="R33" s="252">
        <v>3</v>
      </c>
      <c r="S33" s="231"/>
      <c r="T33" s="18"/>
      <c r="U33" s="230"/>
      <c r="V33" s="230"/>
      <c r="W33" s="230"/>
      <c r="X33" s="230"/>
      <c r="Y33" s="230"/>
      <c r="Z33" s="230"/>
      <c r="AA33" s="230"/>
      <c r="AB33" s="232"/>
      <c r="AC33" s="232"/>
      <c r="AF33" s="232"/>
      <c r="AG33" s="232"/>
    </row>
    <row r="34" spans="1:33" ht="20.100000000000001" customHeight="1" x14ac:dyDescent="0.2">
      <c r="C34" s="468" t="str">
        <f>J3</f>
        <v>O</v>
      </c>
      <c r="D34" s="469"/>
      <c r="E34" s="469"/>
      <c r="F34" s="470"/>
      <c r="G34" s="492" t="str">
        <f>C36</f>
        <v>三重・山前ＦＣ</v>
      </c>
      <c r="H34" s="493"/>
      <c r="I34" s="500" t="str">
        <f>C38</f>
        <v>フットボールクラブ氏家ｓａｌｉｒｅ</v>
      </c>
      <c r="J34" s="501"/>
      <c r="K34" s="488" t="str">
        <f>C40</f>
        <v>昭和戸祭・細谷サッカークラブ</v>
      </c>
      <c r="L34" s="489"/>
      <c r="M34" s="466" t="s">
        <v>2</v>
      </c>
      <c r="N34" s="466" t="s">
        <v>3</v>
      </c>
      <c r="O34" s="466" t="s">
        <v>12</v>
      </c>
      <c r="P34" s="466" t="s">
        <v>4</v>
      </c>
      <c r="R34" s="482" t="str">
        <f>W3</f>
        <v>OO</v>
      </c>
      <c r="S34" s="483"/>
      <c r="T34" s="483"/>
      <c r="U34" s="484"/>
      <c r="V34" s="496" t="str">
        <f>R36</f>
        <v>南イレブン</v>
      </c>
      <c r="W34" s="497"/>
      <c r="X34" s="500" t="str">
        <f>R38</f>
        <v>ＦＣ真岡２１ファンタジー</v>
      </c>
      <c r="Y34" s="501"/>
      <c r="Z34" s="496" t="str">
        <f>R40</f>
        <v>ＦＣプリメーロ</v>
      </c>
      <c r="AA34" s="497"/>
      <c r="AB34" s="466" t="s">
        <v>2</v>
      </c>
      <c r="AC34" s="466" t="s">
        <v>3</v>
      </c>
      <c r="AD34" s="466" t="s">
        <v>12</v>
      </c>
      <c r="AE34" s="466" t="s">
        <v>4</v>
      </c>
    </row>
    <row r="35" spans="1:33" ht="20.100000000000001" customHeight="1" x14ac:dyDescent="0.2">
      <c r="C35" s="471"/>
      <c r="D35" s="472"/>
      <c r="E35" s="472"/>
      <c r="F35" s="473"/>
      <c r="G35" s="494"/>
      <c r="H35" s="495"/>
      <c r="I35" s="502"/>
      <c r="J35" s="503"/>
      <c r="K35" s="490"/>
      <c r="L35" s="491"/>
      <c r="M35" s="467"/>
      <c r="N35" s="467"/>
      <c r="O35" s="467"/>
      <c r="P35" s="467"/>
      <c r="R35" s="485"/>
      <c r="S35" s="486"/>
      <c r="T35" s="486"/>
      <c r="U35" s="487"/>
      <c r="V35" s="498"/>
      <c r="W35" s="499"/>
      <c r="X35" s="502"/>
      <c r="Y35" s="503"/>
      <c r="Z35" s="498"/>
      <c r="AA35" s="499"/>
      <c r="AB35" s="467"/>
      <c r="AC35" s="467"/>
      <c r="AD35" s="467"/>
      <c r="AE35" s="467"/>
    </row>
    <row r="36" spans="1:33" ht="20.100000000000001" customHeight="1" x14ac:dyDescent="0.2">
      <c r="C36" s="506" t="str">
        <f>F7</f>
        <v>三重・山前ＦＣ</v>
      </c>
      <c r="D36" s="507"/>
      <c r="E36" s="507"/>
      <c r="F36" s="508"/>
      <c r="G36" s="474"/>
      <c r="H36" s="475"/>
      <c r="I36" s="281">
        <f>N16</f>
        <v>2</v>
      </c>
      <c r="J36" s="281">
        <f>T16</f>
        <v>0</v>
      </c>
      <c r="K36" s="281">
        <f>N22</f>
        <v>2</v>
      </c>
      <c r="L36" s="281">
        <f>T22</f>
        <v>1</v>
      </c>
      <c r="M36" s="478">
        <f>COUNTIF(G37:L37,"○")*3+COUNTIF(G37:L37,"△")</f>
        <v>6</v>
      </c>
      <c r="N36" s="480">
        <f>O36-J36-L36</f>
        <v>3</v>
      </c>
      <c r="O36" s="480">
        <f>I36+K36</f>
        <v>4</v>
      </c>
      <c r="P36" s="480">
        <v>1</v>
      </c>
      <c r="R36" s="468" t="str">
        <f>S7</f>
        <v>南イレブン</v>
      </c>
      <c r="S36" s="469"/>
      <c r="T36" s="469"/>
      <c r="U36" s="470"/>
      <c r="V36" s="474"/>
      <c r="W36" s="475"/>
      <c r="X36" s="281">
        <f>N19</f>
        <v>0</v>
      </c>
      <c r="Y36" s="281">
        <f>T19</f>
        <v>2</v>
      </c>
      <c r="Z36" s="281">
        <f>N25</f>
        <v>0</v>
      </c>
      <c r="AA36" s="281">
        <f>T25</f>
        <v>2</v>
      </c>
      <c r="AB36" s="478">
        <f>COUNTIF(V37:AA37,"○")*3+COUNTIF(V37:AA37,"△")</f>
        <v>0</v>
      </c>
      <c r="AC36" s="480">
        <f>AD36-Y36-AA36</f>
        <v>-4</v>
      </c>
      <c r="AD36" s="480">
        <f>X36+Z36</f>
        <v>0</v>
      </c>
      <c r="AE36" s="480">
        <v>3</v>
      </c>
    </row>
    <row r="37" spans="1:33" ht="20.100000000000001" customHeight="1" x14ac:dyDescent="0.2">
      <c r="C37" s="509"/>
      <c r="D37" s="510"/>
      <c r="E37" s="510"/>
      <c r="F37" s="511"/>
      <c r="G37" s="476"/>
      <c r="H37" s="477"/>
      <c r="I37" s="504" t="str">
        <f>IF(I36&gt;J36,"○",IF(I36&lt;J36,"×",IF(I36=J36,"△")))</f>
        <v>○</v>
      </c>
      <c r="J37" s="505"/>
      <c r="K37" s="504" t="str">
        <f>IF(K36&gt;L36,"○",IF(K36&lt;L36,"×",IF(K36=L36,"△")))</f>
        <v>○</v>
      </c>
      <c r="L37" s="505"/>
      <c r="M37" s="479"/>
      <c r="N37" s="481"/>
      <c r="O37" s="481"/>
      <c r="P37" s="481"/>
      <c r="R37" s="471"/>
      <c r="S37" s="472"/>
      <c r="T37" s="472"/>
      <c r="U37" s="473"/>
      <c r="V37" s="476"/>
      <c r="W37" s="477"/>
      <c r="X37" s="504" t="str">
        <f>IF(X36&gt;Y36,"○",IF(X36&lt;Y36,"×",IF(X36=Y36,"△")))</f>
        <v>×</v>
      </c>
      <c r="Y37" s="505"/>
      <c r="Z37" s="504" t="str">
        <f t="shared" ref="Z37" si="0">IF(Z36&gt;AA36,"○",IF(Z36&lt;AA36,"×",IF(Z36=AA36,"△")))</f>
        <v>×</v>
      </c>
      <c r="AA37" s="505"/>
      <c r="AB37" s="479"/>
      <c r="AC37" s="481"/>
      <c r="AD37" s="481"/>
      <c r="AE37" s="481"/>
    </row>
    <row r="38" spans="1:33" ht="20.100000000000001" customHeight="1" x14ac:dyDescent="0.2">
      <c r="C38" s="674" t="str">
        <f>J7</f>
        <v>フットボールクラブ氏家ｓａｌｉｒｅ</v>
      </c>
      <c r="D38" s="675"/>
      <c r="E38" s="675"/>
      <c r="F38" s="676"/>
      <c r="G38" s="281">
        <f>J36</f>
        <v>0</v>
      </c>
      <c r="H38" s="281">
        <f>I36</f>
        <v>2</v>
      </c>
      <c r="I38" s="474"/>
      <c r="J38" s="475"/>
      <c r="K38" s="281">
        <f>N28</f>
        <v>2</v>
      </c>
      <c r="L38" s="281">
        <f>T28</f>
        <v>0</v>
      </c>
      <c r="M38" s="478">
        <f>COUNTIF(G39:L39,"○")*3+COUNTIF(G39:L39,"△")</f>
        <v>3</v>
      </c>
      <c r="N38" s="480">
        <f>O38-H38-L38</f>
        <v>0</v>
      </c>
      <c r="O38" s="480">
        <f>G38+K38</f>
        <v>2</v>
      </c>
      <c r="P38" s="480">
        <v>2</v>
      </c>
      <c r="R38" s="468" t="str">
        <f>W7</f>
        <v>ＦＣ真岡２１ファンタジー</v>
      </c>
      <c r="S38" s="469"/>
      <c r="T38" s="469"/>
      <c r="U38" s="470"/>
      <c r="V38" s="281">
        <f>Y36</f>
        <v>2</v>
      </c>
      <c r="W38" s="281">
        <f>X36</f>
        <v>0</v>
      </c>
      <c r="X38" s="474"/>
      <c r="Y38" s="475"/>
      <c r="Z38" s="281">
        <f>N31</f>
        <v>1</v>
      </c>
      <c r="AA38" s="281">
        <f>T31</f>
        <v>1</v>
      </c>
      <c r="AB38" s="478">
        <f>COUNTIF(V39:AA39,"○")*3+COUNTIF(V39:AA39,"△")</f>
        <v>4</v>
      </c>
      <c r="AC38" s="480">
        <f>AD38-W38-AA38</f>
        <v>2</v>
      </c>
      <c r="AD38" s="480">
        <f>V38+Z38</f>
        <v>3</v>
      </c>
      <c r="AE38" s="480">
        <v>2</v>
      </c>
    </row>
    <row r="39" spans="1:33" ht="20.100000000000001" customHeight="1" x14ac:dyDescent="0.2">
      <c r="C39" s="677"/>
      <c r="D39" s="678"/>
      <c r="E39" s="678"/>
      <c r="F39" s="679"/>
      <c r="G39" s="504" t="str">
        <f>IF(G38&gt;H38,"○",IF(G38&lt;H38,"×",IF(G38=H38,"△")))</f>
        <v>×</v>
      </c>
      <c r="H39" s="505"/>
      <c r="I39" s="476"/>
      <c r="J39" s="477"/>
      <c r="K39" s="504" t="str">
        <f>IF(K38&gt;L38,"○",IF(K38&lt;L38,"×",IF(K38=L38,"△")))</f>
        <v>○</v>
      </c>
      <c r="L39" s="505"/>
      <c r="M39" s="479"/>
      <c r="N39" s="481"/>
      <c r="O39" s="481"/>
      <c r="P39" s="481"/>
      <c r="R39" s="471"/>
      <c r="S39" s="472"/>
      <c r="T39" s="472"/>
      <c r="U39" s="473"/>
      <c r="V39" s="504" t="str">
        <f>IF(V38&gt;W38,"○",IF(V38&lt;W38,"×",IF(V38=W38,"△")))</f>
        <v>○</v>
      </c>
      <c r="W39" s="505"/>
      <c r="X39" s="476"/>
      <c r="Y39" s="477"/>
      <c r="Z39" s="504" t="str">
        <f t="shared" ref="Z39" si="1">IF(Z38&gt;AA38,"○",IF(Z38&lt;AA38,"×",IF(Z38=AA38,"△")))</f>
        <v>△</v>
      </c>
      <c r="AA39" s="505"/>
      <c r="AB39" s="479"/>
      <c r="AC39" s="481"/>
      <c r="AD39" s="481"/>
      <c r="AE39" s="481"/>
    </row>
    <row r="40" spans="1:33" ht="20.100000000000001" customHeight="1" x14ac:dyDescent="0.2">
      <c r="C40" s="674" t="str">
        <f>N7</f>
        <v>昭和戸祭・細谷サッカークラブ</v>
      </c>
      <c r="D40" s="675"/>
      <c r="E40" s="675"/>
      <c r="F40" s="676"/>
      <c r="G40" s="281">
        <f>L36</f>
        <v>1</v>
      </c>
      <c r="H40" s="281">
        <f>K36</f>
        <v>2</v>
      </c>
      <c r="I40" s="281">
        <f>L38</f>
        <v>0</v>
      </c>
      <c r="J40" s="281">
        <f>K38</f>
        <v>2</v>
      </c>
      <c r="K40" s="474"/>
      <c r="L40" s="475"/>
      <c r="M40" s="478">
        <f>COUNTIF(G41:L41,"○")*3+COUNTIF(G41:L41,"△")</f>
        <v>0</v>
      </c>
      <c r="N40" s="480">
        <f>O40-H40-J40</f>
        <v>-3</v>
      </c>
      <c r="O40" s="480">
        <f>G40+I40</f>
        <v>1</v>
      </c>
      <c r="P40" s="480">
        <v>3</v>
      </c>
      <c r="R40" s="506" t="str">
        <f>AA7</f>
        <v>ＦＣプリメーロ</v>
      </c>
      <c r="S40" s="507"/>
      <c r="T40" s="507"/>
      <c r="U40" s="508"/>
      <c r="V40" s="281">
        <f>AA36</f>
        <v>2</v>
      </c>
      <c r="W40" s="281">
        <f>Z36</f>
        <v>0</v>
      </c>
      <c r="X40" s="281">
        <f>AA38</f>
        <v>1</v>
      </c>
      <c r="Y40" s="281">
        <f>Z38</f>
        <v>1</v>
      </c>
      <c r="Z40" s="474"/>
      <c r="AA40" s="475"/>
      <c r="AB40" s="478">
        <f>COUNTIF(V41:AA41,"○")*3+COUNTIF(V41:AA41,"△")</f>
        <v>4</v>
      </c>
      <c r="AC40" s="480">
        <f>AD40-W40-Y40</f>
        <v>2</v>
      </c>
      <c r="AD40" s="480">
        <f>V40+X40</f>
        <v>3</v>
      </c>
      <c r="AE40" s="480">
        <v>1</v>
      </c>
    </row>
    <row r="41" spans="1:33" ht="20.100000000000001" customHeight="1" x14ac:dyDescent="0.2">
      <c r="C41" s="677"/>
      <c r="D41" s="678"/>
      <c r="E41" s="678"/>
      <c r="F41" s="679"/>
      <c r="G41" s="504" t="str">
        <f>IF(G40&gt;H40,"○",IF(G40&lt;H40,"×",IF(G40=H40,"△")))</f>
        <v>×</v>
      </c>
      <c r="H41" s="505"/>
      <c r="I41" s="504" t="str">
        <f>IF(I40&gt;J40,"○",IF(I40&lt;J40,"×",IF(I40=J40,"△")))</f>
        <v>×</v>
      </c>
      <c r="J41" s="505"/>
      <c r="K41" s="476"/>
      <c r="L41" s="477"/>
      <c r="M41" s="479"/>
      <c r="N41" s="481"/>
      <c r="O41" s="481"/>
      <c r="P41" s="481"/>
      <c r="R41" s="509"/>
      <c r="S41" s="510"/>
      <c r="T41" s="510"/>
      <c r="U41" s="511"/>
      <c r="V41" s="504" t="str">
        <f>IF(V40&gt;W40,"○",IF(V40&lt;W40,"×",IF(V40=W40,"△")))</f>
        <v>○</v>
      </c>
      <c r="W41" s="505"/>
      <c r="X41" s="504" t="str">
        <f>IF(X40&gt;Y40,"○",IF(X40&lt;Y40,"×",IF(X40=Y40,"△")))</f>
        <v>△</v>
      </c>
      <c r="Y41" s="505"/>
      <c r="Z41" s="476"/>
      <c r="AA41" s="477"/>
      <c r="AB41" s="479"/>
      <c r="AC41" s="481"/>
      <c r="AD41" s="481"/>
      <c r="AE41" s="481"/>
    </row>
    <row r="43" spans="1:33" ht="22.05" customHeight="1" x14ac:dyDescent="0.2">
      <c r="A43" s="440" t="str">
        <f>'U12選手権組合せ (抽選結果)'!G2</f>
        <v>■第1日　2月4日  予選リーグ</v>
      </c>
      <c r="B43" s="440"/>
      <c r="C43" s="440"/>
      <c r="D43" s="440"/>
      <c r="E43" s="440"/>
      <c r="F43" s="440"/>
      <c r="G43" s="440"/>
      <c r="H43" s="440"/>
      <c r="I43" s="440"/>
      <c r="J43" s="440"/>
      <c r="K43" s="440"/>
      <c r="L43" s="440"/>
      <c r="N43" s="441" t="s">
        <v>366</v>
      </c>
      <c r="O43" s="441"/>
      <c r="P43" s="441"/>
      <c r="Q43" s="441"/>
      <c r="R43" s="441"/>
      <c r="T43" s="442" t="s">
        <v>364</v>
      </c>
      <c r="U43" s="442"/>
      <c r="V43" s="442"/>
      <c r="W43" s="442"/>
      <c r="X43" s="443" t="str">
        <f>'U12選手権組合せ (抽選結果)'!AL58</f>
        <v>鬼怒グリーンパーク白沢AB</v>
      </c>
      <c r="Y43" s="443"/>
      <c r="Z43" s="443"/>
      <c r="AA43" s="443"/>
      <c r="AB43" s="443"/>
      <c r="AC43" s="443"/>
      <c r="AD43" s="443"/>
      <c r="AE43" s="443"/>
      <c r="AF43" s="443"/>
      <c r="AG43" s="443"/>
    </row>
    <row r="44" spans="1:33" ht="16.05" customHeight="1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R44" s="236"/>
      <c r="S44" s="236"/>
      <c r="T44" s="236"/>
      <c r="U44" s="236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</row>
    <row r="45" spans="1:33" ht="20.100000000000001" customHeight="1" x14ac:dyDescent="0.2">
      <c r="A45" s="47"/>
      <c r="B45" s="47"/>
      <c r="C45" s="47"/>
      <c r="D45" s="47"/>
      <c r="E45" s="47"/>
      <c r="F45" s="47"/>
      <c r="G45" s="47"/>
      <c r="I45" s="442" t="s">
        <v>112</v>
      </c>
      <c r="J45" s="442"/>
      <c r="M45" s="236"/>
      <c r="R45" s="236"/>
      <c r="S45" s="236"/>
      <c r="T45" s="236"/>
      <c r="U45" s="236"/>
      <c r="V45" s="123"/>
      <c r="X45" s="442" t="s">
        <v>113</v>
      </c>
      <c r="Y45" s="442"/>
      <c r="Z45" s="47"/>
    </row>
    <row r="46" spans="1:33" ht="20.100000000000001" customHeight="1" thickBot="1" x14ac:dyDescent="0.25">
      <c r="A46" s="1"/>
      <c r="B46" s="1"/>
      <c r="C46" s="1"/>
      <c r="D46" s="290"/>
      <c r="E46" s="290"/>
      <c r="F46" s="290"/>
      <c r="G46" s="290"/>
      <c r="H46" s="290"/>
      <c r="I46" s="291"/>
      <c r="J46" s="278"/>
      <c r="K46" s="279"/>
      <c r="L46" s="279"/>
      <c r="M46" s="279"/>
      <c r="N46" s="279"/>
      <c r="O46" s="279"/>
      <c r="P46" s="279"/>
      <c r="Q46" s="279"/>
      <c r="R46" s="279"/>
      <c r="S46" s="279"/>
      <c r="T46" s="279"/>
      <c r="U46" s="279"/>
      <c r="V46" s="279"/>
      <c r="W46" s="279"/>
      <c r="X46" s="280"/>
      <c r="Y46" s="292"/>
      <c r="Z46" s="290"/>
      <c r="AA46" s="290"/>
      <c r="AB46" s="290"/>
      <c r="AC46" s="290"/>
      <c r="AD46" s="290"/>
    </row>
    <row r="47" spans="1:33" ht="20.100000000000001" customHeight="1" thickTop="1" x14ac:dyDescent="0.2">
      <c r="A47" s="1"/>
      <c r="B47" s="1"/>
      <c r="C47" s="280"/>
      <c r="D47" s="279"/>
      <c r="E47" s="279"/>
      <c r="F47" s="279"/>
      <c r="G47" s="261"/>
      <c r="H47" s="260"/>
      <c r="I47" s="289"/>
      <c r="J47" s="126"/>
      <c r="K47" s="127"/>
      <c r="L47" s="125"/>
      <c r="M47" s="126"/>
      <c r="N47" s="126"/>
      <c r="O47" s="127"/>
      <c r="P47" s="1"/>
      <c r="Q47" s="1"/>
      <c r="R47" s="1"/>
      <c r="S47" s="125"/>
      <c r="T47" s="126"/>
      <c r="U47" s="126"/>
      <c r="V47" s="249"/>
      <c r="W47" s="247"/>
      <c r="X47" s="248"/>
      <c r="Y47" s="279"/>
      <c r="Z47" s="42"/>
      <c r="AA47" s="43"/>
      <c r="AB47" s="279"/>
      <c r="AC47" s="279"/>
      <c r="AD47" s="293"/>
    </row>
    <row r="48" spans="1:33" ht="20.100000000000001" customHeight="1" x14ac:dyDescent="0.2">
      <c r="A48" s="1"/>
      <c r="B48" s="1"/>
      <c r="C48" s="461">
        <v>1</v>
      </c>
      <c r="D48" s="461"/>
      <c r="E48" s="229"/>
      <c r="F48" s="1"/>
      <c r="G48" s="461">
        <v>2</v>
      </c>
      <c r="H48" s="461"/>
      <c r="I48" s="229"/>
      <c r="J48" s="1"/>
      <c r="K48" s="461">
        <v>3</v>
      </c>
      <c r="L48" s="461"/>
      <c r="M48" s="229"/>
      <c r="N48" s="1"/>
      <c r="O48" s="461">
        <v>4</v>
      </c>
      <c r="P48" s="461"/>
      <c r="Q48" s="1"/>
      <c r="R48" s="461">
        <v>5</v>
      </c>
      <c r="S48" s="461"/>
      <c r="T48" s="229"/>
      <c r="U48" s="1"/>
      <c r="V48" s="461">
        <v>6</v>
      </c>
      <c r="W48" s="461"/>
      <c r="X48" s="229"/>
      <c r="Y48" s="1"/>
      <c r="Z48" s="461">
        <v>7</v>
      </c>
      <c r="AA48" s="461"/>
      <c r="AB48" s="229"/>
      <c r="AC48" s="1"/>
      <c r="AD48" s="461">
        <v>8</v>
      </c>
      <c r="AE48" s="461"/>
    </row>
    <row r="49" spans="1:33" ht="20.100000000000001" customHeight="1" x14ac:dyDescent="0.2">
      <c r="A49" s="1"/>
      <c r="B49" s="1"/>
      <c r="C49" s="557" t="str">
        <f>'U12選手権組合せ (抽選結果)'!AJ65</f>
        <v>栃木ＳＣ　Ｕ－１２</v>
      </c>
      <c r="D49" s="557"/>
      <c r="E49" s="244"/>
      <c r="F49" s="242"/>
      <c r="G49" s="558" t="str">
        <f>'U12選手権組合せ (抽選結果)'!AJ64</f>
        <v>野木ＳＳＳ</v>
      </c>
      <c r="H49" s="558"/>
      <c r="I49" s="244"/>
      <c r="J49" s="128"/>
      <c r="K49" s="558" t="str">
        <f>'U12選手権組合せ (抽選結果)'!AJ63</f>
        <v>高根沢西フットボールクラブ</v>
      </c>
      <c r="L49" s="558"/>
      <c r="M49" s="244"/>
      <c r="N49" s="128"/>
      <c r="O49" s="556" t="str">
        <f>'U12選手権組合せ (抽選結果)'!AJ62</f>
        <v>Ｊ－ＳＰＯＲＴＳＦＯＯＴＢＡＬＬＣＬＵＢＵ－１２</v>
      </c>
      <c r="P49" s="556"/>
      <c r="Q49" s="128"/>
      <c r="R49" s="558" t="str">
        <f>'U12選手権組合せ (抽選結果)'!AJ61</f>
        <v>鹿沼東光ＦＣ</v>
      </c>
      <c r="S49" s="558"/>
      <c r="T49" s="244"/>
      <c r="U49" s="128"/>
      <c r="V49" s="556" t="str">
        <f>'U12選手権組合せ (抽選結果)'!AJ60</f>
        <v>ともぞうサッカークラブ</v>
      </c>
      <c r="W49" s="556"/>
      <c r="X49" s="244"/>
      <c r="Y49" s="128"/>
      <c r="Z49" s="558" t="str">
        <f>'U12選手権組合せ (抽選結果)'!AJ59</f>
        <v>西那須野西ＳＣ</v>
      </c>
      <c r="AA49" s="558"/>
      <c r="AB49" s="244"/>
      <c r="AC49" s="128"/>
      <c r="AD49" s="665" t="str">
        <f>'U12選手権組合せ (抽選結果)'!AJ58</f>
        <v>御厨フットボールクラブ</v>
      </c>
      <c r="AE49" s="665"/>
    </row>
    <row r="50" spans="1:33" ht="20.100000000000001" customHeight="1" x14ac:dyDescent="0.2">
      <c r="A50" s="1"/>
      <c r="B50" s="1"/>
      <c r="C50" s="557"/>
      <c r="D50" s="557"/>
      <c r="E50" s="244"/>
      <c r="F50" s="242"/>
      <c r="G50" s="558"/>
      <c r="H50" s="558"/>
      <c r="I50" s="244"/>
      <c r="J50" s="128"/>
      <c r="K50" s="558"/>
      <c r="L50" s="558"/>
      <c r="M50" s="244"/>
      <c r="N50" s="128"/>
      <c r="O50" s="556"/>
      <c r="P50" s="556"/>
      <c r="Q50" s="128"/>
      <c r="R50" s="558"/>
      <c r="S50" s="558"/>
      <c r="T50" s="244"/>
      <c r="U50" s="128"/>
      <c r="V50" s="556"/>
      <c r="W50" s="556"/>
      <c r="X50" s="244"/>
      <c r="Y50" s="128"/>
      <c r="Z50" s="558"/>
      <c r="AA50" s="558"/>
      <c r="AB50" s="244"/>
      <c r="AC50" s="128"/>
      <c r="AD50" s="665"/>
      <c r="AE50" s="665"/>
    </row>
    <row r="51" spans="1:33" ht="20.100000000000001" customHeight="1" x14ac:dyDescent="0.2">
      <c r="A51" s="1"/>
      <c r="B51" s="1"/>
      <c r="C51" s="557"/>
      <c r="D51" s="557"/>
      <c r="E51" s="244"/>
      <c r="F51" s="242"/>
      <c r="G51" s="558"/>
      <c r="H51" s="558"/>
      <c r="I51" s="244"/>
      <c r="J51" s="128"/>
      <c r="K51" s="558"/>
      <c r="L51" s="558"/>
      <c r="M51" s="244"/>
      <c r="N51" s="128"/>
      <c r="O51" s="556"/>
      <c r="P51" s="556"/>
      <c r="Q51" s="128"/>
      <c r="R51" s="558"/>
      <c r="S51" s="558"/>
      <c r="T51" s="244"/>
      <c r="U51" s="128"/>
      <c r="V51" s="556"/>
      <c r="W51" s="556"/>
      <c r="X51" s="244"/>
      <c r="Y51" s="128"/>
      <c r="Z51" s="558"/>
      <c r="AA51" s="558"/>
      <c r="AB51" s="244"/>
      <c r="AC51" s="128"/>
      <c r="AD51" s="665"/>
      <c r="AE51" s="665"/>
    </row>
    <row r="52" spans="1:33" ht="20.100000000000001" customHeight="1" x14ac:dyDescent="0.2">
      <c r="A52" s="1"/>
      <c r="B52" s="1"/>
      <c r="C52" s="557"/>
      <c r="D52" s="557"/>
      <c r="E52" s="244"/>
      <c r="F52" s="242"/>
      <c r="G52" s="558"/>
      <c r="H52" s="558"/>
      <c r="I52" s="244"/>
      <c r="J52" s="128"/>
      <c r="K52" s="558"/>
      <c r="L52" s="558"/>
      <c r="M52" s="244"/>
      <c r="N52" s="128"/>
      <c r="O52" s="556"/>
      <c r="P52" s="556"/>
      <c r="Q52" s="128"/>
      <c r="R52" s="558"/>
      <c r="S52" s="558"/>
      <c r="T52" s="244"/>
      <c r="U52" s="128"/>
      <c r="V52" s="556"/>
      <c r="W52" s="556"/>
      <c r="X52" s="244"/>
      <c r="Y52" s="128"/>
      <c r="Z52" s="558"/>
      <c r="AA52" s="558"/>
      <c r="AB52" s="244"/>
      <c r="AC52" s="128"/>
      <c r="AD52" s="665"/>
      <c r="AE52" s="665"/>
    </row>
    <row r="53" spans="1:33" ht="20.100000000000001" customHeight="1" x14ac:dyDescent="0.2">
      <c r="A53" s="1"/>
      <c r="B53" s="1"/>
      <c r="C53" s="557"/>
      <c r="D53" s="557"/>
      <c r="E53" s="244"/>
      <c r="F53" s="242"/>
      <c r="G53" s="558"/>
      <c r="H53" s="558"/>
      <c r="I53" s="244"/>
      <c r="J53" s="128"/>
      <c r="K53" s="558"/>
      <c r="L53" s="558"/>
      <c r="M53" s="244"/>
      <c r="N53" s="128"/>
      <c r="O53" s="556"/>
      <c r="P53" s="556"/>
      <c r="Q53" s="128"/>
      <c r="R53" s="558"/>
      <c r="S53" s="558"/>
      <c r="T53" s="244"/>
      <c r="U53" s="128"/>
      <c r="V53" s="556"/>
      <c r="W53" s="556"/>
      <c r="X53" s="244"/>
      <c r="Y53" s="128"/>
      <c r="Z53" s="558"/>
      <c r="AA53" s="558"/>
      <c r="AB53" s="244"/>
      <c r="AC53" s="128"/>
      <c r="AD53" s="665"/>
      <c r="AE53" s="665"/>
    </row>
    <row r="54" spans="1:33" ht="20.100000000000001" customHeight="1" x14ac:dyDescent="0.2">
      <c r="A54" s="1"/>
      <c r="B54" s="1"/>
      <c r="C54" s="557"/>
      <c r="D54" s="557"/>
      <c r="E54" s="244"/>
      <c r="F54" s="242"/>
      <c r="G54" s="558"/>
      <c r="H54" s="558"/>
      <c r="I54" s="244"/>
      <c r="J54" s="128"/>
      <c r="K54" s="558"/>
      <c r="L54" s="558"/>
      <c r="M54" s="244"/>
      <c r="N54" s="128"/>
      <c r="O54" s="556"/>
      <c r="P54" s="556"/>
      <c r="Q54" s="128"/>
      <c r="R54" s="558"/>
      <c r="S54" s="558"/>
      <c r="T54" s="244"/>
      <c r="U54" s="128"/>
      <c r="V54" s="556"/>
      <c r="W54" s="556"/>
      <c r="X54" s="244"/>
      <c r="Y54" s="128"/>
      <c r="Z54" s="558"/>
      <c r="AA54" s="558"/>
      <c r="AB54" s="244"/>
      <c r="AC54" s="128"/>
      <c r="AD54" s="665"/>
      <c r="AE54" s="665"/>
    </row>
    <row r="55" spans="1:33" ht="20.100000000000001" customHeight="1" x14ac:dyDescent="0.2">
      <c r="A55" s="1"/>
      <c r="B55" s="1"/>
      <c r="C55" s="557"/>
      <c r="D55" s="557"/>
      <c r="E55" s="244"/>
      <c r="F55" s="242"/>
      <c r="G55" s="558"/>
      <c r="H55" s="558"/>
      <c r="I55" s="244"/>
      <c r="J55" s="128"/>
      <c r="K55" s="558"/>
      <c r="L55" s="558"/>
      <c r="M55" s="244"/>
      <c r="N55" s="128"/>
      <c r="O55" s="556"/>
      <c r="P55" s="556"/>
      <c r="Q55" s="128"/>
      <c r="R55" s="558"/>
      <c r="S55" s="558"/>
      <c r="T55" s="244"/>
      <c r="U55" s="128"/>
      <c r="V55" s="556"/>
      <c r="W55" s="556"/>
      <c r="X55" s="244"/>
      <c r="Y55" s="128"/>
      <c r="Z55" s="558"/>
      <c r="AA55" s="558"/>
      <c r="AB55" s="244"/>
      <c r="AC55" s="128"/>
      <c r="AD55" s="665"/>
      <c r="AE55" s="665"/>
    </row>
    <row r="56" spans="1:33" ht="20.100000000000001" customHeight="1" x14ac:dyDescent="0.2">
      <c r="A56" s="1"/>
      <c r="B56" s="1"/>
      <c r="C56" s="557"/>
      <c r="D56" s="557"/>
      <c r="E56" s="244"/>
      <c r="F56" s="242"/>
      <c r="G56" s="558"/>
      <c r="H56" s="558"/>
      <c r="I56" s="244"/>
      <c r="J56" s="128"/>
      <c r="K56" s="558"/>
      <c r="L56" s="558"/>
      <c r="M56" s="244"/>
      <c r="N56" s="128"/>
      <c r="O56" s="556"/>
      <c r="P56" s="556"/>
      <c r="Q56" s="128"/>
      <c r="R56" s="558"/>
      <c r="S56" s="558"/>
      <c r="T56" s="244"/>
      <c r="U56" s="128"/>
      <c r="V56" s="556"/>
      <c r="W56" s="556"/>
      <c r="X56" s="244"/>
      <c r="Y56" s="128"/>
      <c r="Z56" s="558"/>
      <c r="AA56" s="558"/>
      <c r="AB56" s="244"/>
      <c r="AC56" s="128"/>
      <c r="AD56" s="665"/>
      <c r="AE56" s="665"/>
    </row>
    <row r="57" spans="1:33" ht="20.100000000000001" customHeight="1" x14ac:dyDescent="0.2">
      <c r="B57" s="251" t="s">
        <v>289</v>
      </c>
      <c r="D57" s="251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B57" s="245" t="s">
        <v>86</v>
      </c>
      <c r="AC57" s="241" t="s">
        <v>15</v>
      </c>
      <c r="AD57" s="241" t="s">
        <v>16</v>
      </c>
      <c r="AE57" s="241" t="s">
        <v>16</v>
      </c>
      <c r="AF57" s="241" t="s">
        <v>14</v>
      </c>
      <c r="AG57" s="84" t="s">
        <v>87</v>
      </c>
    </row>
    <row r="58" spans="1:33" ht="14.1" customHeight="1" x14ac:dyDescent="0.2">
      <c r="B58" s="461" t="s">
        <v>290</v>
      </c>
      <c r="C58" s="461" t="s">
        <v>5</v>
      </c>
      <c r="D58" s="559">
        <v>0.39583333333333331</v>
      </c>
      <c r="E58" s="559"/>
      <c r="F58" s="559"/>
      <c r="G58" s="560" t="str">
        <f>C49</f>
        <v>栃木ＳＣ　Ｕ－１２</v>
      </c>
      <c r="H58" s="560"/>
      <c r="I58" s="560"/>
      <c r="J58" s="560"/>
      <c r="K58" s="560"/>
      <c r="L58" s="560"/>
      <c r="M58" s="560"/>
      <c r="N58" s="461">
        <f>P58+P59</f>
        <v>4</v>
      </c>
      <c r="O58" s="561" t="s">
        <v>10</v>
      </c>
      <c r="P58" s="229">
        <v>1</v>
      </c>
      <c r="Q58" s="229" t="s">
        <v>36</v>
      </c>
      <c r="R58" s="229">
        <v>0</v>
      </c>
      <c r="S58" s="561" t="s">
        <v>11</v>
      </c>
      <c r="T58" s="461">
        <f>R58+R59</f>
        <v>0</v>
      </c>
      <c r="U58" s="565" t="str">
        <f>G49</f>
        <v>野木ＳＳＳ</v>
      </c>
      <c r="V58" s="565"/>
      <c r="W58" s="565"/>
      <c r="X58" s="565"/>
      <c r="Y58" s="565"/>
      <c r="Z58" s="565"/>
      <c r="AA58" s="565"/>
      <c r="AB58" s="458" t="s">
        <v>86</v>
      </c>
      <c r="AC58" s="563" t="s">
        <v>82</v>
      </c>
      <c r="AD58" s="563" t="s">
        <v>80</v>
      </c>
      <c r="AE58" s="563" t="s">
        <v>291</v>
      </c>
      <c r="AF58" s="563">
        <v>8</v>
      </c>
      <c r="AG58" s="460" t="s">
        <v>87</v>
      </c>
    </row>
    <row r="59" spans="1:33" ht="14.1" customHeight="1" x14ac:dyDescent="0.2">
      <c r="B59" s="461"/>
      <c r="C59" s="461"/>
      <c r="D59" s="559"/>
      <c r="E59" s="559"/>
      <c r="F59" s="559"/>
      <c r="G59" s="560"/>
      <c r="H59" s="560"/>
      <c r="I59" s="560"/>
      <c r="J59" s="560"/>
      <c r="K59" s="560"/>
      <c r="L59" s="560"/>
      <c r="M59" s="560"/>
      <c r="N59" s="461"/>
      <c r="O59" s="561"/>
      <c r="P59" s="229">
        <v>3</v>
      </c>
      <c r="Q59" s="229" t="s">
        <v>36</v>
      </c>
      <c r="R59" s="229">
        <v>0</v>
      </c>
      <c r="S59" s="561"/>
      <c r="T59" s="461"/>
      <c r="U59" s="565"/>
      <c r="V59" s="565"/>
      <c r="W59" s="565"/>
      <c r="X59" s="565"/>
      <c r="Y59" s="565"/>
      <c r="Z59" s="565"/>
      <c r="AA59" s="565"/>
      <c r="AB59" s="458"/>
      <c r="AC59" s="563"/>
      <c r="AD59" s="563"/>
      <c r="AE59" s="563"/>
      <c r="AF59" s="563"/>
      <c r="AG59" s="460"/>
    </row>
    <row r="60" spans="1:33" ht="14.1" customHeight="1" x14ac:dyDescent="0.2">
      <c r="B60" s="461" t="s">
        <v>292</v>
      </c>
      <c r="C60" s="461" t="s">
        <v>5</v>
      </c>
      <c r="D60" s="559">
        <v>0.39583333333333331</v>
      </c>
      <c r="E60" s="559"/>
      <c r="F60" s="559"/>
      <c r="G60" s="564" t="str">
        <f>K49</f>
        <v>高根沢西フットボールクラブ</v>
      </c>
      <c r="H60" s="564"/>
      <c r="I60" s="564"/>
      <c r="J60" s="564"/>
      <c r="K60" s="564"/>
      <c r="L60" s="564"/>
      <c r="M60" s="564"/>
      <c r="N60" s="461">
        <f>P60+P61</f>
        <v>1</v>
      </c>
      <c r="O60" s="561" t="s">
        <v>10</v>
      </c>
      <c r="P60" s="229">
        <v>1</v>
      </c>
      <c r="Q60" s="229" t="s">
        <v>36</v>
      </c>
      <c r="R60" s="229">
        <v>2</v>
      </c>
      <c r="S60" s="561" t="s">
        <v>11</v>
      </c>
      <c r="T60" s="461">
        <f>R60+R61</f>
        <v>4</v>
      </c>
      <c r="U60" s="666" t="str">
        <f>O49</f>
        <v>Ｊ－ＳＰＯＲＴＳＦＯＯＴＢＡＬＬＣＬＵＢＵ－１２</v>
      </c>
      <c r="V60" s="666"/>
      <c r="W60" s="666"/>
      <c r="X60" s="666"/>
      <c r="Y60" s="666"/>
      <c r="Z60" s="666"/>
      <c r="AA60" s="666"/>
      <c r="AB60" s="458" t="s">
        <v>86</v>
      </c>
      <c r="AC60" s="563" t="s">
        <v>293</v>
      </c>
      <c r="AD60" s="563" t="s">
        <v>291</v>
      </c>
      <c r="AE60" s="563" t="s">
        <v>80</v>
      </c>
      <c r="AF60" s="563">
        <v>5</v>
      </c>
      <c r="AG60" s="460" t="s">
        <v>87</v>
      </c>
    </row>
    <row r="61" spans="1:33" ht="14.1" customHeight="1" x14ac:dyDescent="0.2">
      <c r="B61" s="461"/>
      <c r="C61" s="461"/>
      <c r="D61" s="559"/>
      <c r="E61" s="559"/>
      <c r="F61" s="559"/>
      <c r="G61" s="564"/>
      <c r="H61" s="564"/>
      <c r="I61" s="564"/>
      <c r="J61" s="564"/>
      <c r="K61" s="564"/>
      <c r="L61" s="564"/>
      <c r="M61" s="564"/>
      <c r="N61" s="461"/>
      <c r="O61" s="561"/>
      <c r="P61" s="229">
        <v>0</v>
      </c>
      <c r="Q61" s="229" t="s">
        <v>36</v>
      </c>
      <c r="R61" s="229">
        <v>2</v>
      </c>
      <c r="S61" s="561"/>
      <c r="T61" s="461"/>
      <c r="U61" s="666"/>
      <c r="V61" s="666"/>
      <c r="W61" s="666"/>
      <c r="X61" s="666"/>
      <c r="Y61" s="666"/>
      <c r="Z61" s="666"/>
      <c r="AA61" s="666"/>
      <c r="AB61" s="458"/>
      <c r="AC61" s="563"/>
      <c r="AD61" s="563"/>
      <c r="AE61" s="563"/>
      <c r="AF61" s="563"/>
      <c r="AG61" s="460"/>
    </row>
    <row r="62" spans="1:33" ht="14.1" customHeight="1" x14ac:dyDescent="0.2">
      <c r="B62" s="461" t="s">
        <v>290</v>
      </c>
      <c r="C62" s="461" t="s">
        <v>6</v>
      </c>
      <c r="D62" s="559">
        <v>0.4236111111111111</v>
      </c>
      <c r="E62" s="559"/>
      <c r="F62" s="559"/>
      <c r="G62" s="565" t="str">
        <f>R49</f>
        <v>鹿沼東光ＦＣ</v>
      </c>
      <c r="H62" s="565"/>
      <c r="I62" s="565"/>
      <c r="J62" s="565"/>
      <c r="K62" s="565"/>
      <c r="L62" s="565"/>
      <c r="M62" s="565"/>
      <c r="N62" s="461">
        <f>P62+P63</f>
        <v>0</v>
      </c>
      <c r="O62" s="561" t="s">
        <v>10</v>
      </c>
      <c r="P62" s="229">
        <v>0</v>
      </c>
      <c r="Q62" s="229" t="s">
        <v>36</v>
      </c>
      <c r="R62" s="229">
        <v>4</v>
      </c>
      <c r="S62" s="561" t="s">
        <v>11</v>
      </c>
      <c r="T62" s="461">
        <f>R62+R63</f>
        <v>8</v>
      </c>
      <c r="U62" s="560" t="str">
        <f>V49</f>
        <v>ともぞうサッカークラブ</v>
      </c>
      <c r="V62" s="560"/>
      <c r="W62" s="560"/>
      <c r="X62" s="560"/>
      <c r="Y62" s="560"/>
      <c r="Z62" s="560"/>
      <c r="AA62" s="560"/>
      <c r="AB62" s="458" t="s">
        <v>86</v>
      </c>
      <c r="AC62" s="563" t="s">
        <v>84</v>
      </c>
      <c r="AD62" s="563" t="s">
        <v>85</v>
      </c>
      <c r="AE62" s="563" t="s">
        <v>83</v>
      </c>
      <c r="AF62" s="563">
        <v>4</v>
      </c>
      <c r="AG62" s="460" t="s">
        <v>87</v>
      </c>
    </row>
    <row r="63" spans="1:33" ht="14.1" customHeight="1" x14ac:dyDescent="0.2">
      <c r="B63" s="461"/>
      <c r="C63" s="461"/>
      <c r="D63" s="559"/>
      <c r="E63" s="559"/>
      <c r="F63" s="559"/>
      <c r="G63" s="565"/>
      <c r="H63" s="565"/>
      <c r="I63" s="565"/>
      <c r="J63" s="565"/>
      <c r="K63" s="565"/>
      <c r="L63" s="565"/>
      <c r="M63" s="565"/>
      <c r="N63" s="461"/>
      <c r="O63" s="561"/>
      <c r="P63" s="229">
        <v>0</v>
      </c>
      <c r="Q63" s="229" t="s">
        <v>36</v>
      </c>
      <c r="R63" s="229">
        <v>4</v>
      </c>
      <c r="S63" s="561"/>
      <c r="T63" s="461"/>
      <c r="U63" s="560"/>
      <c r="V63" s="560"/>
      <c r="W63" s="560"/>
      <c r="X63" s="560"/>
      <c r="Y63" s="560"/>
      <c r="Z63" s="560"/>
      <c r="AA63" s="560"/>
      <c r="AB63" s="458"/>
      <c r="AC63" s="563"/>
      <c r="AD63" s="563"/>
      <c r="AE63" s="563"/>
      <c r="AF63" s="563"/>
      <c r="AG63" s="460"/>
    </row>
    <row r="64" spans="1:33" ht="14.1" customHeight="1" x14ac:dyDescent="0.2">
      <c r="B64" s="461" t="s">
        <v>292</v>
      </c>
      <c r="C64" s="461" t="s">
        <v>6</v>
      </c>
      <c r="D64" s="559">
        <v>0.4236111111111111</v>
      </c>
      <c r="E64" s="559"/>
      <c r="F64" s="559"/>
      <c r="G64" s="565" t="str">
        <f>Z49</f>
        <v>西那須野西ＳＣ</v>
      </c>
      <c r="H64" s="565"/>
      <c r="I64" s="565"/>
      <c r="J64" s="565"/>
      <c r="K64" s="565"/>
      <c r="L64" s="565"/>
      <c r="M64" s="565"/>
      <c r="N64" s="461">
        <f>P64+P65</f>
        <v>0</v>
      </c>
      <c r="O64" s="561" t="s">
        <v>10</v>
      </c>
      <c r="P64" s="229">
        <v>0</v>
      </c>
      <c r="Q64" s="229" t="s">
        <v>36</v>
      </c>
      <c r="R64" s="229">
        <v>4</v>
      </c>
      <c r="S64" s="561" t="s">
        <v>11</v>
      </c>
      <c r="T64" s="461">
        <f>R64+R65</f>
        <v>6</v>
      </c>
      <c r="U64" s="560" t="str">
        <f>AD49</f>
        <v>御厨フットボールクラブ</v>
      </c>
      <c r="V64" s="560"/>
      <c r="W64" s="560"/>
      <c r="X64" s="560"/>
      <c r="Y64" s="560"/>
      <c r="Z64" s="560"/>
      <c r="AA64" s="560"/>
      <c r="AB64" s="458" t="s">
        <v>86</v>
      </c>
      <c r="AC64" s="563" t="s">
        <v>81</v>
      </c>
      <c r="AD64" s="563" t="s">
        <v>83</v>
      </c>
      <c r="AE64" s="563" t="s">
        <v>85</v>
      </c>
      <c r="AF64" s="563">
        <v>1</v>
      </c>
      <c r="AG64" s="460" t="s">
        <v>87</v>
      </c>
    </row>
    <row r="65" spans="2:33" ht="14.1" customHeight="1" x14ac:dyDescent="0.2">
      <c r="B65" s="461"/>
      <c r="C65" s="461"/>
      <c r="D65" s="559"/>
      <c r="E65" s="559"/>
      <c r="F65" s="559"/>
      <c r="G65" s="565"/>
      <c r="H65" s="565"/>
      <c r="I65" s="565"/>
      <c r="J65" s="565"/>
      <c r="K65" s="565"/>
      <c r="L65" s="565"/>
      <c r="M65" s="565"/>
      <c r="N65" s="461"/>
      <c r="O65" s="561"/>
      <c r="P65" s="229">
        <v>0</v>
      </c>
      <c r="Q65" s="229" t="s">
        <v>36</v>
      </c>
      <c r="R65" s="229">
        <v>2</v>
      </c>
      <c r="S65" s="561"/>
      <c r="T65" s="461"/>
      <c r="U65" s="560"/>
      <c r="V65" s="560"/>
      <c r="W65" s="560"/>
      <c r="X65" s="560"/>
      <c r="Y65" s="560"/>
      <c r="Z65" s="560"/>
      <c r="AA65" s="560"/>
      <c r="AB65" s="458"/>
      <c r="AC65" s="563"/>
      <c r="AD65" s="563"/>
      <c r="AE65" s="563"/>
      <c r="AF65" s="563"/>
      <c r="AG65" s="460"/>
    </row>
    <row r="66" spans="2:33" ht="14.1" customHeight="1" x14ac:dyDescent="0.2">
      <c r="B66" s="461" t="s">
        <v>290</v>
      </c>
      <c r="C66" s="461" t="s">
        <v>7</v>
      </c>
      <c r="D66" s="559">
        <v>0.4513888888888889</v>
      </c>
      <c r="E66" s="559"/>
      <c r="F66" s="559"/>
      <c r="G66" s="560" t="str">
        <f>C49</f>
        <v>栃木ＳＣ　Ｕ－１２</v>
      </c>
      <c r="H66" s="560"/>
      <c r="I66" s="560"/>
      <c r="J66" s="560"/>
      <c r="K66" s="560"/>
      <c r="L66" s="560"/>
      <c r="M66" s="560"/>
      <c r="N66" s="461">
        <f>P66+P67</f>
        <v>5</v>
      </c>
      <c r="O66" s="561" t="s">
        <v>10</v>
      </c>
      <c r="P66" s="229">
        <v>2</v>
      </c>
      <c r="Q66" s="229" t="s">
        <v>36</v>
      </c>
      <c r="R66" s="229">
        <v>0</v>
      </c>
      <c r="S66" s="561" t="s">
        <v>11</v>
      </c>
      <c r="T66" s="461">
        <f>R66+R67</f>
        <v>0</v>
      </c>
      <c r="U66" s="564" t="str">
        <f>K49</f>
        <v>高根沢西フットボールクラブ</v>
      </c>
      <c r="V66" s="564"/>
      <c r="W66" s="564"/>
      <c r="X66" s="564"/>
      <c r="Y66" s="564"/>
      <c r="Z66" s="564"/>
      <c r="AA66" s="564"/>
      <c r="AB66" s="458" t="s">
        <v>86</v>
      </c>
      <c r="AC66" s="563" t="s">
        <v>80</v>
      </c>
      <c r="AD66" s="563" t="s">
        <v>82</v>
      </c>
      <c r="AE66" s="563" t="s">
        <v>293</v>
      </c>
      <c r="AF66" s="563">
        <v>7</v>
      </c>
      <c r="AG66" s="460" t="s">
        <v>87</v>
      </c>
    </row>
    <row r="67" spans="2:33" ht="14.1" customHeight="1" x14ac:dyDescent="0.2">
      <c r="B67" s="461"/>
      <c r="C67" s="461"/>
      <c r="D67" s="559"/>
      <c r="E67" s="559"/>
      <c r="F67" s="559"/>
      <c r="G67" s="560"/>
      <c r="H67" s="560"/>
      <c r="I67" s="560"/>
      <c r="J67" s="560"/>
      <c r="K67" s="560"/>
      <c r="L67" s="560"/>
      <c r="M67" s="560"/>
      <c r="N67" s="461"/>
      <c r="O67" s="561"/>
      <c r="P67" s="229">
        <v>3</v>
      </c>
      <c r="Q67" s="229" t="s">
        <v>36</v>
      </c>
      <c r="R67" s="229">
        <v>0</v>
      </c>
      <c r="S67" s="561"/>
      <c r="T67" s="461"/>
      <c r="U67" s="564"/>
      <c r="V67" s="564"/>
      <c r="W67" s="564"/>
      <c r="X67" s="564"/>
      <c r="Y67" s="564"/>
      <c r="Z67" s="564"/>
      <c r="AA67" s="564"/>
      <c r="AB67" s="458"/>
      <c r="AC67" s="563"/>
      <c r="AD67" s="563"/>
      <c r="AE67" s="563"/>
      <c r="AF67" s="563"/>
      <c r="AG67" s="460"/>
    </row>
    <row r="68" spans="2:33" ht="14.1" customHeight="1" x14ac:dyDescent="0.2">
      <c r="B68" s="461" t="s">
        <v>292</v>
      </c>
      <c r="C68" s="461" t="s">
        <v>7</v>
      </c>
      <c r="D68" s="559">
        <v>0.4513888888888889</v>
      </c>
      <c r="E68" s="559"/>
      <c r="F68" s="559"/>
      <c r="G68" s="565" t="str">
        <f>G49</f>
        <v>野木ＳＳＳ</v>
      </c>
      <c r="H68" s="565"/>
      <c r="I68" s="565"/>
      <c r="J68" s="565"/>
      <c r="K68" s="565"/>
      <c r="L68" s="565"/>
      <c r="M68" s="565"/>
      <c r="N68" s="461">
        <f>P68+P69</f>
        <v>0</v>
      </c>
      <c r="O68" s="561" t="s">
        <v>10</v>
      </c>
      <c r="P68" s="229">
        <v>0</v>
      </c>
      <c r="Q68" s="229" t="s">
        <v>36</v>
      </c>
      <c r="R68" s="229">
        <v>1</v>
      </c>
      <c r="S68" s="561" t="s">
        <v>11</v>
      </c>
      <c r="T68" s="461">
        <f>R68+R69</f>
        <v>6</v>
      </c>
      <c r="U68" s="666" t="str">
        <f>O49</f>
        <v>Ｊ－ＳＰＯＲＴＳＦＯＯＴＢＡＬＬＣＬＵＢＵ－１２</v>
      </c>
      <c r="V68" s="666"/>
      <c r="W68" s="666"/>
      <c r="X68" s="666"/>
      <c r="Y68" s="666"/>
      <c r="Z68" s="666"/>
      <c r="AA68" s="666"/>
      <c r="AB68" s="458" t="s">
        <v>86</v>
      </c>
      <c r="AC68" s="563" t="s">
        <v>291</v>
      </c>
      <c r="AD68" s="563" t="s">
        <v>293</v>
      </c>
      <c r="AE68" s="563" t="s">
        <v>82</v>
      </c>
      <c r="AF68" s="563">
        <v>6</v>
      </c>
      <c r="AG68" s="460" t="s">
        <v>87</v>
      </c>
    </row>
    <row r="69" spans="2:33" ht="14.1" customHeight="1" x14ac:dyDescent="0.2">
      <c r="B69" s="461"/>
      <c r="C69" s="461"/>
      <c r="D69" s="559"/>
      <c r="E69" s="559"/>
      <c r="F69" s="559"/>
      <c r="G69" s="565"/>
      <c r="H69" s="565"/>
      <c r="I69" s="565"/>
      <c r="J69" s="565"/>
      <c r="K69" s="565"/>
      <c r="L69" s="565"/>
      <c r="M69" s="565"/>
      <c r="N69" s="461"/>
      <c r="O69" s="561"/>
      <c r="P69" s="229">
        <v>0</v>
      </c>
      <c r="Q69" s="229" t="s">
        <v>36</v>
      </c>
      <c r="R69" s="229">
        <v>5</v>
      </c>
      <c r="S69" s="561"/>
      <c r="T69" s="461"/>
      <c r="U69" s="666"/>
      <c r="V69" s="666"/>
      <c r="W69" s="666"/>
      <c r="X69" s="666"/>
      <c r="Y69" s="666"/>
      <c r="Z69" s="666"/>
      <c r="AA69" s="666"/>
      <c r="AB69" s="458"/>
      <c r="AC69" s="563"/>
      <c r="AD69" s="563"/>
      <c r="AE69" s="563"/>
      <c r="AF69" s="563"/>
      <c r="AG69" s="460"/>
    </row>
    <row r="70" spans="2:33" ht="14.1" customHeight="1" x14ac:dyDescent="0.2">
      <c r="B70" s="461" t="s">
        <v>290</v>
      </c>
      <c r="C70" s="461" t="s">
        <v>8</v>
      </c>
      <c r="D70" s="559">
        <v>0.47916666666666669</v>
      </c>
      <c r="E70" s="559"/>
      <c r="F70" s="559"/>
      <c r="G70" s="560" t="str">
        <f>R49</f>
        <v>鹿沼東光ＦＣ</v>
      </c>
      <c r="H70" s="560"/>
      <c r="I70" s="560"/>
      <c r="J70" s="560"/>
      <c r="K70" s="560"/>
      <c r="L70" s="560"/>
      <c r="M70" s="560"/>
      <c r="N70" s="461">
        <f>P70+P71</f>
        <v>1</v>
      </c>
      <c r="O70" s="561" t="s">
        <v>10</v>
      </c>
      <c r="P70" s="229">
        <v>0</v>
      </c>
      <c r="Q70" s="229" t="s">
        <v>36</v>
      </c>
      <c r="R70" s="229">
        <v>0</v>
      </c>
      <c r="S70" s="561" t="s">
        <v>11</v>
      </c>
      <c r="T70" s="461">
        <f>R70+R71</f>
        <v>0</v>
      </c>
      <c r="U70" s="565" t="str">
        <f>Z49</f>
        <v>西那須野西ＳＣ</v>
      </c>
      <c r="V70" s="565"/>
      <c r="W70" s="565"/>
      <c r="X70" s="565"/>
      <c r="Y70" s="565"/>
      <c r="Z70" s="565"/>
      <c r="AA70" s="565"/>
      <c r="AB70" s="458" t="s">
        <v>86</v>
      </c>
      <c r="AC70" s="563" t="s">
        <v>85</v>
      </c>
      <c r="AD70" s="563" t="s">
        <v>84</v>
      </c>
      <c r="AE70" s="563" t="s">
        <v>81</v>
      </c>
      <c r="AF70" s="563">
        <v>3</v>
      </c>
      <c r="AG70" s="460" t="s">
        <v>87</v>
      </c>
    </row>
    <row r="71" spans="2:33" ht="14.1" customHeight="1" x14ac:dyDescent="0.2">
      <c r="B71" s="461"/>
      <c r="C71" s="461"/>
      <c r="D71" s="559"/>
      <c r="E71" s="559"/>
      <c r="F71" s="559"/>
      <c r="G71" s="560"/>
      <c r="H71" s="560"/>
      <c r="I71" s="560"/>
      <c r="J71" s="560"/>
      <c r="K71" s="560"/>
      <c r="L71" s="560"/>
      <c r="M71" s="560"/>
      <c r="N71" s="461"/>
      <c r="O71" s="561"/>
      <c r="P71" s="229">
        <v>1</v>
      </c>
      <c r="Q71" s="229" t="s">
        <v>36</v>
      </c>
      <c r="R71" s="229">
        <v>0</v>
      </c>
      <c r="S71" s="561"/>
      <c r="T71" s="461"/>
      <c r="U71" s="565"/>
      <c r="V71" s="565"/>
      <c r="W71" s="565"/>
      <c r="X71" s="565"/>
      <c r="Y71" s="565"/>
      <c r="Z71" s="565"/>
      <c r="AA71" s="565"/>
      <c r="AB71" s="458"/>
      <c r="AC71" s="563"/>
      <c r="AD71" s="563"/>
      <c r="AE71" s="563"/>
      <c r="AF71" s="563"/>
      <c r="AG71" s="460"/>
    </row>
    <row r="72" spans="2:33" ht="14.1" customHeight="1" x14ac:dyDescent="0.2">
      <c r="B72" s="461" t="s">
        <v>292</v>
      </c>
      <c r="C72" s="461" t="s">
        <v>8</v>
      </c>
      <c r="D72" s="559">
        <v>0.47916666666666669</v>
      </c>
      <c r="E72" s="559"/>
      <c r="F72" s="559"/>
      <c r="G72" s="565" t="str">
        <f>V49</f>
        <v>ともぞうサッカークラブ</v>
      </c>
      <c r="H72" s="565"/>
      <c r="I72" s="565"/>
      <c r="J72" s="565"/>
      <c r="K72" s="565"/>
      <c r="L72" s="565"/>
      <c r="M72" s="565"/>
      <c r="N72" s="461">
        <f>P72+P73</f>
        <v>0</v>
      </c>
      <c r="O72" s="561" t="s">
        <v>10</v>
      </c>
      <c r="P72" s="229">
        <v>0</v>
      </c>
      <c r="Q72" s="229" t="s">
        <v>36</v>
      </c>
      <c r="R72" s="229">
        <v>1</v>
      </c>
      <c r="S72" s="561" t="s">
        <v>11</v>
      </c>
      <c r="T72" s="461">
        <f>R72+R73</f>
        <v>1</v>
      </c>
      <c r="U72" s="560" t="str">
        <f>AD49</f>
        <v>御厨フットボールクラブ</v>
      </c>
      <c r="V72" s="560"/>
      <c r="W72" s="560"/>
      <c r="X72" s="560"/>
      <c r="Y72" s="560"/>
      <c r="Z72" s="560"/>
      <c r="AA72" s="560"/>
      <c r="AB72" s="458" t="s">
        <v>86</v>
      </c>
      <c r="AC72" s="563" t="s">
        <v>83</v>
      </c>
      <c r="AD72" s="563" t="s">
        <v>81</v>
      </c>
      <c r="AE72" s="563" t="s">
        <v>84</v>
      </c>
      <c r="AF72" s="563">
        <v>2</v>
      </c>
      <c r="AG72" s="460" t="s">
        <v>87</v>
      </c>
    </row>
    <row r="73" spans="2:33" ht="14.1" customHeight="1" x14ac:dyDescent="0.2">
      <c r="B73" s="461"/>
      <c r="C73" s="461"/>
      <c r="D73" s="559"/>
      <c r="E73" s="559"/>
      <c r="F73" s="559"/>
      <c r="G73" s="565"/>
      <c r="H73" s="565"/>
      <c r="I73" s="565"/>
      <c r="J73" s="565"/>
      <c r="K73" s="565"/>
      <c r="L73" s="565"/>
      <c r="M73" s="565"/>
      <c r="N73" s="461"/>
      <c r="O73" s="561"/>
      <c r="P73" s="229">
        <v>0</v>
      </c>
      <c r="Q73" s="229" t="s">
        <v>36</v>
      </c>
      <c r="R73" s="229">
        <v>0</v>
      </c>
      <c r="S73" s="561"/>
      <c r="T73" s="461"/>
      <c r="U73" s="560"/>
      <c r="V73" s="560"/>
      <c r="W73" s="560"/>
      <c r="X73" s="560"/>
      <c r="Y73" s="560"/>
      <c r="Z73" s="560"/>
      <c r="AA73" s="560"/>
      <c r="AB73" s="458"/>
      <c r="AC73" s="563"/>
      <c r="AD73" s="563"/>
      <c r="AE73" s="563"/>
      <c r="AF73" s="563"/>
      <c r="AG73" s="460"/>
    </row>
    <row r="74" spans="2:33" ht="14.1" customHeight="1" x14ac:dyDescent="0.2">
      <c r="B74" s="461" t="s">
        <v>290</v>
      </c>
      <c r="C74" s="461" t="s">
        <v>9</v>
      </c>
      <c r="D74" s="559">
        <v>0.50694444444444442</v>
      </c>
      <c r="E74" s="559"/>
      <c r="F74" s="559"/>
      <c r="G74" s="560" t="str">
        <f>C49</f>
        <v>栃木ＳＣ　Ｕ－１２</v>
      </c>
      <c r="H74" s="560"/>
      <c r="I74" s="560"/>
      <c r="J74" s="560"/>
      <c r="K74" s="560"/>
      <c r="L74" s="560"/>
      <c r="M74" s="560"/>
      <c r="N74" s="461">
        <f>P74+P75</f>
        <v>1</v>
      </c>
      <c r="O74" s="561" t="s">
        <v>10</v>
      </c>
      <c r="P74" s="229">
        <v>0</v>
      </c>
      <c r="Q74" s="229" t="s">
        <v>36</v>
      </c>
      <c r="R74" s="229">
        <v>0</v>
      </c>
      <c r="S74" s="561" t="s">
        <v>11</v>
      </c>
      <c r="T74" s="461">
        <f>R74+R75</f>
        <v>0</v>
      </c>
      <c r="U74" s="667" t="str">
        <f>O49</f>
        <v>Ｊ－ＳＰＯＲＴＳＦＯＯＴＢＡＬＬＣＬＵＢＵ－１２</v>
      </c>
      <c r="V74" s="667"/>
      <c r="W74" s="667"/>
      <c r="X74" s="667"/>
      <c r="Y74" s="667"/>
      <c r="Z74" s="667"/>
      <c r="AA74" s="667"/>
      <c r="AB74" s="458" t="s">
        <v>86</v>
      </c>
      <c r="AC74" s="563" t="s">
        <v>82</v>
      </c>
      <c r="AD74" s="563" t="s">
        <v>80</v>
      </c>
      <c r="AE74" s="563" t="s">
        <v>291</v>
      </c>
      <c r="AF74" s="563">
        <v>8</v>
      </c>
      <c r="AG74" s="460" t="s">
        <v>87</v>
      </c>
    </row>
    <row r="75" spans="2:33" ht="14.1" customHeight="1" x14ac:dyDescent="0.2">
      <c r="B75" s="461"/>
      <c r="C75" s="461"/>
      <c r="D75" s="559"/>
      <c r="E75" s="559"/>
      <c r="F75" s="559"/>
      <c r="G75" s="560"/>
      <c r="H75" s="560"/>
      <c r="I75" s="560"/>
      <c r="J75" s="560"/>
      <c r="K75" s="560"/>
      <c r="L75" s="560"/>
      <c r="M75" s="560"/>
      <c r="N75" s="461"/>
      <c r="O75" s="561"/>
      <c r="P75" s="229">
        <v>1</v>
      </c>
      <c r="Q75" s="229" t="s">
        <v>36</v>
      </c>
      <c r="R75" s="229">
        <v>0</v>
      </c>
      <c r="S75" s="561"/>
      <c r="T75" s="461"/>
      <c r="U75" s="667"/>
      <c r="V75" s="667"/>
      <c r="W75" s="667"/>
      <c r="X75" s="667"/>
      <c r="Y75" s="667"/>
      <c r="Z75" s="667"/>
      <c r="AA75" s="667"/>
      <c r="AB75" s="458"/>
      <c r="AC75" s="563"/>
      <c r="AD75" s="563"/>
      <c r="AE75" s="563"/>
      <c r="AF75" s="563"/>
      <c r="AG75" s="460"/>
    </row>
    <row r="76" spans="2:33" ht="14.1" customHeight="1" x14ac:dyDescent="0.2">
      <c r="B76" s="461" t="s">
        <v>292</v>
      </c>
      <c r="C76" s="461" t="s">
        <v>9</v>
      </c>
      <c r="D76" s="559">
        <v>0.50694444444444442</v>
      </c>
      <c r="E76" s="559"/>
      <c r="F76" s="559"/>
      <c r="G76" s="560" t="str">
        <f>G49</f>
        <v>野木ＳＳＳ</v>
      </c>
      <c r="H76" s="560"/>
      <c r="I76" s="560"/>
      <c r="J76" s="560"/>
      <c r="K76" s="560"/>
      <c r="L76" s="560"/>
      <c r="M76" s="560"/>
      <c r="N76" s="461">
        <f>P76+P77</f>
        <v>3</v>
      </c>
      <c r="O76" s="561" t="s">
        <v>10</v>
      </c>
      <c r="P76" s="229">
        <v>2</v>
      </c>
      <c r="Q76" s="229" t="s">
        <v>36</v>
      </c>
      <c r="R76" s="229">
        <v>0</v>
      </c>
      <c r="S76" s="561" t="s">
        <v>11</v>
      </c>
      <c r="T76" s="461">
        <f>R76+R77</f>
        <v>1</v>
      </c>
      <c r="U76" s="564" t="str">
        <f>K49</f>
        <v>高根沢西フットボールクラブ</v>
      </c>
      <c r="V76" s="564"/>
      <c r="W76" s="564"/>
      <c r="X76" s="564"/>
      <c r="Y76" s="564"/>
      <c r="Z76" s="564"/>
      <c r="AA76" s="564"/>
      <c r="AB76" s="458" t="s">
        <v>86</v>
      </c>
      <c r="AC76" s="563" t="s">
        <v>293</v>
      </c>
      <c r="AD76" s="563" t="s">
        <v>291</v>
      </c>
      <c r="AE76" s="563" t="s">
        <v>80</v>
      </c>
      <c r="AF76" s="563">
        <v>5</v>
      </c>
      <c r="AG76" s="460" t="s">
        <v>87</v>
      </c>
    </row>
    <row r="77" spans="2:33" ht="14.1" customHeight="1" x14ac:dyDescent="0.2">
      <c r="B77" s="461"/>
      <c r="C77" s="461"/>
      <c r="D77" s="559"/>
      <c r="E77" s="559"/>
      <c r="F77" s="559"/>
      <c r="G77" s="560"/>
      <c r="H77" s="560"/>
      <c r="I77" s="560"/>
      <c r="J77" s="560"/>
      <c r="K77" s="560"/>
      <c r="L77" s="560"/>
      <c r="M77" s="560"/>
      <c r="N77" s="461"/>
      <c r="O77" s="561"/>
      <c r="P77" s="229">
        <v>1</v>
      </c>
      <c r="Q77" s="229" t="s">
        <v>36</v>
      </c>
      <c r="R77" s="229">
        <v>1</v>
      </c>
      <c r="S77" s="561"/>
      <c r="T77" s="461"/>
      <c r="U77" s="564"/>
      <c r="V77" s="564"/>
      <c r="W77" s="564"/>
      <c r="X77" s="564"/>
      <c r="Y77" s="564"/>
      <c r="Z77" s="564"/>
      <c r="AA77" s="564"/>
      <c r="AB77" s="458"/>
      <c r="AC77" s="563"/>
      <c r="AD77" s="563"/>
      <c r="AE77" s="563"/>
      <c r="AF77" s="563"/>
      <c r="AG77" s="460"/>
    </row>
    <row r="78" spans="2:33" ht="14.1" customHeight="1" x14ac:dyDescent="0.2">
      <c r="B78" s="461" t="s">
        <v>290</v>
      </c>
      <c r="C78" s="461" t="s">
        <v>1</v>
      </c>
      <c r="D78" s="559">
        <v>0.53472222222222221</v>
      </c>
      <c r="E78" s="559"/>
      <c r="F78" s="559"/>
      <c r="G78" s="565" t="str">
        <f>R49</f>
        <v>鹿沼東光ＦＣ</v>
      </c>
      <c r="H78" s="565"/>
      <c r="I78" s="565"/>
      <c r="J78" s="565"/>
      <c r="K78" s="565"/>
      <c r="L78" s="565"/>
      <c r="M78" s="565"/>
      <c r="N78" s="461">
        <f>P78+P79</f>
        <v>0</v>
      </c>
      <c r="O78" s="561" t="s">
        <v>10</v>
      </c>
      <c r="P78" s="229">
        <v>0</v>
      </c>
      <c r="Q78" s="229" t="s">
        <v>36</v>
      </c>
      <c r="R78" s="229">
        <v>1</v>
      </c>
      <c r="S78" s="561" t="s">
        <v>11</v>
      </c>
      <c r="T78" s="461">
        <f>R78+R79</f>
        <v>3</v>
      </c>
      <c r="U78" s="560" t="str">
        <f>AD49</f>
        <v>御厨フットボールクラブ</v>
      </c>
      <c r="V78" s="560"/>
      <c r="W78" s="560"/>
      <c r="X78" s="560"/>
      <c r="Y78" s="560"/>
      <c r="Z78" s="560"/>
      <c r="AA78" s="560"/>
      <c r="AB78" s="458" t="s">
        <v>86</v>
      </c>
      <c r="AC78" s="563" t="s">
        <v>84</v>
      </c>
      <c r="AD78" s="563" t="s">
        <v>85</v>
      </c>
      <c r="AE78" s="563" t="s">
        <v>83</v>
      </c>
      <c r="AF78" s="563">
        <v>4</v>
      </c>
      <c r="AG78" s="460" t="s">
        <v>87</v>
      </c>
    </row>
    <row r="79" spans="2:33" ht="14.1" customHeight="1" x14ac:dyDescent="0.2">
      <c r="B79" s="461"/>
      <c r="C79" s="461"/>
      <c r="D79" s="559"/>
      <c r="E79" s="559"/>
      <c r="F79" s="559"/>
      <c r="G79" s="565"/>
      <c r="H79" s="565"/>
      <c r="I79" s="565"/>
      <c r="J79" s="565"/>
      <c r="K79" s="565"/>
      <c r="L79" s="565"/>
      <c r="M79" s="565"/>
      <c r="N79" s="461"/>
      <c r="O79" s="561"/>
      <c r="P79" s="229">
        <v>0</v>
      </c>
      <c r="Q79" s="229" t="s">
        <v>36</v>
      </c>
      <c r="R79" s="229">
        <v>2</v>
      </c>
      <c r="S79" s="561"/>
      <c r="T79" s="461"/>
      <c r="U79" s="560"/>
      <c r="V79" s="560"/>
      <c r="W79" s="560"/>
      <c r="X79" s="560"/>
      <c r="Y79" s="560"/>
      <c r="Z79" s="560"/>
      <c r="AA79" s="560"/>
      <c r="AB79" s="458"/>
      <c r="AC79" s="563"/>
      <c r="AD79" s="563"/>
      <c r="AE79" s="563"/>
      <c r="AF79" s="563"/>
      <c r="AG79" s="460"/>
    </row>
    <row r="80" spans="2:33" ht="14.1" customHeight="1" x14ac:dyDescent="0.2">
      <c r="B80" s="461" t="s">
        <v>292</v>
      </c>
      <c r="C80" s="461" t="s">
        <v>1</v>
      </c>
      <c r="D80" s="559">
        <v>0.53472222222222221</v>
      </c>
      <c r="E80" s="559"/>
      <c r="F80" s="559"/>
      <c r="G80" s="560" t="str">
        <f>V49</f>
        <v>ともぞうサッカークラブ</v>
      </c>
      <c r="H80" s="560"/>
      <c r="I80" s="560"/>
      <c r="J80" s="560"/>
      <c r="K80" s="560"/>
      <c r="L80" s="560"/>
      <c r="M80" s="560"/>
      <c r="N80" s="461">
        <f>P80+P81</f>
        <v>14</v>
      </c>
      <c r="O80" s="561" t="s">
        <v>10</v>
      </c>
      <c r="P80" s="229">
        <v>7</v>
      </c>
      <c r="Q80" s="229" t="s">
        <v>36</v>
      </c>
      <c r="R80" s="229">
        <v>0</v>
      </c>
      <c r="S80" s="561" t="s">
        <v>11</v>
      </c>
      <c r="T80" s="461">
        <f>R80+R81</f>
        <v>0</v>
      </c>
      <c r="U80" s="565" t="str">
        <f>Z49</f>
        <v>西那須野西ＳＣ</v>
      </c>
      <c r="V80" s="565"/>
      <c r="W80" s="565"/>
      <c r="X80" s="565"/>
      <c r="Y80" s="565"/>
      <c r="Z80" s="565"/>
      <c r="AA80" s="565"/>
      <c r="AB80" s="458" t="s">
        <v>86</v>
      </c>
      <c r="AC80" s="563" t="s">
        <v>81</v>
      </c>
      <c r="AD80" s="563" t="s">
        <v>83</v>
      </c>
      <c r="AE80" s="563" t="s">
        <v>85</v>
      </c>
      <c r="AF80" s="563">
        <v>1</v>
      </c>
      <c r="AG80" s="460" t="s">
        <v>87</v>
      </c>
    </row>
    <row r="81" spans="1:33" ht="14.1" customHeight="1" x14ac:dyDescent="0.2">
      <c r="B81" s="461"/>
      <c r="C81" s="461"/>
      <c r="D81" s="559"/>
      <c r="E81" s="559"/>
      <c r="F81" s="559"/>
      <c r="G81" s="560"/>
      <c r="H81" s="560"/>
      <c r="I81" s="560"/>
      <c r="J81" s="560"/>
      <c r="K81" s="560"/>
      <c r="L81" s="560"/>
      <c r="M81" s="560"/>
      <c r="N81" s="461"/>
      <c r="O81" s="561"/>
      <c r="P81" s="229">
        <v>7</v>
      </c>
      <c r="Q81" s="229" t="s">
        <v>36</v>
      </c>
      <c r="R81" s="229">
        <v>0</v>
      </c>
      <c r="S81" s="561"/>
      <c r="T81" s="461"/>
      <c r="U81" s="565"/>
      <c r="V81" s="565"/>
      <c r="W81" s="565"/>
      <c r="X81" s="565"/>
      <c r="Y81" s="565"/>
      <c r="Z81" s="565"/>
      <c r="AA81" s="565"/>
      <c r="AB81" s="458"/>
      <c r="AC81" s="563"/>
      <c r="AD81" s="563"/>
      <c r="AE81" s="563"/>
      <c r="AF81" s="563"/>
      <c r="AG81" s="460"/>
    </row>
    <row r="82" spans="1:33" ht="8.1" customHeight="1" x14ac:dyDescent="0.2"/>
    <row r="83" spans="1:33" ht="20.100000000000001" customHeight="1" x14ac:dyDescent="0.2">
      <c r="A83" s="482" t="str">
        <f>I45</f>
        <v>P</v>
      </c>
      <c r="B83" s="483"/>
      <c r="C83" s="483"/>
      <c r="D83" s="484"/>
      <c r="E83" s="544" t="str">
        <f>A85</f>
        <v>栃木ＳＣ　Ｕ－１２</v>
      </c>
      <c r="F83" s="545"/>
      <c r="G83" s="496" t="str">
        <f>A87</f>
        <v>野木ＳＳＳ</v>
      </c>
      <c r="H83" s="497"/>
      <c r="I83" s="520" t="str">
        <f>A89</f>
        <v>高根沢西フットボールクラブ</v>
      </c>
      <c r="J83" s="521"/>
      <c r="K83" s="524" t="str">
        <f>A91</f>
        <v>Ｊ－ＳＰＯＲＴＳＦＯＯＴＢＡＬＬＣＬＵＢＵ－１２</v>
      </c>
      <c r="L83" s="525"/>
      <c r="M83" s="569" t="s">
        <v>2</v>
      </c>
      <c r="N83" s="569" t="s">
        <v>3</v>
      </c>
      <c r="O83" s="569" t="s">
        <v>12</v>
      </c>
      <c r="P83" s="571" t="s">
        <v>4</v>
      </c>
      <c r="Q83" s="129"/>
      <c r="R83" s="482" t="str">
        <f>X45</f>
        <v>PP</v>
      </c>
      <c r="S83" s="483"/>
      <c r="T83" s="483"/>
      <c r="U83" s="484"/>
      <c r="V83" s="496" t="str">
        <f>R49</f>
        <v>鹿沼東光ＦＣ</v>
      </c>
      <c r="W83" s="497"/>
      <c r="X83" s="488" t="str">
        <f>V49</f>
        <v>ともぞうサッカークラブ</v>
      </c>
      <c r="Y83" s="489"/>
      <c r="Z83" s="496" t="str">
        <f>Z49</f>
        <v>西那須野西ＳＣ</v>
      </c>
      <c r="AA83" s="497"/>
      <c r="AB83" s="500" t="str">
        <f>AD49</f>
        <v>御厨フットボールクラブ</v>
      </c>
      <c r="AC83" s="501"/>
      <c r="AD83" s="569" t="s">
        <v>2</v>
      </c>
      <c r="AE83" s="569" t="s">
        <v>3</v>
      </c>
      <c r="AF83" s="569" t="s">
        <v>12</v>
      </c>
      <c r="AG83" s="571" t="s">
        <v>4</v>
      </c>
    </row>
    <row r="84" spans="1:33" ht="20.100000000000001" customHeight="1" x14ac:dyDescent="0.2">
      <c r="A84" s="485"/>
      <c r="B84" s="486"/>
      <c r="C84" s="486"/>
      <c r="D84" s="487"/>
      <c r="E84" s="546"/>
      <c r="F84" s="547"/>
      <c r="G84" s="498"/>
      <c r="H84" s="499"/>
      <c r="I84" s="522"/>
      <c r="J84" s="523"/>
      <c r="K84" s="526"/>
      <c r="L84" s="527"/>
      <c r="M84" s="570"/>
      <c r="N84" s="570"/>
      <c r="O84" s="570"/>
      <c r="P84" s="571"/>
      <c r="Q84" s="129"/>
      <c r="R84" s="485"/>
      <c r="S84" s="486"/>
      <c r="T84" s="486"/>
      <c r="U84" s="487"/>
      <c r="V84" s="498"/>
      <c r="W84" s="499"/>
      <c r="X84" s="490"/>
      <c r="Y84" s="491"/>
      <c r="Z84" s="498"/>
      <c r="AA84" s="499"/>
      <c r="AB84" s="502"/>
      <c r="AC84" s="503"/>
      <c r="AD84" s="570"/>
      <c r="AE84" s="570"/>
      <c r="AF84" s="570"/>
      <c r="AG84" s="571"/>
    </row>
    <row r="85" spans="1:33" ht="20.100000000000001" customHeight="1" x14ac:dyDescent="0.2">
      <c r="A85" s="583" t="str">
        <f>C49</f>
        <v>栃木ＳＣ　Ｕ－１２</v>
      </c>
      <c r="B85" s="584"/>
      <c r="C85" s="584"/>
      <c r="D85" s="585"/>
      <c r="E85" s="574"/>
      <c r="F85" s="575"/>
      <c r="G85" s="240">
        <f>N58</f>
        <v>4</v>
      </c>
      <c r="H85" s="240">
        <f>T58</f>
        <v>0</v>
      </c>
      <c r="I85" s="240">
        <f>N66</f>
        <v>5</v>
      </c>
      <c r="J85" s="240">
        <f>T66</f>
        <v>0</v>
      </c>
      <c r="K85" s="240">
        <f>N74</f>
        <v>1</v>
      </c>
      <c r="L85" s="240">
        <f>T74</f>
        <v>0</v>
      </c>
      <c r="M85" s="578">
        <f>COUNTIF(E86:L86,"○")*3+COUNTIF(E86:L86,"△")</f>
        <v>9</v>
      </c>
      <c r="N85" s="578">
        <f>G85-H85+I85-J85+K85-L85</f>
        <v>10</v>
      </c>
      <c r="O85" s="578">
        <f>G85+I85+K85</f>
        <v>10</v>
      </c>
      <c r="P85" s="580">
        <v>1</v>
      </c>
      <c r="Q85" s="229"/>
      <c r="R85" s="492" t="str">
        <f>R49</f>
        <v>鹿沼東光ＦＣ</v>
      </c>
      <c r="S85" s="600"/>
      <c r="T85" s="600"/>
      <c r="U85" s="493"/>
      <c r="V85" s="574"/>
      <c r="W85" s="575"/>
      <c r="X85" s="240">
        <f>N62</f>
        <v>0</v>
      </c>
      <c r="Y85" s="240">
        <f>T62</f>
        <v>8</v>
      </c>
      <c r="Z85" s="240">
        <f>N70</f>
        <v>1</v>
      </c>
      <c r="AA85" s="240">
        <f>T70</f>
        <v>0</v>
      </c>
      <c r="AB85" s="240">
        <f>N78</f>
        <v>0</v>
      </c>
      <c r="AC85" s="240">
        <f>T78</f>
        <v>3</v>
      </c>
      <c r="AD85" s="578">
        <f>COUNTIF(V86:AC86,"○")*3+COUNTIF(V86:AC86,"△")</f>
        <v>3</v>
      </c>
      <c r="AE85" s="480">
        <f>X85-Y85+Z85-AA85+AB85-AC85</f>
        <v>-10</v>
      </c>
      <c r="AF85" s="578">
        <f>X85+Z85+AB85</f>
        <v>1</v>
      </c>
      <c r="AG85" s="580">
        <v>3</v>
      </c>
    </row>
    <row r="86" spans="1:33" ht="20.100000000000001" customHeight="1" x14ac:dyDescent="0.2">
      <c r="A86" s="586"/>
      <c r="B86" s="587"/>
      <c r="C86" s="587"/>
      <c r="D86" s="588"/>
      <c r="E86" s="576"/>
      <c r="F86" s="577"/>
      <c r="G86" s="581" t="str">
        <f>IF(G85&gt;H85,"○",IF(G85&lt;H85,"×",IF(G85=H85,"△")))</f>
        <v>○</v>
      </c>
      <c r="H86" s="582"/>
      <c r="I86" s="581" t="str">
        <f>IF(I85&gt;J85,"○",IF(I85&lt;J85,"×",IF(I85=J85,"△")))</f>
        <v>○</v>
      </c>
      <c r="J86" s="582"/>
      <c r="K86" s="581" t="str">
        <f>IF(K85&gt;L85,"○",IF(K85&lt;L85,"×",IF(K85=L85,"△")))</f>
        <v>○</v>
      </c>
      <c r="L86" s="582"/>
      <c r="M86" s="579"/>
      <c r="N86" s="579"/>
      <c r="O86" s="579"/>
      <c r="P86" s="580"/>
      <c r="Q86" s="229"/>
      <c r="R86" s="494"/>
      <c r="S86" s="601"/>
      <c r="T86" s="601"/>
      <c r="U86" s="495"/>
      <c r="V86" s="576"/>
      <c r="W86" s="577"/>
      <c r="X86" s="581" t="str">
        <f>IF(X85&gt;Y85,"○",IF(X85&lt;Y85,"×",IF(X85=Y85,"△")))</f>
        <v>×</v>
      </c>
      <c r="Y86" s="582"/>
      <c r="Z86" s="581" t="str">
        <f>IF(Z85&gt;AA85,"○",IF(Z85&lt;AA85,"×",IF(Z85=AA85,"△")))</f>
        <v>○</v>
      </c>
      <c r="AA86" s="582"/>
      <c r="AB86" s="581" t="str">
        <f>IF(AB85&gt;AC85,"○",IF(AB85&lt;AC85,"×",IF(AB85=AC85,"△")))</f>
        <v>×</v>
      </c>
      <c r="AC86" s="582"/>
      <c r="AD86" s="579"/>
      <c r="AE86" s="481"/>
      <c r="AF86" s="579"/>
      <c r="AG86" s="580"/>
    </row>
    <row r="87" spans="1:33" ht="20.100000000000001" customHeight="1" x14ac:dyDescent="0.2">
      <c r="A87" s="492" t="str">
        <f>G49</f>
        <v>野木ＳＳＳ</v>
      </c>
      <c r="B87" s="600"/>
      <c r="C87" s="600"/>
      <c r="D87" s="493"/>
      <c r="E87" s="240">
        <f>H85</f>
        <v>0</v>
      </c>
      <c r="F87" s="240">
        <f>G85</f>
        <v>4</v>
      </c>
      <c r="G87" s="574"/>
      <c r="H87" s="575"/>
      <c r="I87" s="240">
        <f>N76</f>
        <v>3</v>
      </c>
      <c r="J87" s="240">
        <f>T76</f>
        <v>1</v>
      </c>
      <c r="K87" s="240">
        <f>N68</f>
        <v>0</v>
      </c>
      <c r="L87" s="240">
        <f>T68</f>
        <v>6</v>
      </c>
      <c r="M87" s="578">
        <f>COUNTIF(E88:L88,"○")*3+COUNTIF(E88:L88,"△")</f>
        <v>3</v>
      </c>
      <c r="N87" s="578">
        <f>E87-F87+I87-J87+K87-L87</f>
        <v>-8</v>
      </c>
      <c r="O87" s="578">
        <f>E87+I87+K87</f>
        <v>3</v>
      </c>
      <c r="P87" s="580">
        <v>3</v>
      </c>
      <c r="Q87" s="229"/>
      <c r="R87" s="492" t="str">
        <f>V49</f>
        <v>ともぞうサッカークラブ</v>
      </c>
      <c r="S87" s="600"/>
      <c r="T87" s="600"/>
      <c r="U87" s="493"/>
      <c r="V87" s="240">
        <f>Y85</f>
        <v>8</v>
      </c>
      <c r="W87" s="240">
        <f>X85</f>
        <v>0</v>
      </c>
      <c r="X87" s="574"/>
      <c r="Y87" s="575"/>
      <c r="Z87" s="240">
        <f>N80</f>
        <v>14</v>
      </c>
      <c r="AA87" s="240">
        <f>T80</f>
        <v>0</v>
      </c>
      <c r="AB87" s="240">
        <f>N72</f>
        <v>0</v>
      </c>
      <c r="AC87" s="240">
        <f>T72</f>
        <v>1</v>
      </c>
      <c r="AD87" s="578">
        <f>COUNTIF(V88:AC88,"○")*3+COUNTIF(V88:AC88,"△")</f>
        <v>6</v>
      </c>
      <c r="AE87" s="578">
        <f>V87-W87+Z87-AA87+AB87-AC87</f>
        <v>21</v>
      </c>
      <c r="AF87" s="578">
        <f>V87+Z87+AB87</f>
        <v>22</v>
      </c>
      <c r="AG87" s="580">
        <v>2</v>
      </c>
    </row>
    <row r="88" spans="1:33" ht="20.100000000000001" customHeight="1" x14ac:dyDescent="0.2">
      <c r="A88" s="494"/>
      <c r="B88" s="601"/>
      <c r="C88" s="601"/>
      <c r="D88" s="495"/>
      <c r="E88" s="581" t="str">
        <f>IF(E87&gt;F87,"○",IF(E87&lt;F87,"×",IF(E87=F87,"△")))</f>
        <v>×</v>
      </c>
      <c r="F88" s="582"/>
      <c r="G88" s="576"/>
      <c r="H88" s="577"/>
      <c r="I88" s="581" t="str">
        <f>IF(I87&gt;J87,"○",IF(I87&lt;J87,"×",IF(I87=J87,"△")))</f>
        <v>○</v>
      </c>
      <c r="J88" s="582"/>
      <c r="K88" s="581" t="str">
        <f>IF(K87&gt;L87,"○",IF(K87&lt;L87,"×",IF(K87=L87,"△")))</f>
        <v>×</v>
      </c>
      <c r="L88" s="582"/>
      <c r="M88" s="579"/>
      <c r="N88" s="579"/>
      <c r="O88" s="579"/>
      <c r="P88" s="580"/>
      <c r="Q88" s="229"/>
      <c r="R88" s="494"/>
      <c r="S88" s="601"/>
      <c r="T88" s="601"/>
      <c r="U88" s="495"/>
      <c r="V88" s="581" t="str">
        <f>IF(V87&gt;W87,"○",IF(V87&lt;W87,"×",IF(V87=W87,"△")))</f>
        <v>○</v>
      </c>
      <c r="W88" s="582"/>
      <c r="X88" s="576"/>
      <c r="Y88" s="577"/>
      <c r="Z88" s="581" t="str">
        <f>IF(Z87&gt;AA87,"○",IF(Z87&lt;AA87,"×",IF(Z87=AA87,"△")))</f>
        <v>○</v>
      </c>
      <c r="AA88" s="582"/>
      <c r="AB88" s="581" t="str">
        <f>IF(AB87&gt;AC87,"○",IF(AB87&lt;AC87,"×",IF(AB87=AC87,"△")))</f>
        <v>×</v>
      </c>
      <c r="AC88" s="582"/>
      <c r="AD88" s="579"/>
      <c r="AE88" s="579"/>
      <c r="AF88" s="579"/>
      <c r="AG88" s="580"/>
    </row>
    <row r="89" spans="1:33" ht="20.100000000000001" customHeight="1" x14ac:dyDescent="0.2">
      <c r="A89" s="492" t="str">
        <f>K49</f>
        <v>高根沢西フットボールクラブ</v>
      </c>
      <c r="B89" s="600"/>
      <c r="C89" s="600"/>
      <c r="D89" s="493"/>
      <c r="E89" s="240">
        <f>J85</f>
        <v>0</v>
      </c>
      <c r="F89" s="240">
        <f>I85</f>
        <v>5</v>
      </c>
      <c r="G89" s="240">
        <f>J87</f>
        <v>1</v>
      </c>
      <c r="H89" s="240">
        <f>I87</f>
        <v>3</v>
      </c>
      <c r="I89" s="574"/>
      <c r="J89" s="575"/>
      <c r="K89" s="240">
        <f>N60</f>
        <v>1</v>
      </c>
      <c r="L89" s="240">
        <f>T60</f>
        <v>4</v>
      </c>
      <c r="M89" s="578">
        <f>COUNTIF(E90:L90,"○")*3+COUNTIF(E90:L90,"△")</f>
        <v>0</v>
      </c>
      <c r="N89" s="480">
        <f>E89-F89+G89-H89+K89-L89</f>
        <v>-10</v>
      </c>
      <c r="O89" s="578">
        <f>E89+G89+K89</f>
        <v>2</v>
      </c>
      <c r="P89" s="580">
        <v>4</v>
      </c>
      <c r="Q89" s="229"/>
      <c r="R89" s="492" t="str">
        <f>Z49</f>
        <v>西那須野西ＳＣ</v>
      </c>
      <c r="S89" s="600"/>
      <c r="T89" s="600"/>
      <c r="U89" s="493"/>
      <c r="V89" s="240">
        <f>AA85</f>
        <v>0</v>
      </c>
      <c r="W89" s="240">
        <f>Z85</f>
        <v>1</v>
      </c>
      <c r="X89" s="240">
        <f>AA87</f>
        <v>0</v>
      </c>
      <c r="Y89" s="240">
        <f>Z87</f>
        <v>14</v>
      </c>
      <c r="Z89" s="574"/>
      <c r="AA89" s="575"/>
      <c r="AB89" s="240">
        <f>N64</f>
        <v>0</v>
      </c>
      <c r="AC89" s="240">
        <f>T64</f>
        <v>6</v>
      </c>
      <c r="AD89" s="578">
        <f>COUNTIF(V90:AC90,"○")*3+COUNTIF(V90:AC90,"△")</f>
        <v>0</v>
      </c>
      <c r="AE89" s="480">
        <f>V89-W89+X89-Y89+AB89-AC89</f>
        <v>-21</v>
      </c>
      <c r="AF89" s="578">
        <f>V89+X89+AB89</f>
        <v>0</v>
      </c>
      <c r="AG89" s="580">
        <v>4</v>
      </c>
    </row>
    <row r="90" spans="1:33" ht="20.100000000000001" customHeight="1" x14ac:dyDescent="0.2">
      <c r="A90" s="494"/>
      <c r="B90" s="601"/>
      <c r="C90" s="601"/>
      <c r="D90" s="495"/>
      <c r="E90" s="581" t="str">
        <f>IF(E89&gt;F89,"○",IF(E89&lt;F89,"×",IF(E89=F89,"△")))</f>
        <v>×</v>
      </c>
      <c r="F90" s="582"/>
      <c r="G90" s="581" t="str">
        <f>IF(G89&gt;H89,"○",IF(G89&lt;H89,"×",IF(G89=H89,"△")))</f>
        <v>×</v>
      </c>
      <c r="H90" s="582"/>
      <c r="I90" s="576"/>
      <c r="J90" s="577"/>
      <c r="K90" s="581" t="str">
        <f>IF(K89&gt;L89,"○",IF(K89&lt;L89,"×",IF(K89=L89,"△")))</f>
        <v>×</v>
      </c>
      <c r="L90" s="582"/>
      <c r="M90" s="579"/>
      <c r="N90" s="481"/>
      <c r="O90" s="579"/>
      <c r="P90" s="580"/>
      <c r="Q90" s="229"/>
      <c r="R90" s="494"/>
      <c r="S90" s="601"/>
      <c r="T90" s="601"/>
      <c r="U90" s="495"/>
      <c r="V90" s="581" t="str">
        <f>IF(V89&gt;W89,"○",IF(V89&lt;W89,"×",IF(V89=W89,"△")))</f>
        <v>×</v>
      </c>
      <c r="W90" s="582"/>
      <c r="X90" s="581" t="str">
        <f>IF(X89&gt;Y89,"○",IF(X89&lt;Y89,"×",IF(X89=Y89,"△")))</f>
        <v>×</v>
      </c>
      <c r="Y90" s="582"/>
      <c r="Z90" s="576"/>
      <c r="AA90" s="577"/>
      <c r="AB90" s="581" t="str">
        <f>IF(AB89&gt;AC89,"○",IF(AB89&lt;AC89,"×",IF(AB89=AC89,"△")))</f>
        <v>×</v>
      </c>
      <c r="AC90" s="582"/>
      <c r="AD90" s="579"/>
      <c r="AE90" s="481"/>
      <c r="AF90" s="579"/>
      <c r="AG90" s="580"/>
    </row>
    <row r="91" spans="1:33" ht="20.100000000000001" customHeight="1" x14ac:dyDescent="0.2">
      <c r="A91" s="496" t="str">
        <f>O49</f>
        <v>Ｊ－ＳＰＯＲＴＳＦＯＯＴＢＡＬＬＣＬＵＢＵ－１２</v>
      </c>
      <c r="B91" s="572"/>
      <c r="C91" s="572"/>
      <c r="D91" s="497"/>
      <c r="E91" s="240">
        <f>L85</f>
        <v>0</v>
      </c>
      <c r="F91" s="240">
        <f>K85</f>
        <v>1</v>
      </c>
      <c r="G91" s="240">
        <f>L87</f>
        <v>6</v>
      </c>
      <c r="H91" s="240">
        <f>K87</f>
        <v>0</v>
      </c>
      <c r="I91" s="240">
        <f>L89</f>
        <v>4</v>
      </c>
      <c r="J91" s="240">
        <f>K89</f>
        <v>1</v>
      </c>
      <c r="K91" s="574"/>
      <c r="L91" s="575"/>
      <c r="M91" s="578">
        <f>COUNTIF(E92:L92,"○")*3+COUNTIF(E92:L92,"△")</f>
        <v>6</v>
      </c>
      <c r="N91" s="578">
        <f>E91-F91+G91-H91+I91-J91</f>
        <v>8</v>
      </c>
      <c r="O91" s="578">
        <f>E91+G91+I91</f>
        <v>10</v>
      </c>
      <c r="P91" s="580">
        <v>2</v>
      </c>
      <c r="Q91" s="229"/>
      <c r="R91" s="668" t="str">
        <f>AD49</f>
        <v>御厨フットボールクラブ</v>
      </c>
      <c r="S91" s="669"/>
      <c r="T91" s="669"/>
      <c r="U91" s="670"/>
      <c r="V91" s="240">
        <f>AC85</f>
        <v>3</v>
      </c>
      <c r="W91" s="240">
        <f>AB85</f>
        <v>0</v>
      </c>
      <c r="X91" s="240">
        <f>AC87</f>
        <v>1</v>
      </c>
      <c r="Y91" s="240">
        <f>AB87</f>
        <v>0</v>
      </c>
      <c r="Z91" s="240">
        <f>AC89</f>
        <v>6</v>
      </c>
      <c r="AA91" s="240">
        <f>AB89</f>
        <v>0</v>
      </c>
      <c r="AB91" s="574"/>
      <c r="AC91" s="575"/>
      <c r="AD91" s="578">
        <f>COUNTIF(V92:AC92,"○")*3+COUNTIF(V92:AC92,"△")</f>
        <v>9</v>
      </c>
      <c r="AE91" s="578">
        <f>V91-W91+X91-Y91+Z91-AA91</f>
        <v>10</v>
      </c>
      <c r="AF91" s="578">
        <f>V91+X91+Z91</f>
        <v>10</v>
      </c>
      <c r="AG91" s="580">
        <v>1</v>
      </c>
    </row>
    <row r="92" spans="1:33" ht="20.100000000000001" customHeight="1" x14ac:dyDescent="0.2">
      <c r="A92" s="498"/>
      <c r="B92" s="573"/>
      <c r="C92" s="573"/>
      <c r="D92" s="499"/>
      <c r="E92" s="581" t="str">
        <f>IF(E91&gt;F91,"○",IF(E91&lt;F91,"×",IF(E91=F91,"△")))</f>
        <v>×</v>
      </c>
      <c r="F92" s="582"/>
      <c r="G92" s="581" t="str">
        <f>IF(G91&gt;H91,"○",IF(G91&lt;H91,"×",IF(G91=H91,"△")))</f>
        <v>○</v>
      </c>
      <c r="H92" s="582"/>
      <c r="I92" s="581" t="str">
        <f>IF(I91&gt;J91,"○",IF(I91&lt;J91,"×",IF(I91=J91,"△")))</f>
        <v>○</v>
      </c>
      <c r="J92" s="582"/>
      <c r="K92" s="576"/>
      <c r="L92" s="577"/>
      <c r="M92" s="579"/>
      <c r="N92" s="579"/>
      <c r="O92" s="579"/>
      <c r="P92" s="580"/>
      <c r="Q92" s="229"/>
      <c r="R92" s="671"/>
      <c r="S92" s="672"/>
      <c r="T92" s="672"/>
      <c r="U92" s="673"/>
      <c r="V92" s="581" t="str">
        <f>IF(V91&gt;W91,"○",IF(V91&lt;W91,"×",IF(V91=W91,"△")))</f>
        <v>○</v>
      </c>
      <c r="W92" s="582"/>
      <c r="X92" s="581" t="str">
        <f>IF(X91&gt;Y91,"○",IF(X91&lt;Y91,"×",IF(X91=Y91,"△")))</f>
        <v>○</v>
      </c>
      <c r="Y92" s="582"/>
      <c r="Z92" s="581" t="str">
        <f>IF(Z91&gt;AA91,"○",IF(Z91&lt;AA91,"×",IF(Z91=AA91,"△")))</f>
        <v>○</v>
      </c>
      <c r="AA92" s="582"/>
      <c r="AB92" s="576"/>
      <c r="AC92" s="577"/>
      <c r="AD92" s="579"/>
      <c r="AE92" s="579"/>
      <c r="AF92" s="579"/>
      <c r="AG92" s="580"/>
    </row>
    <row r="93" spans="1:33" ht="20.100000000000001" customHeight="1" x14ac:dyDescent="0.2"/>
  </sheetData>
  <mergeCells count="462">
    <mergeCell ref="AC40:AC41"/>
    <mergeCell ref="AD40:AD41"/>
    <mergeCell ref="AE40:AE41"/>
    <mergeCell ref="G39:H39"/>
    <mergeCell ref="K39:L39"/>
    <mergeCell ref="V39:W39"/>
    <mergeCell ref="Z39:AA39"/>
    <mergeCell ref="C40:F41"/>
    <mergeCell ref="K40:L41"/>
    <mergeCell ref="M40:M41"/>
    <mergeCell ref="N40:N41"/>
    <mergeCell ref="O40:O41"/>
    <mergeCell ref="P40:P41"/>
    <mergeCell ref="R38:U39"/>
    <mergeCell ref="X38:Y39"/>
    <mergeCell ref="AB38:AB39"/>
    <mergeCell ref="AC38:AC39"/>
    <mergeCell ref="AD38:AD39"/>
    <mergeCell ref="AE38:AE39"/>
    <mergeCell ref="G41:H41"/>
    <mergeCell ref="I41:J41"/>
    <mergeCell ref="V41:W41"/>
    <mergeCell ref="X41:Y41"/>
    <mergeCell ref="R40:U41"/>
    <mergeCell ref="Z40:AA41"/>
    <mergeCell ref="AB40:AB41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AB28:AB29"/>
    <mergeCell ref="AC28:AC29"/>
    <mergeCell ref="AD28:AD29"/>
    <mergeCell ref="AE28:AE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B28:B29"/>
    <mergeCell ref="C28:E29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AB16:AB17"/>
    <mergeCell ref="AC16:AC17"/>
    <mergeCell ref="AD16:AD17"/>
    <mergeCell ref="AE16:AE17"/>
    <mergeCell ref="B16:B17"/>
    <mergeCell ref="C16:E17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1:L1"/>
    <mergeCell ref="N1:R1"/>
    <mergeCell ref="T1:W1"/>
    <mergeCell ref="X1:AG1"/>
    <mergeCell ref="J3:K3"/>
    <mergeCell ref="W3:X3"/>
    <mergeCell ref="R91:U92"/>
    <mergeCell ref="AB91:AC92"/>
    <mergeCell ref="AD91:AD92"/>
    <mergeCell ref="AE91:AE92"/>
    <mergeCell ref="AF91:AF92"/>
    <mergeCell ref="AG91:AG92"/>
    <mergeCell ref="V92:W92"/>
    <mergeCell ref="X92:Y92"/>
    <mergeCell ref="Z92:AA92"/>
    <mergeCell ref="A91:D92"/>
    <mergeCell ref="K91:L92"/>
    <mergeCell ref="M91:M92"/>
    <mergeCell ref="N91:N92"/>
    <mergeCell ref="O91:O92"/>
    <mergeCell ref="P91:P92"/>
    <mergeCell ref="E92:F92"/>
    <mergeCell ref="G92:H92"/>
    <mergeCell ref="I92:J92"/>
    <mergeCell ref="R89:U90"/>
    <mergeCell ref="Z89:AA90"/>
    <mergeCell ref="AD89:AD90"/>
    <mergeCell ref="AE89:AE90"/>
    <mergeCell ref="AF89:AF90"/>
    <mergeCell ref="AG89:AG90"/>
    <mergeCell ref="V90:W90"/>
    <mergeCell ref="X90:Y90"/>
    <mergeCell ref="AB90:AC90"/>
    <mergeCell ref="A89:D90"/>
    <mergeCell ref="I89:J90"/>
    <mergeCell ref="M89:M90"/>
    <mergeCell ref="N89:N90"/>
    <mergeCell ref="O89:O90"/>
    <mergeCell ref="P89:P90"/>
    <mergeCell ref="E90:F90"/>
    <mergeCell ref="G90:H90"/>
    <mergeCell ref="K90:L90"/>
    <mergeCell ref="R87:U88"/>
    <mergeCell ref="X87:Y88"/>
    <mergeCell ref="AD87:AD88"/>
    <mergeCell ref="AE87:AE88"/>
    <mergeCell ref="AF87:AF88"/>
    <mergeCell ref="AG87:AG88"/>
    <mergeCell ref="V88:W88"/>
    <mergeCell ref="Z88:AA88"/>
    <mergeCell ref="AB88:AC88"/>
    <mergeCell ref="A87:D88"/>
    <mergeCell ref="G87:H88"/>
    <mergeCell ref="M87:M88"/>
    <mergeCell ref="N87:N88"/>
    <mergeCell ref="O87:O88"/>
    <mergeCell ref="P87:P88"/>
    <mergeCell ref="E88:F88"/>
    <mergeCell ref="I88:J88"/>
    <mergeCell ref="K88:L88"/>
    <mergeCell ref="R85:U86"/>
    <mergeCell ref="V85:W86"/>
    <mergeCell ref="AD85:AD86"/>
    <mergeCell ref="AE85:AE86"/>
    <mergeCell ref="AF85:AF86"/>
    <mergeCell ref="AG85:AG86"/>
    <mergeCell ref="X86:Y86"/>
    <mergeCell ref="Z86:AA86"/>
    <mergeCell ref="AB86:AC86"/>
    <mergeCell ref="A85:D86"/>
    <mergeCell ref="E85:F86"/>
    <mergeCell ref="M85:M86"/>
    <mergeCell ref="N85:N86"/>
    <mergeCell ref="O85:O86"/>
    <mergeCell ref="P85:P86"/>
    <mergeCell ref="G86:H86"/>
    <mergeCell ref="I86:J86"/>
    <mergeCell ref="K86:L86"/>
    <mergeCell ref="AE83:AE84"/>
    <mergeCell ref="AF83:AF84"/>
    <mergeCell ref="AG83:AG84"/>
    <mergeCell ref="N83:N84"/>
    <mergeCell ref="O83:O84"/>
    <mergeCell ref="P83:P84"/>
    <mergeCell ref="R83:U84"/>
    <mergeCell ref="V83:W84"/>
    <mergeCell ref="X83:Y84"/>
    <mergeCell ref="A83:D84"/>
    <mergeCell ref="E83:F84"/>
    <mergeCell ref="G83:H84"/>
    <mergeCell ref="I83:J84"/>
    <mergeCell ref="K83:L84"/>
    <mergeCell ref="M83:M84"/>
    <mergeCell ref="AB80:AB81"/>
    <mergeCell ref="AC80:AC81"/>
    <mergeCell ref="AD80:AD81"/>
    <mergeCell ref="Z83:AA84"/>
    <mergeCell ref="AB83:AC84"/>
    <mergeCell ref="AD83:AD84"/>
    <mergeCell ref="B80:B81"/>
    <mergeCell ref="C80:C81"/>
    <mergeCell ref="D80:F81"/>
    <mergeCell ref="G80:M81"/>
    <mergeCell ref="N80:N81"/>
    <mergeCell ref="O80:O81"/>
    <mergeCell ref="S80:S81"/>
    <mergeCell ref="T80:T81"/>
    <mergeCell ref="U80:AA81"/>
    <mergeCell ref="AE80:AE81"/>
    <mergeCell ref="AF80:AF81"/>
    <mergeCell ref="AG80:AG81"/>
    <mergeCell ref="AG78:AG79"/>
    <mergeCell ref="U78:AA79"/>
    <mergeCell ref="AB78:AB79"/>
    <mergeCell ref="AC78:AC79"/>
    <mergeCell ref="AD78:AD79"/>
    <mergeCell ref="AE78:AE79"/>
    <mergeCell ref="AF78:AF79"/>
    <mergeCell ref="N74:N75"/>
    <mergeCell ref="O74:O75"/>
    <mergeCell ref="AF76:AF77"/>
    <mergeCell ref="AG76:AG77"/>
    <mergeCell ref="B78:B79"/>
    <mergeCell ref="C78:C79"/>
    <mergeCell ref="D78:F79"/>
    <mergeCell ref="G78:M79"/>
    <mergeCell ref="N78:N79"/>
    <mergeCell ref="O78:O79"/>
    <mergeCell ref="S78:S79"/>
    <mergeCell ref="T78:T79"/>
    <mergeCell ref="T76:T77"/>
    <mergeCell ref="U76:AA77"/>
    <mergeCell ref="AB76:AB77"/>
    <mergeCell ref="AC76:AC77"/>
    <mergeCell ref="AD76:AD77"/>
    <mergeCell ref="AE76:AE77"/>
    <mergeCell ref="D70:F71"/>
    <mergeCell ref="G70:M71"/>
    <mergeCell ref="N70:N71"/>
    <mergeCell ref="O70:O71"/>
    <mergeCell ref="AE74:AE75"/>
    <mergeCell ref="AF74:AF75"/>
    <mergeCell ref="AG74:AG75"/>
    <mergeCell ref="B76:B77"/>
    <mergeCell ref="C76:C77"/>
    <mergeCell ref="D76:F77"/>
    <mergeCell ref="G76:M77"/>
    <mergeCell ref="N76:N77"/>
    <mergeCell ref="O76:O77"/>
    <mergeCell ref="S76:S77"/>
    <mergeCell ref="S74:S75"/>
    <mergeCell ref="T74:T75"/>
    <mergeCell ref="U74:AA75"/>
    <mergeCell ref="AB74:AB75"/>
    <mergeCell ref="AC74:AC75"/>
    <mergeCell ref="AD74:AD75"/>
    <mergeCell ref="B74:B75"/>
    <mergeCell ref="C74:C75"/>
    <mergeCell ref="D74:F75"/>
    <mergeCell ref="G74:M75"/>
    <mergeCell ref="AB72:AB73"/>
    <mergeCell ref="AC72:AC73"/>
    <mergeCell ref="AD72:AD73"/>
    <mergeCell ref="AE72:AE73"/>
    <mergeCell ref="AF72:AF73"/>
    <mergeCell ref="AG72:AG73"/>
    <mergeCell ref="AG70:AG71"/>
    <mergeCell ref="B72:B73"/>
    <mergeCell ref="C72:C73"/>
    <mergeCell ref="D72:F73"/>
    <mergeCell ref="G72:M73"/>
    <mergeCell ref="N72:N73"/>
    <mergeCell ref="O72:O73"/>
    <mergeCell ref="S72:S73"/>
    <mergeCell ref="T72:T73"/>
    <mergeCell ref="U72:AA73"/>
    <mergeCell ref="U70:AA71"/>
    <mergeCell ref="AB70:AB71"/>
    <mergeCell ref="AC70:AC71"/>
    <mergeCell ref="AD70:AD71"/>
    <mergeCell ref="AE70:AE71"/>
    <mergeCell ref="AF70:AF71"/>
    <mergeCell ref="B70:B71"/>
    <mergeCell ref="C70:C71"/>
    <mergeCell ref="B66:B67"/>
    <mergeCell ref="C66:C67"/>
    <mergeCell ref="D66:F67"/>
    <mergeCell ref="G66:M67"/>
    <mergeCell ref="N66:N67"/>
    <mergeCell ref="U68:AA69"/>
    <mergeCell ref="AB68:AB69"/>
    <mergeCell ref="AC68:AC69"/>
    <mergeCell ref="AD68:AD69"/>
    <mergeCell ref="AD62:AD63"/>
    <mergeCell ref="AE62:AE63"/>
    <mergeCell ref="AF62:AF63"/>
    <mergeCell ref="B62:B63"/>
    <mergeCell ref="C62:C63"/>
    <mergeCell ref="D62:F63"/>
    <mergeCell ref="S70:S71"/>
    <mergeCell ref="T70:T71"/>
    <mergeCell ref="T68:T69"/>
    <mergeCell ref="AE66:AE67"/>
    <mergeCell ref="AF66:AF67"/>
    <mergeCell ref="B68:B69"/>
    <mergeCell ref="C68:C69"/>
    <mergeCell ref="D68:F69"/>
    <mergeCell ref="G68:M69"/>
    <mergeCell ref="N68:N69"/>
    <mergeCell ref="O68:O69"/>
    <mergeCell ref="S68:S69"/>
    <mergeCell ref="S66:S67"/>
    <mergeCell ref="T66:T67"/>
    <mergeCell ref="U66:AA67"/>
    <mergeCell ref="AB66:AB67"/>
    <mergeCell ref="AC66:AC67"/>
    <mergeCell ref="AD66:AD67"/>
    <mergeCell ref="B64:B65"/>
    <mergeCell ref="C64:C65"/>
    <mergeCell ref="D64:F65"/>
    <mergeCell ref="G64:M65"/>
    <mergeCell ref="N64:N65"/>
    <mergeCell ref="O64:O65"/>
    <mergeCell ref="S64:S65"/>
    <mergeCell ref="T64:T65"/>
    <mergeCell ref="U64:AA65"/>
    <mergeCell ref="AB64:AB65"/>
    <mergeCell ref="AC64:AC65"/>
    <mergeCell ref="AD64:AD65"/>
    <mergeCell ref="AE64:AE65"/>
    <mergeCell ref="O66:O67"/>
    <mergeCell ref="AF68:AF69"/>
    <mergeCell ref="AG68:AG69"/>
    <mergeCell ref="AF64:AF65"/>
    <mergeCell ref="AG64:AG65"/>
    <mergeCell ref="AG66:AG67"/>
    <mergeCell ref="AE68:AE69"/>
    <mergeCell ref="G62:M63"/>
    <mergeCell ref="N62:N63"/>
    <mergeCell ref="O62:O63"/>
    <mergeCell ref="S62:S63"/>
    <mergeCell ref="T62:T63"/>
    <mergeCell ref="T60:T61"/>
    <mergeCell ref="AE58:AE59"/>
    <mergeCell ref="AF58:AF59"/>
    <mergeCell ref="AG58:AG59"/>
    <mergeCell ref="U58:AA59"/>
    <mergeCell ref="AB58:AB59"/>
    <mergeCell ref="AC58:AC59"/>
    <mergeCell ref="AD58:AD59"/>
    <mergeCell ref="AF60:AF61"/>
    <mergeCell ref="AG60:AG61"/>
    <mergeCell ref="U60:AA61"/>
    <mergeCell ref="AB60:AB61"/>
    <mergeCell ref="AC60:AC61"/>
    <mergeCell ref="AD60:AD61"/>
    <mergeCell ref="AE60:AE61"/>
    <mergeCell ref="AG62:AG63"/>
    <mergeCell ref="U62:AA63"/>
    <mergeCell ref="AB62:AB63"/>
    <mergeCell ref="AC62:AC63"/>
    <mergeCell ref="B60:B61"/>
    <mergeCell ref="C60:C61"/>
    <mergeCell ref="D60:F61"/>
    <mergeCell ref="G60:M61"/>
    <mergeCell ref="N60:N61"/>
    <mergeCell ref="O60:O61"/>
    <mergeCell ref="S60:S61"/>
    <mergeCell ref="S58:S59"/>
    <mergeCell ref="T58:T59"/>
    <mergeCell ref="B58:B59"/>
    <mergeCell ref="C58:C59"/>
    <mergeCell ref="D58:F59"/>
    <mergeCell ref="G58:M59"/>
    <mergeCell ref="N58:N59"/>
    <mergeCell ref="O58:O59"/>
    <mergeCell ref="A43:L43"/>
    <mergeCell ref="N43:R43"/>
    <mergeCell ref="T43:W43"/>
    <mergeCell ref="X43:AG43"/>
    <mergeCell ref="I45:J45"/>
    <mergeCell ref="X45:Y45"/>
    <mergeCell ref="Z48:AA48"/>
    <mergeCell ref="AD48:AE48"/>
    <mergeCell ref="C49:D56"/>
    <mergeCell ref="G49:H56"/>
    <mergeCell ref="K49:L56"/>
    <mergeCell ref="O49:P56"/>
    <mergeCell ref="R49:S56"/>
    <mergeCell ref="V49:W56"/>
    <mergeCell ref="Z49:AA56"/>
    <mergeCell ref="AD49:AE56"/>
    <mergeCell ref="C48:D48"/>
    <mergeCell ref="G48:H48"/>
    <mergeCell ref="K48:L48"/>
    <mergeCell ref="O48:P48"/>
    <mergeCell ref="R48:S48"/>
    <mergeCell ref="V48:W48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5" orientation="portrait" horizontalDpi="4294967293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96"/>
  <sheetViews>
    <sheetView view="pageBreakPreview" zoomScale="90" zoomScaleNormal="100" zoomScaleSheetLayoutView="90" workbookViewId="0">
      <selection sqref="A1:L1"/>
    </sheetView>
  </sheetViews>
  <sheetFormatPr defaultColWidth="9" defaultRowHeight="13.2" x14ac:dyDescent="0.2"/>
  <cols>
    <col min="1" max="35" width="5.44140625" style="262" customWidth="1"/>
    <col min="36" max="257" width="9" style="262"/>
    <col min="258" max="285" width="5.6640625" style="262" customWidth="1"/>
    <col min="286" max="513" width="9" style="262"/>
    <col min="514" max="541" width="5.6640625" style="262" customWidth="1"/>
    <col min="542" max="769" width="9" style="262"/>
    <col min="770" max="797" width="5.6640625" style="262" customWidth="1"/>
    <col min="798" max="1025" width="9" style="262"/>
    <col min="1026" max="1053" width="5.6640625" style="262" customWidth="1"/>
    <col min="1054" max="1281" width="9" style="262"/>
    <col min="1282" max="1309" width="5.6640625" style="262" customWidth="1"/>
    <col min="1310" max="1537" width="9" style="262"/>
    <col min="1538" max="1565" width="5.6640625" style="262" customWidth="1"/>
    <col min="1566" max="1793" width="9" style="262"/>
    <col min="1794" max="1821" width="5.6640625" style="262" customWidth="1"/>
    <col min="1822" max="2049" width="9" style="262"/>
    <col min="2050" max="2077" width="5.6640625" style="262" customWidth="1"/>
    <col min="2078" max="2305" width="9" style="262"/>
    <col min="2306" max="2333" width="5.6640625" style="262" customWidth="1"/>
    <col min="2334" max="2561" width="9" style="262"/>
    <col min="2562" max="2589" width="5.6640625" style="262" customWidth="1"/>
    <col min="2590" max="2817" width="9" style="262"/>
    <col min="2818" max="2845" width="5.6640625" style="262" customWidth="1"/>
    <col min="2846" max="3073" width="9" style="262"/>
    <col min="3074" max="3101" width="5.6640625" style="262" customWidth="1"/>
    <col min="3102" max="3329" width="9" style="262"/>
    <col min="3330" max="3357" width="5.6640625" style="262" customWidth="1"/>
    <col min="3358" max="3585" width="9" style="262"/>
    <col min="3586" max="3613" width="5.6640625" style="262" customWidth="1"/>
    <col min="3614" max="3841" width="9" style="262"/>
    <col min="3842" max="3869" width="5.6640625" style="262" customWidth="1"/>
    <col min="3870" max="4097" width="9" style="262"/>
    <col min="4098" max="4125" width="5.6640625" style="262" customWidth="1"/>
    <col min="4126" max="4353" width="9" style="262"/>
    <col min="4354" max="4381" width="5.6640625" style="262" customWidth="1"/>
    <col min="4382" max="4609" width="9" style="262"/>
    <col min="4610" max="4637" width="5.6640625" style="262" customWidth="1"/>
    <col min="4638" max="4865" width="9" style="262"/>
    <col min="4866" max="4893" width="5.6640625" style="262" customWidth="1"/>
    <col min="4894" max="5121" width="9" style="262"/>
    <col min="5122" max="5149" width="5.6640625" style="262" customWidth="1"/>
    <col min="5150" max="5377" width="9" style="262"/>
    <col min="5378" max="5405" width="5.6640625" style="262" customWidth="1"/>
    <col min="5406" max="5633" width="9" style="262"/>
    <col min="5634" max="5661" width="5.6640625" style="262" customWidth="1"/>
    <col min="5662" max="5889" width="9" style="262"/>
    <col min="5890" max="5917" width="5.6640625" style="262" customWidth="1"/>
    <col min="5918" max="6145" width="9" style="262"/>
    <col min="6146" max="6173" width="5.6640625" style="262" customWidth="1"/>
    <col min="6174" max="6401" width="9" style="262"/>
    <col min="6402" max="6429" width="5.6640625" style="262" customWidth="1"/>
    <col min="6430" max="6657" width="9" style="262"/>
    <col min="6658" max="6685" width="5.6640625" style="262" customWidth="1"/>
    <col min="6686" max="6913" width="9" style="262"/>
    <col min="6914" max="6941" width="5.6640625" style="262" customWidth="1"/>
    <col min="6942" max="7169" width="9" style="262"/>
    <col min="7170" max="7197" width="5.6640625" style="262" customWidth="1"/>
    <col min="7198" max="7425" width="9" style="262"/>
    <col min="7426" max="7453" width="5.6640625" style="262" customWidth="1"/>
    <col min="7454" max="7681" width="9" style="262"/>
    <col min="7682" max="7709" width="5.6640625" style="262" customWidth="1"/>
    <col min="7710" max="7937" width="9" style="262"/>
    <col min="7938" max="7965" width="5.6640625" style="262" customWidth="1"/>
    <col min="7966" max="8193" width="9" style="262"/>
    <col min="8194" max="8221" width="5.6640625" style="262" customWidth="1"/>
    <col min="8222" max="8449" width="9" style="262"/>
    <col min="8450" max="8477" width="5.6640625" style="262" customWidth="1"/>
    <col min="8478" max="8705" width="9" style="262"/>
    <col min="8706" max="8733" width="5.6640625" style="262" customWidth="1"/>
    <col min="8734" max="8961" width="9" style="262"/>
    <col min="8962" max="8989" width="5.6640625" style="262" customWidth="1"/>
    <col min="8990" max="9217" width="9" style="262"/>
    <col min="9218" max="9245" width="5.6640625" style="262" customWidth="1"/>
    <col min="9246" max="9473" width="9" style="262"/>
    <col min="9474" max="9501" width="5.6640625" style="262" customWidth="1"/>
    <col min="9502" max="9729" width="9" style="262"/>
    <col min="9730" max="9757" width="5.6640625" style="262" customWidth="1"/>
    <col min="9758" max="9985" width="9" style="262"/>
    <col min="9986" max="10013" width="5.6640625" style="262" customWidth="1"/>
    <col min="10014" max="10241" width="9" style="262"/>
    <col min="10242" max="10269" width="5.6640625" style="262" customWidth="1"/>
    <col min="10270" max="10497" width="9" style="262"/>
    <col min="10498" max="10525" width="5.6640625" style="262" customWidth="1"/>
    <col min="10526" max="10753" width="9" style="262"/>
    <col min="10754" max="10781" width="5.6640625" style="262" customWidth="1"/>
    <col min="10782" max="11009" width="9" style="262"/>
    <col min="11010" max="11037" width="5.6640625" style="262" customWidth="1"/>
    <col min="11038" max="11265" width="9" style="262"/>
    <col min="11266" max="11293" width="5.6640625" style="262" customWidth="1"/>
    <col min="11294" max="11521" width="9" style="262"/>
    <col min="11522" max="11549" width="5.6640625" style="262" customWidth="1"/>
    <col min="11550" max="11777" width="9" style="262"/>
    <col min="11778" max="11805" width="5.6640625" style="262" customWidth="1"/>
    <col min="11806" max="12033" width="9" style="262"/>
    <col min="12034" max="12061" width="5.6640625" style="262" customWidth="1"/>
    <col min="12062" max="12289" width="9" style="262"/>
    <col min="12290" max="12317" width="5.6640625" style="262" customWidth="1"/>
    <col min="12318" max="12545" width="9" style="262"/>
    <col min="12546" max="12573" width="5.6640625" style="262" customWidth="1"/>
    <col min="12574" max="12801" width="9" style="262"/>
    <col min="12802" max="12829" width="5.6640625" style="262" customWidth="1"/>
    <col min="12830" max="13057" width="9" style="262"/>
    <col min="13058" max="13085" width="5.6640625" style="262" customWidth="1"/>
    <col min="13086" max="13313" width="9" style="262"/>
    <col min="13314" max="13341" width="5.6640625" style="262" customWidth="1"/>
    <col min="13342" max="13569" width="9" style="262"/>
    <col min="13570" max="13597" width="5.6640625" style="262" customWidth="1"/>
    <col min="13598" max="13825" width="9" style="262"/>
    <col min="13826" max="13853" width="5.6640625" style="262" customWidth="1"/>
    <col min="13854" max="14081" width="9" style="262"/>
    <col min="14082" max="14109" width="5.6640625" style="262" customWidth="1"/>
    <col min="14110" max="14337" width="9" style="262"/>
    <col min="14338" max="14365" width="5.6640625" style="262" customWidth="1"/>
    <col min="14366" max="14593" width="9" style="262"/>
    <col min="14594" max="14621" width="5.6640625" style="262" customWidth="1"/>
    <col min="14622" max="14849" width="9" style="262"/>
    <col min="14850" max="14877" width="5.6640625" style="262" customWidth="1"/>
    <col min="14878" max="15105" width="9" style="262"/>
    <col min="15106" max="15133" width="5.6640625" style="262" customWidth="1"/>
    <col min="15134" max="15361" width="9" style="262"/>
    <col min="15362" max="15389" width="5.6640625" style="262" customWidth="1"/>
    <col min="15390" max="15617" width="9" style="262"/>
    <col min="15618" max="15645" width="5.6640625" style="262" customWidth="1"/>
    <col min="15646" max="15873" width="9" style="262"/>
    <col min="15874" max="15901" width="5.6640625" style="262" customWidth="1"/>
    <col min="15902" max="16129" width="9" style="262"/>
    <col min="16130" max="16157" width="5.6640625" style="262" customWidth="1"/>
    <col min="16158" max="16384" width="9" style="262"/>
  </cols>
  <sheetData>
    <row r="1" spans="1:33" ht="22.05" customHeight="1" x14ac:dyDescent="0.2">
      <c r="A1" s="440" t="str">
        <f>'U12選手権組合せ (抽選結果)'!G2</f>
        <v>■第1日　2月4日  予選リーグ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N1" s="441" t="s">
        <v>367</v>
      </c>
      <c r="O1" s="441"/>
      <c r="P1" s="441"/>
      <c r="Q1" s="441"/>
      <c r="R1" s="441"/>
      <c r="T1" s="442" t="s">
        <v>368</v>
      </c>
      <c r="U1" s="442"/>
      <c r="V1" s="442"/>
      <c r="W1" s="442"/>
      <c r="X1" s="443" t="str">
        <f>'U12選手権組合せ (抽選結果)'!AL50</f>
        <v>別処山公園サッカー場AB</v>
      </c>
      <c r="Y1" s="443"/>
      <c r="Z1" s="443"/>
      <c r="AA1" s="443"/>
      <c r="AB1" s="443"/>
      <c r="AC1" s="443"/>
      <c r="AD1" s="443"/>
      <c r="AE1" s="443"/>
      <c r="AF1" s="443"/>
      <c r="AG1" s="443"/>
    </row>
    <row r="2" spans="1:33" ht="16.05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R2" s="236"/>
      <c r="S2" s="236"/>
      <c r="T2" s="236"/>
      <c r="U2" s="236"/>
      <c r="V2" s="123"/>
      <c r="W2" s="123"/>
      <c r="X2" s="123"/>
      <c r="Y2" s="123"/>
      <c r="Z2" s="123"/>
      <c r="AA2" s="123"/>
      <c r="AB2" s="123"/>
      <c r="AC2" s="123"/>
      <c r="AD2" s="123"/>
      <c r="AE2" s="123"/>
    </row>
    <row r="3" spans="1:33" ht="20.100000000000001" customHeight="1" x14ac:dyDescent="0.2">
      <c r="A3" s="47"/>
      <c r="B3" s="47"/>
      <c r="C3" s="47"/>
      <c r="D3" s="47"/>
      <c r="E3" s="47"/>
      <c r="F3" s="47"/>
      <c r="G3" s="47"/>
      <c r="I3" s="442" t="s">
        <v>114</v>
      </c>
      <c r="J3" s="442"/>
      <c r="M3" s="236"/>
      <c r="R3" s="236"/>
      <c r="S3" s="236"/>
      <c r="T3" s="236"/>
      <c r="U3" s="236"/>
      <c r="V3" s="123"/>
      <c r="X3" s="442" t="s">
        <v>115</v>
      </c>
      <c r="Y3" s="442"/>
      <c r="Z3" s="47"/>
    </row>
    <row r="4" spans="1:33" ht="20.100000000000001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292"/>
      <c r="K4" s="290"/>
      <c r="L4" s="279"/>
      <c r="M4" s="279"/>
      <c r="N4" s="279"/>
      <c r="O4" s="279"/>
      <c r="P4" s="279"/>
      <c r="Q4" s="279"/>
      <c r="R4" s="279"/>
      <c r="S4" s="290"/>
      <c r="T4" s="290"/>
      <c r="U4" s="290"/>
      <c r="V4" s="290"/>
      <c r="W4" s="290"/>
      <c r="X4" s="291"/>
      <c r="Y4" s="45"/>
      <c r="Z4" s="1"/>
      <c r="AA4" s="1"/>
      <c r="AB4" s="1"/>
      <c r="AC4" s="1"/>
      <c r="AD4" s="1"/>
    </row>
    <row r="5" spans="1:33" ht="20.100000000000001" customHeight="1" thickTop="1" x14ac:dyDescent="0.2">
      <c r="A5" s="1"/>
      <c r="B5" s="1"/>
      <c r="C5" s="1"/>
      <c r="D5" s="125"/>
      <c r="E5" s="126"/>
      <c r="F5" s="126"/>
      <c r="G5" s="249"/>
      <c r="H5" s="247"/>
      <c r="I5" s="248"/>
      <c r="J5" s="279"/>
      <c r="K5" s="293"/>
      <c r="L5" s="126"/>
      <c r="M5" s="126"/>
      <c r="N5" s="126"/>
      <c r="O5" s="127"/>
      <c r="P5" s="1"/>
      <c r="Q5" s="1"/>
      <c r="R5" s="280"/>
      <c r="S5" s="279"/>
      <c r="T5" s="279"/>
      <c r="U5" s="279"/>
      <c r="V5" s="261"/>
      <c r="W5" s="260"/>
      <c r="X5" s="289"/>
      <c r="Y5" s="126"/>
      <c r="Z5" s="127"/>
      <c r="AA5" s="125"/>
      <c r="AB5" s="126"/>
      <c r="AC5" s="126"/>
      <c r="AD5" s="127"/>
    </row>
    <row r="6" spans="1:33" ht="20.100000000000001" customHeight="1" x14ac:dyDescent="0.2">
      <c r="A6" s="1"/>
      <c r="B6" s="1"/>
      <c r="C6" s="461">
        <v>1</v>
      </c>
      <c r="D6" s="461"/>
      <c r="E6" s="229"/>
      <c r="F6" s="1"/>
      <c r="G6" s="461">
        <v>2</v>
      </c>
      <c r="H6" s="461"/>
      <c r="I6" s="229"/>
      <c r="J6" s="1"/>
      <c r="K6" s="461">
        <v>3</v>
      </c>
      <c r="L6" s="461"/>
      <c r="M6" s="229"/>
      <c r="N6" s="1"/>
      <c r="O6" s="461">
        <v>4</v>
      </c>
      <c r="P6" s="461"/>
      <c r="Q6" s="1"/>
      <c r="R6" s="461">
        <v>5</v>
      </c>
      <c r="S6" s="461"/>
      <c r="T6" s="229"/>
      <c r="U6" s="1"/>
      <c r="V6" s="461">
        <v>6</v>
      </c>
      <c r="W6" s="461"/>
      <c r="X6" s="229"/>
      <c r="Y6" s="1"/>
      <c r="Z6" s="461">
        <v>7</v>
      </c>
      <c r="AA6" s="461"/>
      <c r="AB6" s="229"/>
      <c r="AC6" s="1"/>
      <c r="AD6" s="461">
        <v>8</v>
      </c>
      <c r="AE6" s="461"/>
    </row>
    <row r="7" spans="1:33" ht="20.100000000000001" customHeight="1" x14ac:dyDescent="0.2">
      <c r="A7" s="1"/>
      <c r="B7" s="1"/>
      <c r="C7" s="558" t="str">
        <f>'U12選手権組合せ (抽選結果)'!AJ57</f>
        <v>ＢＬＵＥ　ＴＨＵＮＤＥＲ</v>
      </c>
      <c r="D7" s="558"/>
      <c r="E7" s="244"/>
      <c r="F7" s="242"/>
      <c r="G7" s="558" t="str">
        <f>'U12選手権組合せ (抽選結果)'!AJ56</f>
        <v>ＦＣアリーバ　フトゥーロ</v>
      </c>
      <c r="H7" s="558"/>
      <c r="I7" s="244"/>
      <c r="J7" s="128"/>
      <c r="K7" s="596" t="str">
        <f>'U12選手権組合せ (抽選結果)'!AJ55</f>
        <v>ＮＩＫＫＯ　ＳＰＯＲＴＳ　ＣＬＵＢセレソン</v>
      </c>
      <c r="L7" s="596"/>
      <c r="M7" s="244"/>
      <c r="N7" s="128"/>
      <c r="O7" s="558" t="str">
        <f>'U12選手権組合せ (抽選結果)'!AJ54</f>
        <v>佐野ＳＳＳ</v>
      </c>
      <c r="P7" s="558"/>
      <c r="Q7" s="128"/>
      <c r="R7" s="555" t="str">
        <f>'U12選手権組合せ (抽選結果)'!AJ53</f>
        <v>南河内サッカースポーツ少年団</v>
      </c>
      <c r="S7" s="555"/>
      <c r="T7" s="244"/>
      <c r="U7" s="128"/>
      <c r="V7" s="558" t="str">
        <f>'U12選手権組合せ (抽選結果)'!AJ52</f>
        <v>ＦＣアリーバ　ヴィクトリー</v>
      </c>
      <c r="W7" s="558"/>
      <c r="X7" s="244"/>
      <c r="Y7" s="128"/>
      <c r="Z7" s="558" t="str">
        <f>'U12選手権組合せ (抽選結果)'!AJ51</f>
        <v>おおぞらＳＣ</v>
      </c>
      <c r="AA7" s="558"/>
      <c r="AB7" s="244"/>
      <c r="AC7" s="128"/>
      <c r="AD7" s="558" t="str">
        <f>'U12選手権組合せ (抽選結果)'!AJ50</f>
        <v>ジヴェルチード那須</v>
      </c>
      <c r="AE7" s="558"/>
    </row>
    <row r="8" spans="1:33" ht="20.100000000000001" customHeight="1" x14ac:dyDescent="0.2">
      <c r="A8" s="1"/>
      <c r="B8" s="1"/>
      <c r="C8" s="558"/>
      <c r="D8" s="558"/>
      <c r="E8" s="244"/>
      <c r="F8" s="242"/>
      <c r="G8" s="558"/>
      <c r="H8" s="558"/>
      <c r="I8" s="244"/>
      <c r="J8" s="128"/>
      <c r="K8" s="596"/>
      <c r="L8" s="596"/>
      <c r="M8" s="244"/>
      <c r="N8" s="128"/>
      <c r="O8" s="558"/>
      <c r="P8" s="558"/>
      <c r="Q8" s="128"/>
      <c r="R8" s="555"/>
      <c r="S8" s="555"/>
      <c r="T8" s="244"/>
      <c r="U8" s="128"/>
      <c r="V8" s="558"/>
      <c r="W8" s="558"/>
      <c r="X8" s="244"/>
      <c r="Y8" s="128"/>
      <c r="Z8" s="558"/>
      <c r="AA8" s="558"/>
      <c r="AB8" s="244"/>
      <c r="AC8" s="128"/>
      <c r="AD8" s="558"/>
      <c r="AE8" s="558"/>
    </row>
    <row r="9" spans="1:33" ht="20.100000000000001" customHeight="1" x14ac:dyDescent="0.2">
      <c r="A9" s="1"/>
      <c r="B9" s="1"/>
      <c r="C9" s="558"/>
      <c r="D9" s="558"/>
      <c r="E9" s="244"/>
      <c r="F9" s="242"/>
      <c r="G9" s="558"/>
      <c r="H9" s="558"/>
      <c r="I9" s="244"/>
      <c r="J9" s="128"/>
      <c r="K9" s="596"/>
      <c r="L9" s="596"/>
      <c r="M9" s="244"/>
      <c r="N9" s="128"/>
      <c r="O9" s="558"/>
      <c r="P9" s="558"/>
      <c r="Q9" s="128"/>
      <c r="R9" s="555"/>
      <c r="S9" s="555"/>
      <c r="T9" s="244"/>
      <c r="U9" s="128"/>
      <c r="V9" s="558"/>
      <c r="W9" s="558"/>
      <c r="X9" s="244"/>
      <c r="Y9" s="128"/>
      <c r="Z9" s="558"/>
      <c r="AA9" s="558"/>
      <c r="AB9" s="244"/>
      <c r="AC9" s="128"/>
      <c r="AD9" s="558"/>
      <c r="AE9" s="558"/>
    </row>
    <row r="10" spans="1:33" ht="20.100000000000001" customHeight="1" x14ac:dyDescent="0.2">
      <c r="A10" s="1"/>
      <c r="B10" s="1"/>
      <c r="C10" s="558"/>
      <c r="D10" s="558"/>
      <c r="E10" s="244"/>
      <c r="F10" s="242"/>
      <c r="G10" s="558"/>
      <c r="H10" s="558"/>
      <c r="I10" s="244"/>
      <c r="J10" s="128"/>
      <c r="K10" s="596"/>
      <c r="L10" s="596"/>
      <c r="M10" s="244"/>
      <c r="N10" s="128"/>
      <c r="O10" s="558"/>
      <c r="P10" s="558"/>
      <c r="Q10" s="128"/>
      <c r="R10" s="555"/>
      <c r="S10" s="555"/>
      <c r="T10" s="244"/>
      <c r="U10" s="128"/>
      <c r="V10" s="558"/>
      <c r="W10" s="558"/>
      <c r="X10" s="244"/>
      <c r="Y10" s="128"/>
      <c r="Z10" s="558"/>
      <c r="AA10" s="558"/>
      <c r="AB10" s="244"/>
      <c r="AC10" s="128"/>
      <c r="AD10" s="558"/>
      <c r="AE10" s="558"/>
    </row>
    <row r="11" spans="1:33" ht="20.100000000000001" customHeight="1" x14ac:dyDescent="0.2">
      <c r="A11" s="1"/>
      <c r="B11" s="1"/>
      <c r="C11" s="558"/>
      <c r="D11" s="558"/>
      <c r="E11" s="244"/>
      <c r="F11" s="242"/>
      <c r="G11" s="558"/>
      <c r="H11" s="558"/>
      <c r="I11" s="244"/>
      <c r="J11" s="128"/>
      <c r="K11" s="596"/>
      <c r="L11" s="596"/>
      <c r="M11" s="244"/>
      <c r="N11" s="128"/>
      <c r="O11" s="558"/>
      <c r="P11" s="558"/>
      <c r="Q11" s="128"/>
      <c r="R11" s="555"/>
      <c r="S11" s="555"/>
      <c r="T11" s="244"/>
      <c r="U11" s="128"/>
      <c r="V11" s="558"/>
      <c r="W11" s="558"/>
      <c r="X11" s="244"/>
      <c r="Y11" s="128"/>
      <c r="Z11" s="558"/>
      <c r="AA11" s="558"/>
      <c r="AB11" s="244"/>
      <c r="AC11" s="128"/>
      <c r="AD11" s="558"/>
      <c r="AE11" s="558"/>
    </row>
    <row r="12" spans="1:33" ht="20.100000000000001" customHeight="1" x14ac:dyDescent="0.2">
      <c r="A12" s="1"/>
      <c r="B12" s="1"/>
      <c r="C12" s="558"/>
      <c r="D12" s="558"/>
      <c r="E12" s="244"/>
      <c r="F12" s="242"/>
      <c r="G12" s="558"/>
      <c r="H12" s="558"/>
      <c r="I12" s="244"/>
      <c r="J12" s="128"/>
      <c r="K12" s="596"/>
      <c r="L12" s="596"/>
      <c r="M12" s="244"/>
      <c r="N12" s="128"/>
      <c r="O12" s="558"/>
      <c r="P12" s="558"/>
      <c r="Q12" s="128"/>
      <c r="R12" s="555"/>
      <c r="S12" s="555"/>
      <c r="T12" s="244"/>
      <c r="U12" s="128"/>
      <c r="V12" s="558"/>
      <c r="W12" s="558"/>
      <c r="X12" s="244"/>
      <c r="Y12" s="128"/>
      <c r="Z12" s="558"/>
      <c r="AA12" s="558"/>
      <c r="AB12" s="244"/>
      <c r="AC12" s="128"/>
      <c r="AD12" s="558"/>
      <c r="AE12" s="558"/>
    </row>
    <row r="13" spans="1:33" ht="20.100000000000001" customHeight="1" x14ac:dyDescent="0.2">
      <c r="A13" s="1"/>
      <c r="B13" s="1"/>
      <c r="C13" s="558"/>
      <c r="D13" s="558"/>
      <c r="E13" s="244"/>
      <c r="F13" s="242"/>
      <c r="G13" s="558"/>
      <c r="H13" s="558"/>
      <c r="I13" s="244"/>
      <c r="J13" s="128"/>
      <c r="K13" s="596"/>
      <c r="L13" s="596"/>
      <c r="M13" s="244"/>
      <c r="N13" s="128"/>
      <c r="O13" s="558"/>
      <c r="P13" s="558"/>
      <c r="Q13" s="128"/>
      <c r="R13" s="555"/>
      <c r="S13" s="555"/>
      <c r="T13" s="244"/>
      <c r="U13" s="128"/>
      <c r="V13" s="558"/>
      <c r="W13" s="558"/>
      <c r="X13" s="244"/>
      <c r="Y13" s="128"/>
      <c r="Z13" s="558"/>
      <c r="AA13" s="558"/>
      <c r="AB13" s="244"/>
      <c r="AC13" s="128"/>
      <c r="AD13" s="558"/>
      <c r="AE13" s="558"/>
    </row>
    <row r="14" spans="1:33" ht="20.100000000000001" customHeight="1" x14ac:dyDescent="0.2">
      <c r="A14" s="1"/>
      <c r="B14" s="1"/>
      <c r="C14" s="558"/>
      <c r="D14" s="558"/>
      <c r="E14" s="244"/>
      <c r="F14" s="242"/>
      <c r="G14" s="558"/>
      <c r="H14" s="558"/>
      <c r="I14" s="244"/>
      <c r="J14" s="128"/>
      <c r="K14" s="596"/>
      <c r="L14" s="596"/>
      <c r="M14" s="244"/>
      <c r="N14" s="128"/>
      <c r="O14" s="558"/>
      <c r="P14" s="558"/>
      <c r="Q14" s="128"/>
      <c r="R14" s="555"/>
      <c r="S14" s="555"/>
      <c r="T14" s="244"/>
      <c r="U14" s="128"/>
      <c r="V14" s="558"/>
      <c r="W14" s="558"/>
      <c r="X14" s="244"/>
      <c r="Y14" s="128"/>
      <c r="Z14" s="558"/>
      <c r="AA14" s="558"/>
      <c r="AB14" s="244"/>
      <c r="AC14" s="128"/>
      <c r="AD14" s="558"/>
      <c r="AE14" s="558"/>
    </row>
    <row r="15" spans="1:33" ht="20.100000000000001" customHeight="1" x14ac:dyDescent="0.2">
      <c r="B15" s="251" t="s">
        <v>289</v>
      </c>
      <c r="D15" s="251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B15" s="245" t="s">
        <v>86</v>
      </c>
      <c r="AC15" s="241" t="s">
        <v>15</v>
      </c>
      <c r="AD15" s="241" t="s">
        <v>16</v>
      </c>
      <c r="AE15" s="241" t="s">
        <v>16</v>
      </c>
      <c r="AF15" s="241" t="s">
        <v>14</v>
      </c>
      <c r="AG15" s="84" t="s">
        <v>87</v>
      </c>
    </row>
    <row r="16" spans="1:33" ht="14.1" customHeight="1" x14ac:dyDescent="0.2">
      <c r="B16" s="461" t="s">
        <v>290</v>
      </c>
      <c r="C16" s="461" t="s">
        <v>5</v>
      </c>
      <c r="D16" s="559">
        <v>0.39583333333333331</v>
      </c>
      <c r="E16" s="559"/>
      <c r="F16" s="559"/>
      <c r="G16" s="560" t="str">
        <f>C7</f>
        <v>ＢＬＵＥ　ＴＨＵＮＤＥＲ</v>
      </c>
      <c r="H16" s="560"/>
      <c r="I16" s="560"/>
      <c r="J16" s="560"/>
      <c r="K16" s="560"/>
      <c r="L16" s="560"/>
      <c r="M16" s="560"/>
      <c r="N16" s="461">
        <f>P16+P17</f>
        <v>1</v>
      </c>
      <c r="O16" s="561" t="s">
        <v>10</v>
      </c>
      <c r="P16" s="229">
        <v>1</v>
      </c>
      <c r="Q16" s="229" t="s">
        <v>36</v>
      </c>
      <c r="R16" s="229">
        <v>0</v>
      </c>
      <c r="S16" s="561" t="s">
        <v>11</v>
      </c>
      <c r="T16" s="461">
        <f>R16+R17</f>
        <v>0</v>
      </c>
      <c r="U16" s="565" t="str">
        <f>G7</f>
        <v>ＦＣアリーバ　フトゥーロ</v>
      </c>
      <c r="V16" s="565"/>
      <c r="W16" s="565"/>
      <c r="X16" s="565"/>
      <c r="Y16" s="565"/>
      <c r="Z16" s="565"/>
      <c r="AA16" s="565"/>
      <c r="AB16" s="458" t="s">
        <v>86</v>
      </c>
      <c r="AC16" s="563" t="s">
        <v>82</v>
      </c>
      <c r="AD16" s="563" t="s">
        <v>80</v>
      </c>
      <c r="AE16" s="563" t="s">
        <v>291</v>
      </c>
      <c r="AF16" s="563">
        <v>8</v>
      </c>
      <c r="AG16" s="460" t="s">
        <v>87</v>
      </c>
    </row>
    <row r="17" spans="2:33" ht="14.1" customHeight="1" x14ac:dyDescent="0.2">
      <c r="B17" s="461"/>
      <c r="C17" s="461"/>
      <c r="D17" s="559"/>
      <c r="E17" s="559"/>
      <c r="F17" s="559"/>
      <c r="G17" s="560"/>
      <c r="H17" s="560"/>
      <c r="I17" s="560"/>
      <c r="J17" s="560"/>
      <c r="K17" s="560"/>
      <c r="L17" s="560"/>
      <c r="M17" s="560"/>
      <c r="N17" s="461"/>
      <c r="O17" s="561"/>
      <c r="P17" s="229">
        <v>0</v>
      </c>
      <c r="Q17" s="229" t="s">
        <v>36</v>
      </c>
      <c r="R17" s="229">
        <v>0</v>
      </c>
      <c r="S17" s="561"/>
      <c r="T17" s="461"/>
      <c r="U17" s="565"/>
      <c r="V17" s="565"/>
      <c r="W17" s="565"/>
      <c r="X17" s="565"/>
      <c r="Y17" s="565"/>
      <c r="Z17" s="565"/>
      <c r="AA17" s="565"/>
      <c r="AB17" s="458"/>
      <c r="AC17" s="563"/>
      <c r="AD17" s="563"/>
      <c r="AE17" s="563"/>
      <c r="AF17" s="563"/>
      <c r="AG17" s="460"/>
    </row>
    <row r="18" spans="2:33" ht="14.1" customHeight="1" x14ac:dyDescent="0.2">
      <c r="B18" s="461" t="s">
        <v>292</v>
      </c>
      <c r="C18" s="461" t="s">
        <v>5</v>
      </c>
      <c r="D18" s="559">
        <v>0.39583333333333331</v>
      </c>
      <c r="E18" s="559"/>
      <c r="F18" s="559"/>
      <c r="G18" s="562" t="str">
        <f>K7</f>
        <v>ＮＩＫＫＯ　ＳＰＯＲＴＳ　ＣＬＵＢセレソン</v>
      </c>
      <c r="H18" s="562"/>
      <c r="I18" s="562"/>
      <c r="J18" s="562"/>
      <c r="K18" s="562"/>
      <c r="L18" s="562"/>
      <c r="M18" s="562"/>
      <c r="N18" s="461">
        <f>P18+P19</f>
        <v>4</v>
      </c>
      <c r="O18" s="561" t="s">
        <v>10</v>
      </c>
      <c r="P18" s="229">
        <v>3</v>
      </c>
      <c r="Q18" s="229" t="s">
        <v>36</v>
      </c>
      <c r="R18" s="229">
        <v>0</v>
      </c>
      <c r="S18" s="561" t="s">
        <v>11</v>
      </c>
      <c r="T18" s="461">
        <f>R18+R19</f>
        <v>0</v>
      </c>
      <c r="U18" s="565" t="str">
        <f>O7</f>
        <v>佐野ＳＳＳ</v>
      </c>
      <c r="V18" s="565"/>
      <c r="W18" s="565"/>
      <c r="X18" s="565"/>
      <c r="Y18" s="565"/>
      <c r="Z18" s="565"/>
      <c r="AA18" s="565"/>
      <c r="AB18" s="458" t="s">
        <v>86</v>
      </c>
      <c r="AC18" s="563" t="s">
        <v>293</v>
      </c>
      <c r="AD18" s="563" t="s">
        <v>291</v>
      </c>
      <c r="AE18" s="563" t="s">
        <v>80</v>
      </c>
      <c r="AF18" s="563">
        <v>5</v>
      </c>
      <c r="AG18" s="460" t="s">
        <v>87</v>
      </c>
    </row>
    <row r="19" spans="2:33" ht="14.1" customHeight="1" x14ac:dyDescent="0.2">
      <c r="B19" s="461"/>
      <c r="C19" s="461"/>
      <c r="D19" s="559"/>
      <c r="E19" s="559"/>
      <c r="F19" s="559"/>
      <c r="G19" s="562"/>
      <c r="H19" s="562"/>
      <c r="I19" s="562"/>
      <c r="J19" s="562"/>
      <c r="K19" s="562"/>
      <c r="L19" s="562"/>
      <c r="M19" s="562"/>
      <c r="N19" s="461"/>
      <c r="O19" s="561"/>
      <c r="P19" s="229">
        <v>1</v>
      </c>
      <c r="Q19" s="229" t="s">
        <v>36</v>
      </c>
      <c r="R19" s="229">
        <v>0</v>
      </c>
      <c r="S19" s="561"/>
      <c r="T19" s="461"/>
      <c r="U19" s="565"/>
      <c r="V19" s="565"/>
      <c r="W19" s="565"/>
      <c r="X19" s="565"/>
      <c r="Y19" s="565"/>
      <c r="Z19" s="565"/>
      <c r="AA19" s="565"/>
      <c r="AB19" s="458"/>
      <c r="AC19" s="563"/>
      <c r="AD19" s="563"/>
      <c r="AE19" s="563"/>
      <c r="AF19" s="563"/>
      <c r="AG19" s="460"/>
    </row>
    <row r="20" spans="2:33" ht="14.1" customHeight="1" x14ac:dyDescent="0.2">
      <c r="B20" s="461" t="s">
        <v>290</v>
      </c>
      <c r="C20" s="461" t="s">
        <v>6</v>
      </c>
      <c r="D20" s="559">
        <v>0.4236111111111111</v>
      </c>
      <c r="E20" s="559"/>
      <c r="F20" s="559"/>
      <c r="G20" s="599" t="str">
        <f>R7</f>
        <v>南河内サッカースポーツ少年団</v>
      </c>
      <c r="H20" s="599"/>
      <c r="I20" s="599"/>
      <c r="J20" s="599"/>
      <c r="K20" s="599"/>
      <c r="L20" s="599"/>
      <c r="M20" s="599"/>
      <c r="N20" s="461">
        <f>P20+P21</f>
        <v>2</v>
      </c>
      <c r="O20" s="561" t="s">
        <v>10</v>
      </c>
      <c r="P20" s="229">
        <v>1</v>
      </c>
      <c r="Q20" s="229" t="s">
        <v>36</v>
      </c>
      <c r="R20" s="229">
        <v>0</v>
      </c>
      <c r="S20" s="561" t="s">
        <v>11</v>
      </c>
      <c r="T20" s="461">
        <f>R20+R21</f>
        <v>1</v>
      </c>
      <c r="U20" s="565" t="str">
        <f>V7</f>
        <v>ＦＣアリーバ　ヴィクトリー</v>
      </c>
      <c r="V20" s="565"/>
      <c r="W20" s="565"/>
      <c r="X20" s="565"/>
      <c r="Y20" s="565"/>
      <c r="Z20" s="565"/>
      <c r="AA20" s="565"/>
      <c r="AB20" s="458" t="s">
        <v>86</v>
      </c>
      <c r="AC20" s="563" t="s">
        <v>84</v>
      </c>
      <c r="AD20" s="563" t="s">
        <v>85</v>
      </c>
      <c r="AE20" s="563" t="s">
        <v>83</v>
      </c>
      <c r="AF20" s="563">
        <v>4</v>
      </c>
      <c r="AG20" s="460" t="s">
        <v>87</v>
      </c>
    </row>
    <row r="21" spans="2:33" ht="14.1" customHeight="1" x14ac:dyDescent="0.2">
      <c r="B21" s="461"/>
      <c r="C21" s="461"/>
      <c r="D21" s="559"/>
      <c r="E21" s="559"/>
      <c r="F21" s="559"/>
      <c r="G21" s="599"/>
      <c r="H21" s="599"/>
      <c r="I21" s="599"/>
      <c r="J21" s="599"/>
      <c r="K21" s="599"/>
      <c r="L21" s="599"/>
      <c r="M21" s="599"/>
      <c r="N21" s="461"/>
      <c r="O21" s="561"/>
      <c r="P21" s="229">
        <v>1</v>
      </c>
      <c r="Q21" s="229" t="s">
        <v>36</v>
      </c>
      <c r="R21" s="229">
        <v>1</v>
      </c>
      <c r="S21" s="561"/>
      <c r="T21" s="461"/>
      <c r="U21" s="565"/>
      <c r="V21" s="565"/>
      <c r="W21" s="565"/>
      <c r="X21" s="565"/>
      <c r="Y21" s="565"/>
      <c r="Z21" s="565"/>
      <c r="AA21" s="565"/>
      <c r="AB21" s="458"/>
      <c r="AC21" s="563"/>
      <c r="AD21" s="563"/>
      <c r="AE21" s="563"/>
      <c r="AF21" s="563"/>
      <c r="AG21" s="460"/>
    </row>
    <row r="22" spans="2:33" ht="14.1" customHeight="1" x14ac:dyDescent="0.2">
      <c r="B22" s="461" t="s">
        <v>292</v>
      </c>
      <c r="C22" s="461" t="s">
        <v>6</v>
      </c>
      <c r="D22" s="559">
        <v>0.4236111111111111</v>
      </c>
      <c r="E22" s="559"/>
      <c r="F22" s="559"/>
      <c r="G22" s="560" t="str">
        <f>Z7</f>
        <v>おおぞらＳＣ</v>
      </c>
      <c r="H22" s="560"/>
      <c r="I22" s="560"/>
      <c r="J22" s="560"/>
      <c r="K22" s="560"/>
      <c r="L22" s="560"/>
      <c r="M22" s="560"/>
      <c r="N22" s="461">
        <f>P22+P23</f>
        <v>5</v>
      </c>
      <c r="O22" s="561" t="s">
        <v>10</v>
      </c>
      <c r="P22" s="229">
        <v>2</v>
      </c>
      <c r="Q22" s="229" t="s">
        <v>36</v>
      </c>
      <c r="R22" s="229">
        <v>0</v>
      </c>
      <c r="S22" s="561" t="s">
        <v>11</v>
      </c>
      <c r="T22" s="461">
        <f>R22+R23</f>
        <v>0</v>
      </c>
      <c r="U22" s="565" t="str">
        <f>AD7</f>
        <v>ジヴェルチード那須</v>
      </c>
      <c r="V22" s="565"/>
      <c r="W22" s="565"/>
      <c r="X22" s="565"/>
      <c r="Y22" s="565"/>
      <c r="Z22" s="565"/>
      <c r="AA22" s="565"/>
      <c r="AB22" s="458" t="s">
        <v>86</v>
      </c>
      <c r="AC22" s="563" t="s">
        <v>81</v>
      </c>
      <c r="AD22" s="563" t="s">
        <v>83</v>
      </c>
      <c r="AE22" s="563" t="s">
        <v>85</v>
      </c>
      <c r="AF22" s="563">
        <v>1</v>
      </c>
      <c r="AG22" s="460" t="s">
        <v>87</v>
      </c>
    </row>
    <row r="23" spans="2:33" ht="14.1" customHeight="1" x14ac:dyDescent="0.2">
      <c r="B23" s="461"/>
      <c r="C23" s="461"/>
      <c r="D23" s="559"/>
      <c r="E23" s="559"/>
      <c r="F23" s="559"/>
      <c r="G23" s="560"/>
      <c r="H23" s="560"/>
      <c r="I23" s="560"/>
      <c r="J23" s="560"/>
      <c r="K23" s="560"/>
      <c r="L23" s="560"/>
      <c r="M23" s="560"/>
      <c r="N23" s="461"/>
      <c r="O23" s="561"/>
      <c r="P23" s="229">
        <v>3</v>
      </c>
      <c r="Q23" s="229" t="s">
        <v>36</v>
      </c>
      <c r="R23" s="229">
        <v>0</v>
      </c>
      <c r="S23" s="561"/>
      <c r="T23" s="461"/>
      <c r="U23" s="565"/>
      <c r="V23" s="565"/>
      <c r="W23" s="565"/>
      <c r="X23" s="565"/>
      <c r="Y23" s="565"/>
      <c r="Z23" s="565"/>
      <c r="AA23" s="565"/>
      <c r="AB23" s="458"/>
      <c r="AC23" s="563"/>
      <c r="AD23" s="563"/>
      <c r="AE23" s="563"/>
      <c r="AF23" s="563"/>
      <c r="AG23" s="460"/>
    </row>
    <row r="24" spans="2:33" ht="14.1" customHeight="1" x14ac:dyDescent="0.2">
      <c r="B24" s="461" t="s">
        <v>290</v>
      </c>
      <c r="C24" s="461" t="s">
        <v>7</v>
      </c>
      <c r="D24" s="559">
        <v>0.4513888888888889</v>
      </c>
      <c r="E24" s="559"/>
      <c r="F24" s="559"/>
      <c r="G24" s="565" t="str">
        <f>C7</f>
        <v>ＢＬＵＥ　ＴＨＵＮＤＥＲ</v>
      </c>
      <c r="H24" s="565"/>
      <c r="I24" s="565"/>
      <c r="J24" s="565"/>
      <c r="K24" s="565"/>
      <c r="L24" s="565"/>
      <c r="M24" s="565"/>
      <c r="N24" s="461">
        <f>P24+P25</f>
        <v>0</v>
      </c>
      <c r="O24" s="561" t="s">
        <v>10</v>
      </c>
      <c r="P24" s="229">
        <v>0</v>
      </c>
      <c r="Q24" s="229" t="s">
        <v>36</v>
      </c>
      <c r="R24" s="229">
        <v>3</v>
      </c>
      <c r="S24" s="561" t="s">
        <v>11</v>
      </c>
      <c r="T24" s="461">
        <f>R24+R25</f>
        <v>3</v>
      </c>
      <c r="U24" s="562" t="str">
        <f>K7</f>
        <v>ＮＩＫＫＯ　ＳＰＯＲＴＳ　ＣＬＵＢセレソン</v>
      </c>
      <c r="V24" s="562"/>
      <c r="W24" s="562"/>
      <c r="X24" s="562"/>
      <c r="Y24" s="562"/>
      <c r="Z24" s="562"/>
      <c r="AA24" s="562"/>
      <c r="AB24" s="458" t="s">
        <v>86</v>
      </c>
      <c r="AC24" s="563" t="s">
        <v>80</v>
      </c>
      <c r="AD24" s="563" t="s">
        <v>82</v>
      </c>
      <c r="AE24" s="563" t="s">
        <v>293</v>
      </c>
      <c r="AF24" s="563">
        <v>7</v>
      </c>
      <c r="AG24" s="460" t="s">
        <v>87</v>
      </c>
    </row>
    <row r="25" spans="2:33" ht="14.1" customHeight="1" x14ac:dyDescent="0.2">
      <c r="B25" s="461"/>
      <c r="C25" s="461"/>
      <c r="D25" s="559"/>
      <c r="E25" s="559"/>
      <c r="F25" s="559"/>
      <c r="G25" s="565"/>
      <c r="H25" s="565"/>
      <c r="I25" s="565"/>
      <c r="J25" s="565"/>
      <c r="K25" s="565"/>
      <c r="L25" s="565"/>
      <c r="M25" s="565"/>
      <c r="N25" s="461"/>
      <c r="O25" s="561"/>
      <c r="P25" s="229">
        <v>0</v>
      </c>
      <c r="Q25" s="229" t="s">
        <v>36</v>
      </c>
      <c r="R25" s="229">
        <v>0</v>
      </c>
      <c r="S25" s="561"/>
      <c r="T25" s="461"/>
      <c r="U25" s="562"/>
      <c r="V25" s="562"/>
      <c r="W25" s="562"/>
      <c r="X25" s="562"/>
      <c r="Y25" s="562"/>
      <c r="Z25" s="562"/>
      <c r="AA25" s="562"/>
      <c r="AB25" s="458"/>
      <c r="AC25" s="563"/>
      <c r="AD25" s="563"/>
      <c r="AE25" s="563"/>
      <c r="AF25" s="563"/>
      <c r="AG25" s="460"/>
    </row>
    <row r="26" spans="2:33" ht="14.1" customHeight="1" x14ac:dyDescent="0.2">
      <c r="B26" s="461" t="s">
        <v>292</v>
      </c>
      <c r="C26" s="461" t="s">
        <v>7</v>
      </c>
      <c r="D26" s="559">
        <v>0.4513888888888889</v>
      </c>
      <c r="E26" s="559"/>
      <c r="F26" s="559"/>
      <c r="G26" s="565" t="str">
        <f>G7</f>
        <v>ＦＣアリーバ　フトゥーロ</v>
      </c>
      <c r="H26" s="565"/>
      <c r="I26" s="565"/>
      <c r="J26" s="565"/>
      <c r="K26" s="565"/>
      <c r="L26" s="565"/>
      <c r="M26" s="565"/>
      <c r="N26" s="461">
        <f>P26+P27</f>
        <v>0</v>
      </c>
      <c r="O26" s="561" t="s">
        <v>10</v>
      </c>
      <c r="P26" s="229">
        <v>0</v>
      </c>
      <c r="Q26" s="229" t="s">
        <v>36</v>
      </c>
      <c r="R26" s="229">
        <v>1</v>
      </c>
      <c r="S26" s="561" t="s">
        <v>11</v>
      </c>
      <c r="T26" s="461">
        <f>R26+R27</f>
        <v>4</v>
      </c>
      <c r="U26" s="560" t="str">
        <f>O7</f>
        <v>佐野ＳＳＳ</v>
      </c>
      <c r="V26" s="560"/>
      <c r="W26" s="560"/>
      <c r="X26" s="560"/>
      <c r="Y26" s="560"/>
      <c r="Z26" s="560"/>
      <c r="AA26" s="560"/>
      <c r="AB26" s="458" t="s">
        <v>86</v>
      </c>
      <c r="AC26" s="563" t="s">
        <v>291</v>
      </c>
      <c r="AD26" s="563" t="s">
        <v>293</v>
      </c>
      <c r="AE26" s="563" t="s">
        <v>82</v>
      </c>
      <c r="AF26" s="563">
        <v>6</v>
      </c>
      <c r="AG26" s="460" t="s">
        <v>87</v>
      </c>
    </row>
    <row r="27" spans="2:33" ht="14.1" customHeight="1" x14ac:dyDescent="0.2">
      <c r="B27" s="461"/>
      <c r="C27" s="461"/>
      <c r="D27" s="559"/>
      <c r="E27" s="559"/>
      <c r="F27" s="559"/>
      <c r="G27" s="565"/>
      <c r="H27" s="565"/>
      <c r="I27" s="565"/>
      <c r="J27" s="565"/>
      <c r="K27" s="565"/>
      <c r="L27" s="565"/>
      <c r="M27" s="565"/>
      <c r="N27" s="461"/>
      <c r="O27" s="561"/>
      <c r="P27" s="229">
        <v>0</v>
      </c>
      <c r="Q27" s="229" t="s">
        <v>36</v>
      </c>
      <c r="R27" s="229">
        <v>3</v>
      </c>
      <c r="S27" s="561"/>
      <c r="T27" s="461"/>
      <c r="U27" s="560"/>
      <c r="V27" s="560"/>
      <c r="W27" s="560"/>
      <c r="X27" s="560"/>
      <c r="Y27" s="560"/>
      <c r="Z27" s="560"/>
      <c r="AA27" s="560"/>
      <c r="AB27" s="458"/>
      <c r="AC27" s="563"/>
      <c r="AD27" s="563"/>
      <c r="AE27" s="563"/>
      <c r="AF27" s="563"/>
      <c r="AG27" s="460"/>
    </row>
    <row r="28" spans="2:33" ht="14.1" customHeight="1" x14ac:dyDescent="0.2">
      <c r="B28" s="461" t="s">
        <v>290</v>
      </c>
      <c r="C28" s="461" t="s">
        <v>8</v>
      </c>
      <c r="D28" s="559">
        <v>0.47916666666666669</v>
      </c>
      <c r="E28" s="559"/>
      <c r="F28" s="559"/>
      <c r="G28" s="598" t="str">
        <f>R7</f>
        <v>南河内サッカースポーツ少年団</v>
      </c>
      <c r="H28" s="598"/>
      <c r="I28" s="598"/>
      <c r="J28" s="598"/>
      <c r="K28" s="598"/>
      <c r="L28" s="598"/>
      <c r="M28" s="598"/>
      <c r="N28" s="461">
        <f>P28+P29</f>
        <v>0</v>
      </c>
      <c r="O28" s="561" t="s">
        <v>10</v>
      </c>
      <c r="P28" s="229">
        <v>0</v>
      </c>
      <c r="Q28" s="229" t="s">
        <v>36</v>
      </c>
      <c r="R28" s="229">
        <v>0</v>
      </c>
      <c r="S28" s="561" t="s">
        <v>11</v>
      </c>
      <c r="T28" s="461">
        <f>R28+R29</f>
        <v>0</v>
      </c>
      <c r="U28" s="597" t="str">
        <f>Z7</f>
        <v>おおぞらＳＣ</v>
      </c>
      <c r="V28" s="597"/>
      <c r="W28" s="597"/>
      <c r="X28" s="597"/>
      <c r="Y28" s="597"/>
      <c r="Z28" s="597"/>
      <c r="AA28" s="597"/>
      <c r="AB28" s="458" t="s">
        <v>86</v>
      </c>
      <c r="AC28" s="563" t="s">
        <v>85</v>
      </c>
      <c r="AD28" s="563" t="s">
        <v>84</v>
      </c>
      <c r="AE28" s="563" t="s">
        <v>81</v>
      </c>
      <c r="AF28" s="563">
        <v>3</v>
      </c>
      <c r="AG28" s="460" t="s">
        <v>87</v>
      </c>
    </row>
    <row r="29" spans="2:33" ht="14.1" customHeight="1" x14ac:dyDescent="0.2">
      <c r="B29" s="461"/>
      <c r="C29" s="461"/>
      <c r="D29" s="559"/>
      <c r="E29" s="559"/>
      <c r="F29" s="559"/>
      <c r="G29" s="598"/>
      <c r="H29" s="598"/>
      <c r="I29" s="598"/>
      <c r="J29" s="598"/>
      <c r="K29" s="598"/>
      <c r="L29" s="598"/>
      <c r="M29" s="598"/>
      <c r="N29" s="461"/>
      <c r="O29" s="561"/>
      <c r="P29" s="229">
        <v>0</v>
      </c>
      <c r="Q29" s="229" t="s">
        <v>36</v>
      </c>
      <c r="R29" s="229">
        <v>0</v>
      </c>
      <c r="S29" s="561"/>
      <c r="T29" s="461"/>
      <c r="U29" s="597"/>
      <c r="V29" s="597"/>
      <c r="W29" s="597"/>
      <c r="X29" s="597"/>
      <c r="Y29" s="597"/>
      <c r="Z29" s="597"/>
      <c r="AA29" s="597"/>
      <c r="AB29" s="458"/>
      <c r="AC29" s="563"/>
      <c r="AD29" s="563"/>
      <c r="AE29" s="563"/>
      <c r="AF29" s="563"/>
      <c r="AG29" s="460"/>
    </row>
    <row r="30" spans="2:33" ht="14.1" customHeight="1" x14ac:dyDescent="0.2">
      <c r="B30" s="461" t="s">
        <v>292</v>
      </c>
      <c r="C30" s="461" t="s">
        <v>8</v>
      </c>
      <c r="D30" s="559">
        <v>0.47916666666666669</v>
      </c>
      <c r="E30" s="559"/>
      <c r="F30" s="559"/>
      <c r="G30" s="560" t="str">
        <f>V7</f>
        <v>ＦＣアリーバ　ヴィクトリー</v>
      </c>
      <c r="H30" s="560"/>
      <c r="I30" s="560"/>
      <c r="J30" s="560"/>
      <c r="K30" s="560"/>
      <c r="L30" s="560"/>
      <c r="M30" s="560"/>
      <c r="N30" s="461">
        <f>P30+P31</f>
        <v>9</v>
      </c>
      <c r="O30" s="561" t="s">
        <v>10</v>
      </c>
      <c r="P30" s="229">
        <v>7</v>
      </c>
      <c r="Q30" s="229" t="s">
        <v>36</v>
      </c>
      <c r="R30" s="229">
        <v>0</v>
      </c>
      <c r="S30" s="561" t="s">
        <v>11</v>
      </c>
      <c r="T30" s="461">
        <f>R30+R31</f>
        <v>0</v>
      </c>
      <c r="U30" s="565" t="str">
        <f>AD7</f>
        <v>ジヴェルチード那須</v>
      </c>
      <c r="V30" s="565"/>
      <c r="W30" s="565"/>
      <c r="X30" s="565"/>
      <c r="Y30" s="565"/>
      <c r="Z30" s="565"/>
      <c r="AA30" s="565"/>
      <c r="AB30" s="458" t="s">
        <v>86</v>
      </c>
      <c r="AC30" s="563" t="s">
        <v>83</v>
      </c>
      <c r="AD30" s="563" t="s">
        <v>81</v>
      </c>
      <c r="AE30" s="563" t="s">
        <v>84</v>
      </c>
      <c r="AF30" s="563">
        <v>2</v>
      </c>
      <c r="AG30" s="460" t="s">
        <v>87</v>
      </c>
    </row>
    <row r="31" spans="2:33" ht="14.1" customHeight="1" x14ac:dyDescent="0.2">
      <c r="B31" s="461"/>
      <c r="C31" s="461"/>
      <c r="D31" s="559"/>
      <c r="E31" s="559"/>
      <c r="F31" s="559"/>
      <c r="G31" s="560"/>
      <c r="H31" s="560"/>
      <c r="I31" s="560"/>
      <c r="J31" s="560"/>
      <c r="K31" s="560"/>
      <c r="L31" s="560"/>
      <c r="M31" s="560"/>
      <c r="N31" s="461"/>
      <c r="O31" s="561"/>
      <c r="P31" s="229">
        <v>2</v>
      </c>
      <c r="Q31" s="229" t="s">
        <v>36</v>
      </c>
      <c r="R31" s="229">
        <v>0</v>
      </c>
      <c r="S31" s="561"/>
      <c r="T31" s="461"/>
      <c r="U31" s="565"/>
      <c r="V31" s="565"/>
      <c r="W31" s="565"/>
      <c r="X31" s="565"/>
      <c r="Y31" s="565"/>
      <c r="Z31" s="565"/>
      <c r="AA31" s="565"/>
      <c r="AB31" s="458"/>
      <c r="AC31" s="563"/>
      <c r="AD31" s="563"/>
      <c r="AE31" s="563"/>
      <c r="AF31" s="563"/>
      <c r="AG31" s="460"/>
    </row>
    <row r="32" spans="2:33" ht="14.1" customHeight="1" x14ac:dyDescent="0.2">
      <c r="B32" s="461" t="s">
        <v>290</v>
      </c>
      <c r="C32" s="461" t="s">
        <v>9</v>
      </c>
      <c r="D32" s="559">
        <v>0.50694444444444442</v>
      </c>
      <c r="E32" s="559"/>
      <c r="F32" s="559"/>
      <c r="G32" s="560" t="str">
        <f>C7</f>
        <v>ＢＬＵＥ　ＴＨＵＮＤＥＲ</v>
      </c>
      <c r="H32" s="560"/>
      <c r="I32" s="560"/>
      <c r="J32" s="560"/>
      <c r="K32" s="560"/>
      <c r="L32" s="560"/>
      <c r="M32" s="560"/>
      <c r="N32" s="461">
        <f>P32+P33</f>
        <v>2</v>
      </c>
      <c r="O32" s="561" t="s">
        <v>10</v>
      </c>
      <c r="P32" s="229">
        <v>1</v>
      </c>
      <c r="Q32" s="229" t="s">
        <v>36</v>
      </c>
      <c r="R32" s="229">
        <v>0</v>
      </c>
      <c r="S32" s="561" t="s">
        <v>11</v>
      </c>
      <c r="T32" s="461">
        <f>R32+R33</f>
        <v>1</v>
      </c>
      <c r="U32" s="565" t="str">
        <f>O7</f>
        <v>佐野ＳＳＳ</v>
      </c>
      <c r="V32" s="565"/>
      <c r="W32" s="565"/>
      <c r="X32" s="565"/>
      <c r="Y32" s="565"/>
      <c r="Z32" s="565"/>
      <c r="AA32" s="565"/>
      <c r="AB32" s="458" t="s">
        <v>86</v>
      </c>
      <c r="AC32" s="563" t="s">
        <v>82</v>
      </c>
      <c r="AD32" s="563" t="s">
        <v>80</v>
      </c>
      <c r="AE32" s="563" t="s">
        <v>291</v>
      </c>
      <c r="AF32" s="563">
        <v>8</v>
      </c>
      <c r="AG32" s="460" t="s">
        <v>87</v>
      </c>
    </row>
    <row r="33" spans="1:33" ht="14.1" customHeight="1" x14ac:dyDescent="0.2">
      <c r="B33" s="461"/>
      <c r="C33" s="461"/>
      <c r="D33" s="559"/>
      <c r="E33" s="559"/>
      <c r="F33" s="559"/>
      <c r="G33" s="560"/>
      <c r="H33" s="560"/>
      <c r="I33" s="560"/>
      <c r="J33" s="560"/>
      <c r="K33" s="560"/>
      <c r="L33" s="560"/>
      <c r="M33" s="560"/>
      <c r="N33" s="461"/>
      <c r="O33" s="561"/>
      <c r="P33" s="229">
        <v>1</v>
      </c>
      <c r="Q33" s="229" t="s">
        <v>36</v>
      </c>
      <c r="R33" s="229">
        <v>1</v>
      </c>
      <c r="S33" s="561"/>
      <c r="T33" s="461"/>
      <c r="U33" s="565"/>
      <c r="V33" s="565"/>
      <c r="W33" s="565"/>
      <c r="X33" s="565"/>
      <c r="Y33" s="565"/>
      <c r="Z33" s="565"/>
      <c r="AA33" s="565"/>
      <c r="AB33" s="458"/>
      <c r="AC33" s="563"/>
      <c r="AD33" s="563"/>
      <c r="AE33" s="563"/>
      <c r="AF33" s="563"/>
      <c r="AG33" s="460"/>
    </row>
    <row r="34" spans="1:33" ht="14.1" customHeight="1" x14ac:dyDescent="0.2">
      <c r="B34" s="461" t="s">
        <v>292</v>
      </c>
      <c r="C34" s="461" t="s">
        <v>9</v>
      </c>
      <c r="D34" s="559">
        <v>0.50694444444444442</v>
      </c>
      <c r="E34" s="559"/>
      <c r="F34" s="559"/>
      <c r="G34" s="565" t="str">
        <f>G7</f>
        <v>ＦＣアリーバ　フトゥーロ</v>
      </c>
      <c r="H34" s="565"/>
      <c r="I34" s="565"/>
      <c r="J34" s="565"/>
      <c r="K34" s="565"/>
      <c r="L34" s="565"/>
      <c r="M34" s="565"/>
      <c r="N34" s="461">
        <f>P34+P35</f>
        <v>2</v>
      </c>
      <c r="O34" s="561" t="s">
        <v>10</v>
      </c>
      <c r="P34" s="229">
        <v>1</v>
      </c>
      <c r="Q34" s="229" t="s">
        <v>36</v>
      </c>
      <c r="R34" s="229">
        <v>3</v>
      </c>
      <c r="S34" s="561" t="s">
        <v>11</v>
      </c>
      <c r="T34" s="461">
        <f>R34+R35</f>
        <v>4</v>
      </c>
      <c r="U34" s="562" t="str">
        <f>K7</f>
        <v>ＮＩＫＫＯ　ＳＰＯＲＴＳ　ＣＬＵＢセレソン</v>
      </c>
      <c r="V34" s="562"/>
      <c r="W34" s="562"/>
      <c r="X34" s="562"/>
      <c r="Y34" s="562"/>
      <c r="Z34" s="562"/>
      <c r="AA34" s="562"/>
      <c r="AB34" s="458" t="s">
        <v>86</v>
      </c>
      <c r="AC34" s="563" t="s">
        <v>293</v>
      </c>
      <c r="AD34" s="563" t="s">
        <v>291</v>
      </c>
      <c r="AE34" s="563" t="s">
        <v>80</v>
      </c>
      <c r="AF34" s="563">
        <v>5</v>
      </c>
      <c r="AG34" s="460" t="s">
        <v>87</v>
      </c>
    </row>
    <row r="35" spans="1:33" ht="14.1" customHeight="1" x14ac:dyDescent="0.2">
      <c r="B35" s="461"/>
      <c r="C35" s="461"/>
      <c r="D35" s="559"/>
      <c r="E35" s="559"/>
      <c r="F35" s="559"/>
      <c r="G35" s="565"/>
      <c r="H35" s="565"/>
      <c r="I35" s="565"/>
      <c r="J35" s="565"/>
      <c r="K35" s="565"/>
      <c r="L35" s="565"/>
      <c r="M35" s="565"/>
      <c r="N35" s="461"/>
      <c r="O35" s="561"/>
      <c r="P35" s="229">
        <v>1</v>
      </c>
      <c r="Q35" s="229" t="s">
        <v>36</v>
      </c>
      <c r="R35" s="229">
        <v>1</v>
      </c>
      <c r="S35" s="561"/>
      <c r="T35" s="461"/>
      <c r="U35" s="562"/>
      <c r="V35" s="562"/>
      <c r="W35" s="562"/>
      <c r="X35" s="562"/>
      <c r="Y35" s="562"/>
      <c r="Z35" s="562"/>
      <c r="AA35" s="562"/>
      <c r="AB35" s="458"/>
      <c r="AC35" s="563"/>
      <c r="AD35" s="563"/>
      <c r="AE35" s="563"/>
      <c r="AF35" s="563"/>
      <c r="AG35" s="460"/>
    </row>
    <row r="36" spans="1:33" ht="14.1" customHeight="1" x14ac:dyDescent="0.2">
      <c r="B36" s="461" t="s">
        <v>290</v>
      </c>
      <c r="C36" s="461" t="s">
        <v>1</v>
      </c>
      <c r="D36" s="559">
        <v>0.53472222222222221</v>
      </c>
      <c r="E36" s="559"/>
      <c r="F36" s="559"/>
      <c r="G36" s="599" t="str">
        <f>R7</f>
        <v>南河内サッカースポーツ少年団</v>
      </c>
      <c r="H36" s="599"/>
      <c r="I36" s="599"/>
      <c r="J36" s="599"/>
      <c r="K36" s="599"/>
      <c r="L36" s="599"/>
      <c r="M36" s="599"/>
      <c r="N36" s="461">
        <f>P36+P37</f>
        <v>2</v>
      </c>
      <c r="O36" s="561" t="s">
        <v>10</v>
      </c>
      <c r="P36" s="229">
        <v>1</v>
      </c>
      <c r="Q36" s="229" t="s">
        <v>36</v>
      </c>
      <c r="R36" s="229">
        <v>0</v>
      </c>
      <c r="S36" s="561" t="s">
        <v>11</v>
      </c>
      <c r="T36" s="461">
        <f>R36+R37</f>
        <v>0</v>
      </c>
      <c r="U36" s="565" t="str">
        <f>AD7</f>
        <v>ジヴェルチード那須</v>
      </c>
      <c r="V36" s="565"/>
      <c r="W36" s="565"/>
      <c r="X36" s="565"/>
      <c r="Y36" s="565"/>
      <c r="Z36" s="565"/>
      <c r="AA36" s="565"/>
      <c r="AB36" s="458" t="s">
        <v>86</v>
      </c>
      <c r="AC36" s="563" t="s">
        <v>84</v>
      </c>
      <c r="AD36" s="563" t="s">
        <v>85</v>
      </c>
      <c r="AE36" s="563" t="s">
        <v>83</v>
      </c>
      <c r="AF36" s="563">
        <v>4</v>
      </c>
      <c r="AG36" s="460" t="s">
        <v>87</v>
      </c>
    </row>
    <row r="37" spans="1:33" ht="14.1" customHeight="1" x14ac:dyDescent="0.2">
      <c r="B37" s="461"/>
      <c r="C37" s="461"/>
      <c r="D37" s="559"/>
      <c r="E37" s="559"/>
      <c r="F37" s="559"/>
      <c r="G37" s="599"/>
      <c r="H37" s="599"/>
      <c r="I37" s="599"/>
      <c r="J37" s="599"/>
      <c r="K37" s="599"/>
      <c r="L37" s="599"/>
      <c r="M37" s="599"/>
      <c r="N37" s="461"/>
      <c r="O37" s="561"/>
      <c r="P37" s="229">
        <v>1</v>
      </c>
      <c r="Q37" s="229" t="s">
        <v>36</v>
      </c>
      <c r="R37" s="229">
        <v>0</v>
      </c>
      <c r="S37" s="561"/>
      <c r="T37" s="461"/>
      <c r="U37" s="565"/>
      <c r="V37" s="565"/>
      <c r="W37" s="565"/>
      <c r="X37" s="565"/>
      <c r="Y37" s="565"/>
      <c r="Z37" s="565"/>
      <c r="AA37" s="565"/>
      <c r="AB37" s="458"/>
      <c r="AC37" s="563"/>
      <c r="AD37" s="563"/>
      <c r="AE37" s="563"/>
      <c r="AF37" s="563"/>
      <c r="AG37" s="460"/>
    </row>
    <row r="38" spans="1:33" ht="14.1" customHeight="1" x14ac:dyDescent="0.2">
      <c r="B38" s="461" t="s">
        <v>292</v>
      </c>
      <c r="C38" s="461" t="s">
        <v>1</v>
      </c>
      <c r="D38" s="559">
        <v>0.53472222222222221</v>
      </c>
      <c r="E38" s="559"/>
      <c r="F38" s="559"/>
      <c r="G38" s="560" t="str">
        <f>V7</f>
        <v>ＦＣアリーバ　ヴィクトリー</v>
      </c>
      <c r="H38" s="560"/>
      <c r="I38" s="560"/>
      <c r="J38" s="560"/>
      <c r="K38" s="560"/>
      <c r="L38" s="560"/>
      <c r="M38" s="560"/>
      <c r="N38" s="461">
        <f>P38+P39</f>
        <v>2</v>
      </c>
      <c r="O38" s="561" t="s">
        <v>10</v>
      </c>
      <c r="P38" s="229">
        <v>2</v>
      </c>
      <c r="Q38" s="229" t="s">
        <v>36</v>
      </c>
      <c r="R38" s="229">
        <v>0</v>
      </c>
      <c r="S38" s="561" t="s">
        <v>11</v>
      </c>
      <c r="T38" s="461">
        <f>R38+R39</f>
        <v>1</v>
      </c>
      <c r="U38" s="565" t="str">
        <f>Z7</f>
        <v>おおぞらＳＣ</v>
      </c>
      <c r="V38" s="565"/>
      <c r="W38" s="565"/>
      <c r="X38" s="565"/>
      <c r="Y38" s="565"/>
      <c r="Z38" s="565"/>
      <c r="AA38" s="565"/>
      <c r="AB38" s="458" t="s">
        <v>86</v>
      </c>
      <c r="AC38" s="563" t="s">
        <v>81</v>
      </c>
      <c r="AD38" s="563" t="s">
        <v>83</v>
      </c>
      <c r="AE38" s="563" t="s">
        <v>85</v>
      </c>
      <c r="AF38" s="563">
        <v>1</v>
      </c>
      <c r="AG38" s="460" t="s">
        <v>87</v>
      </c>
    </row>
    <row r="39" spans="1:33" ht="14.1" customHeight="1" x14ac:dyDescent="0.2">
      <c r="B39" s="461"/>
      <c r="C39" s="461"/>
      <c r="D39" s="559"/>
      <c r="E39" s="559"/>
      <c r="F39" s="559"/>
      <c r="G39" s="560"/>
      <c r="H39" s="560"/>
      <c r="I39" s="560"/>
      <c r="J39" s="560"/>
      <c r="K39" s="560"/>
      <c r="L39" s="560"/>
      <c r="M39" s="560"/>
      <c r="N39" s="461"/>
      <c r="O39" s="561"/>
      <c r="P39" s="229">
        <v>0</v>
      </c>
      <c r="Q39" s="229" t="s">
        <v>36</v>
      </c>
      <c r="R39" s="229">
        <v>1</v>
      </c>
      <c r="S39" s="561"/>
      <c r="T39" s="461"/>
      <c r="U39" s="565"/>
      <c r="V39" s="565"/>
      <c r="W39" s="565"/>
      <c r="X39" s="565"/>
      <c r="Y39" s="565"/>
      <c r="Z39" s="565"/>
      <c r="AA39" s="565"/>
      <c r="AB39" s="458"/>
      <c r="AC39" s="563"/>
      <c r="AD39" s="563"/>
      <c r="AE39" s="563"/>
      <c r="AF39" s="563"/>
      <c r="AG39" s="460"/>
    </row>
    <row r="40" spans="1:33" ht="8.1" customHeight="1" x14ac:dyDescent="0.2"/>
    <row r="41" spans="1:33" ht="20.100000000000001" customHeight="1" x14ac:dyDescent="0.2">
      <c r="A41" s="482" t="str">
        <f>I3</f>
        <v>Q</v>
      </c>
      <c r="B41" s="483"/>
      <c r="C41" s="483"/>
      <c r="D41" s="484"/>
      <c r="E41" s="500" t="str">
        <f>A43</f>
        <v>ＢＬＵＥ　ＴＨＵＮＤＥＲ</v>
      </c>
      <c r="F41" s="501"/>
      <c r="G41" s="500" t="str">
        <f>A45</f>
        <v>ＦＣアリーバ　フトゥーロ</v>
      </c>
      <c r="H41" s="501"/>
      <c r="I41" s="500" t="str">
        <f>A47</f>
        <v>ＮＩＫＫＯ　ＳＰＯＲＴＳ　ＣＬＵＢセレソン</v>
      </c>
      <c r="J41" s="501"/>
      <c r="K41" s="496" t="str">
        <f>A49</f>
        <v>佐野ＳＳＳ</v>
      </c>
      <c r="L41" s="497"/>
      <c r="M41" s="569" t="s">
        <v>2</v>
      </c>
      <c r="N41" s="569" t="s">
        <v>3</v>
      </c>
      <c r="O41" s="569" t="s">
        <v>12</v>
      </c>
      <c r="P41" s="571" t="s">
        <v>4</v>
      </c>
      <c r="Q41" s="129"/>
      <c r="R41" s="482" t="str">
        <f>X3</f>
        <v>QQ</v>
      </c>
      <c r="S41" s="483"/>
      <c r="T41" s="483"/>
      <c r="U41" s="484"/>
      <c r="V41" s="500" t="str">
        <f>R7</f>
        <v>南河内サッカースポーツ少年団</v>
      </c>
      <c r="W41" s="501"/>
      <c r="X41" s="500" t="str">
        <f>V7</f>
        <v>ＦＣアリーバ　ヴィクトリー</v>
      </c>
      <c r="Y41" s="501"/>
      <c r="Z41" s="544" t="str">
        <f>Z7</f>
        <v>おおぞらＳＣ</v>
      </c>
      <c r="AA41" s="545"/>
      <c r="AB41" s="488" t="str">
        <f>AD7</f>
        <v>ジヴェルチード那須</v>
      </c>
      <c r="AC41" s="489"/>
      <c r="AD41" s="569" t="s">
        <v>2</v>
      </c>
      <c r="AE41" s="569" t="s">
        <v>3</v>
      </c>
      <c r="AF41" s="569" t="s">
        <v>12</v>
      </c>
      <c r="AG41" s="571" t="s">
        <v>4</v>
      </c>
    </row>
    <row r="42" spans="1:33" ht="20.100000000000001" customHeight="1" x14ac:dyDescent="0.2">
      <c r="A42" s="485"/>
      <c r="B42" s="486"/>
      <c r="C42" s="486"/>
      <c r="D42" s="487"/>
      <c r="E42" s="502"/>
      <c r="F42" s="503"/>
      <c r="G42" s="502"/>
      <c r="H42" s="503"/>
      <c r="I42" s="502"/>
      <c r="J42" s="503"/>
      <c r="K42" s="498"/>
      <c r="L42" s="499"/>
      <c r="M42" s="570"/>
      <c r="N42" s="570"/>
      <c r="O42" s="570"/>
      <c r="P42" s="571"/>
      <c r="Q42" s="129"/>
      <c r="R42" s="485"/>
      <c r="S42" s="486"/>
      <c r="T42" s="486"/>
      <c r="U42" s="487"/>
      <c r="V42" s="502"/>
      <c r="W42" s="503"/>
      <c r="X42" s="502"/>
      <c r="Y42" s="503"/>
      <c r="Z42" s="546"/>
      <c r="AA42" s="547"/>
      <c r="AB42" s="490"/>
      <c r="AC42" s="491"/>
      <c r="AD42" s="570"/>
      <c r="AE42" s="570"/>
      <c r="AF42" s="570"/>
      <c r="AG42" s="571"/>
    </row>
    <row r="43" spans="1:33" ht="20.100000000000001" customHeight="1" x14ac:dyDescent="0.2">
      <c r="A43" s="496" t="str">
        <f>C7</f>
        <v>ＢＬＵＥ　ＴＨＵＮＤＥＲ</v>
      </c>
      <c r="B43" s="572"/>
      <c r="C43" s="572"/>
      <c r="D43" s="497"/>
      <c r="E43" s="574"/>
      <c r="F43" s="575"/>
      <c r="G43" s="240">
        <f>N16</f>
        <v>1</v>
      </c>
      <c r="H43" s="240">
        <f>T16</f>
        <v>0</v>
      </c>
      <c r="I43" s="240">
        <f>N24</f>
        <v>0</v>
      </c>
      <c r="J43" s="240">
        <f>T24</f>
        <v>3</v>
      </c>
      <c r="K43" s="240">
        <f>N32</f>
        <v>2</v>
      </c>
      <c r="L43" s="240">
        <f>T32</f>
        <v>1</v>
      </c>
      <c r="M43" s="578">
        <f>COUNTIF(E44:L44,"○")*3+COUNTIF(E44:L44,"△")</f>
        <v>6</v>
      </c>
      <c r="N43" s="578">
        <f>G43-H43+I43-J43+K43-L43</f>
        <v>-1</v>
      </c>
      <c r="O43" s="578">
        <f>G43+I43+K43</f>
        <v>3</v>
      </c>
      <c r="P43" s="580">
        <v>2</v>
      </c>
      <c r="Q43" s="229"/>
      <c r="R43" s="618" t="str">
        <f>R7</f>
        <v>南河内サッカースポーツ少年団</v>
      </c>
      <c r="S43" s="619"/>
      <c r="T43" s="619"/>
      <c r="U43" s="620"/>
      <c r="V43" s="574"/>
      <c r="W43" s="575"/>
      <c r="X43" s="240">
        <f>N20</f>
        <v>2</v>
      </c>
      <c r="Y43" s="240">
        <f>T20</f>
        <v>1</v>
      </c>
      <c r="Z43" s="240">
        <f>N28</f>
        <v>0</v>
      </c>
      <c r="AA43" s="240">
        <f>T28</f>
        <v>0</v>
      </c>
      <c r="AB43" s="240">
        <f>N36</f>
        <v>2</v>
      </c>
      <c r="AC43" s="240">
        <f>T36</f>
        <v>0</v>
      </c>
      <c r="AD43" s="578">
        <f>COUNTIF(V44:AC44,"○")*3+COUNTIF(V44:AC44,"△")</f>
        <v>7</v>
      </c>
      <c r="AE43" s="578">
        <f>X43-Y43+Z43-AA43+AB43-AC43</f>
        <v>3</v>
      </c>
      <c r="AF43" s="578">
        <f>X43+Z43+AB43</f>
        <v>4</v>
      </c>
      <c r="AG43" s="580">
        <v>1</v>
      </c>
    </row>
    <row r="44" spans="1:33" ht="20.100000000000001" customHeight="1" x14ac:dyDescent="0.2">
      <c r="A44" s="498"/>
      <c r="B44" s="573"/>
      <c r="C44" s="573"/>
      <c r="D44" s="499"/>
      <c r="E44" s="576"/>
      <c r="F44" s="577"/>
      <c r="G44" s="581" t="str">
        <f>IF(G43&gt;H43,"○",IF(G43&lt;H43,"×",IF(G43=H43,"△")))</f>
        <v>○</v>
      </c>
      <c r="H44" s="582"/>
      <c r="I44" s="581" t="str">
        <f>IF(I43&gt;J43,"○",IF(I43&lt;J43,"×",IF(I43=J43,"△")))</f>
        <v>×</v>
      </c>
      <c r="J44" s="582"/>
      <c r="K44" s="581" t="str">
        <f>IF(K43&gt;L43,"○",IF(K43&lt;L43,"×",IF(K43=L43,"△")))</f>
        <v>○</v>
      </c>
      <c r="L44" s="582"/>
      <c r="M44" s="579"/>
      <c r="N44" s="579"/>
      <c r="O44" s="579"/>
      <c r="P44" s="580"/>
      <c r="Q44" s="229"/>
      <c r="R44" s="621"/>
      <c r="S44" s="622"/>
      <c r="T44" s="622"/>
      <c r="U44" s="623"/>
      <c r="V44" s="576"/>
      <c r="W44" s="577"/>
      <c r="X44" s="581" t="str">
        <f>IF(X43&gt;Y43,"○",IF(X43&lt;Y43,"×",IF(X43=Y43,"△")))</f>
        <v>○</v>
      </c>
      <c r="Y44" s="582"/>
      <c r="Z44" s="581" t="str">
        <f>IF(Z43&gt;AA43,"○",IF(Z43&lt;AA43,"×",IF(Z43=AA43,"△")))</f>
        <v>△</v>
      </c>
      <c r="AA44" s="582"/>
      <c r="AB44" s="581" t="str">
        <f>IF(AB43&gt;AC43,"○",IF(AB43&lt;AC43,"×",IF(AB43=AC43,"△")))</f>
        <v>○</v>
      </c>
      <c r="AC44" s="582"/>
      <c r="AD44" s="579"/>
      <c r="AE44" s="579"/>
      <c r="AF44" s="579"/>
      <c r="AG44" s="580"/>
    </row>
    <row r="45" spans="1:33" ht="20.100000000000001" customHeight="1" x14ac:dyDescent="0.2">
      <c r="A45" s="701" t="str">
        <f>G7</f>
        <v>ＦＣアリーバ　フトゥーロ</v>
      </c>
      <c r="B45" s="702"/>
      <c r="C45" s="702"/>
      <c r="D45" s="703"/>
      <c r="E45" s="240">
        <f>H43</f>
        <v>0</v>
      </c>
      <c r="F45" s="240">
        <f>G43</f>
        <v>1</v>
      </c>
      <c r="G45" s="574"/>
      <c r="H45" s="575"/>
      <c r="I45" s="240">
        <f>N34</f>
        <v>2</v>
      </c>
      <c r="J45" s="240">
        <f>T34</f>
        <v>4</v>
      </c>
      <c r="K45" s="240">
        <f>N26</f>
        <v>0</v>
      </c>
      <c r="L45" s="240">
        <f>T26</f>
        <v>4</v>
      </c>
      <c r="M45" s="578">
        <f>COUNTIF(E46:L46,"○")*3+COUNTIF(E46:L46,"△")</f>
        <v>0</v>
      </c>
      <c r="N45" s="578">
        <f>E45-F45+I45-J45+K45-L45</f>
        <v>-7</v>
      </c>
      <c r="O45" s="578">
        <f>E45+I45+K45</f>
        <v>2</v>
      </c>
      <c r="P45" s="580">
        <v>4</v>
      </c>
      <c r="Q45" s="229"/>
      <c r="R45" s="492" t="str">
        <f>V7</f>
        <v>ＦＣアリーバ　ヴィクトリー</v>
      </c>
      <c r="S45" s="600"/>
      <c r="T45" s="600"/>
      <c r="U45" s="493"/>
      <c r="V45" s="240">
        <f>Y43</f>
        <v>1</v>
      </c>
      <c r="W45" s="240">
        <f>X43</f>
        <v>2</v>
      </c>
      <c r="X45" s="574"/>
      <c r="Y45" s="575"/>
      <c r="Z45" s="240">
        <f>N38</f>
        <v>2</v>
      </c>
      <c r="AA45" s="240">
        <f>T38</f>
        <v>1</v>
      </c>
      <c r="AB45" s="240">
        <f>N30</f>
        <v>9</v>
      </c>
      <c r="AC45" s="240">
        <f>T30</f>
        <v>0</v>
      </c>
      <c r="AD45" s="578">
        <f>COUNTIF(V46:AC46,"○")*3+COUNTIF(V46:AC46,"△")</f>
        <v>6</v>
      </c>
      <c r="AE45" s="578">
        <f>V45-W45+Z45-AA45+AB45-AC45</f>
        <v>9</v>
      </c>
      <c r="AF45" s="578">
        <f>V45+Z45+AB45</f>
        <v>12</v>
      </c>
      <c r="AG45" s="580">
        <v>2</v>
      </c>
    </row>
    <row r="46" spans="1:33" ht="20.100000000000001" customHeight="1" x14ac:dyDescent="0.2">
      <c r="A46" s="704"/>
      <c r="B46" s="705"/>
      <c r="C46" s="705"/>
      <c r="D46" s="706"/>
      <c r="E46" s="581" t="str">
        <f>IF(E45&gt;F45,"○",IF(E45&lt;F45,"×",IF(E45=F45,"△")))</f>
        <v>×</v>
      </c>
      <c r="F46" s="582"/>
      <c r="G46" s="576"/>
      <c r="H46" s="577"/>
      <c r="I46" s="581" t="str">
        <f>IF(I45&gt;J45,"○",IF(I45&lt;J45,"×",IF(I45=J45,"△")))</f>
        <v>×</v>
      </c>
      <c r="J46" s="582"/>
      <c r="K46" s="581" t="str">
        <f>IF(K45&gt;L45,"○",IF(K45&lt;L45,"×",IF(K45=L45,"△")))</f>
        <v>×</v>
      </c>
      <c r="L46" s="582"/>
      <c r="M46" s="579"/>
      <c r="N46" s="579"/>
      <c r="O46" s="579"/>
      <c r="P46" s="580"/>
      <c r="Q46" s="229"/>
      <c r="R46" s="494"/>
      <c r="S46" s="601"/>
      <c r="T46" s="601"/>
      <c r="U46" s="495"/>
      <c r="V46" s="581" t="str">
        <f>IF(V45&gt;W45,"○",IF(V45&lt;W45,"×",IF(V45=W45,"△")))</f>
        <v>×</v>
      </c>
      <c r="W46" s="582"/>
      <c r="X46" s="576"/>
      <c r="Y46" s="577"/>
      <c r="Z46" s="581" t="str">
        <f>IF(Z45&gt;AA45,"○",IF(Z45&lt;AA45,"×",IF(Z45=AA45,"△")))</f>
        <v>○</v>
      </c>
      <c r="AA46" s="582"/>
      <c r="AB46" s="581" t="str">
        <f>IF(AB45&gt;AC45,"○",IF(AB45&lt;AC45,"×",IF(AB45=AC45,"△")))</f>
        <v>○</v>
      </c>
      <c r="AC46" s="582"/>
      <c r="AD46" s="579"/>
      <c r="AE46" s="579"/>
      <c r="AF46" s="579"/>
      <c r="AG46" s="580"/>
    </row>
    <row r="47" spans="1:33" ht="20.100000000000001" customHeight="1" x14ac:dyDescent="0.2">
      <c r="A47" s="695" t="str">
        <f>K7</f>
        <v>ＮＩＫＫＯ　ＳＰＯＲＴＳ　ＣＬＵＢセレソン</v>
      </c>
      <c r="B47" s="696"/>
      <c r="C47" s="696"/>
      <c r="D47" s="697"/>
      <c r="E47" s="240">
        <f>J43</f>
        <v>3</v>
      </c>
      <c r="F47" s="240">
        <f>I43</f>
        <v>0</v>
      </c>
      <c r="G47" s="240">
        <f>J45</f>
        <v>4</v>
      </c>
      <c r="H47" s="240">
        <f>I45</f>
        <v>2</v>
      </c>
      <c r="I47" s="574"/>
      <c r="J47" s="575"/>
      <c r="K47" s="240">
        <f>N18</f>
        <v>4</v>
      </c>
      <c r="L47" s="240">
        <f>T18</f>
        <v>0</v>
      </c>
      <c r="M47" s="578">
        <f>COUNTIF(E48:L48,"○")*3+COUNTIF(E48:L48,"△")</f>
        <v>9</v>
      </c>
      <c r="N47" s="578">
        <f>E47-F47+G47-H47+K47-L47</f>
        <v>9</v>
      </c>
      <c r="O47" s="578">
        <f>E47+G47+K47</f>
        <v>11</v>
      </c>
      <c r="P47" s="580">
        <v>1</v>
      </c>
      <c r="Q47" s="229"/>
      <c r="R47" s="492" t="str">
        <f>Z7</f>
        <v>おおぞらＳＣ</v>
      </c>
      <c r="S47" s="600"/>
      <c r="T47" s="600"/>
      <c r="U47" s="493"/>
      <c r="V47" s="240">
        <f>AA43</f>
        <v>0</v>
      </c>
      <c r="W47" s="240">
        <f>Z43</f>
        <v>0</v>
      </c>
      <c r="X47" s="240">
        <f>AA45</f>
        <v>1</v>
      </c>
      <c r="Y47" s="240">
        <f>Z45</f>
        <v>2</v>
      </c>
      <c r="Z47" s="574"/>
      <c r="AA47" s="575"/>
      <c r="AB47" s="240">
        <f>N22</f>
        <v>5</v>
      </c>
      <c r="AC47" s="240">
        <f>T22</f>
        <v>0</v>
      </c>
      <c r="AD47" s="578">
        <f>COUNTIF(V48:AC48,"○")*3+COUNTIF(V48:AC48,"△")</f>
        <v>4</v>
      </c>
      <c r="AE47" s="578">
        <f>V47-W47+X47-Y47+AB47-AC47</f>
        <v>4</v>
      </c>
      <c r="AF47" s="578">
        <f>V47+X47+AB47</f>
        <v>6</v>
      </c>
      <c r="AG47" s="580">
        <v>3</v>
      </c>
    </row>
    <row r="48" spans="1:33" ht="20.100000000000001" customHeight="1" x14ac:dyDescent="0.2">
      <c r="A48" s="698"/>
      <c r="B48" s="699"/>
      <c r="C48" s="699"/>
      <c r="D48" s="700"/>
      <c r="E48" s="581" t="str">
        <f>IF(E47&gt;F47,"○",IF(E47&lt;F47,"×",IF(E47=F47,"△")))</f>
        <v>○</v>
      </c>
      <c r="F48" s="582"/>
      <c r="G48" s="581" t="str">
        <f>IF(G47&gt;H47,"○",IF(G47&lt;H47,"×",IF(G47=H47,"△")))</f>
        <v>○</v>
      </c>
      <c r="H48" s="582"/>
      <c r="I48" s="576"/>
      <c r="J48" s="577"/>
      <c r="K48" s="581" t="str">
        <f>IF(K47&gt;L47,"○",IF(K47&lt;L47,"×",IF(K47=L47,"△")))</f>
        <v>○</v>
      </c>
      <c r="L48" s="582"/>
      <c r="M48" s="579"/>
      <c r="N48" s="579"/>
      <c r="O48" s="579"/>
      <c r="P48" s="580"/>
      <c r="Q48" s="229"/>
      <c r="R48" s="494"/>
      <c r="S48" s="601"/>
      <c r="T48" s="601"/>
      <c r="U48" s="495"/>
      <c r="V48" s="581" t="str">
        <f>IF(V47&gt;W47,"○",IF(V47&lt;W47,"×",IF(V47=W47,"△")))</f>
        <v>△</v>
      </c>
      <c r="W48" s="582"/>
      <c r="X48" s="581" t="str">
        <f>IF(X47&gt;Y47,"○",IF(X47&lt;Y47,"×",IF(X47=Y47,"△")))</f>
        <v>×</v>
      </c>
      <c r="Y48" s="582"/>
      <c r="Z48" s="576"/>
      <c r="AA48" s="577"/>
      <c r="AB48" s="581" t="str">
        <f>IF(AB47&gt;AC47,"○",IF(AB47&lt;AC47,"×",IF(AB47=AC47,"△")))</f>
        <v>○</v>
      </c>
      <c r="AC48" s="582"/>
      <c r="AD48" s="579"/>
      <c r="AE48" s="579"/>
      <c r="AF48" s="579"/>
      <c r="AG48" s="580"/>
    </row>
    <row r="49" spans="1:33" ht="20.100000000000001" customHeight="1" x14ac:dyDescent="0.2">
      <c r="A49" s="492" t="str">
        <f>O7</f>
        <v>佐野ＳＳＳ</v>
      </c>
      <c r="B49" s="600"/>
      <c r="C49" s="600"/>
      <c r="D49" s="493"/>
      <c r="E49" s="240">
        <f>L43</f>
        <v>1</v>
      </c>
      <c r="F49" s="240">
        <f>K43</f>
        <v>2</v>
      </c>
      <c r="G49" s="240">
        <f>L45</f>
        <v>4</v>
      </c>
      <c r="H49" s="240">
        <f>K45</f>
        <v>0</v>
      </c>
      <c r="I49" s="240">
        <f>L47</f>
        <v>0</v>
      </c>
      <c r="J49" s="240">
        <f>K47</f>
        <v>4</v>
      </c>
      <c r="K49" s="574"/>
      <c r="L49" s="575"/>
      <c r="M49" s="578">
        <f>COUNTIF(E50:L50,"○")*3+COUNTIF(E50:L50,"△")</f>
        <v>3</v>
      </c>
      <c r="N49" s="578">
        <f>E49-F49+G49-H49+I49-J49</f>
        <v>-1</v>
      </c>
      <c r="O49" s="578">
        <f>E49+G49+I49</f>
        <v>5</v>
      </c>
      <c r="P49" s="580">
        <v>3</v>
      </c>
      <c r="Q49" s="229"/>
      <c r="R49" s="492" t="str">
        <f>AD7</f>
        <v>ジヴェルチード那須</v>
      </c>
      <c r="S49" s="600"/>
      <c r="T49" s="600"/>
      <c r="U49" s="493"/>
      <c r="V49" s="240">
        <f>AC43</f>
        <v>0</v>
      </c>
      <c r="W49" s="240">
        <f>AB43</f>
        <v>2</v>
      </c>
      <c r="X49" s="240">
        <f>AC45</f>
        <v>0</v>
      </c>
      <c r="Y49" s="240">
        <f>AB45</f>
        <v>9</v>
      </c>
      <c r="Z49" s="240">
        <f>AC47</f>
        <v>0</v>
      </c>
      <c r="AA49" s="240">
        <f>AB47</f>
        <v>5</v>
      </c>
      <c r="AB49" s="574"/>
      <c r="AC49" s="575"/>
      <c r="AD49" s="578">
        <f>COUNTIF(V50:AC50,"○")*3+COUNTIF(V50:AC50,"△")</f>
        <v>0</v>
      </c>
      <c r="AE49" s="480">
        <f>V49-W49+X49-Y49+Z49-AA49</f>
        <v>-16</v>
      </c>
      <c r="AF49" s="578">
        <f>V49+X49+Z49</f>
        <v>0</v>
      </c>
      <c r="AG49" s="580">
        <v>4</v>
      </c>
    </row>
    <row r="50" spans="1:33" ht="20.100000000000001" customHeight="1" x14ac:dyDescent="0.2">
      <c r="A50" s="494"/>
      <c r="B50" s="601"/>
      <c r="C50" s="601"/>
      <c r="D50" s="495"/>
      <c r="E50" s="581" t="str">
        <f>IF(E49&gt;F49,"○",IF(E49&lt;F49,"×",IF(E49=F49,"△")))</f>
        <v>×</v>
      </c>
      <c r="F50" s="582"/>
      <c r="G50" s="581" t="str">
        <f>IF(G49&gt;H49,"○",IF(G49&lt;H49,"×",IF(G49=H49,"△")))</f>
        <v>○</v>
      </c>
      <c r="H50" s="582"/>
      <c r="I50" s="581" t="str">
        <f>IF(I49&gt;J49,"○",IF(I49&lt;J49,"×",IF(I49=J49,"△")))</f>
        <v>×</v>
      </c>
      <c r="J50" s="582"/>
      <c r="K50" s="576"/>
      <c r="L50" s="577"/>
      <c r="M50" s="579"/>
      <c r="N50" s="579"/>
      <c r="O50" s="579"/>
      <c r="P50" s="580"/>
      <c r="Q50" s="229"/>
      <c r="R50" s="494"/>
      <c r="S50" s="601"/>
      <c r="T50" s="601"/>
      <c r="U50" s="495"/>
      <c r="V50" s="581" t="str">
        <f>IF(V49&gt;W49,"○",IF(V49&lt;W49,"×",IF(V49=W49,"△")))</f>
        <v>×</v>
      </c>
      <c r="W50" s="582"/>
      <c r="X50" s="581" t="str">
        <f>IF(X49&gt;Y49,"○",IF(X49&lt;Y49,"×",IF(X49=Y49,"△")))</f>
        <v>×</v>
      </c>
      <c r="Y50" s="582"/>
      <c r="Z50" s="581" t="str">
        <f>IF(Z49&gt;AA49,"○",IF(Z49&lt;AA49,"×",IF(Z49=AA49,"△")))</f>
        <v>×</v>
      </c>
      <c r="AA50" s="582"/>
      <c r="AB50" s="576"/>
      <c r="AC50" s="577"/>
      <c r="AD50" s="579"/>
      <c r="AE50" s="481"/>
      <c r="AF50" s="579"/>
      <c r="AG50" s="580"/>
    </row>
    <row r="51" spans="1:33" ht="20.100000000000001" customHeight="1" x14ac:dyDescent="0.2"/>
    <row r="52" spans="1:33" ht="21" customHeight="1" x14ac:dyDescent="0.2">
      <c r="A52" s="47" t="str">
        <f>A1</f>
        <v>■第1日　2月4日  予選リーグ</v>
      </c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441" t="s">
        <v>370</v>
      </c>
      <c r="O52" s="441"/>
      <c r="P52" s="441"/>
      <c r="Q52" s="441"/>
      <c r="R52" s="441"/>
      <c r="T52" s="442" t="s">
        <v>369</v>
      </c>
      <c r="U52" s="442"/>
      <c r="V52" s="442"/>
      <c r="W52" s="442"/>
      <c r="X52" s="443" t="str">
        <f>'U12選手権組合せ (抽選結果)'!AL42</f>
        <v>宇都宮市石井緑地サッカー場5・6</v>
      </c>
      <c r="Y52" s="443"/>
      <c r="Z52" s="443"/>
      <c r="AA52" s="443"/>
      <c r="AB52" s="443"/>
      <c r="AC52" s="443"/>
      <c r="AD52" s="443"/>
      <c r="AE52" s="443"/>
      <c r="AF52" s="443"/>
      <c r="AG52" s="443"/>
    </row>
    <row r="53" spans="1:33" ht="15.75" customHeight="1" x14ac:dyDescent="0.2">
      <c r="A53" s="47"/>
      <c r="B53" s="47"/>
      <c r="C53" s="47"/>
      <c r="O53" s="236"/>
      <c r="P53" s="236"/>
      <c r="Q53" s="236"/>
      <c r="R53" s="123"/>
      <c r="S53" s="123"/>
      <c r="T53" s="123"/>
      <c r="U53" s="123"/>
      <c r="V53" s="123"/>
      <c r="W53" s="123"/>
    </row>
    <row r="54" spans="1:33" ht="20.100000000000001" customHeight="1" x14ac:dyDescent="0.2">
      <c r="A54" s="47"/>
      <c r="B54" s="130"/>
      <c r="C54" s="47"/>
      <c r="D54" s="47"/>
      <c r="E54" s="47"/>
      <c r="F54" s="47"/>
      <c r="I54" s="442" t="s">
        <v>116</v>
      </c>
      <c r="J54" s="442"/>
      <c r="L54" s="236"/>
      <c r="Q54" s="236"/>
      <c r="R54" s="236"/>
      <c r="S54" s="47"/>
      <c r="T54" s="47"/>
      <c r="U54" s="123"/>
      <c r="V54" s="442" t="s">
        <v>117</v>
      </c>
      <c r="W54" s="442"/>
      <c r="X54" s="47"/>
      <c r="Y54" s="47"/>
      <c r="Z54" s="270"/>
      <c r="AA54" s="270"/>
    </row>
    <row r="55" spans="1:33" ht="20.100000000000001" customHeight="1" thickBot="1" x14ac:dyDescent="0.25">
      <c r="A55" s="1"/>
      <c r="B55" s="1"/>
      <c r="C55" s="1"/>
      <c r="D55" s="1"/>
      <c r="E55" s="1"/>
      <c r="F55" s="1"/>
      <c r="G55" s="1"/>
      <c r="H55" s="1"/>
      <c r="I55" s="1"/>
      <c r="J55" s="292"/>
      <c r="K55" s="290"/>
      <c r="L55" s="290"/>
      <c r="M55" s="290"/>
      <c r="N55" s="290"/>
      <c r="O55" s="290"/>
      <c r="P55" s="279"/>
      <c r="Q55" s="279"/>
      <c r="R55" s="279"/>
      <c r="S55" s="290"/>
      <c r="T55" s="290"/>
      <c r="U55" s="290"/>
      <c r="V55" s="291"/>
      <c r="W55" s="1"/>
      <c r="X55" s="1"/>
      <c r="Y55" s="1"/>
      <c r="Z55" s="1"/>
    </row>
    <row r="56" spans="1:33" ht="19.5" customHeight="1" thickTop="1" x14ac:dyDescent="0.2">
      <c r="A56" s="1"/>
      <c r="B56" s="1"/>
      <c r="C56" s="1"/>
      <c r="D56" s="125"/>
      <c r="E56" s="248"/>
      <c r="F56" s="248"/>
      <c r="G56" s="126"/>
      <c r="H56" s="125"/>
      <c r="I56" s="126"/>
      <c r="J56" s="279"/>
      <c r="K56" s="42"/>
      <c r="L56" s="279"/>
      <c r="M56" s="279"/>
      <c r="N56" s="279"/>
      <c r="O56" s="293"/>
      <c r="P56" s="1"/>
      <c r="Q56" s="1"/>
      <c r="R56" s="280"/>
      <c r="S56" s="289"/>
      <c r="T56" s="289"/>
      <c r="U56" s="279"/>
      <c r="V56" s="279"/>
      <c r="W56" s="125"/>
      <c r="X56" s="126"/>
      <c r="Y56" s="126"/>
      <c r="Z56" s="127"/>
    </row>
    <row r="57" spans="1:33" ht="20.100000000000001" customHeight="1" x14ac:dyDescent="0.2">
      <c r="A57" s="1"/>
      <c r="C57" s="461">
        <v>1</v>
      </c>
      <c r="D57" s="461"/>
      <c r="G57" s="461">
        <v>2</v>
      </c>
      <c r="H57" s="461"/>
      <c r="J57" s="1"/>
      <c r="K57" s="461">
        <v>3</v>
      </c>
      <c r="L57" s="461"/>
      <c r="M57" s="1"/>
      <c r="N57" s="1"/>
      <c r="O57" s="461">
        <v>4</v>
      </c>
      <c r="P57" s="461"/>
      <c r="R57" s="461">
        <v>5</v>
      </c>
      <c r="S57" s="461"/>
      <c r="U57" s="1"/>
      <c r="V57" s="461">
        <v>6</v>
      </c>
      <c r="W57" s="461"/>
      <c r="X57" s="1"/>
      <c r="Y57" s="1"/>
      <c r="Z57" s="461">
        <v>7</v>
      </c>
      <c r="AA57" s="461"/>
    </row>
    <row r="58" spans="1:33" ht="20.100000000000001" customHeight="1" x14ac:dyDescent="0.2">
      <c r="A58" s="1"/>
      <c r="C58" s="533" t="str">
        <f>'U12選手権組合せ (抽選結果)'!AJ49</f>
        <v>阿久津サッカークラブ</v>
      </c>
      <c r="D58" s="533"/>
      <c r="G58" s="452" t="str">
        <f>'U12選手権組合せ (抽選結果)'!AJ48</f>
        <v>藤原ＦＣ</v>
      </c>
      <c r="H58" s="452"/>
      <c r="J58" s="131"/>
      <c r="K58" s="452" t="str">
        <f>'U12選手権組合せ (抽選結果)'!AJ47</f>
        <v>ＦＣ城東</v>
      </c>
      <c r="L58" s="452"/>
      <c r="M58" s="131"/>
      <c r="N58" s="131"/>
      <c r="O58" s="453" t="str">
        <f>'U12選手権組合せ (抽選結果)'!AJ46</f>
        <v>ＧＲＳ足利Ｊｒ．</v>
      </c>
      <c r="P58" s="453"/>
      <c r="R58" s="694" t="str">
        <f>'U12選手権組合せ (抽選結果)'!AJ45</f>
        <v>清原陽東サッカースポーツ少年団</v>
      </c>
      <c r="S58" s="694"/>
      <c r="U58" s="131"/>
      <c r="V58" s="452" t="str">
        <f>'U12選手権組合せ (抽選結果)'!AJ44</f>
        <v>ＦＣ中村Ｕ－１１</v>
      </c>
      <c r="W58" s="452"/>
      <c r="X58" s="131"/>
      <c r="Y58" s="131"/>
      <c r="Z58" s="518" t="str">
        <f>'U12選手権組合せ (抽選結果)'!AJ43</f>
        <v>野原グランディオスＦＣ希望</v>
      </c>
      <c r="AA58" s="518"/>
    </row>
    <row r="59" spans="1:33" ht="20.100000000000001" customHeight="1" x14ac:dyDescent="0.2">
      <c r="A59" s="1"/>
      <c r="B59" s="131"/>
      <c r="C59" s="533"/>
      <c r="D59" s="533"/>
      <c r="G59" s="452"/>
      <c r="H59" s="452"/>
      <c r="J59" s="131"/>
      <c r="K59" s="452"/>
      <c r="L59" s="452"/>
      <c r="M59" s="131"/>
      <c r="N59" s="131"/>
      <c r="O59" s="453"/>
      <c r="P59" s="453"/>
      <c r="R59" s="694"/>
      <c r="S59" s="694"/>
      <c r="U59" s="131"/>
      <c r="V59" s="452"/>
      <c r="W59" s="452"/>
      <c r="X59" s="131"/>
      <c r="Y59" s="131"/>
      <c r="Z59" s="518"/>
      <c r="AA59" s="518"/>
    </row>
    <row r="60" spans="1:33" ht="20.100000000000001" customHeight="1" x14ac:dyDescent="0.2">
      <c r="A60" s="1"/>
      <c r="B60" s="131"/>
      <c r="C60" s="533"/>
      <c r="D60" s="533"/>
      <c r="G60" s="452"/>
      <c r="H60" s="452"/>
      <c r="J60" s="131"/>
      <c r="K60" s="452"/>
      <c r="L60" s="452"/>
      <c r="M60" s="131"/>
      <c r="N60" s="131"/>
      <c r="O60" s="453"/>
      <c r="P60" s="453"/>
      <c r="R60" s="694"/>
      <c r="S60" s="694"/>
      <c r="U60" s="131"/>
      <c r="V60" s="452"/>
      <c r="W60" s="452"/>
      <c r="X60" s="131"/>
      <c r="Y60" s="131"/>
      <c r="Z60" s="518"/>
      <c r="AA60" s="518"/>
    </row>
    <row r="61" spans="1:33" ht="20.100000000000001" customHeight="1" x14ac:dyDescent="0.2">
      <c r="A61" s="1"/>
      <c r="B61" s="131"/>
      <c r="C61" s="533"/>
      <c r="D61" s="533"/>
      <c r="G61" s="452"/>
      <c r="H61" s="452"/>
      <c r="J61" s="131"/>
      <c r="K61" s="452"/>
      <c r="L61" s="452"/>
      <c r="M61" s="131"/>
      <c r="N61" s="131"/>
      <c r="O61" s="453"/>
      <c r="P61" s="453"/>
      <c r="R61" s="694"/>
      <c r="S61" s="694"/>
      <c r="U61" s="131"/>
      <c r="V61" s="452"/>
      <c r="W61" s="452"/>
      <c r="X61" s="131"/>
      <c r="Y61" s="131"/>
      <c r="Z61" s="518"/>
      <c r="AA61" s="518"/>
    </row>
    <row r="62" spans="1:33" ht="20.100000000000001" customHeight="1" x14ac:dyDescent="0.2">
      <c r="A62" s="1"/>
      <c r="B62" s="131"/>
      <c r="C62" s="533"/>
      <c r="D62" s="533"/>
      <c r="G62" s="452"/>
      <c r="H62" s="452"/>
      <c r="J62" s="131"/>
      <c r="K62" s="452"/>
      <c r="L62" s="452"/>
      <c r="M62" s="131"/>
      <c r="N62" s="131"/>
      <c r="O62" s="453"/>
      <c r="P62" s="453"/>
      <c r="R62" s="694"/>
      <c r="S62" s="694"/>
      <c r="U62" s="131"/>
      <c r="V62" s="452"/>
      <c r="W62" s="452"/>
      <c r="X62" s="131"/>
      <c r="Y62" s="131"/>
      <c r="Z62" s="518"/>
      <c r="AA62" s="518"/>
    </row>
    <row r="63" spans="1:33" ht="20.100000000000001" customHeight="1" x14ac:dyDescent="0.2">
      <c r="A63" s="1"/>
      <c r="B63" s="131"/>
      <c r="C63" s="533"/>
      <c r="D63" s="533"/>
      <c r="G63" s="452"/>
      <c r="H63" s="452"/>
      <c r="J63" s="131"/>
      <c r="K63" s="452"/>
      <c r="L63" s="452"/>
      <c r="M63" s="131"/>
      <c r="N63" s="131"/>
      <c r="O63" s="453"/>
      <c r="P63" s="453"/>
      <c r="R63" s="694"/>
      <c r="S63" s="694"/>
      <c r="U63" s="131"/>
      <c r="V63" s="452"/>
      <c r="W63" s="452"/>
      <c r="X63" s="131"/>
      <c r="Y63" s="131"/>
      <c r="Z63" s="518"/>
      <c r="AA63" s="518"/>
    </row>
    <row r="64" spans="1:33" ht="20.100000000000001" customHeight="1" x14ac:dyDescent="0.2">
      <c r="A64" s="1"/>
      <c r="B64" s="131"/>
      <c r="C64" s="533"/>
      <c r="D64" s="533"/>
      <c r="G64" s="452"/>
      <c r="H64" s="452"/>
      <c r="J64" s="131"/>
      <c r="K64" s="452"/>
      <c r="L64" s="452"/>
      <c r="M64" s="131"/>
      <c r="N64" s="131"/>
      <c r="O64" s="453"/>
      <c r="P64" s="453"/>
      <c r="R64" s="694"/>
      <c r="S64" s="694"/>
      <c r="U64" s="131"/>
      <c r="V64" s="452"/>
      <c r="W64" s="452"/>
      <c r="X64" s="131"/>
      <c r="Y64" s="131"/>
      <c r="Z64" s="518"/>
      <c r="AA64" s="518"/>
    </row>
    <row r="65" spans="1:33" ht="20.100000000000001" customHeight="1" x14ac:dyDescent="0.2">
      <c r="A65" s="1"/>
      <c r="B65" s="131"/>
      <c r="C65" s="533"/>
      <c r="D65" s="533"/>
      <c r="G65" s="452"/>
      <c r="H65" s="452"/>
      <c r="J65" s="131"/>
      <c r="K65" s="452"/>
      <c r="L65" s="452"/>
      <c r="M65" s="131"/>
      <c r="N65" s="131"/>
      <c r="O65" s="453"/>
      <c r="P65" s="453"/>
      <c r="R65" s="694"/>
      <c r="S65" s="694"/>
      <c r="U65" s="131"/>
      <c r="V65" s="452"/>
      <c r="W65" s="452"/>
      <c r="X65" s="131"/>
      <c r="Y65" s="131"/>
      <c r="Z65" s="518"/>
      <c r="AA65" s="518"/>
    </row>
    <row r="66" spans="1:33" ht="19.5" customHeight="1" x14ac:dyDescent="0.2">
      <c r="A66" s="25"/>
      <c r="B66" s="251" t="s">
        <v>289</v>
      </c>
      <c r="C66" s="25"/>
      <c r="D66" s="25"/>
      <c r="E66" s="25"/>
      <c r="F66" s="25"/>
      <c r="G66" s="25"/>
      <c r="H66" s="25"/>
      <c r="I66" s="25"/>
      <c r="J66" s="25"/>
      <c r="K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Z66" s="25"/>
      <c r="AB66" s="245" t="s">
        <v>86</v>
      </c>
      <c r="AC66" s="241" t="s">
        <v>15</v>
      </c>
      <c r="AD66" s="241" t="s">
        <v>16</v>
      </c>
      <c r="AE66" s="241" t="s">
        <v>16</v>
      </c>
      <c r="AF66" s="241" t="s">
        <v>14</v>
      </c>
      <c r="AG66" s="84" t="s">
        <v>87</v>
      </c>
    </row>
    <row r="67" spans="1:33" ht="13.5" customHeight="1" x14ac:dyDescent="0.2">
      <c r="A67" s="1"/>
      <c r="B67" s="461" t="s">
        <v>18</v>
      </c>
      <c r="C67" s="461" t="s">
        <v>5</v>
      </c>
      <c r="D67" s="559">
        <v>0.39583333333333331</v>
      </c>
      <c r="E67" s="559"/>
      <c r="F67" s="559"/>
      <c r="G67" s="560" t="str">
        <f>C58</f>
        <v>阿久津サッカークラブ</v>
      </c>
      <c r="H67" s="560"/>
      <c r="I67" s="560"/>
      <c r="J67" s="560"/>
      <c r="K67" s="560"/>
      <c r="L67" s="560"/>
      <c r="M67" s="560"/>
      <c r="N67" s="448">
        <f>P67+P68</f>
        <v>1</v>
      </c>
      <c r="O67" s="561" t="s">
        <v>10</v>
      </c>
      <c r="P67" s="9">
        <v>0</v>
      </c>
      <c r="Q67" s="229" t="s">
        <v>294</v>
      </c>
      <c r="R67" s="273">
        <v>0</v>
      </c>
      <c r="S67" s="561" t="s">
        <v>11</v>
      </c>
      <c r="T67" s="448">
        <f>R67+R68</f>
        <v>0</v>
      </c>
      <c r="U67" s="565" t="str">
        <f>G58</f>
        <v>藤原ＦＣ</v>
      </c>
      <c r="V67" s="565"/>
      <c r="W67" s="565"/>
      <c r="X67" s="565"/>
      <c r="Y67" s="565"/>
      <c r="Z67" s="565"/>
      <c r="AA67" s="565"/>
      <c r="AB67" s="693" t="s">
        <v>295</v>
      </c>
      <c r="AC67" s="563" t="s">
        <v>82</v>
      </c>
      <c r="AD67" s="563" t="s">
        <v>80</v>
      </c>
      <c r="AE67" s="563" t="s">
        <v>291</v>
      </c>
      <c r="AF67" s="563">
        <v>4</v>
      </c>
      <c r="AG67" s="460" t="s">
        <v>87</v>
      </c>
    </row>
    <row r="68" spans="1:33" ht="13.5" customHeight="1" x14ac:dyDescent="0.2">
      <c r="A68" s="1"/>
      <c r="B68" s="461"/>
      <c r="C68" s="461"/>
      <c r="D68" s="559"/>
      <c r="E68" s="559"/>
      <c r="F68" s="559"/>
      <c r="G68" s="560"/>
      <c r="H68" s="560"/>
      <c r="I68" s="560"/>
      <c r="J68" s="560"/>
      <c r="K68" s="560"/>
      <c r="L68" s="560"/>
      <c r="M68" s="560"/>
      <c r="N68" s="448"/>
      <c r="O68" s="561"/>
      <c r="P68" s="9">
        <v>1</v>
      </c>
      <c r="Q68" s="229" t="s">
        <v>294</v>
      </c>
      <c r="R68" s="273">
        <v>0</v>
      </c>
      <c r="S68" s="561"/>
      <c r="T68" s="448"/>
      <c r="U68" s="565"/>
      <c r="V68" s="565"/>
      <c r="W68" s="565"/>
      <c r="X68" s="565"/>
      <c r="Y68" s="565"/>
      <c r="Z68" s="565"/>
      <c r="AA68" s="565"/>
      <c r="AB68" s="693"/>
      <c r="AC68" s="563"/>
      <c r="AD68" s="563"/>
      <c r="AE68" s="563"/>
      <c r="AF68" s="563"/>
      <c r="AG68" s="460"/>
    </row>
    <row r="69" spans="1:33" ht="13.5" customHeight="1" x14ac:dyDescent="0.2">
      <c r="A69" s="1"/>
      <c r="B69" s="461" t="s">
        <v>19</v>
      </c>
      <c r="C69" s="461" t="s">
        <v>5</v>
      </c>
      <c r="D69" s="559">
        <v>0.39583333333333331</v>
      </c>
      <c r="E69" s="559"/>
      <c r="F69" s="559"/>
      <c r="G69" s="565" t="str">
        <f>K58</f>
        <v>ＦＣ城東</v>
      </c>
      <c r="H69" s="565"/>
      <c r="I69" s="565"/>
      <c r="J69" s="565"/>
      <c r="K69" s="565"/>
      <c r="L69" s="565"/>
      <c r="M69" s="565"/>
      <c r="N69" s="448">
        <f>P69+P70</f>
        <v>0</v>
      </c>
      <c r="O69" s="561" t="s">
        <v>10</v>
      </c>
      <c r="P69" s="9">
        <v>0</v>
      </c>
      <c r="Q69" s="229" t="s">
        <v>294</v>
      </c>
      <c r="R69" s="273">
        <v>1</v>
      </c>
      <c r="S69" s="561" t="s">
        <v>11</v>
      </c>
      <c r="T69" s="448">
        <f>R69+R70</f>
        <v>4</v>
      </c>
      <c r="U69" s="560" t="str">
        <f>O58</f>
        <v>ＧＲＳ足利Ｊｒ．</v>
      </c>
      <c r="V69" s="560"/>
      <c r="W69" s="560"/>
      <c r="X69" s="560"/>
      <c r="Y69" s="560"/>
      <c r="Z69" s="560"/>
      <c r="AA69" s="560"/>
      <c r="AB69" s="693" t="s">
        <v>295</v>
      </c>
      <c r="AC69" s="563" t="s">
        <v>80</v>
      </c>
      <c r="AD69" s="563" t="s">
        <v>291</v>
      </c>
      <c r="AE69" s="563" t="s">
        <v>82</v>
      </c>
      <c r="AF69" s="563">
        <v>1</v>
      </c>
      <c r="AG69" s="460" t="s">
        <v>87</v>
      </c>
    </row>
    <row r="70" spans="1:33" ht="13.5" customHeight="1" x14ac:dyDescent="0.2">
      <c r="A70" s="1"/>
      <c r="B70" s="461"/>
      <c r="C70" s="461"/>
      <c r="D70" s="559"/>
      <c r="E70" s="559"/>
      <c r="F70" s="559"/>
      <c r="G70" s="565"/>
      <c r="H70" s="565"/>
      <c r="I70" s="565"/>
      <c r="J70" s="565"/>
      <c r="K70" s="565"/>
      <c r="L70" s="565"/>
      <c r="M70" s="565"/>
      <c r="N70" s="448"/>
      <c r="O70" s="561"/>
      <c r="P70" s="9">
        <v>0</v>
      </c>
      <c r="Q70" s="229" t="s">
        <v>294</v>
      </c>
      <c r="R70" s="273">
        <v>3</v>
      </c>
      <c r="S70" s="561"/>
      <c r="T70" s="448"/>
      <c r="U70" s="560"/>
      <c r="V70" s="560"/>
      <c r="W70" s="560"/>
      <c r="X70" s="560"/>
      <c r="Y70" s="560"/>
      <c r="Z70" s="560"/>
      <c r="AA70" s="560"/>
      <c r="AB70" s="693"/>
      <c r="AC70" s="563"/>
      <c r="AD70" s="563"/>
      <c r="AE70" s="563"/>
      <c r="AF70" s="563"/>
      <c r="AG70" s="460"/>
    </row>
    <row r="71" spans="1:33" ht="13.5" customHeight="1" x14ac:dyDescent="0.2">
      <c r="A71" s="1"/>
      <c r="B71" s="461" t="s">
        <v>18</v>
      </c>
      <c r="C71" s="461" t="s">
        <v>6</v>
      </c>
      <c r="D71" s="559">
        <v>0.4236111111111111</v>
      </c>
      <c r="E71" s="559"/>
      <c r="F71" s="559"/>
      <c r="G71" s="599" t="str">
        <f>R58</f>
        <v>清原陽東サッカースポーツ少年団</v>
      </c>
      <c r="H71" s="599"/>
      <c r="I71" s="599"/>
      <c r="J71" s="599"/>
      <c r="K71" s="599"/>
      <c r="L71" s="599"/>
      <c r="M71" s="599"/>
      <c r="N71" s="448">
        <f>P71+P72</f>
        <v>10</v>
      </c>
      <c r="O71" s="561" t="s">
        <v>10</v>
      </c>
      <c r="P71" s="9">
        <v>7</v>
      </c>
      <c r="Q71" s="229" t="s">
        <v>294</v>
      </c>
      <c r="R71" s="273">
        <v>0</v>
      </c>
      <c r="S71" s="561" t="s">
        <v>11</v>
      </c>
      <c r="T71" s="448">
        <f>R71+R72</f>
        <v>0</v>
      </c>
      <c r="U71" s="565" t="str">
        <f>V58</f>
        <v>ＦＣ中村Ｕ－１１</v>
      </c>
      <c r="V71" s="565"/>
      <c r="W71" s="565"/>
      <c r="X71" s="565"/>
      <c r="Y71" s="565"/>
      <c r="Z71" s="565"/>
      <c r="AA71" s="565"/>
      <c r="AB71" s="693" t="s">
        <v>295</v>
      </c>
      <c r="AC71" s="563" t="s">
        <v>84</v>
      </c>
      <c r="AD71" s="563" t="s">
        <v>85</v>
      </c>
      <c r="AE71" s="563" t="s">
        <v>83</v>
      </c>
      <c r="AF71" s="563">
        <v>4</v>
      </c>
      <c r="AG71" s="460" t="s">
        <v>87</v>
      </c>
    </row>
    <row r="72" spans="1:33" ht="13.5" customHeight="1" x14ac:dyDescent="0.2">
      <c r="A72" s="1"/>
      <c r="B72" s="461"/>
      <c r="C72" s="461"/>
      <c r="D72" s="559"/>
      <c r="E72" s="559"/>
      <c r="F72" s="559"/>
      <c r="G72" s="599"/>
      <c r="H72" s="599"/>
      <c r="I72" s="599"/>
      <c r="J72" s="599"/>
      <c r="K72" s="599"/>
      <c r="L72" s="599"/>
      <c r="M72" s="599"/>
      <c r="N72" s="448"/>
      <c r="O72" s="561"/>
      <c r="P72" s="9">
        <v>3</v>
      </c>
      <c r="Q72" s="229" t="s">
        <v>294</v>
      </c>
      <c r="R72" s="273">
        <v>0</v>
      </c>
      <c r="S72" s="561"/>
      <c r="T72" s="448"/>
      <c r="U72" s="565"/>
      <c r="V72" s="565"/>
      <c r="W72" s="565"/>
      <c r="X72" s="565"/>
      <c r="Y72" s="565"/>
      <c r="Z72" s="565"/>
      <c r="AA72" s="565"/>
      <c r="AB72" s="693"/>
      <c r="AC72" s="563"/>
      <c r="AD72" s="563"/>
      <c r="AE72" s="563"/>
      <c r="AF72" s="563"/>
      <c r="AG72" s="460"/>
    </row>
    <row r="73" spans="1:33" ht="13.5" customHeight="1" x14ac:dyDescent="0.2">
      <c r="A73" s="1"/>
      <c r="B73" s="461" t="s">
        <v>18</v>
      </c>
      <c r="C73" s="461" t="s">
        <v>7</v>
      </c>
      <c r="D73" s="559">
        <v>0.4513888888888889</v>
      </c>
      <c r="E73" s="559"/>
      <c r="F73" s="559"/>
      <c r="G73" s="597" t="str">
        <f>C58</f>
        <v>阿久津サッカークラブ</v>
      </c>
      <c r="H73" s="597"/>
      <c r="I73" s="597"/>
      <c r="J73" s="597"/>
      <c r="K73" s="597"/>
      <c r="L73" s="597"/>
      <c r="M73" s="597"/>
      <c r="N73" s="448">
        <f>P73+P74</f>
        <v>0</v>
      </c>
      <c r="O73" s="561" t="s">
        <v>10</v>
      </c>
      <c r="P73" s="9">
        <v>0</v>
      </c>
      <c r="Q73" s="229" t="s">
        <v>294</v>
      </c>
      <c r="R73" s="273">
        <v>0</v>
      </c>
      <c r="S73" s="561" t="s">
        <v>11</v>
      </c>
      <c r="T73" s="448">
        <f>R73+R74</f>
        <v>0</v>
      </c>
      <c r="U73" s="597" t="str">
        <f>K58</f>
        <v>ＦＣ城東</v>
      </c>
      <c r="V73" s="597"/>
      <c r="W73" s="597"/>
      <c r="X73" s="597"/>
      <c r="Y73" s="597"/>
      <c r="Z73" s="597"/>
      <c r="AA73" s="597"/>
      <c r="AB73" s="458" t="s">
        <v>86</v>
      </c>
      <c r="AC73" s="563" t="s">
        <v>291</v>
      </c>
      <c r="AD73" s="563" t="s">
        <v>82</v>
      </c>
      <c r="AE73" s="563" t="s">
        <v>80</v>
      </c>
      <c r="AF73" s="563">
        <v>2</v>
      </c>
      <c r="AG73" s="460" t="s">
        <v>87</v>
      </c>
    </row>
    <row r="74" spans="1:33" ht="13.5" customHeight="1" x14ac:dyDescent="0.2">
      <c r="A74" s="1"/>
      <c r="B74" s="461"/>
      <c r="C74" s="461"/>
      <c r="D74" s="559"/>
      <c r="E74" s="559"/>
      <c r="F74" s="559"/>
      <c r="G74" s="597"/>
      <c r="H74" s="597"/>
      <c r="I74" s="597"/>
      <c r="J74" s="597"/>
      <c r="K74" s="597"/>
      <c r="L74" s="597"/>
      <c r="M74" s="597"/>
      <c r="N74" s="448"/>
      <c r="O74" s="561"/>
      <c r="P74" s="9">
        <v>0</v>
      </c>
      <c r="Q74" s="229" t="s">
        <v>294</v>
      </c>
      <c r="R74" s="273">
        <v>0</v>
      </c>
      <c r="S74" s="561"/>
      <c r="T74" s="448"/>
      <c r="U74" s="597"/>
      <c r="V74" s="597"/>
      <c r="W74" s="597"/>
      <c r="X74" s="597"/>
      <c r="Y74" s="597"/>
      <c r="Z74" s="597"/>
      <c r="AA74" s="597"/>
      <c r="AB74" s="458"/>
      <c r="AC74" s="563"/>
      <c r="AD74" s="563"/>
      <c r="AE74" s="563"/>
      <c r="AF74" s="563"/>
      <c r="AG74" s="460"/>
    </row>
    <row r="75" spans="1:33" ht="13.5" customHeight="1" x14ac:dyDescent="0.2">
      <c r="A75" s="1"/>
      <c r="B75" s="461" t="s">
        <v>19</v>
      </c>
      <c r="C75" s="461" t="s">
        <v>7</v>
      </c>
      <c r="D75" s="559">
        <v>0.4513888888888889</v>
      </c>
      <c r="E75" s="559"/>
      <c r="F75" s="559"/>
      <c r="G75" s="565" t="str">
        <f>G58</f>
        <v>藤原ＦＣ</v>
      </c>
      <c r="H75" s="565"/>
      <c r="I75" s="565"/>
      <c r="J75" s="565"/>
      <c r="K75" s="565"/>
      <c r="L75" s="565"/>
      <c r="M75" s="565"/>
      <c r="N75" s="448">
        <f>P75+P76</f>
        <v>1</v>
      </c>
      <c r="O75" s="561" t="s">
        <v>10</v>
      </c>
      <c r="P75" s="9">
        <v>0</v>
      </c>
      <c r="Q75" s="229" t="s">
        <v>294</v>
      </c>
      <c r="R75" s="273">
        <v>4</v>
      </c>
      <c r="S75" s="561" t="s">
        <v>11</v>
      </c>
      <c r="T75" s="448">
        <f>R75+R76</f>
        <v>6</v>
      </c>
      <c r="U75" s="560" t="str">
        <f>O58</f>
        <v>ＧＲＳ足利Ｊｒ．</v>
      </c>
      <c r="V75" s="560"/>
      <c r="W75" s="560"/>
      <c r="X75" s="560"/>
      <c r="Y75" s="560"/>
      <c r="Z75" s="560"/>
      <c r="AA75" s="560"/>
      <c r="AB75" s="458" t="s">
        <v>86</v>
      </c>
      <c r="AC75" s="563" t="s">
        <v>82</v>
      </c>
      <c r="AD75" s="563" t="s">
        <v>80</v>
      </c>
      <c r="AE75" s="563" t="s">
        <v>291</v>
      </c>
      <c r="AF75" s="563">
        <v>3</v>
      </c>
      <c r="AG75" s="460" t="s">
        <v>87</v>
      </c>
    </row>
    <row r="76" spans="1:33" ht="13.5" customHeight="1" x14ac:dyDescent="0.2">
      <c r="A76" s="1"/>
      <c r="B76" s="461"/>
      <c r="C76" s="461"/>
      <c r="D76" s="559"/>
      <c r="E76" s="559"/>
      <c r="F76" s="559"/>
      <c r="G76" s="565"/>
      <c r="H76" s="565"/>
      <c r="I76" s="565"/>
      <c r="J76" s="565"/>
      <c r="K76" s="565"/>
      <c r="L76" s="565"/>
      <c r="M76" s="565"/>
      <c r="N76" s="448"/>
      <c r="O76" s="561"/>
      <c r="P76" s="9">
        <v>1</v>
      </c>
      <c r="Q76" s="229" t="s">
        <v>294</v>
      </c>
      <c r="R76" s="273">
        <v>2</v>
      </c>
      <c r="S76" s="561"/>
      <c r="T76" s="448"/>
      <c r="U76" s="560"/>
      <c r="V76" s="560"/>
      <c r="W76" s="560"/>
      <c r="X76" s="560"/>
      <c r="Y76" s="560"/>
      <c r="Z76" s="560"/>
      <c r="AA76" s="560"/>
      <c r="AB76" s="458"/>
      <c r="AC76" s="563"/>
      <c r="AD76" s="563"/>
      <c r="AE76" s="563"/>
      <c r="AF76" s="563"/>
      <c r="AG76" s="460"/>
    </row>
    <row r="77" spans="1:33" ht="13.5" customHeight="1" x14ac:dyDescent="0.2">
      <c r="B77" s="461" t="s">
        <v>18</v>
      </c>
      <c r="C77" s="461" t="s">
        <v>8</v>
      </c>
      <c r="D77" s="559">
        <v>0.47916666666666669</v>
      </c>
      <c r="E77" s="559"/>
      <c r="F77" s="559"/>
      <c r="G77" s="599" t="str">
        <f>R58</f>
        <v>清原陽東サッカースポーツ少年団</v>
      </c>
      <c r="H77" s="599"/>
      <c r="I77" s="599"/>
      <c r="J77" s="599"/>
      <c r="K77" s="599"/>
      <c r="L77" s="599"/>
      <c r="M77" s="599"/>
      <c r="N77" s="448">
        <f>P77+P78</f>
        <v>9</v>
      </c>
      <c r="O77" s="561" t="s">
        <v>10</v>
      </c>
      <c r="P77" s="9">
        <v>5</v>
      </c>
      <c r="Q77" s="229" t="s">
        <v>294</v>
      </c>
      <c r="R77" s="273">
        <v>0</v>
      </c>
      <c r="S77" s="561" t="s">
        <v>11</v>
      </c>
      <c r="T77" s="448">
        <f>R77+R78</f>
        <v>0</v>
      </c>
      <c r="U77" s="564" t="str">
        <f>Z58</f>
        <v>野原グランディオスＦＣ希望</v>
      </c>
      <c r="V77" s="564"/>
      <c r="W77" s="564"/>
      <c r="X77" s="564"/>
      <c r="Y77" s="564"/>
      <c r="Z77" s="564"/>
      <c r="AA77" s="564"/>
      <c r="AB77" s="458" t="s">
        <v>86</v>
      </c>
      <c r="AC77" s="563" t="s">
        <v>85</v>
      </c>
      <c r="AD77" s="563" t="s">
        <v>83</v>
      </c>
      <c r="AE77" s="563" t="s">
        <v>81</v>
      </c>
      <c r="AF77" s="563">
        <v>1</v>
      </c>
      <c r="AG77" s="460" t="s">
        <v>87</v>
      </c>
    </row>
    <row r="78" spans="1:33" ht="13.5" customHeight="1" x14ac:dyDescent="0.2">
      <c r="B78" s="461"/>
      <c r="C78" s="461"/>
      <c r="D78" s="559"/>
      <c r="E78" s="559"/>
      <c r="F78" s="559"/>
      <c r="G78" s="599"/>
      <c r="H78" s="599"/>
      <c r="I78" s="599"/>
      <c r="J78" s="599"/>
      <c r="K78" s="599"/>
      <c r="L78" s="599"/>
      <c r="M78" s="599"/>
      <c r="N78" s="448"/>
      <c r="O78" s="561"/>
      <c r="P78" s="9">
        <v>4</v>
      </c>
      <c r="Q78" s="229" t="s">
        <v>294</v>
      </c>
      <c r="R78" s="273">
        <v>0</v>
      </c>
      <c r="S78" s="561"/>
      <c r="T78" s="448"/>
      <c r="U78" s="564"/>
      <c r="V78" s="564"/>
      <c r="W78" s="564"/>
      <c r="X78" s="564"/>
      <c r="Y78" s="564"/>
      <c r="Z78" s="564"/>
      <c r="AA78" s="564"/>
      <c r="AB78" s="458"/>
      <c r="AC78" s="563"/>
      <c r="AD78" s="563"/>
      <c r="AE78" s="563"/>
      <c r="AF78" s="563"/>
      <c r="AG78" s="460"/>
    </row>
    <row r="79" spans="1:33" ht="13.5" customHeight="1" x14ac:dyDescent="0.2">
      <c r="A79" s="1"/>
      <c r="B79" s="461" t="s">
        <v>18</v>
      </c>
      <c r="C79" s="461" t="s">
        <v>9</v>
      </c>
      <c r="D79" s="559">
        <v>0.50694444444444442</v>
      </c>
      <c r="E79" s="559"/>
      <c r="F79" s="559"/>
      <c r="G79" s="565" t="str">
        <f>C58</f>
        <v>阿久津サッカークラブ</v>
      </c>
      <c r="H79" s="565"/>
      <c r="I79" s="565"/>
      <c r="J79" s="565"/>
      <c r="K79" s="565"/>
      <c r="L79" s="565"/>
      <c r="M79" s="565"/>
      <c r="N79" s="448">
        <f>P79+P80</f>
        <v>0</v>
      </c>
      <c r="O79" s="561" t="s">
        <v>10</v>
      </c>
      <c r="P79" s="9">
        <v>0</v>
      </c>
      <c r="Q79" s="229" t="s">
        <v>294</v>
      </c>
      <c r="R79" s="273">
        <v>2</v>
      </c>
      <c r="S79" s="561" t="s">
        <v>11</v>
      </c>
      <c r="T79" s="448">
        <f>R79+R80</f>
        <v>3</v>
      </c>
      <c r="U79" s="560" t="str">
        <f>O58</f>
        <v>ＧＲＳ足利Ｊｒ．</v>
      </c>
      <c r="V79" s="560"/>
      <c r="W79" s="560"/>
      <c r="X79" s="560"/>
      <c r="Y79" s="560"/>
      <c r="Z79" s="560"/>
      <c r="AA79" s="560"/>
      <c r="AB79" s="458" t="s">
        <v>86</v>
      </c>
      <c r="AC79" s="563" t="s">
        <v>80</v>
      </c>
      <c r="AD79" s="563" t="s">
        <v>291</v>
      </c>
      <c r="AE79" s="563" t="s">
        <v>82</v>
      </c>
      <c r="AF79" s="563">
        <v>3</v>
      </c>
      <c r="AG79" s="460" t="s">
        <v>87</v>
      </c>
    </row>
    <row r="80" spans="1:33" ht="13.5" customHeight="1" x14ac:dyDescent="0.2">
      <c r="A80" s="1"/>
      <c r="B80" s="461"/>
      <c r="C80" s="461"/>
      <c r="D80" s="559"/>
      <c r="E80" s="559"/>
      <c r="F80" s="559"/>
      <c r="G80" s="565"/>
      <c r="H80" s="565"/>
      <c r="I80" s="565"/>
      <c r="J80" s="565"/>
      <c r="K80" s="565"/>
      <c r="L80" s="565"/>
      <c r="M80" s="565"/>
      <c r="N80" s="448"/>
      <c r="O80" s="561"/>
      <c r="P80" s="9">
        <v>0</v>
      </c>
      <c r="Q80" s="229" t="s">
        <v>294</v>
      </c>
      <c r="R80" s="273">
        <v>1</v>
      </c>
      <c r="S80" s="561"/>
      <c r="T80" s="448"/>
      <c r="U80" s="560"/>
      <c r="V80" s="560"/>
      <c r="W80" s="560"/>
      <c r="X80" s="560"/>
      <c r="Y80" s="560"/>
      <c r="Z80" s="560"/>
      <c r="AA80" s="560"/>
      <c r="AB80" s="458"/>
      <c r="AC80" s="563"/>
      <c r="AD80" s="563"/>
      <c r="AE80" s="563"/>
      <c r="AF80" s="563"/>
      <c r="AG80" s="460"/>
    </row>
    <row r="81" spans="1:33" ht="13.5" customHeight="1" x14ac:dyDescent="0.2">
      <c r="A81" s="1"/>
      <c r="B81" s="461" t="s">
        <v>19</v>
      </c>
      <c r="C81" s="461" t="s">
        <v>9</v>
      </c>
      <c r="D81" s="559">
        <v>0.50694444444444442</v>
      </c>
      <c r="E81" s="559"/>
      <c r="F81" s="559"/>
      <c r="G81" s="560" t="str">
        <f>G58</f>
        <v>藤原ＦＣ</v>
      </c>
      <c r="H81" s="560"/>
      <c r="I81" s="560"/>
      <c r="J81" s="560"/>
      <c r="K81" s="560"/>
      <c r="L81" s="560"/>
      <c r="M81" s="560"/>
      <c r="N81" s="448">
        <f>P81+P82</f>
        <v>2</v>
      </c>
      <c r="O81" s="561" t="s">
        <v>10</v>
      </c>
      <c r="P81" s="9">
        <v>1</v>
      </c>
      <c r="Q81" s="229" t="s">
        <v>294</v>
      </c>
      <c r="R81" s="273">
        <v>0</v>
      </c>
      <c r="S81" s="561" t="s">
        <v>11</v>
      </c>
      <c r="T81" s="448">
        <f>R81+R82</f>
        <v>1</v>
      </c>
      <c r="U81" s="565" t="str">
        <f>K58</f>
        <v>ＦＣ城東</v>
      </c>
      <c r="V81" s="565"/>
      <c r="W81" s="565"/>
      <c r="X81" s="565"/>
      <c r="Y81" s="565"/>
      <c r="Z81" s="565"/>
      <c r="AA81" s="565"/>
      <c r="AB81" s="458" t="s">
        <v>86</v>
      </c>
      <c r="AC81" s="563" t="s">
        <v>291</v>
      </c>
      <c r="AD81" s="563" t="s">
        <v>82</v>
      </c>
      <c r="AE81" s="563" t="s">
        <v>80</v>
      </c>
      <c r="AF81" s="563">
        <v>4</v>
      </c>
      <c r="AG81" s="460" t="s">
        <v>87</v>
      </c>
    </row>
    <row r="82" spans="1:33" ht="13.5" customHeight="1" x14ac:dyDescent="0.2">
      <c r="A82" s="1"/>
      <c r="B82" s="461"/>
      <c r="C82" s="461"/>
      <c r="D82" s="559"/>
      <c r="E82" s="559"/>
      <c r="F82" s="559"/>
      <c r="G82" s="560"/>
      <c r="H82" s="560"/>
      <c r="I82" s="560"/>
      <c r="J82" s="560"/>
      <c r="K82" s="560"/>
      <c r="L82" s="560"/>
      <c r="M82" s="560"/>
      <c r="N82" s="448"/>
      <c r="O82" s="561"/>
      <c r="P82" s="9">
        <v>1</v>
      </c>
      <c r="Q82" s="229" t="s">
        <v>294</v>
      </c>
      <c r="R82" s="273">
        <v>1</v>
      </c>
      <c r="S82" s="561"/>
      <c r="T82" s="448"/>
      <c r="U82" s="565"/>
      <c r="V82" s="565"/>
      <c r="W82" s="565"/>
      <c r="X82" s="565"/>
      <c r="Y82" s="565"/>
      <c r="Z82" s="565"/>
      <c r="AA82" s="565"/>
      <c r="AB82" s="458"/>
      <c r="AC82" s="563"/>
      <c r="AD82" s="563"/>
      <c r="AE82" s="563"/>
      <c r="AF82" s="563"/>
      <c r="AG82" s="460"/>
    </row>
    <row r="83" spans="1:33" ht="13.5" customHeight="1" x14ac:dyDescent="0.2">
      <c r="A83" s="1"/>
      <c r="B83" s="461" t="s">
        <v>18</v>
      </c>
      <c r="C83" s="461" t="s">
        <v>1</v>
      </c>
      <c r="D83" s="559">
        <v>0.53472222222222221</v>
      </c>
      <c r="E83" s="559"/>
      <c r="F83" s="559"/>
      <c r="G83" s="565" t="str">
        <f>V58</f>
        <v>ＦＣ中村Ｕ－１１</v>
      </c>
      <c r="H83" s="565"/>
      <c r="I83" s="565"/>
      <c r="J83" s="565"/>
      <c r="K83" s="565"/>
      <c r="L83" s="565"/>
      <c r="M83" s="565"/>
      <c r="N83" s="448">
        <f>P83+P84</f>
        <v>0</v>
      </c>
      <c r="O83" s="561" t="s">
        <v>10</v>
      </c>
      <c r="P83" s="9">
        <v>0</v>
      </c>
      <c r="Q83" s="229" t="s">
        <v>294</v>
      </c>
      <c r="R83" s="273">
        <v>0</v>
      </c>
      <c r="S83" s="561" t="s">
        <v>11</v>
      </c>
      <c r="T83" s="448">
        <f>R83+R84</f>
        <v>1</v>
      </c>
      <c r="U83" s="568" t="str">
        <f>Z58</f>
        <v>野原グランディオスＦＣ希望</v>
      </c>
      <c r="V83" s="568"/>
      <c r="W83" s="568"/>
      <c r="X83" s="568"/>
      <c r="Y83" s="568"/>
      <c r="Z83" s="568"/>
      <c r="AA83" s="568"/>
      <c r="AB83" s="458" t="s">
        <v>86</v>
      </c>
      <c r="AC83" s="563" t="s">
        <v>83</v>
      </c>
      <c r="AD83" s="563" t="s">
        <v>81</v>
      </c>
      <c r="AE83" s="563" t="s">
        <v>84</v>
      </c>
      <c r="AF83" s="563">
        <v>2</v>
      </c>
      <c r="AG83" s="460" t="s">
        <v>87</v>
      </c>
    </row>
    <row r="84" spans="1:33" ht="13.5" customHeight="1" x14ac:dyDescent="0.2">
      <c r="A84" s="1"/>
      <c r="B84" s="461"/>
      <c r="C84" s="461"/>
      <c r="D84" s="559"/>
      <c r="E84" s="559"/>
      <c r="F84" s="559"/>
      <c r="G84" s="565"/>
      <c r="H84" s="565"/>
      <c r="I84" s="565"/>
      <c r="J84" s="565"/>
      <c r="K84" s="565"/>
      <c r="L84" s="565"/>
      <c r="M84" s="565"/>
      <c r="N84" s="448"/>
      <c r="O84" s="561"/>
      <c r="P84" s="9">
        <v>0</v>
      </c>
      <c r="Q84" s="229" t="s">
        <v>294</v>
      </c>
      <c r="R84" s="273">
        <v>1</v>
      </c>
      <c r="S84" s="561"/>
      <c r="T84" s="448"/>
      <c r="U84" s="568"/>
      <c r="V84" s="568"/>
      <c r="W84" s="568"/>
      <c r="X84" s="568"/>
      <c r="Y84" s="568"/>
      <c r="Z84" s="568"/>
      <c r="AA84" s="568"/>
      <c r="AB84" s="458"/>
      <c r="AC84" s="563"/>
      <c r="AD84" s="563"/>
      <c r="AE84" s="563"/>
      <c r="AF84" s="563"/>
      <c r="AG84" s="460"/>
    </row>
    <row r="85" spans="1:33" ht="6.75" customHeight="1" x14ac:dyDescent="0.2">
      <c r="A85" s="1"/>
      <c r="C85" s="229"/>
      <c r="D85" s="250"/>
      <c r="E85" s="250"/>
      <c r="F85" s="250"/>
      <c r="G85" s="242"/>
      <c r="H85" s="242"/>
      <c r="I85" s="242"/>
      <c r="J85" s="242"/>
      <c r="K85" s="242"/>
      <c r="L85" s="242"/>
      <c r="M85" s="242"/>
      <c r="N85" s="229"/>
      <c r="O85" s="243"/>
      <c r="P85" s="1"/>
      <c r="Q85" s="229"/>
      <c r="R85" s="228"/>
      <c r="S85" s="243"/>
      <c r="T85" s="229"/>
      <c r="U85" s="242"/>
      <c r="V85" s="242"/>
      <c r="W85" s="242"/>
      <c r="X85" s="242"/>
      <c r="Y85" s="242"/>
      <c r="Z85" s="242"/>
      <c r="AA85" s="242"/>
      <c r="AB85" s="274"/>
      <c r="AC85" s="229"/>
      <c r="AD85" s="274"/>
      <c r="AE85" s="274"/>
      <c r="AF85" s="274"/>
      <c r="AG85" s="274"/>
    </row>
    <row r="86" spans="1:33" ht="19.5" customHeight="1" x14ac:dyDescent="0.2">
      <c r="A86" s="688" t="str">
        <f>I54</f>
        <v>R</v>
      </c>
      <c r="B86" s="688"/>
      <c r="C86" s="688"/>
      <c r="D86" s="688"/>
      <c r="E86" s="689" t="str">
        <f>C58</f>
        <v>阿久津サッカークラブ</v>
      </c>
      <c r="F86" s="689"/>
      <c r="G86" s="682" t="str">
        <f>G58</f>
        <v>藤原ＦＣ</v>
      </c>
      <c r="H86" s="682"/>
      <c r="I86" s="682" t="str">
        <f>K58</f>
        <v>ＦＣ城東</v>
      </c>
      <c r="J86" s="682"/>
      <c r="K86" s="682" t="str">
        <f>O58</f>
        <v>ＧＲＳ足利Ｊｒ．</v>
      </c>
      <c r="L86" s="682"/>
      <c r="M86" s="571" t="s">
        <v>2</v>
      </c>
      <c r="N86" s="571" t="s">
        <v>3</v>
      </c>
      <c r="O86" s="571" t="s">
        <v>12</v>
      </c>
      <c r="P86" s="571" t="s">
        <v>4</v>
      </c>
      <c r="Q86" s="135"/>
      <c r="R86" s="688" t="str">
        <f>V54</f>
        <v>RR</v>
      </c>
      <c r="S86" s="688"/>
      <c r="T86" s="688"/>
      <c r="U86" s="688"/>
      <c r="V86" s="692" t="str">
        <f>R58</f>
        <v>清原陽東サッカースポーツ少年団</v>
      </c>
      <c r="W86" s="692"/>
      <c r="X86" s="684" t="str">
        <f>V58</f>
        <v>ＦＣ中村Ｕ－１１</v>
      </c>
      <c r="Y86" s="684"/>
      <c r="Z86" s="685" t="str">
        <f>Z58</f>
        <v>野原グランディオスＦＣ希望</v>
      </c>
      <c r="AA86" s="685"/>
      <c r="AB86" s="571" t="s">
        <v>2</v>
      </c>
      <c r="AC86" s="571" t="s">
        <v>3</v>
      </c>
      <c r="AD86" s="571" t="s">
        <v>12</v>
      </c>
      <c r="AE86" s="680" t="s">
        <v>4</v>
      </c>
    </row>
    <row r="87" spans="1:33" ht="20.100000000000001" customHeight="1" x14ac:dyDescent="0.2">
      <c r="A87" s="688"/>
      <c r="B87" s="688"/>
      <c r="C87" s="688"/>
      <c r="D87" s="688"/>
      <c r="E87" s="689"/>
      <c r="F87" s="689"/>
      <c r="G87" s="682"/>
      <c r="H87" s="682"/>
      <c r="I87" s="682"/>
      <c r="J87" s="682"/>
      <c r="K87" s="682"/>
      <c r="L87" s="682"/>
      <c r="M87" s="571"/>
      <c r="N87" s="571"/>
      <c r="O87" s="571"/>
      <c r="P87" s="571"/>
      <c r="Q87" s="135"/>
      <c r="R87" s="688"/>
      <c r="S87" s="688"/>
      <c r="T87" s="688"/>
      <c r="U87" s="688"/>
      <c r="V87" s="692"/>
      <c r="W87" s="692"/>
      <c r="X87" s="684"/>
      <c r="Y87" s="684"/>
      <c r="Z87" s="685"/>
      <c r="AA87" s="685"/>
      <c r="AB87" s="571"/>
      <c r="AC87" s="571"/>
      <c r="AD87" s="571"/>
      <c r="AE87" s="680"/>
    </row>
    <row r="88" spans="1:33" ht="20.100000000000001" customHeight="1" x14ac:dyDescent="0.2">
      <c r="A88" s="687" t="str">
        <f>C58</f>
        <v>阿久津サッカークラブ</v>
      </c>
      <c r="B88" s="687"/>
      <c r="C88" s="687"/>
      <c r="D88" s="687"/>
      <c r="E88" s="282"/>
      <c r="F88" s="283"/>
      <c r="G88" s="246">
        <f>N67</f>
        <v>1</v>
      </c>
      <c r="H88" s="246">
        <f>T67</f>
        <v>0</v>
      </c>
      <c r="I88" s="246">
        <f>N73</f>
        <v>0</v>
      </c>
      <c r="J88" s="246">
        <f>T73</f>
        <v>0</v>
      </c>
      <c r="K88" s="246">
        <f>N79</f>
        <v>0</v>
      </c>
      <c r="L88" s="246">
        <f>T79</f>
        <v>3</v>
      </c>
      <c r="M88" s="681">
        <f>COUNTIF(E89:L89,"○")*3+COUNTIF(E89:L89,"△")</f>
        <v>4</v>
      </c>
      <c r="N88" s="681">
        <f>E88-F88+G88-H88+I88-J88+K88-L88</f>
        <v>-2</v>
      </c>
      <c r="O88" s="681">
        <f>G88+I88+K88</f>
        <v>1</v>
      </c>
      <c r="P88" s="681">
        <v>2</v>
      </c>
      <c r="Q88" s="233"/>
      <c r="R88" s="691" t="str">
        <f>R58</f>
        <v>清原陽東サッカースポーツ少年団</v>
      </c>
      <c r="S88" s="691"/>
      <c r="T88" s="691"/>
      <c r="U88" s="691"/>
      <c r="V88" s="282"/>
      <c r="W88" s="283"/>
      <c r="X88" s="246">
        <f>N71</f>
        <v>10</v>
      </c>
      <c r="Y88" s="246">
        <f>T71</f>
        <v>0</v>
      </c>
      <c r="Z88" s="246">
        <f>N77</f>
        <v>9</v>
      </c>
      <c r="AA88" s="246">
        <f>T77</f>
        <v>0</v>
      </c>
      <c r="AB88" s="683">
        <f>COUNTIF(V89:AA89,"○")*3+COUNTIF(V89:AA89,"△")</f>
        <v>6</v>
      </c>
      <c r="AC88" s="681">
        <f>V88-W88+X88-Y88+Z88-AA88</f>
        <v>19</v>
      </c>
      <c r="AD88" s="681">
        <f>X88+Z88</f>
        <v>19</v>
      </c>
      <c r="AE88" s="580">
        <v>1</v>
      </c>
    </row>
    <row r="89" spans="1:33" ht="20.100000000000001" customHeight="1" x14ac:dyDescent="0.2">
      <c r="A89" s="687"/>
      <c r="B89" s="687"/>
      <c r="C89" s="687"/>
      <c r="D89" s="687"/>
      <c r="E89" s="284"/>
      <c r="F89" s="285"/>
      <c r="G89" s="682" t="str">
        <f>IF(G88&gt;H88,"○",IF(G88&lt;H88,"×",IF(G88=H88,"△")))</f>
        <v>○</v>
      </c>
      <c r="H89" s="682"/>
      <c r="I89" s="682" t="str">
        <f t="shared" ref="I89" si="0">IF(I88&gt;J88,"○",IF(I88&lt;J88,"×",IF(I88=J88,"△")))</f>
        <v>△</v>
      </c>
      <c r="J89" s="682"/>
      <c r="K89" s="682" t="str">
        <f t="shared" ref="K89" si="1">IF(K88&gt;L88,"○",IF(K88&lt;L88,"×",IF(K88=L88,"△")))</f>
        <v>×</v>
      </c>
      <c r="L89" s="682"/>
      <c r="M89" s="681"/>
      <c r="N89" s="681"/>
      <c r="O89" s="681"/>
      <c r="P89" s="681"/>
      <c r="Q89" s="233"/>
      <c r="R89" s="691"/>
      <c r="S89" s="691"/>
      <c r="T89" s="691"/>
      <c r="U89" s="691"/>
      <c r="V89" s="284"/>
      <c r="W89" s="285"/>
      <c r="X89" s="682" t="str">
        <f>IF(X88&gt;Y88,"○",IF(X88&lt;Y88,"×",IF(X88=Y88,"△")))</f>
        <v>○</v>
      </c>
      <c r="Y89" s="682"/>
      <c r="Z89" s="682" t="str">
        <f t="shared" ref="Z89" si="2">IF(Z88&gt;AA88,"○",IF(Z88&lt;AA88,"×",IF(Z88=AA88,"△")))</f>
        <v>○</v>
      </c>
      <c r="AA89" s="682"/>
      <c r="AB89" s="683"/>
      <c r="AC89" s="681"/>
      <c r="AD89" s="681"/>
      <c r="AE89" s="580"/>
    </row>
    <row r="90" spans="1:33" ht="20.100000000000001" customHeight="1" x14ac:dyDescent="0.2">
      <c r="A90" s="687" t="str">
        <f>G58</f>
        <v>藤原ＦＣ</v>
      </c>
      <c r="B90" s="687"/>
      <c r="C90" s="687"/>
      <c r="D90" s="687"/>
      <c r="E90" s="246">
        <f>T67</f>
        <v>0</v>
      </c>
      <c r="F90" s="246">
        <f>N67</f>
        <v>1</v>
      </c>
      <c r="G90" s="282"/>
      <c r="H90" s="283"/>
      <c r="I90" s="246">
        <f>N81</f>
        <v>2</v>
      </c>
      <c r="J90" s="246">
        <f>T81</f>
        <v>1</v>
      </c>
      <c r="K90" s="246">
        <f>N75</f>
        <v>1</v>
      </c>
      <c r="L90" s="246">
        <f>T75</f>
        <v>6</v>
      </c>
      <c r="M90" s="681">
        <f t="shared" ref="M90" si="3">COUNTIF(E91:L91,"○")*3+COUNTIF(E91:L91,"△")</f>
        <v>3</v>
      </c>
      <c r="N90" s="681">
        <f t="shared" ref="N90" si="4">E90-F90+G90-H90+I90-J90+K90-L90</f>
        <v>-5</v>
      </c>
      <c r="O90" s="681">
        <f>E90+I90+K90</f>
        <v>3</v>
      </c>
      <c r="P90" s="681">
        <v>3</v>
      </c>
      <c r="Q90" s="233"/>
      <c r="R90" s="687" t="str">
        <f>V58</f>
        <v>ＦＣ中村Ｕ－１１</v>
      </c>
      <c r="S90" s="687"/>
      <c r="T90" s="687"/>
      <c r="U90" s="687"/>
      <c r="V90" s="246">
        <f>T71</f>
        <v>0</v>
      </c>
      <c r="W90" s="246">
        <f>N71</f>
        <v>10</v>
      </c>
      <c r="X90" s="282"/>
      <c r="Y90" s="283"/>
      <c r="Z90" s="246">
        <f>N83</f>
        <v>0</v>
      </c>
      <c r="AA90" s="246">
        <f>T83</f>
        <v>1</v>
      </c>
      <c r="AB90" s="683">
        <f>COUNTIF(V91:AA91,"○")*3+COUNTIF(V91:AA91,"△")</f>
        <v>0</v>
      </c>
      <c r="AC90" s="681">
        <f>V90-W90+X90-Y90+Z90-AA90</f>
        <v>-11</v>
      </c>
      <c r="AD90" s="681">
        <f>V90+Z90</f>
        <v>0</v>
      </c>
      <c r="AE90" s="580">
        <v>3</v>
      </c>
    </row>
    <row r="91" spans="1:33" ht="20.100000000000001" customHeight="1" x14ac:dyDescent="0.2">
      <c r="A91" s="687"/>
      <c r="B91" s="687"/>
      <c r="C91" s="687"/>
      <c r="D91" s="687"/>
      <c r="E91" s="682" t="str">
        <f>IF(E90&gt;F90,"○",IF(E90&lt;F90,"×",IF(E90=F90,"△")))</f>
        <v>×</v>
      </c>
      <c r="F91" s="682"/>
      <c r="G91" s="284"/>
      <c r="H91" s="285"/>
      <c r="I91" s="682" t="str">
        <f>IF(I90&gt;J90,"○",IF(I90&lt;J90,"×",IF(I90=J90,"△")))</f>
        <v>○</v>
      </c>
      <c r="J91" s="682"/>
      <c r="K91" s="682" t="str">
        <f>IF(K90&gt;L90,"○",IF(K90&lt;L90,"×",IF(K90=L90,"△")))</f>
        <v>×</v>
      </c>
      <c r="L91" s="682"/>
      <c r="M91" s="681"/>
      <c r="N91" s="681"/>
      <c r="O91" s="681"/>
      <c r="P91" s="681"/>
      <c r="Q91" s="233"/>
      <c r="R91" s="687"/>
      <c r="S91" s="687"/>
      <c r="T91" s="687"/>
      <c r="U91" s="687"/>
      <c r="V91" s="682" t="str">
        <f>IF(V90&gt;W90,"○",IF(V90&lt;W90,"×",IF(V90=W90,"△")))</f>
        <v>×</v>
      </c>
      <c r="W91" s="682"/>
      <c r="X91" s="284"/>
      <c r="Y91" s="285"/>
      <c r="Z91" s="682" t="str">
        <f>IF(Z90&gt;AA90,"○",IF(Z90&lt;AA90,"×",IF(Z90=AA90,"△")))</f>
        <v>×</v>
      </c>
      <c r="AA91" s="682"/>
      <c r="AB91" s="683"/>
      <c r="AC91" s="681"/>
      <c r="AD91" s="681"/>
      <c r="AE91" s="580"/>
    </row>
    <row r="92" spans="1:33" ht="20.100000000000001" customHeight="1" x14ac:dyDescent="0.2">
      <c r="A92" s="687" t="str">
        <f>K58</f>
        <v>ＦＣ城東</v>
      </c>
      <c r="B92" s="687"/>
      <c r="C92" s="687"/>
      <c r="D92" s="687"/>
      <c r="E92" s="246">
        <f>T73</f>
        <v>0</v>
      </c>
      <c r="F92" s="246">
        <f>N73</f>
        <v>0</v>
      </c>
      <c r="G92" s="246">
        <f>T81</f>
        <v>1</v>
      </c>
      <c r="H92" s="246">
        <f>N81</f>
        <v>2</v>
      </c>
      <c r="I92" s="282"/>
      <c r="J92" s="283"/>
      <c r="K92" s="246">
        <f>N69</f>
        <v>0</v>
      </c>
      <c r="L92" s="246">
        <f>T69</f>
        <v>4</v>
      </c>
      <c r="M92" s="681">
        <f>COUNTIF(E93:L93,"○")*3+COUNTIF(E93:L93,"△")</f>
        <v>1</v>
      </c>
      <c r="N92" s="681">
        <f t="shared" ref="N92" si="5">E92-F92+G92-H92+I92-J92+K92-L92</f>
        <v>-5</v>
      </c>
      <c r="O92" s="681">
        <f>E92+G92+K92</f>
        <v>1</v>
      </c>
      <c r="P92" s="681">
        <v>4</v>
      </c>
      <c r="Q92" s="233"/>
      <c r="R92" s="690" t="str">
        <f>Z58</f>
        <v>野原グランディオスＦＣ希望</v>
      </c>
      <c r="S92" s="690"/>
      <c r="T92" s="690"/>
      <c r="U92" s="690"/>
      <c r="V92" s="246">
        <f>T77</f>
        <v>0</v>
      </c>
      <c r="W92" s="246">
        <f>N77</f>
        <v>9</v>
      </c>
      <c r="X92" s="246">
        <f>T83</f>
        <v>1</v>
      </c>
      <c r="Y92" s="246">
        <f>N83</f>
        <v>0</v>
      </c>
      <c r="Z92" s="282"/>
      <c r="AA92" s="283"/>
      <c r="AB92" s="681">
        <f>COUNTIF(V93:AA93,"○")*3+COUNTIF(V93:AA93,"△")</f>
        <v>3</v>
      </c>
      <c r="AC92" s="681">
        <f>V92-W92+X92-Y92+Z92-AA92</f>
        <v>-8</v>
      </c>
      <c r="AD92" s="681">
        <f>V92+X92</f>
        <v>1</v>
      </c>
      <c r="AE92" s="580">
        <v>2</v>
      </c>
    </row>
    <row r="93" spans="1:33" ht="20.100000000000001" customHeight="1" x14ac:dyDescent="0.2">
      <c r="A93" s="687"/>
      <c r="B93" s="687"/>
      <c r="C93" s="687"/>
      <c r="D93" s="687"/>
      <c r="E93" s="682" t="str">
        <f>IF(E92&gt;F92,"○",IF(E92&lt;F92,"×",IF(E92=F92,"△")))</f>
        <v>△</v>
      </c>
      <c r="F93" s="682"/>
      <c r="G93" s="682" t="str">
        <f>IF(G92&gt;H92,"○",IF(G92&lt;H92,"×",IF(G92=H92,"△")))</f>
        <v>×</v>
      </c>
      <c r="H93" s="682"/>
      <c r="I93" s="284"/>
      <c r="J93" s="285"/>
      <c r="K93" s="682" t="str">
        <f>IF(K92&gt;L92,"○",IF(K92&lt;L92,"×",IF(K92=L92,"△")))</f>
        <v>×</v>
      </c>
      <c r="L93" s="682"/>
      <c r="M93" s="681"/>
      <c r="N93" s="681"/>
      <c r="O93" s="681"/>
      <c r="P93" s="681"/>
      <c r="Q93" s="233"/>
      <c r="R93" s="690"/>
      <c r="S93" s="690"/>
      <c r="T93" s="690"/>
      <c r="U93" s="690"/>
      <c r="V93" s="682" t="str">
        <f t="shared" ref="V93" si="6">IF(V92&gt;W92,"○",IF(V92&lt;W92,"×",IF(V92=W92,"△")))</f>
        <v>×</v>
      </c>
      <c r="W93" s="682"/>
      <c r="X93" s="682" t="str">
        <f t="shared" ref="X93" si="7">IF(X92&gt;Y92,"○",IF(X92&lt;Y92,"×",IF(X92=Y92,"△")))</f>
        <v>○</v>
      </c>
      <c r="Y93" s="682"/>
      <c r="Z93" s="284"/>
      <c r="AA93" s="285"/>
      <c r="AB93" s="681"/>
      <c r="AC93" s="681"/>
      <c r="AD93" s="681"/>
      <c r="AE93" s="580"/>
    </row>
    <row r="94" spans="1:33" ht="20.100000000000001" customHeight="1" x14ac:dyDescent="0.2">
      <c r="A94" s="686" t="str">
        <f>O58</f>
        <v>ＧＲＳ足利Ｊｒ．</v>
      </c>
      <c r="B94" s="686"/>
      <c r="C94" s="686"/>
      <c r="D94" s="686"/>
      <c r="E94" s="246">
        <f>T79</f>
        <v>3</v>
      </c>
      <c r="F94" s="246">
        <f>N79</f>
        <v>0</v>
      </c>
      <c r="G94" s="246">
        <f>T75</f>
        <v>6</v>
      </c>
      <c r="H94" s="246">
        <f>N75</f>
        <v>1</v>
      </c>
      <c r="I94" s="246">
        <f>T69</f>
        <v>4</v>
      </c>
      <c r="J94" s="246">
        <f>N69</f>
        <v>0</v>
      </c>
      <c r="K94" s="282"/>
      <c r="L94" s="283"/>
      <c r="M94" s="681">
        <f t="shared" ref="M94" si="8">COUNTIF(E95:L95,"○")*3+COUNTIF(E95:L95,"△")</f>
        <v>9</v>
      </c>
      <c r="N94" s="681">
        <f t="shared" ref="N94" si="9">E94-F94+G94-H94+I94-J94+K94-L94</f>
        <v>12</v>
      </c>
      <c r="O94" s="681">
        <f>E94+G94+I94</f>
        <v>13</v>
      </c>
      <c r="P94" s="681">
        <v>1</v>
      </c>
      <c r="Q94" s="134"/>
      <c r="R94" s="134"/>
      <c r="S94" s="132"/>
      <c r="T94" s="132"/>
      <c r="U94" s="132"/>
      <c r="V94" s="132"/>
      <c r="W94" s="132"/>
      <c r="X94" s="132"/>
      <c r="Y94" s="132"/>
      <c r="Z94" s="132"/>
      <c r="AA94" s="133"/>
    </row>
    <row r="95" spans="1:33" ht="20.100000000000001" customHeight="1" x14ac:dyDescent="0.2">
      <c r="A95" s="686"/>
      <c r="B95" s="686"/>
      <c r="C95" s="686"/>
      <c r="D95" s="686"/>
      <c r="E95" s="682" t="str">
        <f>IF(E94&gt;F94,"○",IF(E94&lt;F94,"×",IF(E94=F94,"△")))</f>
        <v>○</v>
      </c>
      <c r="F95" s="682"/>
      <c r="G95" s="682" t="str">
        <f>IF(G94&gt;H94,"○",IF(G94&lt;H94,"×",IF(G94=H94,"△")))</f>
        <v>○</v>
      </c>
      <c r="H95" s="682"/>
      <c r="I95" s="682" t="str">
        <f>IF(I94&gt;J94,"○",IF(I94&lt;J94,"×",IF(I94=J94,"△")))</f>
        <v>○</v>
      </c>
      <c r="J95" s="682"/>
      <c r="K95" s="284"/>
      <c r="L95" s="285"/>
      <c r="M95" s="681"/>
      <c r="N95" s="681"/>
      <c r="O95" s="681"/>
      <c r="P95" s="681"/>
      <c r="Q95" s="134"/>
      <c r="R95" s="134"/>
      <c r="S95" s="233"/>
      <c r="T95" s="233"/>
      <c r="U95" s="233"/>
      <c r="V95" s="233"/>
      <c r="W95" s="233"/>
      <c r="X95" s="233"/>
      <c r="Y95" s="9"/>
      <c r="Z95" s="9"/>
      <c r="AA95" s="233"/>
    </row>
    <row r="96" spans="1:33" ht="20.100000000000001" customHeight="1" x14ac:dyDescent="0.2"/>
  </sheetData>
  <mergeCells count="516">
    <mergeCell ref="V6:W6"/>
    <mergeCell ref="O16:O17"/>
    <mergeCell ref="AF18:AF19"/>
    <mergeCell ref="AG18:AG19"/>
    <mergeCell ref="A1:L1"/>
    <mergeCell ref="N1:R1"/>
    <mergeCell ref="T1:W1"/>
    <mergeCell ref="X1:AG1"/>
    <mergeCell ref="I3:J3"/>
    <mergeCell ref="X3:Y3"/>
    <mergeCell ref="Z6:AA6"/>
    <mergeCell ref="AD6:AE6"/>
    <mergeCell ref="C7:D14"/>
    <mergeCell ref="G7:H14"/>
    <mergeCell ref="K7:L14"/>
    <mergeCell ref="O7:P14"/>
    <mergeCell ref="R7:S14"/>
    <mergeCell ref="V7:W14"/>
    <mergeCell ref="Z7:AA14"/>
    <mergeCell ref="AD7:AE14"/>
    <mergeCell ref="C6:D6"/>
    <mergeCell ref="G6:H6"/>
    <mergeCell ref="K6:L6"/>
    <mergeCell ref="O6:P6"/>
    <mergeCell ref="R6:S6"/>
    <mergeCell ref="S20:S21"/>
    <mergeCell ref="T20:T21"/>
    <mergeCell ref="T18:T19"/>
    <mergeCell ref="AE16:AE17"/>
    <mergeCell ref="AF16:AF17"/>
    <mergeCell ref="AG16:AG17"/>
    <mergeCell ref="B18:B19"/>
    <mergeCell ref="C18:C19"/>
    <mergeCell ref="D18:F19"/>
    <mergeCell ref="G18:M19"/>
    <mergeCell ref="N18:N19"/>
    <mergeCell ref="O18:O19"/>
    <mergeCell ref="S18:S19"/>
    <mergeCell ref="S16:S17"/>
    <mergeCell ref="T16:T17"/>
    <mergeCell ref="U16:AA17"/>
    <mergeCell ref="AB16:AB17"/>
    <mergeCell ref="AC16:AC17"/>
    <mergeCell ref="AD16:AD17"/>
    <mergeCell ref="B16:B17"/>
    <mergeCell ref="C16:C17"/>
    <mergeCell ref="D16:F17"/>
    <mergeCell ref="G16:M17"/>
    <mergeCell ref="N16:N17"/>
    <mergeCell ref="U18:AA19"/>
    <mergeCell ref="AB18:AB19"/>
    <mergeCell ref="AC18:AC19"/>
    <mergeCell ref="AD18:AD19"/>
    <mergeCell ref="AE18:AE19"/>
    <mergeCell ref="AB22:AB23"/>
    <mergeCell ref="AC22:AC23"/>
    <mergeCell ref="AD22:AD23"/>
    <mergeCell ref="AE22:AE23"/>
    <mergeCell ref="AF22:AF23"/>
    <mergeCell ref="AG22:AG23"/>
    <mergeCell ref="AG20:AG21"/>
    <mergeCell ref="B22:B23"/>
    <mergeCell ref="C22:C23"/>
    <mergeCell ref="D22:F23"/>
    <mergeCell ref="G22:M23"/>
    <mergeCell ref="N22:N23"/>
    <mergeCell ref="O22:O23"/>
    <mergeCell ref="S22:S23"/>
    <mergeCell ref="T22:T23"/>
    <mergeCell ref="U22:AA23"/>
    <mergeCell ref="U20:AA21"/>
    <mergeCell ref="AB20:AB21"/>
    <mergeCell ref="AC20:AC21"/>
    <mergeCell ref="AD20:AD21"/>
    <mergeCell ref="AE20:AE21"/>
    <mergeCell ref="AF20:AF21"/>
    <mergeCell ref="B20:B21"/>
    <mergeCell ref="C20:C21"/>
    <mergeCell ref="D20:F21"/>
    <mergeCell ref="G20:M21"/>
    <mergeCell ref="N20:N21"/>
    <mergeCell ref="O20:O21"/>
    <mergeCell ref="B26:B27"/>
    <mergeCell ref="C26:C27"/>
    <mergeCell ref="D26:F27"/>
    <mergeCell ref="G26:M27"/>
    <mergeCell ref="N26:N27"/>
    <mergeCell ref="O26:O27"/>
    <mergeCell ref="S26:S27"/>
    <mergeCell ref="S24:S25"/>
    <mergeCell ref="T24:T25"/>
    <mergeCell ref="B24:B25"/>
    <mergeCell ref="C24:C25"/>
    <mergeCell ref="D24:F25"/>
    <mergeCell ref="G24:M25"/>
    <mergeCell ref="N24:N25"/>
    <mergeCell ref="O24:O25"/>
    <mergeCell ref="G28:M29"/>
    <mergeCell ref="N28:N29"/>
    <mergeCell ref="O28:O29"/>
    <mergeCell ref="S28:S29"/>
    <mergeCell ref="T28:T29"/>
    <mergeCell ref="T26:T27"/>
    <mergeCell ref="AE24:AE25"/>
    <mergeCell ref="AF24:AF25"/>
    <mergeCell ref="AG24:AG25"/>
    <mergeCell ref="U24:AA25"/>
    <mergeCell ref="AB24:AB25"/>
    <mergeCell ref="AC24:AC25"/>
    <mergeCell ref="AD24:AD25"/>
    <mergeCell ref="AF26:AF27"/>
    <mergeCell ref="AG26:AG27"/>
    <mergeCell ref="U26:AA27"/>
    <mergeCell ref="AB26:AB27"/>
    <mergeCell ref="AC26:AC27"/>
    <mergeCell ref="AD26:AD27"/>
    <mergeCell ref="AE26:AE27"/>
    <mergeCell ref="AG28:AG29"/>
    <mergeCell ref="U28:AA29"/>
    <mergeCell ref="AB28:AB29"/>
    <mergeCell ref="AC28:AC29"/>
    <mergeCell ref="AB30:AB31"/>
    <mergeCell ref="AC30:AC31"/>
    <mergeCell ref="AD30:AD31"/>
    <mergeCell ref="AE30:AE31"/>
    <mergeCell ref="O32:O33"/>
    <mergeCell ref="AF34:AF35"/>
    <mergeCell ref="AG34:AG35"/>
    <mergeCell ref="AF30:AF31"/>
    <mergeCell ref="AG30:AG31"/>
    <mergeCell ref="AG32:AG33"/>
    <mergeCell ref="AE34:AE35"/>
    <mergeCell ref="B30:B31"/>
    <mergeCell ref="C30:C31"/>
    <mergeCell ref="D30:F31"/>
    <mergeCell ref="G30:M31"/>
    <mergeCell ref="N30:N31"/>
    <mergeCell ref="O30:O31"/>
    <mergeCell ref="S30:S31"/>
    <mergeCell ref="T30:T31"/>
    <mergeCell ref="U30:AA31"/>
    <mergeCell ref="AD28:AD29"/>
    <mergeCell ref="AE28:AE29"/>
    <mergeCell ref="AF28:AF29"/>
    <mergeCell ref="B28:B29"/>
    <mergeCell ref="C28:C29"/>
    <mergeCell ref="D28:F29"/>
    <mergeCell ref="S36:S37"/>
    <mergeCell ref="T36:T37"/>
    <mergeCell ref="T34:T35"/>
    <mergeCell ref="AE32:AE33"/>
    <mergeCell ref="AF32:AF33"/>
    <mergeCell ref="B34:B35"/>
    <mergeCell ref="C34:C35"/>
    <mergeCell ref="D34:F35"/>
    <mergeCell ref="G34:M35"/>
    <mergeCell ref="N34:N35"/>
    <mergeCell ref="O34:O35"/>
    <mergeCell ref="S34:S35"/>
    <mergeCell ref="S32:S33"/>
    <mergeCell ref="T32:T33"/>
    <mergeCell ref="U32:AA33"/>
    <mergeCell ref="AB32:AB33"/>
    <mergeCell ref="AC32:AC33"/>
    <mergeCell ref="AD32:AD33"/>
    <mergeCell ref="B32:B33"/>
    <mergeCell ref="C32:C33"/>
    <mergeCell ref="D32:F33"/>
    <mergeCell ref="G32:M33"/>
    <mergeCell ref="N32:N33"/>
    <mergeCell ref="U34:AA35"/>
    <mergeCell ref="AB34:AB35"/>
    <mergeCell ref="AC34:AC35"/>
    <mergeCell ref="AD34:AD35"/>
    <mergeCell ref="AB38:AB39"/>
    <mergeCell ref="AC38:AC39"/>
    <mergeCell ref="AD38:AD39"/>
    <mergeCell ref="AE38:AE39"/>
    <mergeCell ref="AF38:AF39"/>
    <mergeCell ref="AG38:AG39"/>
    <mergeCell ref="AG36:AG37"/>
    <mergeCell ref="B38:B39"/>
    <mergeCell ref="C38:C39"/>
    <mergeCell ref="D38:F39"/>
    <mergeCell ref="G38:M39"/>
    <mergeCell ref="N38:N39"/>
    <mergeCell ref="O38:O39"/>
    <mergeCell ref="S38:S39"/>
    <mergeCell ref="T38:T39"/>
    <mergeCell ref="U38:AA39"/>
    <mergeCell ref="U36:AA37"/>
    <mergeCell ref="AB36:AB37"/>
    <mergeCell ref="AC36:AC37"/>
    <mergeCell ref="AD36:AD37"/>
    <mergeCell ref="AE36:AE37"/>
    <mergeCell ref="AF36:AF37"/>
    <mergeCell ref="B36:B37"/>
    <mergeCell ref="C36:C37"/>
    <mergeCell ref="D36:F37"/>
    <mergeCell ref="G36:M37"/>
    <mergeCell ref="N36:N37"/>
    <mergeCell ref="O36:O37"/>
    <mergeCell ref="AE41:AE42"/>
    <mergeCell ref="V41:W42"/>
    <mergeCell ref="X41:Y42"/>
    <mergeCell ref="Z41:AA42"/>
    <mergeCell ref="A43:D44"/>
    <mergeCell ref="E43:F44"/>
    <mergeCell ref="M43:M44"/>
    <mergeCell ref="N43:N44"/>
    <mergeCell ref="O43:O44"/>
    <mergeCell ref="R43:U44"/>
    <mergeCell ref="N41:N42"/>
    <mergeCell ref="O41:O42"/>
    <mergeCell ref="R41:U42"/>
    <mergeCell ref="A41:D42"/>
    <mergeCell ref="E41:F42"/>
    <mergeCell ref="G41:H42"/>
    <mergeCell ref="I41:J42"/>
    <mergeCell ref="K41:L42"/>
    <mergeCell ref="M41:M42"/>
    <mergeCell ref="G44:H44"/>
    <mergeCell ref="I44:J44"/>
    <mergeCell ref="K44:L44"/>
    <mergeCell ref="E46:F46"/>
    <mergeCell ref="I46:J46"/>
    <mergeCell ref="K46:L46"/>
    <mergeCell ref="V46:W46"/>
    <mergeCell ref="Z46:AA46"/>
    <mergeCell ref="AB46:AC46"/>
    <mergeCell ref="A45:D46"/>
    <mergeCell ref="G45:H46"/>
    <mergeCell ref="M45:M46"/>
    <mergeCell ref="N45:N46"/>
    <mergeCell ref="O45:O46"/>
    <mergeCell ref="R45:U46"/>
    <mergeCell ref="A49:D50"/>
    <mergeCell ref="K49:L50"/>
    <mergeCell ref="M49:M50"/>
    <mergeCell ref="N49:N50"/>
    <mergeCell ref="O49:O50"/>
    <mergeCell ref="R49:U50"/>
    <mergeCell ref="Z47:AA48"/>
    <mergeCell ref="AD47:AD48"/>
    <mergeCell ref="AE47:AE48"/>
    <mergeCell ref="E48:F48"/>
    <mergeCell ref="G48:H48"/>
    <mergeCell ref="K48:L48"/>
    <mergeCell ref="V48:W48"/>
    <mergeCell ref="X48:Y48"/>
    <mergeCell ref="AB48:AC48"/>
    <mergeCell ref="A47:D48"/>
    <mergeCell ref="I47:J48"/>
    <mergeCell ref="M47:M48"/>
    <mergeCell ref="N47:N48"/>
    <mergeCell ref="O47:O48"/>
    <mergeCell ref="R47:U48"/>
    <mergeCell ref="T52:W52"/>
    <mergeCell ref="X52:AG52"/>
    <mergeCell ref="AB49:AC50"/>
    <mergeCell ref="AD49:AD50"/>
    <mergeCell ref="AE49:AE50"/>
    <mergeCell ref="AF49:AF50"/>
    <mergeCell ref="E50:F50"/>
    <mergeCell ref="G50:H50"/>
    <mergeCell ref="I50:J50"/>
    <mergeCell ref="V50:W50"/>
    <mergeCell ref="X50:Y50"/>
    <mergeCell ref="Z50:AA50"/>
    <mergeCell ref="AG49:AG50"/>
    <mergeCell ref="N52:R52"/>
    <mergeCell ref="AF67:AF68"/>
    <mergeCell ref="AG67:AG68"/>
    <mergeCell ref="T67:T68"/>
    <mergeCell ref="U67:AA68"/>
    <mergeCell ref="AB67:AB68"/>
    <mergeCell ref="AC67:AC68"/>
    <mergeCell ref="AD67:AD68"/>
    <mergeCell ref="AE67:AE68"/>
    <mergeCell ref="B67:B68"/>
    <mergeCell ref="G67:M68"/>
    <mergeCell ref="N67:N68"/>
    <mergeCell ref="O67:O68"/>
    <mergeCell ref="S67:S68"/>
    <mergeCell ref="C67:C68"/>
    <mergeCell ref="D67:F68"/>
    <mergeCell ref="B73:B74"/>
    <mergeCell ref="G73:M74"/>
    <mergeCell ref="N73:N74"/>
    <mergeCell ref="O73:O74"/>
    <mergeCell ref="S73:S74"/>
    <mergeCell ref="C73:C74"/>
    <mergeCell ref="D73:F74"/>
    <mergeCell ref="AF69:AF70"/>
    <mergeCell ref="AG69:AG70"/>
    <mergeCell ref="AF71:AF72"/>
    <mergeCell ref="AG71:AG72"/>
    <mergeCell ref="T69:T70"/>
    <mergeCell ref="U69:AA70"/>
    <mergeCell ref="AB69:AB70"/>
    <mergeCell ref="AC69:AC70"/>
    <mergeCell ref="AD69:AD70"/>
    <mergeCell ref="AE69:AE70"/>
    <mergeCell ref="C69:C70"/>
    <mergeCell ref="D69:F70"/>
    <mergeCell ref="G69:M70"/>
    <mergeCell ref="N69:N70"/>
    <mergeCell ref="O69:O70"/>
    <mergeCell ref="S69:S70"/>
    <mergeCell ref="T71:T72"/>
    <mergeCell ref="C79:C80"/>
    <mergeCell ref="D79:F80"/>
    <mergeCell ref="AF75:AF76"/>
    <mergeCell ref="AG75:AG76"/>
    <mergeCell ref="AF77:AF78"/>
    <mergeCell ref="AG77:AG78"/>
    <mergeCell ref="AF73:AF74"/>
    <mergeCell ref="AG73:AG74"/>
    <mergeCell ref="T73:T74"/>
    <mergeCell ref="U73:AA74"/>
    <mergeCell ref="AB73:AB74"/>
    <mergeCell ref="AC73:AC74"/>
    <mergeCell ref="AD73:AD74"/>
    <mergeCell ref="AE73:AE74"/>
    <mergeCell ref="T75:T76"/>
    <mergeCell ref="U75:AA76"/>
    <mergeCell ref="AB75:AB76"/>
    <mergeCell ref="AC75:AC76"/>
    <mergeCell ref="AD75:AD76"/>
    <mergeCell ref="AE75:AE76"/>
    <mergeCell ref="C75:C76"/>
    <mergeCell ref="D75:F76"/>
    <mergeCell ref="G75:M76"/>
    <mergeCell ref="N75:N76"/>
    <mergeCell ref="AF81:AF82"/>
    <mergeCell ref="AG81:AG82"/>
    <mergeCell ref="AF83:AF84"/>
    <mergeCell ref="AG83:AG84"/>
    <mergeCell ref="AF79:AF80"/>
    <mergeCell ref="AG79:AG80"/>
    <mergeCell ref="T79:T80"/>
    <mergeCell ref="U79:AA80"/>
    <mergeCell ref="AB79:AB80"/>
    <mergeCell ref="AC79:AC80"/>
    <mergeCell ref="AD79:AD80"/>
    <mergeCell ref="AE79:AE80"/>
    <mergeCell ref="T83:T84"/>
    <mergeCell ref="U83:AA84"/>
    <mergeCell ref="AB83:AB84"/>
    <mergeCell ref="AC83:AC84"/>
    <mergeCell ref="AD83:AD84"/>
    <mergeCell ref="AE83:AE84"/>
    <mergeCell ref="Z57:AA57"/>
    <mergeCell ref="C58:D65"/>
    <mergeCell ref="G58:H65"/>
    <mergeCell ref="K58:L65"/>
    <mergeCell ref="O58:P65"/>
    <mergeCell ref="R58:S65"/>
    <mergeCell ref="V58:W65"/>
    <mergeCell ref="Z58:AA65"/>
    <mergeCell ref="I54:J54"/>
    <mergeCell ref="V54:W54"/>
    <mergeCell ref="G57:H57"/>
    <mergeCell ref="K57:L57"/>
    <mergeCell ref="O57:P57"/>
    <mergeCell ref="C57:D57"/>
    <mergeCell ref="R57:S57"/>
    <mergeCell ref="V57:W57"/>
    <mergeCell ref="U71:AA72"/>
    <mergeCell ref="AB71:AB72"/>
    <mergeCell ref="AC71:AC72"/>
    <mergeCell ref="AD71:AD72"/>
    <mergeCell ref="AE71:AE72"/>
    <mergeCell ref="C71:C72"/>
    <mergeCell ref="D71:F72"/>
    <mergeCell ref="G71:M72"/>
    <mergeCell ref="N71:N72"/>
    <mergeCell ref="O71:O72"/>
    <mergeCell ref="S71:S72"/>
    <mergeCell ref="O75:O76"/>
    <mergeCell ref="S75:S76"/>
    <mergeCell ref="T77:T78"/>
    <mergeCell ref="U77:AA78"/>
    <mergeCell ref="AB77:AB78"/>
    <mergeCell ref="AC77:AC78"/>
    <mergeCell ref="AD77:AD78"/>
    <mergeCell ref="O90:O91"/>
    <mergeCell ref="R90:U91"/>
    <mergeCell ref="E91:F91"/>
    <mergeCell ref="AE77:AE78"/>
    <mergeCell ref="C77:C78"/>
    <mergeCell ref="D77:F78"/>
    <mergeCell ref="G77:M78"/>
    <mergeCell ref="N77:N78"/>
    <mergeCell ref="O77:O78"/>
    <mergeCell ref="S77:S78"/>
    <mergeCell ref="T81:T82"/>
    <mergeCell ref="U81:AA82"/>
    <mergeCell ref="AB81:AB82"/>
    <mergeCell ref="AC81:AC82"/>
    <mergeCell ref="AD81:AD82"/>
    <mergeCell ref="AE81:AE82"/>
    <mergeCell ref="C81:C82"/>
    <mergeCell ref="D81:F82"/>
    <mergeCell ref="G81:M82"/>
    <mergeCell ref="N81:N82"/>
    <mergeCell ref="O81:O82"/>
    <mergeCell ref="S81:S82"/>
    <mergeCell ref="O79:O80"/>
    <mergeCell ref="S79:S80"/>
    <mergeCell ref="K86:L87"/>
    <mergeCell ref="M86:M87"/>
    <mergeCell ref="N86:N87"/>
    <mergeCell ref="O86:O87"/>
    <mergeCell ref="R86:U87"/>
    <mergeCell ref="V86:W87"/>
    <mergeCell ref="C83:C84"/>
    <mergeCell ref="D83:F84"/>
    <mergeCell ref="G83:M84"/>
    <mergeCell ref="N83:N84"/>
    <mergeCell ref="O83:O84"/>
    <mergeCell ref="S83:S84"/>
    <mergeCell ref="A88:D89"/>
    <mergeCell ref="M88:M89"/>
    <mergeCell ref="N88:N89"/>
    <mergeCell ref="O88:O89"/>
    <mergeCell ref="R88:U89"/>
    <mergeCell ref="AB88:AB89"/>
    <mergeCell ref="AC88:AC89"/>
    <mergeCell ref="AD88:AD89"/>
    <mergeCell ref="G89:H89"/>
    <mergeCell ref="O94:O95"/>
    <mergeCell ref="E95:F95"/>
    <mergeCell ref="G95:H95"/>
    <mergeCell ref="I95:J95"/>
    <mergeCell ref="AC92:AC93"/>
    <mergeCell ref="AD92:AD93"/>
    <mergeCell ref="E93:F93"/>
    <mergeCell ref="G93:H93"/>
    <mergeCell ref="K93:L93"/>
    <mergeCell ref="V93:W93"/>
    <mergeCell ref="X93:Y93"/>
    <mergeCell ref="M92:M93"/>
    <mergeCell ref="N92:N93"/>
    <mergeCell ref="O92:O93"/>
    <mergeCell ref="R92:U93"/>
    <mergeCell ref="AB92:AB93"/>
    <mergeCell ref="B83:B84"/>
    <mergeCell ref="B81:B82"/>
    <mergeCell ref="B77:B78"/>
    <mergeCell ref="B75:B76"/>
    <mergeCell ref="B71:B72"/>
    <mergeCell ref="B69:B70"/>
    <mergeCell ref="A94:D95"/>
    <mergeCell ref="M94:M95"/>
    <mergeCell ref="N94:N95"/>
    <mergeCell ref="I91:J91"/>
    <mergeCell ref="K91:L91"/>
    <mergeCell ref="A92:D93"/>
    <mergeCell ref="I89:J89"/>
    <mergeCell ref="K89:L89"/>
    <mergeCell ref="A90:D91"/>
    <mergeCell ref="M90:M91"/>
    <mergeCell ref="N90:N91"/>
    <mergeCell ref="A86:D87"/>
    <mergeCell ref="E86:F87"/>
    <mergeCell ref="G86:H87"/>
    <mergeCell ref="I86:J87"/>
    <mergeCell ref="B79:B80"/>
    <mergeCell ref="G79:M80"/>
    <mergeCell ref="N79:N80"/>
    <mergeCell ref="AE92:AE93"/>
    <mergeCell ref="AE90:AE91"/>
    <mergeCell ref="AE88:AE89"/>
    <mergeCell ref="AE86:AE87"/>
    <mergeCell ref="P94:P95"/>
    <mergeCell ref="P92:P93"/>
    <mergeCell ref="P90:P91"/>
    <mergeCell ref="P88:P89"/>
    <mergeCell ref="P86:P87"/>
    <mergeCell ref="V91:W91"/>
    <mergeCell ref="Z91:AA91"/>
    <mergeCell ref="X89:Y89"/>
    <mergeCell ref="Z89:AA89"/>
    <mergeCell ref="AB86:AB87"/>
    <mergeCell ref="AC86:AC87"/>
    <mergeCell ref="AB90:AB91"/>
    <mergeCell ref="AC90:AC91"/>
    <mergeCell ref="AD90:AD91"/>
    <mergeCell ref="X86:Y87"/>
    <mergeCell ref="Z86:AA87"/>
    <mergeCell ref="AD86:AD87"/>
    <mergeCell ref="AG47:AG48"/>
    <mergeCell ref="AG45:AG46"/>
    <mergeCell ref="AG43:AG44"/>
    <mergeCell ref="AG41:AG42"/>
    <mergeCell ref="P49:P50"/>
    <mergeCell ref="P47:P48"/>
    <mergeCell ref="P45:P46"/>
    <mergeCell ref="P43:P44"/>
    <mergeCell ref="P41:P42"/>
    <mergeCell ref="AF47:AF48"/>
    <mergeCell ref="X45:Y46"/>
    <mergeCell ref="AD45:AD46"/>
    <mergeCell ref="AE45:AE46"/>
    <mergeCell ref="AF45:AF46"/>
    <mergeCell ref="V43:W44"/>
    <mergeCell ref="AD43:AD44"/>
    <mergeCell ref="AE43:AE44"/>
    <mergeCell ref="AF43:AF44"/>
    <mergeCell ref="AF41:AF42"/>
    <mergeCell ref="X44:Y44"/>
    <mergeCell ref="Z44:AA44"/>
    <mergeCell ref="AB44:AC44"/>
    <mergeCell ref="AB41:AC42"/>
    <mergeCell ref="AD41:AD42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5" orientation="portrait" horizontalDpi="4294967293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G85"/>
  <sheetViews>
    <sheetView view="pageBreakPreview" zoomScale="90" zoomScaleNormal="100" zoomScaleSheetLayoutView="90" workbookViewId="0">
      <selection sqref="A1:L1"/>
    </sheetView>
  </sheetViews>
  <sheetFormatPr defaultRowHeight="13.2" x14ac:dyDescent="0.2"/>
  <cols>
    <col min="1" max="1" width="5.44140625" style="262" customWidth="1"/>
    <col min="2" max="36" width="5.6640625" style="262" customWidth="1"/>
    <col min="37" max="256" width="8.88671875" style="262"/>
    <col min="257" max="257" width="5.44140625" style="262" customWidth="1"/>
    <col min="258" max="292" width="5.6640625" style="262" customWidth="1"/>
    <col min="293" max="512" width="8.88671875" style="262"/>
    <col min="513" max="513" width="5.44140625" style="262" customWidth="1"/>
    <col min="514" max="548" width="5.6640625" style="262" customWidth="1"/>
    <col min="549" max="768" width="8.88671875" style="262"/>
    <col min="769" max="769" width="5.44140625" style="262" customWidth="1"/>
    <col min="770" max="804" width="5.6640625" style="262" customWidth="1"/>
    <col min="805" max="1024" width="8.88671875" style="262"/>
    <col min="1025" max="1025" width="5.44140625" style="262" customWidth="1"/>
    <col min="1026" max="1060" width="5.6640625" style="262" customWidth="1"/>
    <col min="1061" max="1280" width="8.88671875" style="262"/>
    <col min="1281" max="1281" width="5.44140625" style="262" customWidth="1"/>
    <col min="1282" max="1316" width="5.6640625" style="262" customWidth="1"/>
    <col min="1317" max="1536" width="8.88671875" style="262"/>
    <col min="1537" max="1537" width="5.44140625" style="262" customWidth="1"/>
    <col min="1538" max="1572" width="5.6640625" style="262" customWidth="1"/>
    <col min="1573" max="1792" width="8.88671875" style="262"/>
    <col min="1793" max="1793" width="5.44140625" style="262" customWidth="1"/>
    <col min="1794" max="1828" width="5.6640625" style="262" customWidth="1"/>
    <col min="1829" max="2048" width="8.88671875" style="262"/>
    <col min="2049" max="2049" width="5.44140625" style="262" customWidth="1"/>
    <col min="2050" max="2084" width="5.6640625" style="262" customWidth="1"/>
    <col min="2085" max="2304" width="8.88671875" style="262"/>
    <col min="2305" max="2305" width="5.44140625" style="262" customWidth="1"/>
    <col min="2306" max="2340" width="5.6640625" style="262" customWidth="1"/>
    <col min="2341" max="2560" width="8.88671875" style="262"/>
    <col min="2561" max="2561" width="5.44140625" style="262" customWidth="1"/>
    <col min="2562" max="2596" width="5.6640625" style="262" customWidth="1"/>
    <col min="2597" max="2816" width="8.88671875" style="262"/>
    <col min="2817" max="2817" width="5.44140625" style="262" customWidth="1"/>
    <col min="2818" max="2852" width="5.6640625" style="262" customWidth="1"/>
    <col min="2853" max="3072" width="8.88671875" style="262"/>
    <col min="3073" max="3073" width="5.44140625" style="262" customWidth="1"/>
    <col min="3074" max="3108" width="5.6640625" style="262" customWidth="1"/>
    <col min="3109" max="3328" width="8.88671875" style="262"/>
    <col min="3329" max="3329" width="5.44140625" style="262" customWidth="1"/>
    <col min="3330" max="3364" width="5.6640625" style="262" customWidth="1"/>
    <col min="3365" max="3584" width="8.88671875" style="262"/>
    <col min="3585" max="3585" width="5.44140625" style="262" customWidth="1"/>
    <col min="3586" max="3620" width="5.6640625" style="262" customWidth="1"/>
    <col min="3621" max="3840" width="8.88671875" style="262"/>
    <col min="3841" max="3841" width="5.44140625" style="262" customWidth="1"/>
    <col min="3842" max="3876" width="5.6640625" style="262" customWidth="1"/>
    <col min="3877" max="4096" width="8.88671875" style="262"/>
    <col min="4097" max="4097" width="5.44140625" style="262" customWidth="1"/>
    <col min="4098" max="4132" width="5.6640625" style="262" customWidth="1"/>
    <col min="4133" max="4352" width="8.88671875" style="262"/>
    <col min="4353" max="4353" width="5.44140625" style="262" customWidth="1"/>
    <col min="4354" max="4388" width="5.6640625" style="262" customWidth="1"/>
    <col min="4389" max="4608" width="8.88671875" style="262"/>
    <col min="4609" max="4609" width="5.44140625" style="262" customWidth="1"/>
    <col min="4610" max="4644" width="5.6640625" style="262" customWidth="1"/>
    <col min="4645" max="4864" width="8.88671875" style="262"/>
    <col min="4865" max="4865" width="5.44140625" style="262" customWidth="1"/>
    <col min="4866" max="4900" width="5.6640625" style="262" customWidth="1"/>
    <col min="4901" max="5120" width="8.88671875" style="262"/>
    <col min="5121" max="5121" width="5.44140625" style="262" customWidth="1"/>
    <col min="5122" max="5156" width="5.6640625" style="262" customWidth="1"/>
    <col min="5157" max="5376" width="8.88671875" style="262"/>
    <col min="5377" max="5377" width="5.44140625" style="262" customWidth="1"/>
    <col min="5378" max="5412" width="5.6640625" style="262" customWidth="1"/>
    <col min="5413" max="5632" width="8.88671875" style="262"/>
    <col min="5633" max="5633" width="5.44140625" style="262" customWidth="1"/>
    <col min="5634" max="5668" width="5.6640625" style="262" customWidth="1"/>
    <col min="5669" max="5888" width="8.88671875" style="262"/>
    <col min="5889" max="5889" width="5.44140625" style="262" customWidth="1"/>
    <col min="5890" max="5924" width="5.6640625" style="262" customWidth="1"/>
    <col min="5925" max="6144" width="8.88671875" style="262"/>
    <col min="6145" max="6145" width="5.44140625" style="262" customWidth="1"/>
    <col min="6146" max="6180" width="5.6640625" style="262" customWidth="1"/>
    <col min="6181" max="6400" width="8.88671875" style="262"/>
    <col min="6401" max="6401" width="5.44140625" style="262" customWidth="1"/>
    <col min="6402" max="6436" width="5.6640625" style="262" customWidth="1"/>
    <col min="6437" max="6656" width="8.88671875" style="262"/>
    <col min="6657" max="6657" width="5.44140625" style="262" customWidth="1"/>
    <col min="6658" max="6692" width="5.6640625" style="262" customWidth="1"/>
    <col min="6693" max="6912" width="8.88671875" style="262"/>
    <col min="6913" max="6913" width="5.44140625" style="262" customWidth="1"/>
    <col min="6914" max="6948" width="5.6640625" style="262" customWidth="1"/>
    <col min="6949" max="7168" width="8.88671875" style="262"/>
    <col min="7169" max="7169" width="5.44140625" style="262" customWidth="1"/>
    <col min="7170" max="7204" width="5.6640625" style="262" customWidth="1"/>
    <col min="7205" max="7424" width="8.88671875" style="262"/>
    <col min="7425" max="7425" width="5.44140625" style="262" customWidth="1"/>
    <col min="7426" max="7460" width="5.6640625" style="262" customWidth="1"/>
    <col min="7461" max="7680" width="8.88671875" style="262"/>
    <col min="7681" max="7681" width="5.44140625" style="262" customWidth="1"/>
    <col min="7682" max="7716" width="5.6640625" style="262" customWidth="1"/>
    <col min="7717" max="7936" width="8.88671875" style="262"/>
    <col min="7937" max="7937" width="5.44140625" style="262" customWidth="1"/>
    <col min="7938" max="7972" width="5.6640625" style="262" customWidth="1"/>
    <col min="7973" max="8192" width="8.88671875" style="262"/>
    <col min="8193" max="8193" width="5.44140625" style="262" customWidth="1"/>
    <col min="8194" max="8228" width="5.6640625" style="262" customWidth="1"/>
    <col min="8229" max="8448" width="8.88671875" style="262"/>
    <col min="8449" max="8449" width="5.44140625" style="262" customWidth="1"/>
    <col min="8450" max="8484" width="5.6640625" style="262" customWidth="1"/>
    <col min="8485" max="8704" width="8.88671875" style="262"/>
    <col min="8705" max="8705" width="5.44140625" style="262" customWidth="1"/>
    <col min="8706" max="8740" width="5.6640625" style="262" customWidth="1"/>
    <col min="8741" max="8960" width="8.88671875" style="262"/>
    <col min="8961" max="8961" width="5.44140625" style="262" customWidth="1"/>
    <col min="8962" max="8996" width="5.6640625" style="262" customWidth="1"/>
    <col min="8997" max="9216" width="8.88671875" style="262"/>
    <col min="9217" max="9217" width="5.44140625" style="262" customWidth="1"/>
    <col min="9218" max="9252" width="5.6640625" style="262" customWidth="1"/>
    <col min="9253" max="9472" width="8.88671875" style="262"/>
    <col min="9473" max="9473" width="5.44140625" style="262" customWidth="1"/>
    <col min="9474" max="9508" width="5.6640625" style="262" customWidth="1"/>
    <col min="9509" max="9728" width="8.88671875" style="262"/>
    <col min="9729" max="9729" width="5.44140625" style="262" customWidth="1"/>
    <col min="9730" max="9764" width="5.6640625" style="262" customWidth="1"/>
    <col min="9765" max="9984" width="8.88671875" style="262"/>
    <col min="9985" max="9985" width="5.44140625" style="262" customWidth="1"/>
    <col min="9986" max="10020" width="5.6640625" style="262" customWidth="1"/>
    <col min="10021" max="10240" width="8.88671875" style="262"/>
    <col min="10241" max="10241" width="5.44140625" style="262" customWidth="1"/>
    <col min="10242" max="10276" width="5.6640625" style="262" customWidth="1"/>
    <col min="10277" max="10496" width="8.88671875" style="262"/>
    <col min="10497" max="10497" width="5.44140625" style="262" customWidth="1"/>
    <col min="10498" max="10532" width="5.6640625" style="262" customWidth="1"/>
    <col min="10533" max="10752" width="8.88671875" style="262"/>
    <col min="10753" max="10753" width="5.44140625" style="262" customWidth="1"/>
    <col min="10754" max="10788" width="5.6640625" style="262" customWidth="1"/>
    <col min="10789" max="11008" width="8.88671875" style="262"/>
    <col min="11009" max="11009" width="5.44140625" style="262" customWidth="1"/>
    <col min="11010" max="11044" width="5.6640625" style="262" customWidth="1"/>
    <col min="11045" max="11264" width="8.88671875" style="262"/>
    <col min="11265" max="11265" width="5.44140625" style="262" customWidth="1"/>
    <col min="11266" max="11300" width="5.6640625" style="262" customWidth="1"/>
    <col min="11301" max="11520" width="8.88671875" style="262"/>
    <col min="11521" max="11521" width="5.44140625" style="262" customWidth="1"/>
    <col min="11522" max="11556" width="5.6640625" style="262" customWidth="1"/>
    <col min="11557" max="11776" width="8.88671875" style="262"/>
    <col min="11777" max="11777" width="5.44140625" style="262" customWidth="1"/>
    <col min="11778" max="11812" width="5.6640625" style="262" customWidth="1"/>
    <col min="11813" max="12032" width="8.88671875" style="262"/>
    <col min="12033" max="12033" width="5.44140625" style="262" customWidth="1"/>
    <col min="12034" max="12068" width="5.6640625" style="262" customWidth="1"/>
    <col min="12069" max="12288" width="8.88671875" style="262"/>
    <col min="12289" max="12289" width="5.44140625" style="262" customWidth="1"/>
    <col min="12290" max="12324" width="5.6640625" style="262" customWidth="1"/>
    <col min="12325" max="12544" width="8.88671875" style="262"/>
    <col min="12545" max="12545" width="5.44140625" style="262" customWidth="1"/>
    <col min="12546" max="12580" width="5.6640625" style="262" customWidth="1"/>
    <col min="12581" max="12800" width="8.88671875" style="262"/>
    <col min="12801" max="12801" width="5.44140625" style="262" customWidth="1"/>
    <col min="12802" max="12836" width="5.6640625" style="262" customWidth="1"/>
    <col min="12837" max="13056" width="8.88671875" style="262"/>
    <col min="13057" max="13057" width="5.44140625" style="262" customWidth="1"/>
    <col min="13058" max="13092" width="5.6640625" style="262" customWidth="1"/>
    <col min="13093" max="13312" width="8.88671875" style="262"/>
    <col min="13313" max="13313" width="5.44140625" style="262" customWidth="1"/>
    <col min="13314" max="13348" width="5.6640625" style="262" customWidth="1"/>
    <col min="13349" max="13568" width="8.88671875" style="262"/>
    <col min="13569" max="13569" width="5.44140625" style="262" customWidth="1"/>
    <col min="13570" max="13604" width="5.6640625" style="262" customWidth="1"/>
    <col min="13605" max="13824" width="8.88671875" style="262"/>
    <col min="13825" max="13825" width="5.44140625" style="262" customWidth="1"/>
    <col min="13826" max="13860" width="5.6640625" style="262" customWidth="1"/>
    <col min="13861" max="14080" width="8.88671875" style="262"/>
    <col min="14081" max="14081" width="5.44140625" style="262" customWidth="1"/>
    <col min="14082" max="14116" width="5.6640625" style="262" customWidth="1"/>
    <col min="14117" max="14336" width="8.88671875" style="262"/>
    <col min="14337" max="14337" width="5.44140625" style="262" customWidth="1"/>
    <col min="14338" max="14372" width="5.6640625" style="262" customWidth="1"/>
    <col min="14373" max="14592" width="8.88671875" style="262"/>
    <col min="14593" max="14593" width="5.44140625" style="262" customWidth="1"/>
    <col min="14594" max="14628" width="5.6640625" style="262" customWidth="1"/>
    <col min="14629" max="14848" width="8.88671875" style="262"/>
    <col min="14849" max="14849" width="5.44140625" style="262" customWidth="1"/>
    <col min="14850" max="14884" width="5.6640625" style="262" customWidth="1"/>
    <col min="14885" max="15104" width="8.88671875" style="262"/>
    <col min="15105" max="15105" width="5.44140625" style="262" customWidth="1"/>
    <col min="15106" max="15140" width="5.6640625" style="262" customWidth="1"/>
    <col min="15141" max="15360" width="8.88671875" style="262"/>
    <col min="15361" max="15361" width="5.44140625" style="262" customWidth="1"/>
    <col min="15362" max="15396" width="5.6640625" style="262" customWidth="1"/>
    <col min="15397" max="15616" width="8.88671875" style="262"/>
    <col min="15617" max="15617" width="5.44140625" style="262" customWidth="1"/>
    <col min="15618" max="15652" width="5.6640625" style="262" customWidth="1"/>
    <col min="15653" max="15872" width="8.88671875" style="262"/>
    <col min="15873" max="15873" width="5.44140625" style="262" customWidth="1"/>
    <col min="15874" max="15908" width="5.6640625" style="262" customWidth="1"/>
    <col min="15909" max="16128" width="8.88671875" style="262"/>
    <col min="16129" max="16129" width="5.44140625" style="262" customWidth="1"/>
    <col min="16130" max="16164" width="5.6640625" style="262" customWidth="1"/>
    <col min="16165" max="16384" width="8.88671875" style="262"/>
  </cols>
  <sheetData>
    <row r="1" spans="1:33" ht="22.05" customHeight="1" x14ac:dyDescent="0.2">
      <c r="A1" s="440" t="str">
        <f>'U12選手権組合せ (抽選結果)'!G2</f>
        <v>■第1日　2月4日  予選リーグ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N1" s="441" t="s">
        <v>373</v>
      </c>
      <c r="O1" s="441"/>
      <c r="P1" s="441"/>
      <c r="Q1" s="441"/>
      <c r="R1" s="441"/>
      <c r="T1" s="442" t="s">
        <v>371</v>
      </c>
      <c r="U1" s="442"/>
      <c r="V1" s="442"/>
      <c r="W1" s="442"/>
      <c r="X1" s="443" t="str">
        <f>'U12選手権組合せ (抽選結果)'!AL34</f>
        <v>那須烏山市緑地運動公園A</v>
      </c>
      <c r="Y1" s="443"/>
      <c r="Z1" s="443"/>
      <c r="AA1" s="443"/>
      <c r="AB1" s="443"/>
      <c r="AC1" s="443"/>
      <c r="AD1" s="443"/>
      <c r="AE1" s="443"/>
      <c r="AF1" s="443"/>
      <c r="AG1" s="443"/>
    </row>
    <row r="2" spans="1:33" ht="20.100000000000001" customHeight="1" x14ac:dyDescent="0.2">
      <c r="A2" s="234"/>
      <c r="B2" s="234"/>
      <c r="C2" s="234"/>
      <c r="D2" s="234"/>
      <c r="E2" s="234"/>
      <c r="F2" s="234"/>
      <c r="G2" s="234"/>
      <c r="H2" s="12"/>
      <c r="I2" s="235"/>
      <c r="J2" s="235"/>
      <c r="K2" s="235"/>
      <c r="L2" s="235"/>
      <c r="N2" s="235"/>
      <c r="O2" s="235"/>
      <c r="P2" s="235"/>
      <c r="Q2" s="235"/>
      <c r="R2" s="235"/>
      <c r="T2" s="236"/>
      <c r="U2" s="236"/>
      <c r="V2" s="236"/>
      <c r="W2" s="236"/>
      <c r="X2" s="237"/>
      <c r="Y2" s="237"/>
      <c r="AA2" s="17"/>
      <c r="AB2" s="82"/>
      <c r="AC2" s="82"/>
      <c r="AD2" s="82"/>
      <c r="AE2" s="82"/>
      <c r="AF2" s="82"/>
      <c r="AG2" s="82"/>
    </row>
    <row r="3" spans="1:33" ht="20.100000000000001" customHeight="1" x14ac:dyDescent="0.2">
      <c r="F3" s="238"/>
      <c r="J3" s="444" t="s">
        <v>118</v>
      </c>
      <c r="K3" s="444"/>
      <c r="W3" s="444" t="s">
        <v>119</v>
      </c>
      <c r="X3" s="444"/>
      <c r="Z3" s="17"/>
      <c r="AA3" s="17"/>
      <c r="AB3" s="82"/>
      <c r="AC3" s="82"/>
      <c r="AD3" s="82"/>
      <c r="AE3" s="82"/>
      <c r="AF3" s="82"/>
      <c r="AG3" s="82"/>
    </row>
    <row r="4" spans="1:33" ht="20.100000000000001" customHeight="1" thickBot="1" x14ac:dyDescent="0.25">
      <c r="G4" s="287"/>
      <c r="H4" s="287"/>
      <c r="I4" s="287"/>
      <c r="J4" s="288"/>
      <c r="K4" s="275"/>
      <c r="L4" s="263"/>
      <c r="M4" s="263"/>
      <c r="N4" s="263"/>
      <c r="O4" s="276"/>
      <c r="P4" s="276"/>
      <c r="Q4" s="276"/>
      <c r="R4" s="276"/>
      <c r="S4" s="276"/>
      <c r="T4" s="263"/>
      <c r="U4" s="263"/>
      <c r="V4" s="263"/>
      <c r="W4" s="277"/>
      <c r="X4" s="263"/>
      <c r="Y4" s="263"/>
      <c r="Z4" s="17"/>
      <c r="AA4" s="17"/>
      <c r="AB4" s="82"/>
      <c r="AC4" s="82"/>
      <c r="AD4" s="82"/>
      <c r="AE4" s="82"/>
      <c r="AF4" s="82"/>
      <c r="AG4" s="82"/>
    </row>
    <row r="5" spans="1:33" ht="20.100000000000001" customHeight="1" thickTop="1" x14ac:dyDescent="0.2">
      <c r="F5" s="286"/>
      <c r="H5" s="276"/>
      <c r="J5" s="266"/>
      <c r="K5" s="267"/>
      <c r="N5" s="266"/>
      <c r="S5" s="266"/>
      <c r="V5" s="267"/>
      <c r="W5" s="295"/>
      <c r="Y5" s="267"/>
      <c r="Z5" s="267"/>
      <c r="AA5" s="268"/>
      <c r="AB5" s="269"/>
    </row>
    <row r="6" spans="1:33" ht="20.100000000000001" customHeight="1" x14ac:dyDescent="0.2">
      <c r="B6" s="457"/>
      <c r="C6" s="457"/>
      <c r="D6" s="7"/>
      <c r="E6" s="7"/>
      <c r="F6" s="448">
        <v>1</v>
      </c>
      <c r="G6" s="448"/>
      <c r="H6" s="9"/>
      <c r="I6" s="9"/>
      <c r="J6" s="448">
        <v>2</v>
      </c>
      <c r="K6" s="448"/>
      <c r="L6" s="9"/>
      <c r="M6" s="9"/>
      <c r="N6" s="448">
        <v>3</v>
      </c>
      <c r="O6" s="448"/>
      <c r="P6" s="270"/>
      <c r="Q6" s="9"/>
      <c r="R6" s="9"/>
      <c r="S6" s="448">
        <v>4</v>
      </c>
      <c r="T6" s="448"/>
      <c r="U6" s="9"/>
      <c r="V6" s="9"/>
      <c r="W6" s="448">
        <v>5</v>
      </c>
      <c r="X6" s="448"/>
      <c r="Y6" s="9"/>
      <c r="Z6" s="9"/>
      <c r="AA6" s="448">
        <v>6</v>
      </c>
      <c r="AB6" s="448"/>
      <c r="AC6" s="7"/>
      <c r="AD6" s="7"/>
      <c r="AE6" s="449"/>
      <c r="AF6" s="450"/>
    </row>
    <row r="7" spans="1:33" ht="20.100000000000001" customHeight="1" x14ac:dyDescent="0.2">
      <c r="B7" s="451"/>
      <c r="C7" s="451"/>
      <c r="D7" s="8"/>
      <c r="E7" s="8"/>
      <c r="F7" s="639" t="str">
        <f>'U12選手権組合せ (抽選結果)'!AJ40</f>
        <v>大谷東フットボールクラブ</v>
      </c>
      <c r="G7" s="639"/>
      <c r="H7" s="8"/>
      <c r="I7" s="8"/>
      <c r="J7" s="452" t="str">
        <f>'U12選手権組合せ (抽選結果)'!AJ39</f>
        <v>ＦＣ　ＷＩＬＬＥ</v>
      </c>
      <c r="K7" s="452"/>
      <c r="L7" s="8"/>
      <c r="M7" s="8"/>
      <c r="N7" s="707" t="str">
        <f>'U12選手権組合せ (抽選結果)'!AJ38</f>
        <v>ｕｎｉｏｎｓｐｏｒｔｓｃｌｕｂ</v>
      </c>
      <c r="O7" s="707"/>
      <c r="P7" s="271"/>
      <c r="Q7" s="8"/>
      <c r="R7" s="8"/>
      <c r="S7" s="533" t="str">
        <f>'U12選手権組合せ (抽選結果)'!AJ37</f>
        <v>ＪＦＣアミスタ市貝Ｕ１１</v>
      </c>
      <c r="T7" s="533"/>
      <c r="U7" s="8"/>
      <c r="V7" s="8"/>
      <c r="W7" s="532" t="str">
        <f>'U12選手権組合せ (抽選結果)'!AJ36</f>
        <v>ＦＣバジェルボ那須烏山</v>
      </c>
      <c r="X7" s="532"/>
      <c r="Y7" s="8"/>
      <c r="Z7" s="8"/>
      <c r="AA7" s="650" t="str">
        <f>'U12選手権組合せ (抽選結果)'!AJ35</f>
        <v>ブラッドレスサッカークラブ</v>
      </c>
      <c r="AB7" s="650"/>
      <c r="AC7" s="8"/>
      <c r="AD7" s="8"/>
      <c r="AE7" s="455"/>
      <c r="AF7" s="456"/>
    </row>
    <row r="8" spans="1:33" ht="20.100000000000001" customHeight="1" x14ac:dyDescent="0.2">
      <c r="B8" s="451"/>
      <c r="C8" s="451"/>
      <c r="D8" s="8"/>
      <c r="E8" s="8"/>
      <c r="F8" s="639"/>
      <c r="G8" s="639"/>
      <c r="H8" s="8"/>
      <c r="I8" s="8"/>
      <c r="J8" s="452"/>
      <c r="K8" s="452"/>
      <c r="L8" s="8"/>
      <c r="M8" s="8"/>
      <c r="N8" s="707"/>
      <c r="O8" s="707"/>
      <c r="P8" s="271"/>
      <c r="Q8" s="8"/>
      <c r="R8" s="8"/>
      <c r="S8" s="533"/>
      <c r="T8" s="533"/>
      <c r="U8" s="8"/>
      <c r="V8" s="8"/>
      <c r="W8" s="532"/>
      <c r="X8" s="532"/>
      <c r="Y8" s="8"/>
      <c r="Z8" s="8"/>
      <c r="AA8" s="650"/>
      <c r="AB8" s="650"/>
      <c r="AC8" s="8"/>
      <c r="AD8" s="8"/>
      <c r="AE8" s="455"/>
      <c r="AF8" s="456"/>
    </row>
    <row r="9" spans="1:33" ht="20.100000000000001" customHeight="1" x14ac:dyDescent="0.2">
      <c r="B9" s="451"/>
      <c r="C9" s="451"/>
      <c r="D9" s="8"/>
      <c r="E9" s="8"/>
      <c r="F9" s="639"/>
      <c r="G9" s="639"/>
      <c r="H9" s="8"/>
      <c r="I9" s="8"/>
      <c r="J9" s="452"/>
      <c r="K9" s="452"/>
      <c r="L9" s="8"/>
      <c r="M9" s="8"/>
      <c r="N9" s="707"/>
      <c r="O9" s="707"/>
      <c r="P9" s="271"/>
      <c r="Q9" s="8"/>
      <c r="R9" s="8"/>
      <c r="S9" s="533"/>
      <c r="T9" s="533"/>
      <c r="U9" s="8"/>
      <c r="V9" s="8"/>
      <c r="W9" s="532"/>
      <c r="X9" s="532"/>
      <c r="Y9" s="8"/>
      <c r="Z9" s="8"/>
      <c r="AA9" s="650"/>
      <c r="AB9" s="650"/>
      <c r="AC9" s="8"/>
      <c r="AD9" s="8"/>
      <c r="AE9" s="455"/>
      <c r="AF9" s="456"/>
    </row>
    <row r="10" spans="1:33" ht="20.100000000000001" customHeight="1" x14ac:dyDescent="0.2">
      <c r="B10" s="451"/>
      <c r="C10" s="451"/>
      <c r="D10" s="8"/>
      <c r="E10" s="8"/>
      <c r="F10" s="639"/>
      <c r="G10" s="639"/>
      <c r="H10" s="8"/>
      <c r="I10" s="8"/>
      <c r="J10" s="452"/>
      <c r="K10" s="452"/>
      <c r="L10" s="8"/>
      <c r="M10" s="8"/>
      <c r="N10" s="707"/>
      <c r="O10" s="707"/>
      <c r="P10" s="271"/>
      <c r="Q10" s="8"/>
      <c r="R10" s="8"/>
      <c r="S10" s="533"/>
      <c r="T10" s="533"/>
      <c r="U10" s="8"/>
      <c r="V10" s="8"/>
      <c r="W10" s="532"/>
      <c r="X10" s="532"/>
      <c r="Y10" s="8"/>
      <c r="Z10" s="8"/>
      <c r="AA10" s="650"/>
      <c r="AB10" s="650"/>
      <c r="AC10" s="8"/>
      <c r="AD10" s="8"/>
      <c r="AE10" s="455"/>
      <c r="AF10" s="456"/>
    </row>
    <row r="11" spans="1:33" ht="20.100000000000001" customHeight="1" x14ac:dyDescent="0.2">
      <c r="B11" s="451"/>
      <c r="C11" s="451"/>
      <c r="D11" s="8"/>
      <c r="E11" s="8"/>
      <c r="F11" s="639"/>
      <c r="G11" s="639"/>
      <c r="H11" s="8"/>
      <c r="I11" s="8"/>
      <c r="J11" s="452"/>
      <c r="K11" s="452"/>
      <c r="L11" s="8"/>
      <c r="M11" s="8"/>
      <c r="N11" s="707"/>
      <c r="O11" s="707"/>
      <c r="P11" s="271"/>
      <c r="Q11" s="8"/>
      <c r="R11" s="8"/>
      <c r="S11" s="533"/>
      <c r="T11" s="533"/>
      <c r="U11" s="8"/>
      <c r="V11" s="8"/>
      <c r="W11" s="532"/>
      <c r="X11" s="532"/>
      <c r="Y11" s="8"/>
      <c r="Z11" s="8"/>
      <c r="AA11" s="650"/>
      <c r="AB11" s="650"/>
      <c r="AC11" s="8"/>
      <c r="AD11" s="8"/>
      <c r="AE11" s="455"/>
      <c r="AF11" s="456"/>
    </row>
    <row r="12" spans="1:33" ht="20.100000000000001" customHeight="1" x14ac:dyDescent="0.2">
      <c r="B12" s="451"/>
      <c r="C12" s="451"/>
      <c r="D12" s="8"/>
      <c r="E12" s="8"/>
      <c r="F12" s="639"/>
      <c r="G12" s="639"/>
      <c r="H12" s="8"/>
      <c r="I12" s="8"/>
      <c r="J12" s="452"/>
      <c r="K12" s="452"/>
      <c r="L12" s="8"/>
      <c r="M12" s="8"/>
      <c r="N12" s="707"/>
      <c r="O12" s="707"/>
      <c r="P12" s="271"/>
      <c r="Q12" s="8"/>
      <c r="R12" s="8"/>
      <c r="S12" s="533"/>
      <c r="T12" s="533"/>
      <c r="U12" s="8"/>
      <c r="V12" s="8"/>
      <c r="W12" s="532"/>
      <c r="X12" s="532"/>
      <c r="Y12" s="8"/>
      <c r="Z12" s="8"/>
      <c r="AA12" s="650"/>
      <c r="AB12" s="650"/>
      <c r="AC12" s="8"/>
      <c r="AD12" s="8"/>
      <c r="AE12" s="455"/>
      <c r="AF12" s="456"/>
    </row>
    <row r="13" spans="1:33" ht="20.100000000000001" customHeight="1" x14ac:dyDescent="0.2">
      <c r="B13" s="451"/>
      <c r="C13" s="451"/>
      <c r="D13" s="271"/>
      <c r="E13" s="271"/>
      <c r="F13" s="639"/>
      <c r="G13" s="639"/>
      <c r="H13" s="271"/>
      <c r="I13" s="271"/>
      <c r="J13" s="452"/>
      <c r="K13" s="452"/>
      <c r="L13" s="271"/>
      <c r="M13" s="271"/>
      <c r="N13" s="707"/>
      <c r="O13" s="707"/>
      <c r="P13" s="271"/>
      <c r="Q13" s="271"/>
      <c r="R13" s="271"/>
      <c r="S13" s="533"/>
      <c r="T13" s="533"/>
      <c r="U13" s="271"/>
      <c r="V13" s="271"/>
      <c r="W13" s="532"/>
      <c r="X13" s="532"/>
      <c r="Y13" s="271"/>
      <c r="Z13" s="271"/>
      <c r="AA13" s="650"/>
      <c r="AB13" s="650"/>
      <c r="AC13" s="271"/>
      <c r="AD13" s="271"/>
      <c r="AE13" s="455"/>
      <c r="AF13" s="456"/>
    </row>
    <row r="14" spans="1:33" ht="20.100000000000001" customHeight="1" x14ac:dyDescent="0.2">
      <c r="B14" s="451"/>
      <c r="C14" s="451"/>
      <c r="D14" s="271"/>
      <c r="E14" s="271"/>
      <c r="F14" s="639"/>
      <c r="G14" s="639"/>
      <c r="H14" s="271"/>
      <c r="I14" s="271"/>
      <c r="J14" s="452"/>
      <c r="K14" s="452"/>
      <c r="L14" s="271"/>
      <c r="M14" s="271"/>
      <c r="N14" s="707"/>
      <c r="O14" s="707"/>
      <c r="P14" s="271"/>
      <c r="Q14" s="271"/>
      <c r="R14" s="271"/>
      <c r="S14" s="533"/>
      <c r="T14" s="533"/>
      <c r="U14" s="271"/>
      <c r="V14" s="271"/>
      <c r="W14" s="532"/>
      <c r="X14" s="532"/>
      <c r="Y14" s="271"/>
      <c r="Z14" s="271"/>
      <c r="AA14" s="650"/>
      <c r="AB14" s="650"/>
      <c r="AC14" s="271"/>
      <c r="AD14" s="271"/>
      <c r="AE14" s="455"/>
      <c r="AF14" s="456"/>
    </row>
    <row r="15" spans="1:33" ht="20.100000000000001" customHeight="1" x14ac:dyDescent="0.2">
      <c r="C15" s="232"/>
      <c r="D15" s="232"/>
      <c r="G15" s="232"/>
      <c r="H15" s="232"/>
      <c r="K15" s="232"/>
      <c r="L15" s="232"/>
      <c r="O15" s="232"/>
      <c r="P15" s="232"/>
      <c r="T15" s="232"/>
      <c r="U15" s="232"/>
      <c r="X15" s="232"/>
      <c r="Y15" s="232"/>
      <c r="AB15" s="245" t="s">
        <v>86</v>
      </c>
      <c r="AC15" s="241" t="s">
        <v>15</v>
      </c>
      <c r="AD15" s="241" t="s">
        <v>16</v>
      </c>
      <c r="AE15" s="241" t="s">
        <v>16</v>
      </c>
      <c r="AF15" s="241" t="s">
        <v>14</v>
      </c>
      <c r="AG15" s="84" t="s">
        <v>87</v>
      </c>
    </row>
    <row r="16" spans="1:33" ht="20.100000000000001" customHeight="1" x14ac:dyDescent="0.2">
      <c r="A16" s="7"/>
      <c r="B16" s="461" t="s">
        <v>5</v>
      </c>
      <c r="C16" s="462">
        <v>0.39583333333333331</v>
      </c>
      <c r="D16" s="462"/>
      <c r="E16" s="462"/>
      <c r="G16" s="464" t="str">
        <f>F7</f>
        <v>大谷東フットボールクラブ</v>
      </c>
      <c r="H16" s="464"/>
      <c r="I16" s="464"/>
      <c r="J16" s="464"/>
      <c r="K16" s="464"/>
      <c r="L16" s="464"/>
      <c r="M16" s="464"/>
      <c r="N16" s="446">
        <f>P16+P17</f>
        <v>3</v>
      </c>
      <c r="O16" s="447" t="s">
        <v>10</v>
      </c>
      <c r="P16" s="230">
        <v>2</v>
      </c>
      <c r="Q16" s="239" t="s">
        <v>37</v>
      </c>
      <c r="R16" s="230">
        <v>0</v>
      </c>
      <c r="S16" s="447" t="s">
        <v>11</v>
      </c>
      <c r="T16" s="446">
        <f>R16+R17</f>
        <v>0</v>
      </c>
      <c r="U16" s="445" t="str">
        <f>J7</f>
        <v>ＦＣ　ＷＩＬＬＥ</v>
      </c>
      <c r="V16" s="445"/>
      <c r="W16" s="445"/>
      <c r="X16" s="445"/>
      <c r="Y16" s="445"/>
      <c r="Z16" s="445"/>
      <c r="AA16" s="445"/>
      <c r="AB16" s="458" t="s">
        <v>86</v>
      </c>
      <c r="AC16" s="459" t="s">
        <v>80</v>
      </c>
      <c r="AD16" s="459" t="s">
        <v>81</v>
      </c>
      <c r="AE16" s="459" t="s">
        <v>82</v>
      </c>
      <c r="AF16" s="459">
        <v>6</v>
      </c>
      <c r="AG16" s="460" t="s">
        <v>87</v>
      </c>
    </row>
    <row r="17" spans="1:33" ht="20.100000000000001" customHeight="1" x14ac:dyDescent="0.2">
      <c r="A17" s="7"/>
      <c r="B17" s="461"/>
      <c r="C17" s="462"/>
      <c r="D17" s="462"/>
      <c r="E17" s="462"/>
      <c r="G17" s="464"/>
      <c r="H17" s="464"/>
      <c r="I17" s="464"/>
      <c r="J17" s="464"/>
      <c r="K17" s="464"/>
      <c r="L17" s="464"/>
      <c r="M17" s="464"/>
      <c r="N17" s="446"/>
      <c r="O17" s="447"/>
      <c r="P17" s="230">
        <v>1</v>
      </c>
      <c r="Q17" s="239" t="s">
        <v>37</v>
      </c>
      <c r="R17" s="230">
        <v>0</v>
      </c>
      <c r="S17" s="447"/>
      <c r="T17" s="446"/>
      <c r="U17" s="445"/>
      <c r="V17" s="445"/>
      <c r="W17" s="445"/>
      <c r="X17" s="445"/>
      <c r="Y17" s="445"/>
      <c r="Z17" s="445"/>
      <c r="AA17" s="445"/>
      <c r="AB17" s="458"/>
      <c r="AC17" s="459"/>
      <c r="AD17" s="459"/>
      <c r="AE17" s="459"/>
      <c r="AF17" s="459"/>
      <c r="AG17" s="460"/>
    </row>
    <row r="18" spans="1:33" ht="20.100000000000001" customHeight="1" x14ac:dyDescent="0.2">
      <c r="C18" s="14"/>
      <c r="D18" s="14"/>
      <c r="E18" s="13"/>
      <c r="G18" s="230"/>
      <c r="H18" s="230"/>
      <c r="I18" s="272"/>
      <c r="J18" s="272"/>
      <c r="K18" s="230"/>
      <c r="L18" s="230"/>
      <c r="M18" s="272"/>
      <c r="N18" s="272"/>
      <c r="O18" s="230"/>
      <c r="P18" s="230"/>
      <c r="Q18" s="272"/>
      <c r="R18" s="272"/>
      <c r="S18" s="272"/>
      <c r="T18" s="230"/>
      <c r="U18" s="230"/>
      <c r="V18" s="272"/>
      <c r="W18" s="272"/>
      <c r="X18" s="230"/>
      <c r="Y18" s="230"/>
      <c r="Z18" s="272"/>
      <c r="AA18" s="272"/>
      <c r="AB18" s="227"/>
      <c r="AC18" s="21"/>
      <c r="AD18" s="21"/>
      <c r="AE18" s="22"/>
      <c r="AF18" s="22"/>
      <c r="AG18" s="228"/>
    </row>
    <row r="19" spans="1:33" ht="20.100000000000001" customHeight="1" x14ac:dyDescent="0.2">
      <c r="A19" s="7"/>
      <c r="B19" s="461" t="s">
        <v>6</v>
      </c>
      <c r="C19" s="462">
        <v>0.4236111111111111</v>
      </c>
      <c r="D19" s="462"/>
      <c r="E19" s="462"/>
      <c r="G19" s="445" t="str">
        <f>S7</f>
        <v>ＪＦＣアミスタ市貝Ｕ１１</v>
      </c>
      <c r="H19" s="445"/>
      <c r="I19" s="445"/>
      <c r="J19" s="445"/>
      <c r="K19" s="445"/>
      <c r="L19" s="445"/>
      <c r="M19" s="445"/>
      <c r="N19" s="446">
        <f>P19+P20</f>
        <v>1</v>
      </c>
      <c r="O19" s="447" t="s">
        <v>10</v>
      </c>
      <c r="P19" s="230">
        <v>1</v>
      </c>
      <c r="Q19" s="239" t="s">
        <v>37</v>
      </c>
      <c r="R19" s="230">
        <v>0</v>
      </c>
      <c r="S19" s="447" t="s">
        <v>11</v>
      </c>
      <c r="T19" s="446">
        <f>R19+R20</f>
        <v>2</v>
      </c>
      <c r="U19" s="464" t="str">
        <f>W7</f>
        <v>ＦＣバジェルボ那須烏山</v>
      </c>
      <c r="V19" s="464"/>
      <c r="W19" s="464"/>
      <c r="X19" s="464"/>
      <c r="Y19" s="464"/>
      <c r="Z19" s="464"/>
      <c r="AA19" s="464"/>
      <c r="AB19" s="458" t="s">
        <v>86</v>
      </c>
      <c r="AC19" s="459" t="s">
        <v>83</v>
      </c>
      <c r="AD19" s="459" t="s">
        <v>84</v>
      </c>
      <c r="AE19" s="459" t="s">
        <v>85</v>
      </c>
      <c r="AF19" s="459">
        <v>3</v>
      </c>
      <c r="AG19" s="460" t="s">
        <v>87</v>
      </c>
    </row>
    <row r="20" spans="1:33" ht="20.100000000000001" customHeight="1" x14ac:dyDescent="0.2">
      <c r="A20" s="7"/>
      <c r="B20" s="461"/>
      <c r="C20" s="462"/>
      <c r="D20" s="462"/>
      <c r="E20" s="462"/>
      <c r="G20" s="445"/>
      <c r="H20" s="445"/>
      <c r="I20" s="445"/>
      <c r="J20" s="445"/>
      <c r="K20" s="445"/>
      <c r="L20" s="445"/>
      <c r="M20" s="445"/>
      <c r="N20" s="446"/>
      <c r="O20" s="447"/>
      <c r="P20" s="230">
        <v>0</v>
      </c>
      <c r="Q20" s="239" t="s">
        <v>37</v>
      </c>
      <c r="R20" s="230">
        <v>2</v>
      </c>
      <c r="S20" s="447"/>
      <c r="T20" s="446"/>
      <c r="U20" s="464"/>
      <c r="V20" s="464"/>
      <c r="W20" s="464"/>
      <c r="X20" s="464"/>
      <c r="Y20" s="464"/>
      <c r="Z20" s="464"/>
      <c r="AA20" s="464"/>
      <c r="AB20" s="458"/>
      <c r="AC20" s="459"/>
      <c r="AD20" s="459"/>
      <c r="AE20" s="459"/>
      <c r="AF20" s="459"/>
      <c r="AG20" s="460"/>
    </row>
    <row r="21" spans="1:33" ht="20.100000000000001" customHeight="1" x14ac:dyDescent="0.2">
      <c r="A21" s="7"/>
      <c r="C21" s="14"/>
      <c r="D21" s="14"/>
      <c r="E21" s="13"/>
      <c r="G21" s="230"/>
      <c r="H21" s="230"/>
      <c r="I21" s="272"/>
      <c r="J21" s="272"/>
      <c r="K21" s="230"/>
      <c r="L21" s="230"/>
      <c r="M21" s="272"/>
      <c r="N21" s="272"/>
      <c r="O21" s="230"/>
      <c r="P21" s="230"/>
      <c r="Q21" s="272"/>
      <c r="R21" s="272"/>
      <c r="S21" s="272"/>
      <c r="T21" s="230"/>
      <c r="U21" s="230"/>
      <c r="V21" s="272"/>
      <c r="W21" s="272"/>
      <c r="X21" s="230"/>
      <c r="Y21" s="230"/>
      <c r="Z21" s="272"/>
      <c r="AA21" s="272"/>
      <c r="AB21" s="227"/>
      <c r="AC21" s="21"/>
      <c r="AD21" s="21"/>
      <c r="AE21" s="22"/>
      <c r="AF21" s="22"/>
      <c r="AG21" s="228"/>
    </row>
    <row r="22" spans="1:33" ht="20.100000000000001" customHeight="1" x14ac:dyDescent="0.2">
      <c r="A22" s="7"/>
      <c r="B22" s="461" t="s">
        <v>7</v>
      </c>
      <c r="C22" s="462">
        <v>0.4513888888888889</v>
      </c>
      <c r="D22" s="462"/>
      <c r="E22" s="462"/>
      <c r="G22" s="464" t="str">
        <f>F7</f>
        <v>大谷東フットボールクラブ</v>
      </c>
      <c r="H22" s="464"/>
      <c r="I22" s="464"/>
      <c r="J22" s="464"/>
      <c r="K22" s="464"/>
      <c r="L22" s="464"/>
      <c r="M22" s="464"/>
      <c r="N22" s="446">
        <f>P22+P23</f>
        <v>2</v>
      </c>
      <c r="O22" s="447" t="s">
        <v>10</v>
      </c>
      <c r="P22" s="230">
        <v>1</v>
      </c>
      <c r="Q22" s="239" t="s">
        <v>37</v>
      </c>
      <c r="R22" s="230">
        <v>1</v>
      </c>
      <c r="S22" s="447" t="s">
        <v>11</v>
      </c>
      <c r="T22" s="446">
        <f>R22+R23</f>
        <v>1</v>
      </c>
      <c r="U22" s="445" t="str">
        <f>N7</f>
        <v>ｕｎｉｏｎｓｐｏｒｔｓｃｌｕｂ</v>
      </c>
      <c r="V22" s="445"/>
      <c r="W22" s="445"/>
      <c r="X22" s="445"/>
      <c r="Y22" s="445"/>
      <c r="Z22" s="445"/>
      <c r="AA22" s="445"/>
      <c r="AB22" s="458" t="s">
        <v>86</v>
      </c>
      <c r="AC22" s="459" t="s">
        <v>82</v>
      </c>
      <c r="AD22" s="459" t="s">
        <v>80</v>
      </c>
      <c r="AE22" s="459" t="s">
        <v>81</v>
      </c>
      <c r="AF22" s="459">
        <v>5</v>
      </c>
      <c r="AG22" s="460" t="s">
        <v>87</v>
      </c>
    </row>
    <row r="23" spans="1:33" ht="20.100000000000001" customHeight="1" x14ac:dyDescent="0.2">
      <c r="A23" s="7"/>
      <c r="B23" s="461"/>
      <c r="C23" s="462"/>
      <c r="D23" s="462"/>
      <c r="E23" s="462"/>
      <c r="G23" s="464"/>
      <c r="H23" s="464"/>
      <c r="I23" s="464"/>
      <c r="J23" s="464"/>
      <c r="K23" s="464"/>
      <c r="L23" s="464"/>
      <c r="M23" s="464"/>
      <c r="N23" s="446"/>
      <c r="O23" s="447"/>
      <c r="P23" s="230">
        <v>1</v>
      </c>
      <c r="Q23" s="239" t="s">
        <v>37</v>
      </c>
      <c r="R23" s="230">
        <v>0</v>
      </c>
      <c r="S23" s="447"/>
      <c r="T23" s="446"/>
      <c r="U23" s="445"/>
      <c r="V23" s="445"/>
      <c r="W23" s="445"/>
      <c r="X23" s="445"/>
      <c r="Y23" s="445"/>
      <c r="Z23" s="445"/>
      <c r="AA23" s="445"/>
      <c r="AB23" s="458"/>
      <c r="AC23" s="459"/>
      <c r="AD23" s="459"/>
      <c r="AE23" s="459"/>
      <c r="AF23" s="459"/>
      <c r="AG23" s="460"/>
    </row>
    <row r="24" spans="1:33" ht="20.100000000000001" customHeight="1" x14ac:dyDescent="0.2">
      <c r="A24" s="7"/>
      <c r="B24" s="229"/>
      <c r="C24" s="238"/>
      <c r="D24" s="238"/>
      <c r="E24" s="238"/>
      <c r="G24" s="230"/>
      <c r="H24" s="230"/>
      <c r="I24" s="230"/>
      <c r="J24" s="230"/>
      <c r="K24" s="230"/>
      <c r="L24" s="230"/>
      <c r="M24" s="230"/>
      <c r="N24" s="18"/>
      <c r="O24" s="231"/>
      <c r="P24" s="230"/>
      <c r="Q24" s="272"/>
      <c r="R24" s="272"/>
      <c r="S24" s="231"/>
      <c r="T24" s="18"/>
      <c r="U24" s="230"/>
      <c r="V24" s="230"/>
      <c r="W24" s="230"/>
      <c r="X24" s="230"/>
      <c r="Y24" s="230"/>
      <c r="Z24" s="230"/>
      <c r="AA24" s="230"/>
      <c r="AB24" s="227"/>
      <c r="AC24" s="21"/>
      <c r="AD24" s="21"/>
      <c r="AE24" s="22"/>
      <c r="AF24" s="22"/>
      <c r="AG24" s="228"/>
    </row>
    <row r="25" spans="1:33" ht="20.100000000000001" customHeight="1" x14ac:dyDescent="0.2">
      <c r="A25" s="7"/>
      <c r="B25" s="461" t="s">
        <v>8</v>
      </c>
      <c r="C25" s="462">
        <v>0.47916666666666669</v>
      </c>
      <c r="D25" s="462"/>
      <c r="E25" s="462"/>
      <c r="G25" s="464" t="str">
        <f>S7</f>
        <v>ＪＦＣアミスタ市貝Ｕ１１</v>
      </c>
      <c r="H25" s="464"/>
      <c r="I25" s="464"/>
      <c r="J25" s="464"/>
      <c r="K25" s="464"/>
      <c r="L25" s="464"/>
      <c r="M25" s="464"/>
      <c r="N25" s="446">
        <f>P25+P26</f>
        <v>1</v>
      </c>
      <c r="O25" s="447" t="s">
        <v>10</v>
      </c>
      <c r="P25" s="230">
        <v>0</v>
      </c>
      <c r="Q25" s="239" t="s">
        <v>37</v>
      </c>
      <c r="R25" s="230">
        <v>0</v>
      </c>
      <c r="S25" s="447" t="s">
        <v>11</v>
      </c>
      <c r="T25" s="446">
        <f>R25+R26</f>
        <v>0</v>
      </c>
      <c r="U25" s="445" t="str">
        <f>AA7</f>
        <v>ブラッドレスサッカークラブ</v>
      </c>
      <c r="V25" s="445"/>
      <c r="W25" s="445"/>
      <c r="X25" s="445"/>
      <c r="Y25" s="445"/>
      <c r="Z25" s="445"/>
      <c r="AA25" s="445"/>
      <c r="AB25" s="458" t="s">
        <v>86</v>
      </c>
      <c r="AC25" s="459" t="s">
        <v>85</v>
      </c>
      <c r="AD25" s="459" t="s">
        <v>83</v>
      </c>
      <c r="AE25" s="459" t="s">
        <v>84</v>
      </c>
      <c r="AF25" s="459">
        <v>2</v>
      </c>
      <c r="AG25" s="460" t="s">
        <v>87</v>
      </c>
    </row>
    <row r="26" spans="1:33" ht="20.100000000000001" customHeight="1" x14ac:dyDescent="0.2">
      <c r="A26" s="7"/>
      <c r="B26" s="461"/>
      <c r="C26" s="462"/>
      <c r="D26" s="462"/>
      <c r="E26" s="462"/>
      <c r="G26" s="464"/>
      <c r="H26" s="464"/>
      <c r="I26" s="464"/>
      <c r="J26" s="464"/>
      <c r="K26" s="464"/>
      <c r="L26" s="464"/>
      <c r="M26" s="464"/>
      <c r="N26" s="446"/>
      <c r="O26" s="447"/>
      <c r="P26" s="230">
        <v>1</v>
      </c>
      <c r="Q26" s="239" t="s">
        <v>37</v>
      </c>
      <c r="R26" s="230">
        <v>0</v>
      </c>
      <c r="S26" s="447"/>
      <c r="T26" s="446"/>
      <c r="U26" s="445"/>
      <c r="V26" s="445"/>
      <c r="W26" s="445"/>
      <c r="X26" s="445"/>
      <c r="Y26" s="445"/>
      <c r="Z26" s="445"/>
      <c r="AA26" s="445"/>
      <c r="AB26" s="458"/>
      <c r="AC26" s="459"/>
      <c r="AD26" s="459"/>
      <c r="AE26" s="459"/>
      <c r="AF26" s="459"/>
      <c r="AG26" s="460"/>
    </row>
    <row r="27" spans="1:33" ht="20.100000000000001" customHeight="1" x14ac:dyDescent="0.2">
      <c r="A27" s="7"/>
      <c r="C27" s="14"/>
      <c r="D27" s="14"/>
      <c r="E27" s="13"/>
      <c r="G27" s="230"/>
      <c r="H27" s="230"/>
      <c r="I27" s="272"/>
      <c r="J27" s="272"/>
      <c r="K27" s="230"/>
      <c r="L27" s="230"/>
      <c r="M27" s="272"/>
      <c r="N27" s="272"/>
      <c r="O27" s="230"/>
      <c r="P27" s="230"/>
      <c r="Q27" s="272"/>
      <c r="R27" s="272"/>
      <c r="S27" s="272"/>
      <c r="T27" s="230"/>
      <c r="U27" s="230"/>
      <c r="V27" s="272"/>
      <c r="W27" s="272"/>
      <c r="X27" s="230"/>
      <c r="Y27" s="230"/>
      <c r="Z27" s="272"/>
      <c r="AA27" s="272"/>
      <c r="AB27" s="227"/>
      <c r="AC27" s="21"/>
      <c r="AD27" s="21"/>
      <c r="AE27" s="22"/>
      <c r="AF27" s="22"/>
      <c r="AG27" s="228"/>
    </row>
    <row r="28" spans="1:33" ht="20.100000000000001" customHeight="1" x14ac:dyDescent="0.2">
      <c r="A28" s="7"/>
      <c r="B28" s="461" t="s">
        <v>9</v>
      </c>
      <c r="C28" s="462">
        <v>0.50694444444444442</v>
      </c>
      <c r="D28" s="462"/>
      <c r="E28" s="462"/>
      <c r="G28" s="445" t="str">
        <f>J7</f>
        <v>ＦＣ　ＷＩＬＬＥ</v>
      </c>
      <c r="H28" s="445"/>
      <c r="I28" s="445"/>
      <c r="J28" s="445"/>
      <c r="K28" s="445"/>
      <c r="L28" s="445"/>
      <c r="M28" s="445"/>
      <c r="N28" s="446">
        <f>P28+P29</f>
        <v>2</v>
      </c>
      <c r="O28" s="447" t="s">
        <v>10</v>
      </c>
      <c r="P28" s="230">
        <v>1</v>
      </c>
      <c r="Q28" s="239" t="s">
        <v>37</v>
      </c>
      <c r="R28" s="230">
        <v>7</v>
      </c>
      <c r="S28" s="447" t="s">
        <v>11</v>
      </c>
      <c r="T28" s="446">
        <f>R28+R29</f>
        <v>10</v>
      </c>
      <c r="U28" s="464" t="str">
        <f>N7</f>
        <v>ｕｎｉｏｎｓｐｏｒｔｓｃｌｕｂ</v>
      </c>
      <c r="V28" s="464"/>
      <c r="W28" s="464"/>
      <c r="X28" s="464"/>
      <c r="Y28" s="464"/>
      <c r="Z28" s="464"/>
      <c r="AA28" s="464"/>
      <c r="AB28" s="458" t="s">
        <v>86</v>
      </c>
      <c r="AC28" s="459" t="s">
        <v>81</v>
      </c>
      <c r="AD28" s="459" t="s">
        <v>82</v>
      </c>
      <c r="AE28" s="459" t="s">
        <v>80</v>
      </c>
      <c r="AF28" s="459">
        <v>4</v>
      </c>
      <c r="AG28" s="460" t="s">
        <v>87</v>
      </c>
    </row>
    <row r="29" spans="1:33" ht="20.100000000000001" customHeight="1" x14ac:dyDescent="0.2">
      <c r="A29" s="7"/>
      <c r="B29" s="461"/>
      <c r="C29" s="462"/>
      <c r="D29" s="462"/>
      <c r="E29" s="462"/>
      <c r="G29" s="445"/>
      <c r="H29" s="445"/>
      <c r="I29" s="445"/>
      <c r="J29" s="445"/>
      <c r="K29" s="445"/>
      <c r="L29" s="445"/>
      <c r="M29" s="445"/>
      <c r="N29" s="446"/>
      <c r="O29" s="447"/>
      <c r="P29" s="230">
        <v>1</v>
      </c>
      <c r="Q29" s="239" t="s">
        <v>37</v>
      </c>
      <c r="R29" s="230">
        <v>3</v>
      </c>
      <c r="S29" s="447"/>
      <c r="T29" s="446"/>
      <c r="U29" s="464"/>
      <c r="V29" s="464"/>
      <c r="W29" s="464"/>
      <c r="X29" s="464"/>
      <c r="Y29" s="464"/>
      <c r="Z29" s="464"/>
      <c r="AA29" s="464"/>
      <c r="AB29" s="458"/>
      <c r="AC29" s="459"/>
      <c r="AD29" s="459"/>
      <c r="AE29" s="459"/>
      <c r="AF29" s="459"/>
      <c r="AG29" s="460"/>
    </row>
    <row r="30" spans="1:33" ht="20.100000000000001" customHeight="1" x14ac:dyDescent="0.2">
      <c r="A30" s="7"/>
      <c r="C30" s="14"/>
      <c r="D30" s="14"/>
      <c r="E30" s="13"/>
      <c r="G30" s="230"/>
      <c r="H30" s="230"/>
      <c r="I30" s="272"/>
      <c r="J30" s="272"/>
      <c r="K30" s="230"/>
      <c r="L30" s="230"/>
      <c r="M30" s="272"/>
      <c r="N30" s="272"/>
      <c r="O30" s="230"/>
      <c r="P30" s="230"/>
      <c r="Q30" s="272"/>
      <c r="R30" s="272"/>
      <c r="S30" s="272"/>
      <c r="T30" s="230"/>
      <c r="U30" s="230"/>
      <c r="V30" s="272"/>
      <c r="W30" s="272"/>
      <c r="X30" s="230"/>
      <c r="Y30" s="230"/>
      <c r="Z30" s="272"/>
      <c r="AA30" s="272"/>
      <c r="AB30" s="227"/>
      <c r="AC30" s="232"/>
      <c r="AD30" s="21"/>
      <c r="AE30" s="21"/>
      <c r="AF30" s="22"/>
      <c r="AG30" s="83"/>
    </row>
    <row r="31" spans="1:33" ht="20.100000000000001" customHeight="1" x14ac:dyDescent="0.2">
      <c r="A31" s="7"/>
      <c r="B31" s="461" t="s">
        <v>1</v>
      </c>
      <c r="C31" s="462">
        <v>0.53472222222222221</v>
      </c>
      <c r="D31" s="462"/>
      <c r="E31" s="462"/>
      <c r="G31" s="464" t="str">
        <f>W7</f>
        <v>ＦＣバジェルボ那須烏山</v>
      </c>
      <c r="H31" s="464"/>
      <c r="I31" s="464"/>
      <c r="J31" s="464"/>
      <c r="K31" s="464"/>
      <c r="L31" s="464"/>
      <c r="M31" s="464"/>
      <c r="N31" s="446">
        <f>P31+P32</f>
        <v>3</v>
      </c>
      <c r="O31" s="447" t="s">
        <v>10</v>
      </c>
      <c r="P31" s="230">
        <v>3</v>
      </c>
      <c r="Q31" s="239" t="s">
        <v>37</v>
      </c>
      <c r="R31" s="230">
        <v>0</v>
      </c>
      <c r="S31" s="447" t="s">
        <v>11</v>
      </c>
      <c r="T31" s="446">
        <f>R31+R32</f>
        <v>0</v>
      </c>
      <c r="U31" s="445" t="str">
        <f>AA7</f>
        <v>ブラッドレスサッカークラブ</v>
      </c>
      <c r="V31" s="445"/>
      <c r="W31" s="445"/>
      <c r="X31" s="445"/>
      <c r="Y31" s="445"/>
      <c r="Z31" s="445"/>
      <c r="AA31" s="445"/>
      <c r="AB31" s="458" t="s">
        <v>86</v>
      </c>
      <c r="AC31" s="459" t="s">
        <v>84</v>
      </c>
      <c r="AD31" s="459" t="s">
        <v>85</v>
      </c>
      <c r="AE31" s="459" t="s">
        <v>83</v>
      </c>
      <c r="AF31" s="459">
        <v>1</v>
      </c>
      <c r="AG31" s="460" t="s">
        <v>87</v>
      </c>
    </row>
    <row r="32" spans="1:33" ht="20.100000000000001" customHeight="1" x14ac:dyDescent="0.2">
      <c r="A32" s="7"/>
      <c r="B32" s="461"/>
      <c r="C32" s="462"/>
      <c r="D32" s="462"/>
      <c r="E32" s="462"/>
      <c r="G32" s="464"/>
      <c r="H32" s="464"/>
      <c r="I32" s="464"/>
      <c r="J32" s="464"/>
      <c r="K32" s="464"/>
      <c r="L32" s="464"/>
      <c r="M32" s="464"/>
      <c r="N32" s="446"/>
      <c r="O32" s="447"/>
      <c r="P32" s="230">
        <v>0</v>
      </c>
      <c r="Q32" s="239" t="s">
        <v>37</v>
      </c>
      <c r="R32" s="230">
        <v>0</v>
      </c>
      <c r="S32" s="447"/>
      <c r="T32" s="446"/>
      <c r="U32" s="445"/>
      <c r="V32" s="445"/>
      <c r="W32" s="445"/>
      <c r="X32" s="445"/>
      <c r="Y32" s="445"/>
      <c r="Z32" s="445"/>
      <c r="AA32" s="445"/>
      <c r="AB32" s="458"/>
      <c r="AC32" s="459"/>
      <c r="AD32" s="459"/>
      <c r="AE32" s="459"/>
      <c r="AF32" s="459"/>
      <c r="AG32" s="460"/>
    </row>
    <row r="33" spans="1:33" ht="20.100000000000001" customHeight="1" x14ac:dyDescent="0.2">
      <c r="B33" s="229"/>
      <c r="C33" s="20"/>
      <c r="D33" s="20"/>
      <c r="E33" s="20"/>
      <c r="G33" s="230"/>
      <c r="H33" s="230"/>
      <c r="I33" s="230"/>
      <c r="J33" s="230"/>
      <c r="K33" s="230"/>
      <c r="L33" s="230"/>
      <c r="M33" s="230"/>
      <c r="N33" s="18"/>
      <c r="O33" s="231"/>
      <c r="P33" s="230"/>
      <c r="Q33" s="239"/>
      <c r="R33" s="272"/>
      <c r="S33" s="231"/>
      <c r="T33" s="18"/>
      <c r="U33" s="230"/>
      <c r="V33" s="230"/>
      <c r="W33" s="230"/>
      <c r="X33" s="230"/>
      <c r="Y33" s="230"/>
      <c r="Z33" s="230"/>
      <c r="AA33" s="230"/>
      <c r="AB33" s="232"/>
      <c r="AC33" s="232"/>
      <c r="AF33" s="232"/>
      <c r="AG33" s="232"/>
    </row>
    <row r="34" spans="1:33" ht="20.100000000000001" customHeight="1" x14ac:dyDescent="0.2">
      <c r="C34" s="468" t="str">
        <f>J3</f>
        <v>S</v>
      </c>
      <c r="D34" s="469"/>
      <c r="E34" s="469"/>
      <c r="F34" s="470"/>
      <c r="G34" s="500" t="str">
        <f>C36</f>
        <v>大谷東フットボールクラブ</v>
      </c>
      <c r="H34" s="501"/>
      <c r="I34" s="500" t="str">
        <f>C38</f>
        <v>ＦＣ　ＷＩＬＬＥ</v>
      </c>
      <c r="J34" s="501"/>
      <c r="K34" s="500" t="str">
        <f>C40</f>
        <v>ｕｎｉｏｎｓｐｏｒｔｓｃｌｕｂ</v>
      </c>
      <c r="L34" s="501"/>
      <c r="M34" s="466" t="s">
        <v>2</v>
      </c>
      <c r="N34" s="466" t="s">
        <v>3</v>
      </c>
      <c r="O34" s="466" t="s">
        <v>12</v>
      </c>
      <c r="P34" s="466" t="s">
        <v>4</v>
      </c>
      <c r="R34" s="482" t="str">
        <f>W3</f>
        <v>SS</v>
      </c>
      <c r="S34" s="483"/>
      <c r="T34" s="483"/>
      <c r="U34" s="484"/>
      <c r="V34" s="500" t="str">
        <f>R36</f>
        <v>ＪＦＣアミスタ市貝Ｕ１１</v>
      </c>
      <c r="W34" s="501"/>
      <c r="X34" s="500" t="str">
        <f>R38</f>
        <v>ＦＣバジェルボ那須烏山</v>
      </c>
      <c r="Y34" s="501"/>
      <c r="Z34" s="500" t="str">
        <f>R40</f>
        <v>ブラッドレスサッカークラブ</v>
      </c>
      <c r="AA34" s="501"/>
      <c r="AB34" s="466" t="s">
        <v>2</v>
      </c>
      <c r="AC34" s="466" t="s">
        <v>3</v>
      </c>
      <c r="AD34" s="466" t="s">
        <v>12</v>
      </c>
      <c r="AE34" s="466" t="s">
        <v>4</v>
      </c>
    </row>
    <row r="35" spans="1:33" ht="20.100000000000001" customHeight="1" x14ac:dyDescent="0.2">
      <c r="C35" s="471"/>
      <c r="D35" s="472"/>
      <c r="E35" s="472"/>
      <c r="F35" s="473"/>
      <c r="G35" s="502"/>
      <c r="H35" s="503"/>
      <c r="I35" s="502"/>
      <c r="J35" s="503"/>
      <c r="K35" s="502"/>
      <c r="L35" s="503"/>
      <c r="M35" s="467"/>
      <c r="N35" s="467"/>
      <c r="O35" s="467"/>
      <c r="P35" s="467"/>
      <c r="R35" s="485"/>
      <c r="S35" s="486"/>
      <c r="T35" s="486"/>
      <c r="U35" s="487"/>
      <c r="V35" s="502"/>
      <c r="W35" s="503"/>
      <c r="X35" s="502"/>
      <c r="Y35" s="503"/>
      <c r="Z35" s="502"/>
      <c r="AA35" s="503"/>
      <c r="AB35" s="467"/>
      <c r="AC35" s="467"/>
      <c r="AD35" s="467"/>
      <c r="AE35" s="467"/>
    </row>
    <row r="36" spans="1:33" ht="20.100000000000001" customHeight="1" x14ac:dyDescent="0.2">
      <c r="C36" s="506" t="str">
        <f>F7</f>
        <v>大谷東フットボールクラブ</v>
      </c>
      <c r="D36" s="507"/>
      <c r="E36" s="507"/>
      <c r="F36" s="508"/>
      <c r="G36" s="474"/>
      <c r="H36" s="475"/>
      <c r="I36" s="281">
        <f>N16</f>
        <v>3</v>
      </c>
      <c r="J36" s="281">
        <f>T16</f>
        <v>0</v>
      </c>
      <c r="K36" s="281">
        <f>N22</f>
        <v>2</v>
      </c>
      <c r="L36" s="281">
        <f>T22</f>
        <v>1</v>
      </c>
      <c r="M36" s="478">
        <f>COUNTIF(G37:L37,"○")*3+COUNTIF(G37:L37,"△")</f>
        <v>6</v>
      </c>
      <c r="N36" s="480">
        <f>O36-J36-L36</f>
        <v>4</v>
      </c>
      <c r="O36" s="480">
        <f>I36+K36</f>
        <v>5</v>
      </c>
      <c r="P36" s="480">
        <v>1</v>
      </c>
      <c r="R36" s="468" t="str">
        <f>S7</f>
        <v>ＪＦＣアミスタ市貝Ｕ１１</v>
      </c>
      <c r="S36" s="469"/>
      <c r="T36" s="469"/>
      <c r="U36" s="470"/>
      <c r="V36" s="474"/>
      <c r="W36" s="475"/>
      <c r="X36" s="281">
        <f>N19</f>
        <v>1</v>
      </c>
      <c r="Y36" s="281">
        <f>T19</f>
        <v>2</v>
      </c>
      <c r="Z36" s="281">
        <f>N25</f>
        <v>1</v>
      </c>
      <c r="AA36" s="281">
        <f>T25</f>
        <v>0</v>
      </c>
      <c r="AB36" s="478">
        <f>COUNTIF(V37:AA37,"○")*3+COUNTIF(V37:AA37,"△")</f>
        <v>3</v>
      </c>
      <c r="AC36" s="480">
        <f>AD36-Y36-AA36</f>
        <v>0</v>
      </c>
      <c r="AD36" s="480">
        <f>X36+Z36</f>
        <v>2</v>
      </c>
      <c r="AE36" s="480">
        <v>2</v>
      </c>
    </row>
    <row r="37" spans="1:33" ht="20.100000000000001" customHeight="1" x14ac:dyDescent="0.2">
      <c r="C37" s="509"/>
      <c r="D37" s="510"/>
      <c r="E37" s="510"/>
      <c r="F37" s="511"/>
      <c r="G37" s="476"/>
      <c r="H37" s="477"/>
      <c r="I37" s="504" t="str">
        <f>IF(I36&gt;J36,"○",IF(I36&lt;J36,"×",IF(I36=J36,"△")))</f>
        <v>○</v>
      </c>
      <c r="J37" s="505"/>
      <c r="K37" s="504" t="str">
        <f>IF(K36&gt;L36,"○",IF(K36&lt;L36,"×",IF(K36=L36,"△")))</f>
        <v>○</v>
      </c>
      <c r="L37" s="505"/>
      <c r="M37" s="479"/>
      <c r="N37" s="481"/>
      <c r="O37" s="481"/>
      <c r="P37" s="481"/>
      <c r="R37" s="471"/>
      <c r="S37" s="472"/>
      <c r="T37" s="472"/>
      <c r="U37" s="473"/>
      <c r="V37" s="476"/>
      <c r="W37" s="477"/>
      <c r="X37" s="504" t="str">
        <f>IF(X36&gt;Y36,"○",IF(X36&lt;Y36,"×",IF(X36=Y36,"△")))</f>
        <v>×</v>
      </c>
      <c r="Y37" s="505"/>
      <c r="Z37" s="504" t="str">
        <f t="shared" ref="Z37" si="0">IF(Z36&gt;AA36,"○",IF(Z36&lt;AA36,"×",IF(Z36=AA36,"△")))</f>
        <v>○</v>
      </c>
      <c r="AA37" s="505"/>
      <c r="AB37" s="479"/>
      <c r="AC37" s="481"/>
      <c r="AD37" s="481"/>
      <c r="AE37" s="481"/>
    </row>
    <row r="38" spans="1:33" ht="20.100000000000001" customHeight="1" x14ac:dyDescent="0.2">
      <c r="C38" s="468" t="str">
        <f>J7</f>
        <v>ＦＣ　ＷＩＬＬＥ</v>
      </c>
      <c r="D38" s="469"/>
      <c r="E38" s="469"/>
      <c r="F38" s="470"/>
      <c r="G38" s="281">
        <f>J36</f>
        <v>0</v>
      </c>
      <c r="H38" s="281">
        <f>I36</f>
        <v>3</v>
      </c>
      <c r="I38" s="474"/>
      <c r="J38" s="475"/>
      <c r="K38" s="281">
        <f>N28</f>
        <v>2</v>
      </c>
      <c r="L38" s="281">
        <f>T28</f>
        <v>10</v>
      </c>
      <c r="M38" s="478">
        <f>COUNTIF(G39:L39,"○")*3+COUNTIF(G39:L39,"△")</f>
        <v>0</v>
      </c>
      <c r="N38" s="480">
        <f>O38-H38-L38</f>
        <v>-11</v>
      </c>
      <c r="O38" s="480">
        <f>G38+K38</f>
        <v>2</v>
      </c>
      <c r="P38" s="480">
        <v>3</v>
      </c>
      <c r="R38" s="506" t="str">
        <f>W7</f>
        <v>ＦＣバジェルボ那須烏山</v>
      </c>
      <c r="S38" s="507"/>
      <c r="T38" s="507"/>
      <c r="U38" s="508"/>
      <c r="V38" s="281">
        <f>Y36</f>
        <v>2</v>
      </c>
      <c r="W38" s="281">
        <f>X36</f>
        <v>1</v>
      </c>
      <c r="X38" s="474"/>
      <c r="Y38" s="475"/>
      <c r="Z38" s="281">
        <f>N31</f>
        <v>3</v>
      </c>
      <c r="AA38" s="281">
        <f>T31</f>
        <v>0</v>
      </c>
      <c r="AB38" s="478">
        <f>COUNTIF(V39:AA39,"○")*3+COUNTIF(V39:AA39,"△")</f>
        <v>6</v>
      </c>
      <c r="AC38" s="480">
        <f>AD38-W38-AA38</f>
        <v>4</v>
      </c>
      <c r="AD38" s="480">
        <f>V38+Z38</f>
        <v>5</v>
      </c>
      <c r="AE38" s="480">
        <v>1</v>
      </c>
    </row>
    <row r="39" spans="1:33" ht="20.100000000000001" customHeight="1" x14ac:dyDescent="0.2">
      <c r="C39" s="471"/>
      <c r="D39" s="472"/>
      <c r="E39" s="472"/>
      <c r="F39" s="473"/>
      <c r="G39" s="504" t="str">
        <f>IF(G38&gt;H38,"○",IF(G38&lt;H38,"×",IF(G38=H38,"△")))</f>
        <v>×</v>
      </c>
      <c r="H39" s="505"/>
      <c r="I39" s="476"/>
      <c r="J39" s="477"/>
      <c r="K39" s="504" t="str">
        <f>IF(K38&gt;L38,"○",IF(K38&lt;L38,"×",IF(K38=L38,"△")))</f>
        <v>×</v>
      </c>
      <c r="L39" s="505"/>
      <c r="M39" s="479"/>
      <c r="N39" s="481"/>
      <c r="O39" s="481"/>
      <c r="P39" s="481"/>
      <c r="R39" s="509"/>
      <c r="S39" s="510"/>
      <c r="T39" s="510"/>
      <c r="U39" s="511"/>
      <c r="V39" s="504" t="str">
        <f>IF(V38&gt;W38,"○",IF(V38&lt;W38,"×",IF(V38=W38,"△")))</f>
        <v>○</v>
      </c>
      <c r="W39" s="505"/>
      <c r="X39" s="476"/>
      <c r="Y39" s="477"/>
      <c r="Z39" s="504" t="str">
        <f t="shared" ref="Z39" si="1">IF(Z38&gt;AA38,"○",IF(Z38&lt;AA38,"×",IF(Z38=AA38,"△")))</f>
        <v>○</v>
      </c>
      <c r="AA39" s="505"/>
      <c r="AB39" s="479"/>
      <c r="AC39" s="481"/>
      <c r="AD39" s="481"/>
      <c r="AE39" s="481"/>
    </row>
    <row r="40" spans="1:33" ht="20.100000000000001" customHeight="1" x14ac:dyDescent="0.2">
      <c r="C40" s="468" t="str">
        <f>N7</f>
        <v>ｕｎｉｏｎｓｐｏｒｔｓｃｌｕｂ</v>
      </c>
      <c r="D40" s="469"/>
      <c r="E40" s="469"/>
      <c r="F40" s="470"/>
      <c r="G40" s="281">
        <f>L36</f>
        <v>1</v>
      </c>
      <c r="H40" s="281">
        <f>K36</f>
        <v>2</v>
      </c>
      <c r="I40" s="281">
        <f>L38</f>
        <v>10</v>
      </c>
      <c r="J40" s="281">
        <f>K38</f>
        <v>2</v>
      </c>
      <c r="K40" s="474"/>
      <c r="L40" s="475"/>
      <c r="M40" s="478">
        <f>COUNTIF(G41:L41,"○")*3+COUNTIF(G41:L41,"△")</f>
        <v>3</v>
      </c>
      <c r="N40" s="480">
        <f>O40-H40-J40</f>
        <v>7</v>
      </c>
      <c r="O40" s="480">
        <f>G40+I40</f>
        <v>11</v>
      </c>
      <c r="P40" s="480">
        <v>2</v>
      </c>
      <c r="R40" s="468" t="str">
        <f>AA7</f>
        <v>ブラッドレスサッカークラブ</v>
      </c>
      <c r="S40" s="469"/>
      <c r="T40" s="469"/>
      <c r="U40" s="470"/>
      <c r="V40" s="281">
        <f>AA36</f>
        <v>0</v>
      </c>
      <c r="W40" s="281">
        <f>Z36</f>
        <v>1</v>
      </c>
      <c r="X40" s="281">
        <f>AA38</f>
        <v>0</v>
      </c>
      <c r="Y40" s="281">
        <f>Z38</f>
        <v>3</v>
      </c>
      <c r="Z40" s="474"/>
      <c r="AA40" s="475"/>
      <c r="AB40" s="478">
        <f>COUNTIF(V41:AA41,"○")*3+COUNTIF(V41:AA41,"△")</f>
        <v>0</v>
      </c>
      <c r="AC40" s="480">
        <f>AD40-W40-Y40</f>
        <v>-4</v>
      </c>
      <c r="AD40" s="480">
        <f>V40+X40</f>
        <v>0</v>
      </c>
      <c r="AE40" s="480">
        <v>3</v>
      </c>
    </row>
    <row r="41" spans="1:33" ht="20.100000000000001" customHeight="1" x14ac:dyDescent="0.2">
      <c r="C41" s="471"/>
      <c r="D41" s="472"/>
      <c r="E41" s="472"/>
      <c r="F41" s="473"/>
      <c r="G41" s="504" t="str">
        <f>IF(G40&gt;H40,"○",IF(G40&lt;H40,"×",IF(G40=H40,"△")))</f>
        <v>×</v>
      </c>
      <c r="H41" s="505"/>
      <c r="I41" s="504" t="str">
        <f>IF(I40&gt;J40,"○",IF(I40&lt;J40,"×",IF(I40=J40,"△")))</f>
        <v>○</v>
      </c>
      <c r="J41" s="505"/>
      <c r="K41" s="476"/>
      <c r="L41" s="477"/>
      <c r="M41" s="479"/>
      <c r="N41" s="481"/>
      <c r="O41" s="481"/>
      <c r="P41" s="481"/>
      <c r="R41" s="471"/>
      <c r="S41" s="472"/>
      <c r="T41" s="472"/>
      <c r="U41" s="473"/>
      <c r="V41" s="504" t="str">
        <f>IF(V40&gt;W40,"○",IF(V40&lt;W40,"×",IF(V40=W40,"△")))</f>
        <v>×</v>
      </c>
      <c r="W41" s="505"/>
      <c r="X41" s="504" t="str">
        <f>IF(X40&gt;Y40,"○",IF(X40&lt;Y40,"×",IF(X40=Y40,"△")))</f>
        <v>×</v>
      </c>
      <c r="Y41" s="505"/>
      <c r="Z41" s="476"/>
      <c r="AA41" s="477"/>
      <c r="AB41" s="479"/>
      <c r="AC41" s="481"/>
      <c r="AD41" s="481"/>
      <c r="AE41" s="481"/>
    </row>
    <row r="42" spans="1:33" ht="20.100000000000001" customHeight="1" x14ac:dyDescent="0.2"/>
    <row r="43" spans="1:33" ht="20.100000000000001" customHeight="1" x14ac:dyDescent="0.2"/>
    <row r="44" spans="1:33" ht="22.05" customHeight="1" x14ac:dyDescent="0.2">
      <c r="A44" s="440" t="str">
        <f>A1</f>
        <v>■第1日　2月4日  予選リーグ</v>
      </c>
      <c r="B44" s="440"/>
      <c r="C44" s="440"/>
      <c r="D44" s="440"/>
      <c r="E44" s="440"/>
      <c r="F44" s="440"/>
      <c r="G44" s="440"/>
      <c r="H44" s="440"/>
      <c r="I44" s="440"/>
      <c r="J44" s="440"/>
      <c r="K44" s="440"/>
      <c r="L44" s="440"/>
      <c r="N44" s="441" t="s">
        <v>374</v>
      </c>
      <c r="O44" s="441"/>
      <c r="P44" s="441"/>
      <c r="Q44" s="441"/>
      <c r="R44" s="441"/>
      <c r="T44" s="442" t="s">
        <v>372</v>
      </c>
      <c r="U44" s="442"/>
      <c r="V44" s="442"/>
      <c r="W44" s="442"/>
      <c r="X44" s="443" t="str">
        <f>'U12選手権組合せ (抽選結果)'!AL26</f>
        <v>真岡市鬼怒自然公園サッカー場BＡ</v>
      </c>
      <c r="Y44" s="443"/>
      <c r="Z44" s="443"/>
      <c r="AA44" s="443"/>
      <c r="AB44" s="443"/>
      <c r="AC44" s="443"/>
      <c r="AD44" s="443"/>
      <c r="AE44" s="443"/>
      <c r="AF44" s="443"/>
      <c r="AG44" s="443"/>
    </row>
    <row r="45" spans="1:33" ht="20.100000000000001" customHeight="1" x14ac:dyDescent="0.2">
      <c r="A45" s="234"/>
      <c r="B45" s="234"/>
      <c r="C45" s="234"/>
      <c r="D45" s="234"/>
      <c r="E45" s="234"/>
      <c r="F45" s="234"/>
      <c r="G45" s="234"/>
      <c r="H45" s="12"/>
      <c r="I45" s="235"/>
      <c r="J45" s="235"/>
      <c r="K45" s="235"/>
      <c r="L45" s="235"/>
      <c r="N45" s="235"/>
      <c r="O45" s="235"/>
      <c r="P45" s="235"/>
      <c r="Q45" s="235"/>
      <c r="R45" s="235"/>
      <c r="T45" s="236"/>
      <c r="U45" s="236"/>
      <c r="V45" s="236"/>
      <c r="W45" s="236"/>
      <c r="X45" s="237"/>
      <c r="Y45" s="237"/>
      <c r="AA45" s="17"/>
      <c r="AB45" s="82"/>
      <c r="AC45" s="82"/>
      <c r="AD45" s="82"/>
      <c r="AE45" s="82"/>
      <c r="AF45" s="82"/>
      <c r="AG45" s="82"/>
    </row>
    <row r="46" spans="1:33" ht="20.100000000000001" customHeight="1" x14ac:dyDescent="0.2">
      <c r="F46" s="238"/>
      <c r="J46" s="444" t="s">
        <v>120</v>
      </c>
      <c r="K46" s="444"/>
      <c r="W46" s="444" t="s">
        <v>121</v>
      </c>
      <c r="X46" s="444"/>
      <c r="Z46" s="17"/>
      <c r="AA46" s="17"/>
      <c r="AB46" s="82"/>
      <c r="AC46" s="82"/>
      <c r="AD46" s="82"/>
      <c r="AE46" s="82"/>
      <c r="AF46" s="82"/>
      <c r="AG46" s="82"/>
    </row>
    <row r="47" spans="1:33" ht="20.100000000000001" customHeight="1" thickBot="1" x14ac:dyDescent="0.25">
      <c r="G47" s="263"/>
      <c r="H47" s="263"/>
      <c r="I47" s="263"/>
      <c r="J47" s="264"/>
      <c r="K47" s="275"/>
      <c r="L47" s="263"/>
      <c r="M47" s="263"/>
      <c r="N47" s="263"/>
      <c r="O47" s="276"/>
      <c r="P47" s="276"/>
      <c r="Q47" s="276"/>
      <c r="R47" s="276"/>
      <c r="S47" s="276"/>
      <c r="T47" s="263"/>
      <c r="U47" s="263"/>
      <c r="V47" s="263"/>
      <c r="W47" s="277"/>
      <c r="X47" s="296"/>
      <c r="Y47" s="287"/>
      <c r="Z47" s="298"/>
      <c r="AA47" s="298"/>
      <c r="AB47" s="82"/>
      <c r="AC47" s="82"/>
      <c r="AD47" s="82"/>
      <c r="AE47" s="82"/>
      <c r="AF47" s="82"/>
      <c r="AG47" s="82"/>
    </row>
    <row r="48" spans="1:33" ht="20.100000000000001" customHeight="1" thickTop="1" x14ac:dyDescent="0.2">
      <c r="F48" s="266"/>
      <c r="H48" s="267"/>
      <c r="J48" s="295"/>
      <c r="K48" s="267"/>
      <c r="N48" s="266"/>
      <c r="S48" s="266"/>
      <c r="V48" s="267"/>
      <c r="W48" s="268"/>
      <c r="Y48" s="276"/>
      <c r="Z48" s="276"/>
      <c r="AA48" s="286"/>
      <c r="AB48" s="276"/>
    </row>
    <row r="49" spans="1:33" ht="20.100000000000001" customHeight="1" x14ac:dyDescent="0.2">
      <c r="B49" s="457"/>
      <c r="C49" s="457"/>
      <c r="D49" s="7"/>
      <c r="E49" s="7"/>
      <c r="F49" s="448">
        <v>1</v>
      </c>
      <c r="G49" s="448"/>
      <c r="H49" s="9"/>
      <c r="I49" s="9"/>
      <c r="J49" s="448">
        <v>2</v>
      </c>
      <c r="K49" s="448"/>
      <c r="L49" s="9"/>
      <c r="M49" s="9"/>
      <c r="N49" s="448">
        <v>3</v>
      </c>
      <c r="O49" s="448"/>
      <c r="P49" s="270"/>
      <c r="Q49" s="9"/>
      <c r="R49" s="9"/>
      <c r="S49" s="448">
        <v>4</v>
      </c>
      <c r="T49" s="448"/>
      <c r="U49" s="9"/>
      <c r="V49" s="9"/>
      <c r="W49" s="448">
        <v>5</v>
      </c>
      <c r="X49" s="448"/>
      <c r="Y49" s="9"/>
      <c r="Z49" s="9"/>
      <c r="AA49" s="448">
        <v>6</v>
      </c>
      <c r="AB49" s="448"/>
      <c r="AC49" s="7"/>
      <c r="AD49" s="7"/>
      <c r="AE49" s="449"/>
      <c r="AF49" s="450"/>
    </row>
    <row r="50" spans="1:33" ht="20.100000000000001" customHeight="1" x14ac:dyDescent="0.2">
      <c r="B50" s="451"/>
      <c r="C50" s="451"/>
      <c r="D50" s="8"/>
      <c r="E50" s="8"/>
      <c r="F50" s="518" t="str">
        <f>'U12選手権組合せ (抽選結果)'!AJ32</f>
        <v>ＳＵＧＡＯサッカークラブ</v>
      </c>
      <c r="G50" s="518"/>
      <c r="H50" s="8"/>
      <c r="I50" s="8"/>
      <c r="J50" s="453" t="str">
        <f>'U12選手権組合せ (抽選結果)'!AJ31</f>
        <v>ＦＣがむしゃら</v>
      </c>
      <c r="K50" s="453"/>
      <c r="L50" s="8"/>
      <c r="M50" s="8"/>
      <c r="N50" s="533" t="str">
        <f>'U12選手権組合せ (抽選結果)'!AJ30</f>
        <v>ＦＣ西那須２１アストロ</v>
      </c>
      <c r="O50" s="533"/>
      <c r="P50" s="271"/>
      <c r="Q50" s="8"/>
      <c r="R50" s="8"/>
      <c r="S50" s="452" t="str">
        <f>'U12選手権組合せ (抽選結果)'!AJ29</f>
        <v>小山三小　ＦＣ</v>
      </c>
      <c r="T50" s="452"/>
      <c r="U50" s="8"/>
      <c r="V50" s="8"/>
      <c r="W50" s="452" t="str">
        <f>'U12選手権組合せ (抽選結果)'!AJ28</f>
        <v>ＦＣ中村</v>
      </c>
      <c r="X50" s="452"/>
      <c r="Y50" s="8"/>
      <c r="Z50" s="8"/>
      <c r="AA50" s="453" t="str">
        <f>'U12選手権組合せ (抽選結果)'!AJ27</f>
        <v>しおやＦＣヴィガウス</v>
      </c>
      <c r="AB50" s="453"/>
      <c r="AC50" s="8"/>
      <c r="AD50" s="8"/>
      <c r="AE50" s="455"/>
      <c r="AF50" s="456"/>
    </row>
    <row r="51" spans="1:33" ht="20.100000000000001" customHeight="1" x14ac:dyDescent="0.2">
      <c r="B51" s="451"/>
      <c r="C51" s="451"/>
      <c r="D51" s="8"/>
      <c r="E51" s="8"/>
      <c r="F51" s="518"/>
      <c r="G51" s="518"/>
      <c r="H51" s="8"/>
      <c r="I51" s="8"/>
      <c r="J51" s="453"/>
      <c r="K51" s="453"/>
      <c r="L51" s="8"/>
      <c r="M51" s="8"/>
      <c r="N51" s="533"/>
      <c r="O51" s="533"/>
      <c r="P51" s="271"/>
      <c r="Q51" s="8"/>
      <c r="R51" s="8"/>
      <c r="S51" s="452"/>
      <c r="T51" s="452"/>
      <c r="U51" s="8"/>
      <c r="V51" s="8"/>
      <c r="W51" s="452"/>
      <c r="X51" s="452"/>
      <c r="Y51" s="8"/>
      <c r="Z51" s="8"/>
      <c r="AA51" s="453"/>
      <c r="AB51" s="453"/>
      <c r="AC51" s="8"/>
      <c r="AD51" s="8"/>
      <c r="AE51" s="455"/>
      <c r="AF51" s="456"/>
    </row>
    <row r="52" spans="1:33" ht="20.100000000000001" customHeight="1" x14ac:dyDescent="0.2">
      <c r="B52" s="451"/>
      <c r="C52" s="451"/>
      <c r="D52" s="8"/>
      <c r="E52" s="8"/>
      <c r="F52" s="518"/>
      <c r="G52" s="518"/>
      <c r="H52" s="8"/>
      <c r="I52" s="8"/>
      <c r="J52" s="453"/>
      <c r="K52" s="453"/>
      <c r="L52" s="8"/>
      <c r="M52" s="8"/>
      <c r="N52" s="533"/>
      <c r="O52" s="533"/>
      <c r="P52" s="271"/>
      <c r="Q52" s="8"/>
      <c r="R52" s="8"/>
      <c r="S52" s="452"/>
      <c r="T52" s="452"/>
      <c r="U52" s="8"/>
      <c r="V52" s="8"/>
      <c r="W52" s="452"/>
      <c r="X52" s="452"/>
      <c r="Y52" s="8"/>
      <c r="Z52" s="8"/>
      <c r="AA52" s="453"/>
      <c r="AB52" s="453"/>
      <c r="AC52" s="8"/>
      <c r="AD52" s="8"/>
      <c r="AE52" s="455"/>
      <c r="AF52" s="456"/>
    </row>
    <row r="53" spans="1:33" ht="20.100000000000001" customHeight="1" x14ac:dyDescent="0.2">
      <c r="B53" s="451"/>
      <c r="C53" s="451"/>
      <c r="D53" s="8"/>
      <c r="E53" s="8"/>
      <c r="F53" s="518"/>
      <c r="G53" s="518"/>
      <c r="H53" s="8"/>
      <c r="I53" s="8"/>
      <c r="J53" s="453"/>
      <c r="K53" s="453"/>
      <c r="L53" s="8"/>
      <c r="M53" s="8"/>
      <c r="N53" s="533"/>
      <c r="O53" s="533"/>
      <c r="P53" s="271"/>
      <c r="Q53" s="8"/>
      <c r="R53" s="8"/>
      <c r="S53" s="452"/>
      <c r="T53" s="452"/>
      <c r="U53" s="8"/>
      <c r="V53" s="8"/>
      <c r="W53" s="452"/>
      <c r="X53" s="452"/>
      <c r="Y53" s="8"/>
      <c r="Z53" s="8"/>
      <c r="AA53" s="453"/>
      <c r="AB53" s="453"/>
      <c r="AC53" s="8"/>
      <c r="AD53" s="8"/>
      <c r="AE53" s="455"/>
      <c r="AF53" s="456"/>
    </row>
    <row r="54" spans="1:33" ht="20.100000000000001" customHeight="1" x14ac:dyDescent="0.2">
      <c r="B54" s="451"/>
      <c r="C54" s="451"/>
      <c r="D54" s="8"/>
      <c r="E54" s="8"/>
      <c r="F54" s="518"/>
      <c r="G54" s="518"/>
      <c r="H54" s="8"/>
      <c r="I54" s="8"/>
      <c r="J54" s="453"/>
      <c r="K54" s="453"/>
      <c r="L54" s="8"/>
      <c r="M54" s="8"/>
      <c r="N54" s="533"/>
      <c r="O54" s="533"/>
      <c r="P54" s="271"/>
      <c r="Q54" s="8"/>
      <c r="R54" s="8"/>
      <c r="S54" s="452"/>
      <c r="T54" s="452"/>
      <c r="U54" s="8"/>
      <c r="V54" s="8"/>
      <c r="W54" s="452"/>
      <c r="X54" s="452"/>
      <c r="Y54" s="8"/>
      <c r="Z54" s="8"/>
      <c r="AA54" s="453"/>
      <c r="AB54" s="453"/>
      <c r="AC54" s="8"/>
      <c r="AD54" s="8"/>
      <c r="AE54" s="455"/>
      <c r="AF54" s="456"/>
    </row>
    <row r="55" spans="1:33" ht="20.100000000000001" customHeight="1" x14ac:dyDescent="0.2">
      <c r="B55" s="451"/>
      <c r="C55" s="451"/>
      <c r="D55" s="8"/>
      <c r="E55" s="8"/>
      <c r="F55" s="518"/>
      <c r="G55" s="518"/>
      <c r="H55" s="8"/>
      <c r="I55" s="8"/>
      <c r="J55" s="453"/>
      <c r="K55" s="453"/>
      <c r="L55" s="8"/>
      <c r="M55" s="8"/>
      <c r="N55" s="533"/>
      <c r="O55" s="533"/>
      <c r="P55" s="271"/>
      <c r="Q55" s="8"/>
      <c r="R55" s="8"/>
      <c r="S55" s="452"/>
      <c r="T55" s="452"/>
      <c r="U55" s="8"/>
      <c r="V55" s="8"/>
      <c r="W55" s="452"/>
      <c r="X55" s="452"/>
      <c r="Y55" s="8"/>
      <c r="Z55" s="8"/>
      <c r="AA55" s="453"/>
      <c r="AB55" s="453"/>
      <c r="AC55" s="8"/>
      <c r="AD55" s="8"/>
      <c r="AE55" s="455"/>
      <c r="AF55" s="456"/>
    </row>
    <row r="56" spans="1:33" ht="20.100000000000001" customHeight="1" x14ac:dyDescent="0.2">
      <c r="B56" s="451"/>
      <c r="C56" s="451"/>
      <c r="D56" s="271"/>
      <c r="E56" s="271"/>
      <c r="F56" s="518"/>
      <c r="G56" s="518"/>
      <c r="H56" s="271"/>
      <c r="I56" s="271"/>
      <c r="J56" s="453"/>
      <c r="K56" s="453"/>
      <c r="L56" s="271"/>
      <c r="M56" s="271"/>
      <c r="N56" s="533"/>
      <c r="O56" s="533"/>
      <c r="P56" s="271"/>
      <c r="Q56" s="271"/>
      <c r="R56" s="271"/>
      <c r="S56" s="452"/>
      <c r="T56" s="452"/>
      <c r="U56" s="271"/>
      <c r="V56" s="271"/>
      <c r="W56" s="452"/>
      <c r="X56" s="452"/>
      <c r="Y56" s="271"/>
      <c r="Z56" s="271"/>
      <c r="AA56" s="453"/>
      <c r="AB56" s="453"/>
      <c r="AC56" s="271"/>
      <c r="AD56" s="271"/>
      <c r="AE56" s="455"/>
      <c r="AF56" s="456"/>
    </row>
    <row r="57" spans="1:33" ht="20.100000000000001" customHeight="1" x14ac:dyDescent="0.2">
      <c r="B57" s="451"/>
      <c r="C57" s="451"/>
      <c r="D57" s="271"/>
      <c r="E57" s="271"/>
      <c r="F57" s="518"/>
      <c r="G57" s="518"/>
      <c r="H57" s="271"/>
      <c r="I57" s="271"/>
      <c r="J57" s="453"/>
      <c r="K57" s="453"/>
      <c r="L57" s="271"/>
      <c r="M57" s="271"/>
      <c r="N57" s="533"/>
      <c r="O57" s="533"/>
      <c r="P57" s="271"/>
      <c r="Q57" s="271"/>
      <c r="R57" s="271"/>
      <c r="S57" s="452"/>
      <c r="T57" s="452"/>
      <c r="U57" s="271"/>
      <c r="V57" s="271"/>
      <c r="W57" s="452"/>
      <c r="X57" s="452"/>
      <c r="Y57" s="271"/>
      <c r="Z57" s="271"/>
      <c r="AA57" s="453"/>
      <c r="AB57" s="453"/>
      <c r="AC57" s="271"/>
      <c r="AD57" s="271"/>
      <c r="AE57" s="455"/>
      <c r="AF57" s="456"/>
    </row>
    <row r="58" spans="1:33" ht="20.100000000000001" customHeight="1" x14ac:dyDescent="0.2">
      <c r="C58" s="232"/>
      <c r="D58" s="232"/>
      <c r="G58" s="232"/>
      <c r="H58" s="232"/>
      <c r="K58" s="232"/>
      <c r="L58" s="232"/>
      <c r="O58" s="232"/>
      <c r="P58" s="232"/>
      <c r="T58" s="232"/>
      <c r="U58" s="232"/>
      <c r="X58" s="232"/>
      <c r="Y58" s="232"/>
      <c r="AB58" s="245" t="s">
        <v>86</v>
      </c>
      <c r="AC58" s="241" t="s">
        <v>15</v>
      </c>
      <c r="AD58" s="241" t="s">
        <v>16</v>
      </c>
      <c r="AE58" s="241" t="s">
        <v>16</v>
      </c>
      <c r="AF58" s="241" t="s">
        <v>14</v>
      </c>
      <c r="AG58" s="84" t="s">
        <v>87</v>
      </c>
    </row>
    <row r="59" spans="1:33" ht="20.100000000000001" customHeight="1" x14ac:dyDescent="0.2">
      <c r="A59" s="7"/>
      <c r="B59" s="461" t="s">
        <v>5</v>
      </c>
      <c r="C59" s="462">
        <v>0.39583333333333331</v>
      </c>
      <c r="D59" s="462"/>
      <c r="E59" s="462"/>
      <c r="G59" s="445" t="str">
        <f>F50</f>
        <v>ＳＵＧＡＯサッカークラブ</v>
      </c>
      <c r="H59" s="445"/>
      <c r="I59" s="445"/>
      <c r="J59" s="445"/>
      <c r="K59" s="445"/>
      <c r="L59" s="445"/>
      <c r="M59" s="445"/>
      <c r="N59" s="446">
        <f>P59+P60</f>
        <v>0</v>
      </c>
      <c r="O59" s="447" t="s">
        <v>10</v>
      </c>
      <c r="P59" s="230">
        <v>0</v>
      </c>
      <c r="Q59" s="239" t="s">
        <v>37</v>
      </c>
      <c r="R59" s="230">
        <v>1</v>
      </c>
      <c r="S59" s="447" t="s">
        <v>11</v>
      </c>
      <c r="T59" s="446">
        <f>R59+R60</f>
        <v>4</v>
      </c>
      <c r="U59" s="464" t="str">
        <f>J50</f>
        <v>ＦＣがむしゃら</v>
      </c>
      <c r="V59" s="464"/>
      <c r="W59" s="464"/>
      <c r="X59" s="464"/>
      <c r="Y59" s="464"/>
      <c r="Z59" s="464"/>
      <c r="AA59" s="464"/>
      <c r="AB59" s="458" t="s">
        <v>86</v>
      </c>
      <c r="AC59" s="459" t="s">
        <v>80</v>
      </c>
      <c r="AD59" s="459" t="s">
        <v>81</v>
      </c>
      <c r="AE59" s="459" t="s">
        <v>82</v>
      </c>
      <c r="AF59" s="459">
        <v>6</v>
      </c>
      <c r="AG59" s="460" t="s">
        <v>87</v>
      </c>
    </row>
    <row r="60" spans="1:33" ht="20.100000000000001" customHeight="1" x14ac:dyDescent="0.2">
      <c r="A60" s="7"/>
      <c r="B60" s="461"/>
      <c r="C60" s="462"/>
      <c r="D60" s="462"/>
      <c r="E60" s="462"/>
      <c r="G60" s="445"/>
      <c r="H60" s="445"/>
      <c r="I60" s="445"/>
      <c r="J60" s="445"/>
      <c r="K60" s="445"/>
      <c r="L60" s="445"/>
      <c r="M60" s="445"/>
      <c r="N60" s="446"/>
      <c r="O60" s="447"/>
      <c r="P60" s="230">
        <v>0</v>
      </c>
      <c r="Q60" s="239" t="s">
        <v>37</v>
      </c>
      <c r="R60" s="230">
        <v>3</v>
      </c>
      <c r="S60" s="447"/>
      <c r="T60" s="446"/>
      <c r="U60" s="464"/>
      <c r="V60" s="464"/>
      <c r="W60" s="464"/>
      <c r="X60" s="464"/>
      <c r="Y60" s="464"/>
      <c r="Z60" s="464"/>
      <c r="AA60" s="464"/>
      <c r="AB60" s="458"/>
      <c r="AC60" s="459"/>
      <c r="AD60" s="459"/>
      <c r="AE60" s="459"/>
      <c r="AF60" s="459"/>
      <c r="AG60" s="460"/>
    </row>
    <row r="61" spans="1:33" ht="20.100000000000001" customHeight="1" x14ac:dyDescent="0.2">
      <c r="C61" s="14"/>
      <c r="D61" s="14"/>
      <c r="E61" s="13"/>
      <c r="G61" s="230"/>
      <c r="H61" s="230"/>
      <c r="I61" s="272"/>
      <c r="J61" s="272"/>
      <c r="K61" s="230"/>
      <c r="L61" s="230"/>
      <c r="M61" s="272"/>
      <c r="N61" s="272"/>
      <c r="O61" s="230"/>
      <c r="P61" s="230"/>
      <c r="Q61" s="272"/>
      <c r="R61" s="272"/>
      <c r="S61" s="272"/>
      <c r="T61" s="230"/>
      <c r="U61" s="230"/>
      <c r="V61" s="272"/>
      <c r="W61" s="272"/>
      <c r="X61" s="230"/>
      <c r="Y61" s="230"/>
      <c r="Z61" s="272"/>
      <c r="AA61" s="272"/>
      <c r="AB61" s="227"/>
      <c r="AC61" s="21"/>
      <c r="AD61" s="21"/>
      <c r="AE61" s="22"/>
      <c r="AF61" s="22"/>
      <c r="AG61" s="228"/>
    </row>
    <row r="62" spans="1:33" ht="20.100000000000001" customHeight="1" x14ac:dyDescent="0.2">
      <c r="A62" s="7"/>
      <c r="B62" s="461" t="s">
        <v>6</v>
      </c>
      <c r="C62" s="462">
        <v>0.4236111111111111</v>
      </c>
      <c r="D62" s="462"/>
      <c r="E62" s="462"/>
      <c r="G62" s="465" t="str">
        <f>S50</f>
        <v>小山三小　ＦＣ</v>
      </c>
      <c r="H62" s="465"/>
      <c r="I62" s="465"/>
      <c r="J62" s="465"/>
      <c r="K62" s="465"/>
      <c r="L62" s="465"/>
      <c r="M62" s="465"/>
      <c r="N62" s="446">
        <f>P62+P63</f>
        <v>0</v>
      </c>
      <c r="O62" s="447" t="s">
        <v>10</v>
      </c>
      <c r="P62" s="230">
        <v>0</v>
      </c>
      <c r="Q62" s="239" t="s">
        <v>37</v>
      </c>
      <c r="R62" s="230">
        <v>0</v>
      </c>
      <c r="S62" s="447" t="s">
        <v>11</v>
      </c>
      <c r="T62" s="446">
        <f>R62+R63</f>
        <v>0</v>
      </c>
      <c r="U62" s="465" t="str">
        <f>W50</f>
        <v>ＦＣ中村</v>
      </c>
      <c r="V62" s="465"/>
      <c r="W62" s="465"/>
      <c r="X62" s="465"/>
      <c r="Y62" s="465"/>
      <c r="Z62" s="465"/>
      <c r="AA62" s="465"/>
      <c r="AB62" s="458" t="s">
        <v>86</v>
      </c>
      <c r="AC62" s="459" t="s">
        <v>83</v>
      </c>
      <c r="AD62" s="459" t="s">
        <v>84</v>
      </c>
      <c r="AE62" s="459" t="s">
        <v>85</v>
      </c>
      <c r="AF62" s="459">
        <v>3</v>
      </c>
      <c r="AG62" s="460" t="s">
        <v>87</v>
      </c>
    </row>
    <row r="63" spans="1:33" ht="20.100000000000001" customHeight="1" x14ac:dyDescent="0.2">
      <c r="A63" s="7"/>
      <c r="B63" s="461"/>
      <c r="C63" s="462"/>
      <c r="D63" s="462"/>
      <c r="E63" s="462"/>
      <c r="G63" s="465"/>
      <c r="H63" s="465"/>
      <c r="I63" s="465"/>
      <c r="J63" s="465"/>
      <c r="K63" s="465"/>
      <c r="L63" s="465"/>
      <c r="M63" s="465"/>
      <c r="N63" s="446"/>
      <c r="O63" s="447"/>
      <c r="P63" s="230">
        <v>0</v>
      </c>
      <c r="Q63" s="239" t="s">
        <v>37</v>
      </c>
      <c r="R63" s="230">
        <v>0</v>
      </c>
      <c r="S63" s="447"/>
      <c r="T63" s="446"/>
      <c r="U63" s="465"/>
      <c r="V63" s="465"/>
      <c r="W63" s="465"/>
      <c r="X63" s="465"/>
      <c r="Y63" s="465"/>
      <c r="Z63" s="465"/>
      <c r="AA63" s="465"/>
      <c r="AB63" s="458"/>
      <c r="AC63" s="459"/>
      <c r="AD63" s="459"/>
      <c r="AE63" s="459"/>
      <c r="AF63" s="459"/>
      <c r="AG63" s="460"/>
    </row>
    <row r="64" spans="1:33" ht="20.100000000000001" customHeight="1" x14ac:dyDescent="0.2">
      <c r="A64" s="7"/>
      <c r="C64" s="14"/>
      <c r="D64" s="14"/>
      <c r="E64" s="13"/>
      <c r="G64" s="230"/>
      <c r="H64" s="230"/>
      <c r="I64" s="272"/>
      <c r="J64" s="272"/>
      <c r="K64" s="230"/>
      <c r="L64" s="230"/>
      <c r="M64" s="272"/>
      <c r="N64" s="272"/>
      <c r="O64" s="230"/>
      <c r="P64" s="230"/>
      <c r="Q64" s="272"/>
      <c r="R64" s="272"/>
      <c r="S64" s="272"/>
      <c r="T64" s="230"/>
      <c r="U64" s="230"/>
      <c r="V64" s="272"/>
      <c r="W64" s="272"/>
      <c r="X64" s="230"/>
      <c r="Y64" s="230"/>
      <c r="Z64" s="272"/>
      <c r="AA64" s="272"/>
      <c r="AB64" s="227"/>
      <c r="AC64" s="21"/>
      <c r="AD64" s="21"/>
      <c r="AE64" s="22"/>
      <c r="AF64" s="22"/>
      <c r="AG64" s="228"/>
    </row>
    <row r="65" spans="1:33" ht="20.100000000000001" customHeight="1" x14ac:dyDescent="0.2">
      <c r="A65" s="7"/>
      <c r="B65" s="461" t="s">
        <v>7</v>
      </c>
      <c r="C65" s="462">
        <v>0.4513888888888889</v>
      </c>
      <c r="D65" s="462"/>
      <c r="E65" s="462"/>
      <c r="G65" s="445" t="str">
        <f>F50</f>
        <v>ＳＵＧＡＯサッカークラブ</v>
      </c>
      <c r="H65" s="445"/>
      <c r="I65" s="445"/>
      <c r="J65" s="445"/>
      <c r="K65" s="445"/>
      <c r="L65" s="445"/>
      <c r="M65" s="445"/>
      <c r="N65" s="446">
        <f>P65+P66</f>
        <v>0</v>
      </c>
      <c r="O65" s="447" t="s">
        <v>10</v>
      </c>
      <c r="P65" s="230">
        <v>0</v>
      </c>
      <c r="Q65" s="239" t="s">
        <v>37</v>
      </c>
      <c r="R65" s="230">
        <v>0</v>
      </c>
      <c r="S65" s="447" t="s">
        <v>11</v>
      </c>
      <c r="T65" s="446">
        <f>R65+R66</f>
        <v>5</v>
      </c>
      <c r="U65" s="464" t="str">
        <f>N50</f>
        <v>ＦＣ西那須２１アストロ</v>
      </c>
      <c r="V65" s="464"/>
      <c r="W65" s="464"/>
      <c r="X65" s="464"/>
      <c r="Y65" s="464"/>
      <c r="Z65" s="464"/>
      <c r="AA65" s="464"/>
      <c r="AB65" s="458" t="s">
        <v>86</v>
      </c>
      <c r="AC65" s="459" t="s">
        <v>82</v>
      </c>
      <c r="AD65" s="459" t="s">
        <v>80</v>
      </c>
      <c r="AE65" s="459" t="s">
        <v>81</v>
      </c>
      <c r="AF65" s="459">
        <v>5</v>
      </c>
      <c r="AG65" s="460" t="s">
        <v>87</v>
      </c>
    </row>
    <row r="66" spans="1:33" ht="20.100000000000001" customHeight="1" x14ac:dyDescent="0.2">
      <c r="A66" s="7"/>
      <c r="B66" s="461"/>
      <c r="C66" s="462"/>
      <c r="D66" s="462"/>
      <c r="E66" s="462"/>
      <c r="G66" s="445"/>
      <c r="H66" s="445"/>
      <c r="I66" s="445"/>
      <c r="J66" s="445"/>
      <c r="K66" s="445"/>
      <c r="L66" s="445"/>
      <c r="M66" s="445"/>
      <c r="N66" s="446"/>
      <c r="O66" s="447"/>
      <c r="P66" s="230">
        <v>0</v>
      </c>
      <c r="Q66" s="239" t="s">
        <v>37</v>
      </c>
      <c r="R66" s="230">
        <v>5</v>
      </c>
      <c r="S66" s="447"/>
      <c r="T66" s="446"/>
      <c r="U66" s="464"/>
      <c r="V66" s="464"/>
      <c r="W66" s="464"/>
      <c r="X66" s="464"/>
      <c r="Y66" s="464"/>
      <c r="Z66" s="464"/>
      <c r="AA66" s="464"/>
      <c r="AB66" s="458"/>
      <c r="AC66" s="459"/>
      <c r="AD66" s="459"/>
      <c r="AE66" s="459"/>
      <c r="AF66" s="459"/>
      <c r="AG66" s="460"/>
    </row>
    <row r="67" spans="1:33" ht="20.100000000000001" customHeight="1" x14ac:dyDescent="0.2">
      <c r="A67" s="7"/>
      <c r="B67" s="229"/>
      <c r="C67" s="238"/>
      <c r="D67" s="238"/>
      <c r="E67" s="238"/>
      <c r="G67" s="230"/>
      <c r="H67" s="230"/>
      <c r="I67" s="230"/>
      <c r="J67" s="230"/>
      <c r="K67" s="230"/>
      <c r="L67" s="230"/>
      <c r="M67" s="230"/>
      <c r="N67" s="18"/>
      <c r="O67" s="231"/>
      <c r="P67" s="230"/>
      <c r="Q67" s="272"/>
      <c r="R67" s="272"/>
      <c r="S67" s="231"/>
      <c r="T67" s="18"/>
      <c r="U67" s="230"/>
      <c r="V67" s="230"/>
      <c r="W67" s="230"/>
      <c r="X67" s="230"/>
      <c r="Y67" s="230"/>
      <c r="Z67" s="230"/>
      <c r="AA67" s="230"/>
      <c r="AB67" s="227"/>
      <c r="AC67" s="21"/>
      <c r="AD67" s="21"/>
      <c r="AE67" s="22"/>
      <c r="AF67" s="22"/>
      <c r="AG67" s="228"/>
    </row>
    <row r="68" spans="1:33" ht="20.100000000000001" customHeight="1" x14ac:dyDescent="0.2">
      <c r="A68" s="7"/>
      <c r="B68" s="461" t="s">
        <v>8</v>
      </c>
      <c r="C68" s="462">
        <v>0.47916666666666669</v>
      </c>
      <c r="D68" s="462"/>
      <c r="E68" s="462"/>
      <c r="G68" s="445" t="str">
        <f>S50</f>
        <v>小山三小　ＦＣ</v>
      </c>
      <c r="H68" s="445"/>
      <c r="I68" s="445"/>
      <c r="J68" s="445"/>
      <c r="K68" s="445"/>
      <c r="L68" s="445"/>
      <c r="M68" s="445"/>
      <c r="N68" s="446">
        <f>P68+P69</f>
        <v>1</v>
      </c>
      <c r="O68" s="447" t="s">
        <v>10</v>
      </c>
      <c r="P68" s="230">
        <v>1</v>
      </c>
      <c r="Q68" s="239" t="s">
        <v>37</v>
      </c>
      <c r="R68" s="230">
        <v>1</v>
      </c>
      <c r="S68" s="447" t="s">
        <v>11</v>
      </c>
      <c r="T68" s="446">
        <f>R68+R69</f>
        <v>2</v>
      </c>
      <c r="U68" s="464" t="str">
        <f>AA50</f>
        <v>しおやＦＣヴィガウス</v>
      </c>
      <c r="V68" s="464"/>
      <c r="W68" s="464"/>
      <c r="X68" s="464"/>
      <c r="Y68" s="464"/>
      <c r="Z68" s="464"/>
      <c r="AA68" s="464"/>
      <c r="AB68" s="458" t="s">
        <v>86</v>
      </c>
      <c r="AC68" s="459" t="s">
        <v>85</v>
      </c>
      <c r="AD68" s="459" t="s">
        <v>83</v>
      </c>
      <c r="AE68" s="459" t="s">
        <v>84</v>
      </c>
      <c r="AF68" s="459">
        <v>2</v>
      </c>
      <c r="AG68" s="460" t="s">
        <v>87</v>
      </c>
    </row>
    <row r="69" spans="1:33" ht="20.100000000000001" customHeight="1" x14ac:dyDescent="0.2">
      <c r="A69" s="7"/>
      <c r="B69" s="461"/>
      <c r="C69" s="462"/>
      <c r="D69" s="462"/>
      <c r="E69" s="462"/>
      <c r="G69" s="445"/>
      <c r="H69" s="445"/>
      <c r="I69" s="445"/>
      <c r="J69" s="445"/>
      <c r="K69" s="445"/>
      <c r="L69" s="445"/>
      <c r="M69" s="445"/>
      <c r="N69" s="446"/>
      <c r="O69" s="447"/>
      <c r="P69" s="230">
        <v>0</v>
      </c>
      <c r="Q69" s="239" t="s">
        <v>37</v>
      </c>
      <c r="R69" s="230">
        <v>1</v>
      </c>
      <c r="S69" s="447"/>
      <c r="T69" s="446"/>
      <c r="U69" s="464"/>
      <c r="V69" s="464"/>
      <c r="W69" s="464"/>
      <c r="X69" s="464"/>
      <c r="Y69" s="464"/>
      <c r="Z69" s="464"/>
      <c r="AA69" s="464"/>
      <c r="AB69" s="458"/>
      <c r="AC69" s="459"/>
      <c r="AD69" s="459"/>
      <c r="AE69" s="459"/>
      <c r="AF69" s="459"/>
      <c r="AG69" s="460"/>
    </row>
    <row r="70" spans="1:33" ht="20.100000000000001" customHeight="1" x14ac:dyDescent="0.2">
      <c r="A70" s="7"/>
      <c r="C70" s="14"/>
      <c r="D70" s="14"/>
      <c r="E70" s="13"/>
      <c r="G70" s="230"/>
      <c r="H70" s="230"/>
      <c r="I70" s="272"/>
      <c r="J70" s="272"/>
      <c r="K70" s="230"/>
      <c r="L70" s="230"/>
      <c r="M70" s="272"/>
      <c r="N70" s="272"/>
      <c r="O70" s="230"/>
      <c r="P70" s="230"/>
      <c r="Q70" s="272"/>
      <c r="R70" s="272"/>
      <c r="S70" s="272"/>
      <c r="T70" s="230"/>
      <c r="U70" s="230"/>
      <c r="V70" s="272"/>
      <c r="W70" s="272"/>
      <c r="X70" s="230"/>
      <c r="Y70" s="230"/>
      <c r="Z70" s="272"/>
      <c r="AA70" s="272"/>
      <c r="AB70" s="227"/>
      <c r="AC70" s="21"/>
      <c r="AD70" s="21"/>
      <c r="AE70" s="22"/>
      <c r="AF70" s="22"/>
      <c r="AG70" s="228"/>
    </row>
    <row r="71" spans="1:33" ht="20.100000000000001" customHeight="1" x14ac:dyDescent="0.2">
      <c r="A71" s="7"/>
      <c r="B71" s="461" t="s">
        <v>9</v>
      </c>
      <c r="C71" s="462">
        <v>0.50694444444444442</v>
      </c>
      <c r="D71" s="462"/>
      <c r="E71" s="462"/>
      <c r="G71" s="464" t="str">
        <f>J50</f>
        <v>ＦＣがむしゃら</v>
      </c>
      <c r="H71" s="464"/>
      <c r="I71" s="464"/>
      <c r="J71" s="464"/>
      <c r="K71" s="464"/>
      <c r="L71" s="464"/>
      <c r="M71" s="464"/>
      <c r="N71" s="446">
        <f>P71+P72</f>
        <v>7</v>
      </c>
      <c r="O71" s="447" t="s">
        <v>10</v>
      </c>
      <c r="P71" s="230">
        <v>4</v>
      </c>
      <c r="Q71" s="239" t="s">
        <v>37</v>
      </c>
      <c r="R71" s="230">
        <v>0</v>
      </c>
      <c r="S71" s="447" t="s">
        <v>11</v>
      </c>
      <c r="T71" s="446">
        <f>R71+R72</f>
        <v>0</v>
      </c>
      <c r="U71" s="445" t="str">
        <f>N50</f>
        <v>ＦＣ西那須２１アストロ</v>
      </c>
      <c r="V71" s="445"/>
      <c r="W71" s="445"/>
      <c r="X71" s="445"/>
      <c r="Y71" s="445"/>
      <c r="Z71" s="445"/>
      <c r="AA71" s="445"/>
      <c r="AB71" s="458" t="s">
        <v>86</v>
      </c>
      <c r="AC71" s="459" t="s">
        <v>81</v>
      </c>
      <c r="AD71" s="459" t="s">
        <v>82</v>
      </c>
      <c r="AE71" s="459" t="s">
        <v>80</v>
      </c>
      <c r="AF71" s="459">
        <v>4</v>
      </c>
      <c r="AG71" s="460" t="s">
        <v>87</v>
      </c>
    </row>
    <row r="72" spans="1:33" ht="20.100000000000001" customHeight="1" x14ac:dyDescent="0.2">
      <c r="A72" s="7"/>
      <c r="B72" s="461"/>
      <c r="C72" s="462"/>
      <c r="D72" s="462"/>
      <c r="E72" s="462"/>
      <c r="G72" s="464"/>
      <c r="H72" s="464"/>
      <c r="I72" s="464"/>
      <c r="J72" s="464"/>
      <c r="K72" s="464"/>
      <c r="L72" s="464"/>
      <c r="M72" s="464"/>
      <c r="N72" s="446"/>
      <c r="O72" s="447"/>
      <c r="P72" s="230">
        <v>3</v>
      </c>
      <c r="Q72" s="239" t="s">
        <v>37</v>
      </c>
      <c r="R72" s="230">
        <v>0</v>
      </c>
      <c r="S72" s="447"/>
      <c r="T72" s="446"/>
      <c r="U72" s="445"/>
      <c r="V72" s="445"/>
      <c r="W72" s="445"/>
      <c r="X72" s="445"/>
      <c r="Y72" s="445"/>
      <c r="Z72" s="445"/>
      <c r="AA72" s="445"/>
      <c r="AB72" s="458"/>
      <c r="AC72" s="459"/>
      <c r="AD72" s="459"/>
      <c r="AE72" s="459"/>
      <c r="AF72" s="459"/>
      <c r="AG72" s="460"/>
    </row>
    <row r="73" spans="1:33" ht="20.100000000000001" customHeight="1" x14ac:dyDescent="0.2">
      <c r="A73" s="7"/>
      <c r="C73" s="14"/>
      <c r="D73" s="14"/>
      <c r="E73" s="13"/>
      <c r="G73" s="230"/>
      <c r="H73" s="230"/>
      <c r="I73" s="272"/>
      <c r="J73" s="272"/>
      <c r="K73" s="230"/>
      <c r="L73" s="230"/>
      <c r="M73" s="272"/>
      <c r="N73" s="272"/>
      <c r="O73" s="230"/>
      <c r="P73" s="230"/>
      <c r="Q73" s="272"/>
      <c r="R73" s="272"/>
      <c r="S73" s="272"/>
      <c r="T73" s="230"/>
      <c r="U73" s="230"/>
      <c r="V73" s="272"/>
      <c r="W73" s="272"/>
      <c r="X73" s="230"/>
      <c r="Y73" s="230"/>
      <c r="Z73" s="272"/>
      <c r="AA73" s="272"/>
      <c r="AB73" s="227"/>
      <c r="AC73" s="232"/>
      <c r="AD73" s="21"/>
      <c r="AE73" s="21"/>
      <c r="AF73" s="22"/>
      <c r="AG73" s="83"/>
    </row>
    <row r="74" spans="1:33" ht="20.100000000000001" customHeight="1" x14ac:dyDescent="0.2">
      <c r="A74" s="7"/>
      <c r="B74" s="461" t="s">
        <v>1</v>
      </c>
      <c r="C74" s="462">
        <v>0.53472222222222221</v>
      </c>
      <c r="D74" s="462"/>
      <c r="E74" s="462"/>
      <c r="G74" s="465" t="str">
        <f>W50</f>
        <v>ＦＣ中村</v>
      </c>
      <c r="H74" s="465"/>
      <c r="I74" s="465"/>
      <c r="J74" s="465"/>
      <c r="K74" s="465"/>
      <c r="L74" s="465"/>
      <c r="M74" s="465"/>
      <c r="N74" s="446">
        <f>P74+P75</f>
        <v>0</v>
      </c>
      <c r="O74" s="447" t="s">
        <v>10</v>
      </c>
      <c r="P74" s="230">
        <v>0</v>
      </c>
      <c r="Q74" s="239" t="s">
        <v>37</v>
      </c>
      <c r="R74" s="230">
        <v>0</v>
      </c>
      <c r="S74" s="447" t="s">
        <v>11</v>
      </c>
      <c r="T74" s="446">
        <f>R74+R75</f>
        <v>0</v>
      </c>
      <c r="U74" s="465" t="str">
        <f>AA50</f>
        <v>しおやＦＣヴィガウス</v>
      </c>
      <c r="V74" s="465"/>
      <c r="W74" s="465"/>
      <c r="X74" s="465"/>
      <c r="Y74" s="465"/>
      <c r="Z74" s="465"/>
      <c r="AA74" s="465"/>
      <c r="AB74" s="458" t="s">
        <v>86</v>
      </c>
      <c r="AC74" s="459" t="s">
        <v>84</v>
      </c>
      <c r="AD74" s="459" t="s">
        <v>85</v>
      </c>
      <c r="AE74" s="459" t="s">
        <v>83</v>
      </c>
      <c r="AF74" s="459">
        <v>1</v>
      </c>
      <c r="AG74" s="460" t="s">
        <v>87</v>
      </c>
    </row>
    <row r="75" spans="1:33" ht="20.100000000000001" customHeight="1" x14ac:dyDescent="0.2">
      <c r="A75" s="7"/>
      <c r="B75" s="461"/>
      <c r="C75" s="462"/>
      <c r="D75" s="462"/>
      <c r="E75" s="462"/>
      <c r="G75" s="465"/>
      <c r="H75" s="465"/>
      <c r="I75" s="465"/>
      <c r="J75" s="465"/>
      <c r="K75" s="465"/>
      <c r="L75" s="465"/>
      <c r="M75" s="465"/>
      <c r="N75" s="446"/>
      <c r="O75" s="447"/>
      <c r="P75" s="230">
        <v>0</v>
      </c>
      <c r="Q75" s="239" t="s">
        <v>37</v>
      </c>
      <c r="R75" s="230">
        <v>0</v>
      </c>
      <c r="S75" s="447"/>
      <c r="T75" s="446"/>
      <c r="U75" s="465"/>
      <c r="V75" s="465"/>
      <c r="W75" s="465"/>
      <c r="X75" s="465"/>
      <c r="Y75" s="465"/>
      <c r="Z75" s="465"/>
      <c r="AA75" s="465"/>
      <c r="AB75" s="458"/>
      <c r="AC75" s="459"/>
      <c r="AD75" s="459"/>
      <c r="AE75" s="459"/>
      <c r="AF75" s="459"/>
      <c r="AG75" s="460"/>
    </row>
    <row r="76" spans="1:33" ht="20.100000000000001" customHeight="1" x14ac:dyDescent="0.2">
      <c r="B76" s="229"/>
      <c r="C76" s="20"/>
      <c r="D76" s="20"/>
      <c r="E76" s="20"/>
      <c r="G76" s="230"/>
      <c r="H76" s="230"/>
      <c r="I76" s="230"/>
      <c r="J76" s="230"/>
      <c r="K76" s="230"/>
      <c r="L76" s="230"/>
      <c r="M76" s="230"/>
      <c r="N76" s="18"/>
      <c r="O76" s="231"/>
      <c r="P76" s="230"/>
      <c r="Q76" s="239"/>
      <c r="R76" s="272"/>
      <c r="S76" s="231"/>
      <c r="T76" s="18"/>
      <c r="U76" s="230"/>
      <c r="V76" s="230"/>
      <c r="W76" s="230"/>
      <c r="X76" s="230"/>
      <c r="Y76" s="230"/>
      <c r="Z76" s="230"/>
      <c r="AA76" s="230"/>
      <c r="AB76" s="232"/>
      <c r="AC76" s="232"/>
      <c r="AF76" s="232"/>
      <c r="AG76" s="232"/>
    </row>
    <row r="77" spans="1:33" ht="20.100000000000001" customHeight="1" x14ac:dyDescent="0.2">
      <c r="C77" s="468" t="str">
        <f>J46</f>
        <v>T</v>
      </c>
      <c r="D77" s="469"/>
      <c r="E77" s="469"/>
      <c r="F77" s="470"/>
      <c r="G77" s="520" t="str">
        <f>C79</f>
        <v>ＳＵＧＡＯサッカークラブ</v>
      </c>
      <c r="H77" s="521"/>
      <c r="I77" s="500" t="str">
        <f>C81</f>
        <v>ＦＣがむしゃら</v>
      </c>
      <c r="J77" s="501"/>
      <c r="K77" s="496" t="str">
        <f>C83</f>
        <v>ＦＣ西那須２１アストロ</v>
      </c>
      <c r="L77" s="497"/>
      <c r="M77" s="466" t="s">
        <v>2</v>
      </c>
      <c r="N77" s="466" t="s">
        <v>3</v>
      </c>
      <c r="O77" s="466" t="s">
        <v>12</v>
      </c>
      <c r="P77" s="466" t="s">
        <v>4</v>
      </c>
      <c r="R77" s="482" t="str">
        <f>W46</f>
        <v>TT</v>
      </c>
      <c r="S77" s="483"/>
      <c r="T77" s="483"/>
      <c r="U77" s="484"/>
      <c r="V77" s="544" t="str">
        <f>R79</f>
        <v>小山三小　ＦＣ</v>
      </c>
      <c r="W77" s="545"/>
      <c r="X77" s="492" t="str">
        <f>R81</f>
        <v>ＦＣ中村</v>
      </c>
      <c r="Y77" s="493"/>
      <c r="Z77" s="496" t="str">
        <f>R83</f>
        <v>しおやＦＣヴィガウス</v>
      </c>
      <c r="AA77" s="497"/>
      <c r="AB77" s="466" t="s">
        <v>2</v>
      </c>
      <c r="AC77" s="466" t="s">
        <v>3</v>
      </c>
      <c r="AD77" s="466" t="s">
        <v>12</v>
      </c>
      <c r="AE77" s="466" t="s">
        <v>4</v>
      </c>
    </row>
    <row r="78" spans="1:33" ht="20.100000000000001" customHeight="1" x14ac:dyDescent="0.2">
      <c r="C78" s="471"/>
      <c r="D78" s="472"/>
      <c r="E78" s="472"/>
      <c r="F78" s="473"/>
      <c r="G78" s="522"/>
      <c r="H78" s="523"/>
      <c r="I78" s="502"/>
      <c r="J78" s="503"/>
      <c r="K78" s="498"/>
      <c r="L78" s="499"/>
      <c r="M78" s="467"/>
      <c r="N78" s="467"/>
      <c r="O78" s="467"/>
      <c r="P78" s="467"/>
      <c r="R78" s="485"/>
      <c r="S78" s="486"/>
      <c r="T78" s="486"/>
      <c r="U78" s="487"/>
      <c r="V78" s="546"/>
      <c r="W78" s="547"/>
      <c r="X78" s="494"/>
      <c r="Y78" s="495"/>
      <c r="Z78" s="498"/>
      <c r="AA78" s="499"/>
      <c r="AB78" s="467"/>
      <c r="AC78" s="467"/>
      <c r="AD78" s="467"/>
      <c r="AE78" s="467"/>
    </row>
    <row r="79" spans="1:33" ht="20.100000000000001" customHeight="1" x14ac:dyDescent="0.2">
      <c r="C79" s="468" t="str">
        <f>F50</f>
        <v>ＳＵＧＡＯサッカークラブ</v>
      </c>
      <c r="D79" s="469"/>
      <c r="E79" s="469"/>
      <c r="F79" s="470"/>
      <c r="G79" s="474"/>
      <c r="H79" s="475"/>
      <c r="I79" s="281">
        <f>N59</f>
        <v>0</v>
      </c>
      <c r="J79" s="281">
        <f>T59</f>
        <v>4</v>
      </c>
      <c r="K79" s="281">
        <f>N65</f>
        <v>0</v>
      </c>
      <c r="L79" s="281">
        <f>T65</f>
        <v>5</v>
      </c>
      <c r="M79" s="478">
        <f>COUNTIF(G80:L80,"○")*3+COUNTIF(G80:L80,"△")</f>
        <v>0</v>
      </c>
      <c r="N79" s="480">
        <f>O79-J79-L79</f>
        <v>-9</v>
      </c>
      <c r="O79" s="480">
        <f>I79+K79</f>
        <v>0</v>
      </c>
      <c r="P79" s="480">
        <v>3</v>
      </c>
      <c r="R79" s="468" t="str">
        <f>S50</f>
        <v>小山三小　ＦＣ</v>
      </c>
      <c r="S79" s="469"/>
      <c r="T79" s="469"/>
      <c r="U79" s="470"/>
      <c r="V79" s="474"/>
      <c r="W79" s="475"/>
      <c r="X79" s="281">
        <f>N62</f>
        <v>0</v>
      </c>
      <c r="Y79" s="281">
        <f>T62</f>
        <v>0</v>
      </c>
      <c r="Z79" s="281">
        <f>N68</f>
        <v>1</v>
      </c>
      <c r="AA79" s="281">
        <f>T68</f>
        <v>2</v>
      </c>
      <c r="AB79" s="478">
        <f>COUNTIF(V80:AA80,"○")*3+COUNTIF(V80:AA80,"△")</f>
        <v>1</v>
      </c>
      <c r="AC79" s="480">
        <f>AD79-Y79-AA79</f>
        <v>-1</v>
      </c>
      <c r="AD79" s="480">
        <f>X79+Z79</f>
        <v>1</v>
      </c>
      <c r="AE79" s="480">
        <v>3</v>
      </c>
    </row>
    <row r="80" spans="1:33" ht="20.100000000000001" customHeight="1" x14ac:dyDescent="0.2">
      <c r="C80" s="471"/>
      <c r="D80" s="472"/>
      <c r="E80" s="472"/>
      <c r="F80" s="473"/>
      <c r="G80" s="476"/>
      <c r="H80" s="477"/>
      <c r="I80" s="504" t="str">
        <f>IF(I79&gt;J79,"○",IF(I79&lt;J79,"×",IF(I79=J79,"△")))</f>
        <v>×</v>
      </c>
      <c r="J80" s="505"/>
      <c r="K80" s="504" t="str">
        <f>IF(K79&gt;L79,"○",IF(K79&lt;L79,"×",IF(K79=L79,"△")))</f>
        <v>×</v>
      </c>
      <c r="L80" s="505"/>
      <c r="M80" s="479"/>
      <c r="N80" s="481"/>
      <c r="O80" s="481"/>
      <c r="P80" s="481"/>
      <c r="R80" s="471"/>
      <c r="S80" s="472"/>
      <c r="T80" s="472"/>
      <c r="U80" s="473"/>
      <c r="V80" s="476"/>
      <c r="W80" s="477"/>
      <c r="X80" s="504" t="str">
        <f>IF(X79&gt;Y79,"○",IF(X79&lt;Y79,"×",IF(X79=Y79,"△")))</f>
        <v>△</v>
      </c>
      <c r="Y80" s="505"/>
      <c r="Z80" s="504" t="str">
        <f t="shared" ref="Z80" si="2">IF(Z79&gt;AA79,"○",IF(Z79&lt;AA79,"×",IF(Z79=AA79,"△")))</f>
        <v>×</v>
      </c>
      <c r="AA80" s="505"/>
      <c r="AB80" s="479"/>
      <c r="AC80" s="481"/>
      <c r="AD80" s="481"/>
      <c r="AE80" s="481"/>
    </row>
    <row r="81" spans="3:31" ht="20.100000000000001" customHeight="1" x14ac:dyDescent="0.2">
      <c r="C81" s="506" t="str">
        <f>J50</f>
        <v>ＦＣがむしゃら</v>
      </c>
      <c r="D81" s="507"/>
      <c r="E81" s="507"/>
      <c r="F81" s="508"/>
      <c r="G81" s="281">
        <f>J79</f>
        <v>4</v>
      </c>
      <c r="H81" s="281">
        <f>I79</f>
        <v>0</v>
      </c>
      <c r="I81" s="474"/>
      <c r="J81" s="475"/>
      <c r="K81" s="281">
        <f>N71</f>
        <v>7</v>
      </c>
      <c r="L81" s="281">
        <f>T71</f>
        <v>0</v>
      </c>
      <c r="M81" s="478">
        <f>COUNTIF(G82:L82,"○")*3+COUNTIF(G82:L82,"△")</f>
        <v>6</v>
      </c>
      <c r="N81" s="480">
        <f>O81-H81-L81</f>
        <v>11</v>
      </c>
      <c r="O81" s="480">
        <f>G81+K81</f>
        <v>11</v>
      </c>
      <c r="P81" s="480">
        <v>1</v>
      </c>
      <c r="R81" s="468" t="str">
        <f>W50</f>
        <v>ＦＣ中村</v>
      </c>
      <c r="S81" s="469"/>
      <c r="T81" s="469"/>
      <c r="U81" s="470"/>
      <c r="V81" s="281">
        <f>Y79</f>
        <v>0</v>
      </c>
      <c r="W81" s="281">
        <f>X79</f>
        <v>0</v>
      </c>
      <c r="X81" s="474"/>
      <c r="Y81" s="475"/>
      <c r="Z81" s="281">
        <f>N74</f>
        <v>0</v>
      </c>
      <c r="AA81" s="281">
        <f>T74</f>
        <v>0</v>
      </c>
      <c r="AB81" s="478">
        <f>COUNTIF(V82:AA82,"○")*3+COUNTIF(V82:AA82,"△")</f>
        <v>2</v>
      </c>
      <c r="AC81" s="480">
        <f>AD81-W81-AA81</f>
        <v>0</v>
      </c>
      <c r="AD81" s="480">
        <f>V81+Z81</f>
        <v>0</v>
      </c>
      <c r="AE81" s="480">
        <v>2</v>
      </c>
    </row>
    <row r="82" spans="3:31" ht="20.100000000000001" customHeight="1" x14ac:dyDescent="0.2">
      <c r="C82" s="509"/>
      <c r="D82" s="510"/>
      <c r="E82" s="510"/>
      <c r="F82" s="511"/>
      <c r="G82" s="504" t="str">
        <f>IF(G81&gt;H81,"○",IF(G81&lt;H81,"×",IF(G81=H81,"△")))</f>
        <v>○</v>
      </c>
      <c r="H82" s="505"/>
      <c r="I82" s="476"/>
      <c r="J82" s="477"/>
      <c r="K82" s="504" t="str">
        <f>IF(K81&gt;L81,"○",IF(K81&lt;L81,"×",IF(K81=L81,"△")))</f>
        <v>○</v>
      </c>
      <c r="L82" s="505"/>
      <c r="M82" s="479"/>
      <c r="N82" s="481"/>
      <c r="O82" s="481"/>
      <c r="P82" s="481"/>
      <c r="R82" s="471"/>
      <c r="S82" s="472"/>
      <c r="T82" s="472"/>
      <c r="U82" s="473"/>
      <c r="V82" s="504" t="str">
        <f>IF(V81&gt;W81,"○",IF(V81&lt;W81,"×",IF(V81=W81,"△")))</f>
        <v>△</v>
      </c>
      <c r="W82" s="505"/>
      <c r="X82" s="476"/>
      <c r="Y82" s="477"/>
      <c r="Z82" s="504" t="str">
        <f t="shared" ref="Z82" si="3">IF(Z81&gt;AA81,"○",IF(Z81&lt;AA81,"×",IF(Z81=AA81,"△")))</f>
        <v>△</v>
      </c>
      <c r="AA82" s="505"/>
      <c r="AB82" s="479"/>
      <c r="AC82" s="481"/>
      <c r="AD82" s="481"/>
      <c r="AE82" s="481"/>
    </row>
    <row r="83" spans="3:31" ht="20.100000000000001" customHeight="1" x14ac:dyDescent="0.2">
      <c r="C83" s="468" t="str">
        <f>N50</f>
        <v>ＦＣ西那須２１アストロ</v>
      </c>
      <c r="D83" s="469"/>
      <c r="E83" s="469"/>
      <c r="F83" s="470"/>
      <c r="G83" s="281">
        <f>L79</f>
        <v>5</v>
      </c>
      <c r="H83" s="281">
        <f>K79</f>
        <v>0</v>
      </c>
      <c r="I83" s="281">
        <f>L81</f>
        <v>0</v>
      </c>
      <c r="J83" s="281">
        <f>K81</f>
        <v>7</v>
      </c>
      <c r="K83" s="474"/>
      <c r="L83" s="475"/>
      <c r="M83" s="478">
        <f>COUNTIF(G84:L84,"○")*3+COUNTIF(G84:L84,"△")</f>
        <v>3</v>
      </c>
      <c r="N83" s="480">
        <f>O83-H83-J83</f>
        <v>-2</v>
      </c>
      <c r="O83" s="480">
        <f>G83+I83</f>
        <v>5</v>
      </c>
      <c r="P83" s="480">
        <v>2</v>
      </c>
      <c r="R83" s="506" t="str">
        <f>AA50</f>
        <v>しおやＦＣヴィガウス</v>
      </c>
      <c r="S83" s="507"/>
      <c r="T83" s="507"/>
      <c r="U83" s="508"/>
      <c r="V83" s="281">
        <f>AA79</f>
        <v>2</v>
      </c>
      <c r="W83" s="281">
        <f>Z79</f>
        <v>1</v>
      </c>
      <c r="X83" s="281">
        <f>AA81</f>
        <v>0</v>
      </c>
      <c r="Y83" s="281">
        <f>Z81</f>
        <v>0</v>
      </c>
      <c r="Z83" s="474"/>
      <c r="AA83" s="475"/>
      <c r="AB83" s="478">
        <f>COUNTIF(V84:AA84,"○")*3+COUNTIF(V84:AA84,"△")</f>
        <v>4</v>
      </c>
      <c r="AC83" s="480">
        <f>AD83-W83-Y83</f>
        <v>1</v>
      </c>
      <c r="AD83" s="480">
        <f>V83+X83</f>
        <v>2</v>
      </c>
      <c r="AE83" s="480">
        <v>1</v>
      </c>
    </row>
    <row r="84" spans="3:31" ht="20.100000000000001" customHeight="1" x14ac:dyDescent="0.2">
      <c r="C84" s="471"/>
      <c r="D84" s="472"/>
      <c r="E84" s="472"/>
      <c r="F84" s="473"/>
      <c r="G84" s="504" t="str">
        <f>IF(G83&gt;H83,"○",IF(G83&lt;H83,"×",IF(G83=H83,"△")))</f>
        <v>○</v>
      </c>
      <c r="H84" s="505"/>
      <c r="I84" s="504" t="str">
        <f>IF(I83&gt;J83,"○",IF(I83&lt;J83,"×",IF(I83=J83,"△")))</f>
        <v>×</v>
      </c>
      <c r="J84" s="505"/>
      <c r="K84" s="476"/>
      <c r="L84" s="477"/>
      <c r="M84" s="479"/>
      <c r="N84" s="481"/>
      <c r="O84" s="481"/>
      <c r="P84" s="481"/>
      <c r="R84" s="509"/>
      <c r="S84" s="510"/>
      <c r="T84" s="510"/>
      <c r="U84" s="511"/>
      <c r="V84" s="504" t="str">
        <f>IF(V83&gt;W83,"○",IF(V83&lt;W83,"×",IF(V83=W83,"△")))</f>
        <v>○</v>
      </c>
      <c r="W84" s="505"/>
      <c r="X84" s="504" t="str">
        <f>IF(X83&gt;Y83,"○",IF(X83&lt;Y83,"×",IF(X83=Y83,"△")))</f>
        <v>△</v>
      </c>
      <c r="Y84" s="505"/>
      <c r="Z84" s="476"/>
      <c r="AA84" s="477"/>
      <c r="AB84" s="479"/>
      <c r="AC84" s="481"/>
      <c r="AD84" s="481"/>
      <c r="AE84" s="481"/>
    </row>
    <row r="85" spans="3:31" ht="20.100000000000001" customHeight="1" x14ac:dyDescent="0.2"/>
  </sheetData>
  <mergeCells count="340"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G85"/>
  <sheetViews>
    <sheetView view="pageBreakPreview" zoomScale="90" zoomScaleNormal="100" zoomScaleSheetLayoutView="90" workbookViewId="0">
      <selection sqref="A1:L1"/>
    </sheetView>
  </sheetViews>
  <sheetFormatPr defaultRowHeight="13.2" x14ac:dyDescent="0.2"/>
  <cols>
    <col min="1" max="1" width="5.44140625" style="262" customWidth="1"/>
    <col min="2" max="36" width="5.6640625" style="262" customWidth="1"/>
    <col min="37" max="256" width="8.88671875" style="262"/>
    <col min="257" max="257" width="5.44140625" style="262" customWidth="1"/>
    <col min="258" max="292" width="5.6640625" style="262" customWidth="1"/>
    <col min="293" max="512" width="8.88671875" style="262"/>
    <col min="513" max="513" width="5.44140625" style="262" customWidth="1"/>
    <col min="514" max="548" width="5.6640625" style="262" customWidth="1"/>
    <col min="549" max="768" width="8.88671875" style="262"/>
    <col min="769" max="769" width="5.44140625" style="262" customWidth="1"/>
    <col min="770" max="804" width="5.6640625" style="262" customWidth="1"/>
    <col min="805" max="1024" width="8.88671875" style="262"/>
    <col min="1025" max="1025" width="5.44140625" style="262" customWidth="1"/>
    <col min="1026" max="1060" width="5.6640625" style="262" customWidth="1"/>
    <col min="1061" max="1280" width="8.88671875" style="262"/>
    <col min="1281" max="1281" width="5.44140625" style="262" customWidth="1"/>
    <col min="1282" max="1316" width="5.6640625" style="262" customWidth="1"/>
    <col min="1317" max="1536" width="8.88671875" style="262"/>
    <col min="1537" max="1537" width="5.44140625" style="262" customWidth="1"/>
    <col min="1538" max="1572" width="5.6640625" style="262" customWidth="1"/>
    <col min="1573" max="1792" width="8.88671875" style="262"/>
    <col min="1793" max="1793" width="5.44140625" style="262" customWidth="1"/>
    <col min="1794" max="1828" width="5.6640625" style="262" customWidth="1"/>
    <col min="1829" max="2048" width="8.88671875" style="262"/>
    <col min="2049" max="2049" width="5.44140625" style="262" customWidth="1"/>
    <col min="2050" max="2084" width="5.6640625" style="262" customWidth="1"/>
    <col min="2085" max="2304" width="8.88671875" style="262"/>
    <col min="2305" max="2305" width="5.44140625" style="262" customWidth="1"/>
    <col min="2306" max="2340" width="5.6640625" style="262" customWidth="1"/>
    <col min="2341" max="2560" width="8.88671875" style="262"/>
    <col min="2561" max="2561" width="5.44140625" style="262" customWidth="1"/>
    <col min="2562" max="2596" width="5.6640625" style="262" customWidth="1"/>
    <col min="2597" max="2816" width="8.88671875" style="262"/>
    <col min="2817" max="2817" width="5.44140625" style="262" customWidth="1"/>
    <col min="2818" max="2852" width="5.6640625" style="262" customWidth="1"/>
    <col min="2853" max="3072" width="8.88671875" style="262"/>
    <col min="3073" max="3073" width="5.44140625" style="262" customWidth="1"/>
    <col min="3074" max="3108" width="5.6640625" style="262" customWidth="1"/>
    <col min="3109" max="3328" width="8.88671875" style="262"/>
    <col min="3329" max="3329" width="5.44140625" style="262" customWidth="1"/>
    <col min="3330" max="3364" width="5.6640625" style="262" customWidth="1"/>
    <col min="3365" max="3584" width="8.88671875" style="262"/>
    <col min="3585" max="3585" width="5.44140625" style="262" customWidth="1"/>
    <col min="3586" max="3620" width="5.6640625" style="262" customWidth="1"/>
    <col min="3621" max="3840" width="8.88671875" style="262"/>
    <col min="3841" max="3841" width="5.44140625" style="262" customWidth="1"/>
    <col min="3842" max="3876" width="5.6640625" style="262" customWidth="1"/>
    <col min="3877" max="4096" width="8.88671875" style="262"/>
    <col min="4097" max="4097" width="5.44140625" style="262" customWidth="1"/>
    <col min="4098" max="4132" width="5.6640625" style="262" customWidth="1"/>
    <col min="4133" max="4352" width="8.88671875" style="262"/>
    <col min="4353" max="4353" width="5.44140625" style="262" customWidth="1"/>
    <col min="4354" max="4388" width="5.6640625" style="262" customWidth="1"/>
    <col min="4389" max="4608" width="8.88671875" style="262"/>
    <col min="4609" max="4609" width="5.44140625" style="262" customWidth="1"/>
    <col min="4610" max="4644" width="5.6640625" style="262" customWidth="1"/>
    <col min="4645" max="4864" width="8.88671875" style="262"/>
    <col min="4865" max="4865" width="5.44140625" style="262" customWidth="1"/>
    <col min="4866" max="4900" width="5.6640625" style="262" customWidth="1"/>
    <col min="4901" max="5120" width="8.88671875" style="262"/>
    <col min="5121" max="5121" width="5.44140625" style="262" customWidth="1"/>
    <col min="5122" max="5156" width="5.6640625" style="262" customWidth="1"/>
    <col min="5157" max="5376" width="8.88671875" style="262"/>
    <col min="5377" max="5377" width="5.44140625" style="262" customWidth="1"/>
    <col min="5378" max="5412" width="5.6640625" style="262" customWidth="1"/>
    <col min="5413" max="5632" width="8.88671875" style="262"/>
    <col min="5633" max="5633" width="5.44140625" style="262" customWidth="1"/>
    <col min="5634" max="5668" width="5.6640625" style="262" customWidth="1"/>
    <col min="5669" max="5888" width="8.88671875" style="262"/>
    <col min="5889" max="5889" width="5.44140625" style="262" customWidth="1"/>
    <col min="5890" max="5924" width="5.6640625" style="262" customWidth="1"/>
    <col min="5925" max="6144" width="8.88671875" style="262"/>
    <col min="6145" max="6145" width="5.44140625" style="262" customWidth="1"/>
    <col min="6146" max="6180" width="5.6640625" style="262" customWidth="1"/>
    <col min="6181" max="6400" width="8.88671875" style="262"/>
    <col min="6401" max="6401" width="5.44140625" style="262" customWidth="1"/>
    <col min="6402" max="6436" width="5.6640625" style="262" customWidth="1"/>
    <col min="6437" max="6656" width="8.88671875" style="262"/>
    <col min="6657" max="6657" width="5.44140625" style="262" customWidth="1"/>
    <col min="6658" max="6692" width="5.6640625" style="262" customWidth="1"/>
    <col min="6693" max="6912" width="8.88671875" style="262"/>
    <col min="6913" max="6913" width="5.44140625" style="262" customWidth="1"/>
    <col min="6914" max="6948" width="5.6640625" style="262" customWidth="1"/>
    <col min="6949" max="7168" width="8.88671875" style="262"/>
    <col min="7169" max="7169" width="5.44140625" style="262" customWidth="1"/>
    <col min="7170" max="7204" width="5.6640625" style="262" customWidth="1"/>
    <col min="7205" max="7424" width="8.88671875" style="262"/>
    <col min="7425" max="7425" width="5.44140625" style="262" customWidth="1"/>
    <col min="7426" max="7460" width="5.6640625" style="262" customWidth="1"/>
    <col min="7461" max="7680" width="8.88671875" style="262"/>
    <col min="7681" max="7681" width="5.44140625" style="262" customWidth="1"/>
    <col min="7682" max="7716" width="5.6640625" style="262" customWidth="1"/>
    <col min="7717" max="7936" width="8.88671875" style="262"/>
    <col min="7937" max="7937" width="5.44140625" style="262" customWidth="1"/>
    <col min="7938" max="7972" width="5.6640625" style="262" customWidth="1"/>
    <col min="7973" max="8192" width="8.88671875" style="262"/>
    <col min="8193" max="8193" width="5.44140625" style="262" customWidth="1"/>
    <col min="8194" max="8228" width="5.6640625" style="262" customWidth="1"/>
    <col min="8229" max="8448" width="8.88671875" style="262"/>
    <col min="8449" max="8449" width="5.44140625" style="262" customWidth="1"/>
    <col min="8450" max="8484" width="5.6640625" style="262" customWidth="1"/>
    <col min="8485" max="8704" width="8.88671875" style="262"/>
    <col min="8705" max="8705" width="5.44140625" style="262" customWidth="1"/>
    <col min="8706" max="8740" width="5.6640625" style="262" customWidth="1"/>
    <col min="8741" max="8960" width="8.88671875" style="262"/>
    <col min="8961" max="8961" width="5.44140625" style="262" customWidth="1"/>
    <col min="8962" max="8996" width="5.6640625" style="262" customWidth="1"/>
    <col min="8997" max="9216" width="8.88671875" style="262"/>
    <col min="9217" max="9217" width="5.44140625" style="262" customWidth="1"/>
    <col min="9218" max="9252" width="5.6640625" style="262" customWidth="1"/>
    <col min="9253" max="9472" width="8.88671875" style="262"/>
    <col min="9473" max="9473" width="5.44140625" style="262" customWidth="1"/>
    <col min="9474" max="9508" width="5.6640625" style="262" customWidth="1"/>
    <col min="9509" max="9728" width="8.88671875" style="262"/>
    <col min="9729" max="9729" width="5.44140625" style="262" customWidth="1"/>
    <col min="9730" max="9764" width="5.6640625" style="262" customWidth="1"/>
    <col min="9765" max="9984" width="8.88671875" style="262"/>
    <col min="9985" max="9985" width="5.44140625" style="262" customWidth="1"/>
    <col min="9986" max="10020" width="5.6640625" style="262" customWidth="1"/>
    <col min="10021" max="10240" width="8.88671875" style="262"/>
    <col min="10241" max="10241" width="5.44140625" style="262" customWidth="1"/>
    <col min="10242" max="10276" width="5.6640625" style="262" customWidth="1"/>
    <col min="10277" max="10496" width="8.88671875" style="262"/>
    <col min="10497" max="10497" width="5.44140625" style="262" customWidth="1"/>
    <col min="10498" max="10532" width="5.6640625" style="262" customWidth="1"/>
    <col min="10533" max="10752" width="8.88671875" style="262"/>
    <col min="10753" max="10753" width="5.44140625" style="262" customWidth="1"/>
    <col min="10754" max="10788" width="5.6640625" style="262" customWidth="1"/>
    <col min="10789" max="11008" width="8.88671875" style="262"/>
    <col min="11009" max="11009" width="5.44140625" style="262" customWidth="1"/>
    <col min="11010" max="11044" width="5.6640625" style="262" customWidth="1"/>
    <col min="11045" max="11264" width="8.88671875" style="262"/>
    <col min="11265" max="11265" width="5.44140625" style="262" customWidth="1"/>
    <col min="11266" max="11300" width="5.6640625" style="262" customWidth="1"/>
    <col min="11301" max="11520" width="8.88671875" style="262"/>
    <col min="11521" max="11521" width="5.44140625" style="262" customWidth="1"/>
    <col min="11522" max="11556" width="5.6640625" style="262" customWidth="1"/>
    <col min="11557" max="11776" width="8.88671875" style="262"/>
    <col min="11777" max="11777" width="5.44140625" style="262" customWidth="1"/>
    <col min="11778" max="11812" width="5.6640625" style="262" customWidth="1"/>
    <col min="11813" max="12032" width="8.88671875" style="262"/>
    <col min="12033" max="12033" width="5.44140625" style="262" customWidth="1"/>
    <col min="12034" max="12068" width="5.6640625" style="262" customWidth="1"/>
    <col min="12069" max="12288" width="8.88671875" style="262"/>
    <col min="12289" max="12289" width="5.44140625" style="262" customWidth="1"/>
    <col min="12290" max="12324" width="5.6640625" style="262" customWidth="1"/>
    <col min="12325" max="12544" width="8.88671875" style="262"/>
    <col min="12545" max="12545" width="5.44140625" style="262" customWidth="1"/>
    <col min="12546" max="12580" width="5.6640625" style="262" customWidth="1"/>
    <col min="12581" max="12800" width="8.88671875" style="262"/>
    <col min="12801" max="12801" width="5.44140625" style="262" customWidth="1"/>
    <col min="12802" max="12836" width="5.6640625" style="262" customWidth="1"/>
    <col min="12837" max="13056" width="8.88671875" style="262"/>
    <col min="13057" max="13057" width="5.44140625" style="262" customWidth="1"/>
    <col min="13058" max="13092" width="5.6640625" style="262" customWidth="1"/>
    <col min="13093" max="13312" width="8.88671875" style="262"/>
    <col min="13313" max="13313" width="5.44140625" style="262" customWidth="1"/>
    <col min="13314" max="13348" width="5.6640625" style="262" customWidth="1"/>
    <col min="13349" max="13568" width="8.88671875" style="262"/>
    <col min="13569" max="13569" width="5.44140625" style="262" customWidth="1"/>
    <col min="13570" max="13604" width="5.6640625" style="262" customWidth="1"/>
    <col min="13605" max="13824" width="8.88671875" style="262"/>
    <col min="13825" max="13825" width="5.44140625" style="262" customWidth="1"/>
    <col min="13826" max="13860" width="5.6640625" style="262" customWidth="1"/>
    <col min="13861" max="14080" width="8.88671875" style="262"/>
    <col min="14081" max="14081" width="5.44140625" style="262" customWidth="1"/>
    <col min="14082" max="14116" width="5.6640625" style="262" customWidth="1"/>
    <col min="14117" max="14336" width="8.88671875" style="262"/>
    <col min="14337" max="14337" width="5.44140625" style="262" customWidth="1"/>
    <col min="14338" max="14372" width="5.6640625" style="262" customWidth="1"/>
    <col min="14373" max="14592" width="8.88671875" style="262"/>
    <col min="14593" max="14593" width="5.44140625" style="262" customWidth="1"/>
    <col min="14594" max="14628" width="5.6640625" style="262" customWidth="1"/>
    <col min="14629" max="14848" width="8.88671875" style="262"/>
    <col min="14849" max="14849" width="5.44140625" style="262" customWidth="1"/>
    <col min="14850" max="14884" width="5.6640625" style="262" customWidth="1"/>
    <col min="14885" max="15104" width="8.88671875" style="262"/>
    <col min="15105" max="15105" width="5.44140625" style="262" customWidth="1"/>
    <col min="15106" max="15140" width="5.6640625" style="262" customWidth="1"/>
    <col min="15141" max="15360" width="8.88671875" style="262"/>
    <col min="15361" max="15361" width="5.44140625" style="262" customWidth="1"/>
    <col min="15362" max="15396" width="5.6640625" style="262" customWidth="1"/>
    <col min="15397" max="15616" width="8.88671875" style="262"/>
    <col min="15617" max="15617" width="5.44140625" style="262" customWidth="1"/>
    <col min="15618" max="15652" width="5.6640625" style="262" customWidth="1"/>
    <col min="15653" max="15872" width="8.88671875" style="262"/>
    <col min="15873" max="15873" width="5.44140625" style="262" customWidth="1"/>
    <col min="15874" max="15908" width="5.6640625" style="262" customWidth="1"/>
    <col min="15909" max="16128" width="8.88671875" style="262"/>
    <col min="16129" max="16129" width="5.44140625" style="262" customWidth="1"/>
    <col min="16130" max="16164" width="5.6640625" style="262" customWidth="1"/>
    <col min="16165" max="16384" width="8.88671875" style="262"/>
  </cols>
  <sheetData>
    <row r="1" spans="1:33" ht="22.05" customHeight="1" x14ac:dyDescent="0.2">
      <c r="A1" s="440" t="str">
        <f>'U12選手権組合せ (抽選結果)'!G2</f>
        <v>■第1日　2月4日  予選リーグ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N1" s="441" t="s">
        <v>377</v>
      </c>
      <c r="O1" s="441"/>
      <c r="P1" s="441"/>
      <c r="Q1" s="441"/>
      <c r="R1" s="441"/>
      <c r="T1" s="442" t="s">
        <v>375</v>
      </c>
      <c r="U1" s="442"/>
      <c r="V1" s="442"/>
      <c r="W1" s="442"/>
      <c r="X1" s="443" t="str">
        <f>'U12選手権組合せ (抽選結果)'!AL18</f>
        <v>南河内東部運動広場B</v>
      </c>
      <c r="Y1" s="443"/>
      <c r="Z1" s="443"/>
      <c r="AA1" s="443"/>
      <c r="AB1" s="443"/>
      <c r="AC1" s="443"/>
      <c r="AD1" s="443"/>
      <c r="AE1" s="443"/>
      <c r="AF1" s="443"/>
      <c r="AG1" s="443"/>
    </row>
    <row r="2" spans="1:33" ht="20.100000000000001" customHeight="1" x14ac:dyDescent="0.2">
      <c r="A2" s="234"/>
      <c r="B2" s="234"/>
      <c r="C2" s="234"/>
      <c r="D2" s="234"/>
      <c r="E2" s="234"/>
      <c r="F2" s="234"/>
      <c r="G2" s="234"/>
      <c r="H2" s="12"/>
      <c r="I2" s="235"/>
      <c r="J2" s="235"/>
      <c r="K2" s="235"/>
      <c r="L2" s="235"/>
      <c r="N2" s="235"/>
      <c r="O2" s="235"/>
      <c r="P2" s="235"/>
      <c r="Q2" s="235"/>
      <c r="R2" s="235"/>
      <c r="T2" s="236"/>
      <c r="U2" s="236"/>
      <c r="V2" s="236"/>
      <c r="W2" s="236"/>
      <c r="X2" s="237"/>
      <c r="Y2" s="237"/>
      <c r="AA2" s="17"/>
      <c r="AB2" s="82"/>
      <c r="AC2" s="82"/>
      <c r="AD2" s="82"/>
      <c r="AE2" s="82"/>
      <c r="AF2" s="82"/>
      <c r="AG2" s="82"/>
    </row>
    <row r="3" spans="1:33" ht="20.100000000000001" customHeight="1" x14ac:dyDescent="0.2">
      <c r="F3" s="238"/>
      <c r="J3" s="444" t="s">
        <v>122</v>
      </c>
      <c r="K3" s="444"/>
      <c r="W3" s="444" t="s">
        <v>123</v>
      </c>
      <c r="X3" s="444"/>
      <c r="Z3" s="17"/>
      <c r="AA3" s="17"/>
      <c r="AB3" s="82"/>
      <c r="AC3" s="82"/>
      <c r="AD3" s="82"/>
      <c r="AE3" s="82"/>
      <c r="AF3" s="82"/>
      <c r="AG3" s="82"/>
    </row>
    <row r="4" spans="1:33" ht="20.100000000000001" customHeight="1" thickBot="1" x14ac:dyDescent="0.25">
      <c r="G4" s="287"/>
      <c r="H4" s="287"/>
      <c r="I4" s="287"/>
      <c r="J4" s="288"/>
      <c r="K4" s="275"/>
      <c r="L4" s="263"/>
      <c r="M4" s="263"/>
      <c r="N4" s="263"/>
      <c r="O4" s="276"/>
      <c r="P4" s="276"/>
      <c r="Q4" s="276"/>
      <c r="R4" s="276"/>
      <c r="S4" s="276"/>
      <c r="T4" s="287"/>
      <c r="U4" s="287"/>
      <c r="V4" s="287"/>
      <c r="W4" s="288"/>
      <c r="X4" s="265"/>
      <c r="Y4" s="263"/>
      <c r="Z4" s="17"/>
      <c r="AA4" s="17"/>
      <c r="AB4" s="82"/>
      <c r="AC4" s="82"/>
      <c r="AD4" s="82"/>
      <c r="AE4" s="82"/>
      <c r="AF4" s="82"/>
      <c r="AG4" s="82"/>
    </row>
    <row r="5" spans="1:33" ht="20.100000000000001" customHeight="1" thickTop="1" x14ac:dyDescent="0.2">
      <c r="F5" s="286"/>
      <c r="H5" s="276"/>
      <c r="J5" s="266"/>
      <c r="K5" s="267"/>
      <c r="N5" s="266"/>
      <c r="S5" s="286"/>
      <c r="V5" s="276"/>
      <c r="W5" s="266"/>
      <c r="Y5" s="267"/>
      <c r="Z5" s="267"/>
      <c r="AA5" s="268"/>
      <c r="AB5" s="269"/>
    </row>
    <row r="6" spans="1:33" ht="20.100000000000001" customHeight="1" x14ac:dyDescent="0.2">
      <c r="B6" s="457"/>
      <c r="C6" s="457"/>
      <c r="D6" s="7"/>
      <c r="E6" s="7"/>
      <c r="F6" s="448">
        <v>1</v>
      </c>
      <c r="G6" s="448"/>
      <c r="H6" s="9"/>
      <c r="I6" s="9"/>
      <c r="J6" s="448">
        <v>2</v>
      </c>
      <c r="K6" s="448"/>
      <c r="L6" s="9"/>
      <c r="M6" s="9"/>
      <c r="N6" s="448">
        <v>3</v>
      </c>
      <c r="O6" s="448"/>
      <c r="P6" s="270"/>
      <c r="Q6" s="9"/>
      <c r="R6" s="9"/>
      <c r="S6" s="448">
        <v>4</v>
      </c>
      <c r="T6" s="448"/>
      <c r="U6" s="9"/>
      <c r="V6" s="9"/>
      <c r="W6" s="448">
        <v>5</v>
      </c>
      <c r="X6" s="448"/>
      <c r="Y6" s="9"/>
      <c r="Z6" s="9"/>
      <c r="AA6" s="448">
        <v>6</v>
      </c>
      <c r="AB6" s="448"/>
      <c r="AC6" s="7"/>
      <c r="AD6" s="7"/>
      <c r="AE6" s="449"/>
      <c r="AF6" s="450"/>
    </row>
    <row r="7" spans="1:33" ht="20.100000000000001" customHeight="1" x14ac:dyDescent="0.2">
      <c r="B7" s="451"/>
      <c r="C7" s="451"/>
      <c r="D7" s="8"/>
      <c r="E7" s="8"/>
      <c r="F7" s="453" t="str">
        <f>'U12選手権組合せ (抽選結果)'!AJ24</f>
        <v>ＦＣＲｉｓｏ</v>
      </c>
      <c r="G7" s="453"/>
      <c r="H7" s="8"/>
      <c r="I7" s="8"/>
      <c r="J7" s="452" t="str">
        <f>'U12選手権組合せ (抽選結果)'!AJ23</f>
        <v>ＡＣ　ＥＳＰＡＣＩＯ</v>
      </c>
      <c r="K7" s="452"/>
      <c r="L7" s="8"/>
      <c r="M7" s="8"/>
      <c r="N7" s="454" t="str">
        <f>'U12選手権組合せ (抽選結果)'!AJ22</f>
        <v>赤見フットボールクラブ</v>
      </c>
      <c r="O7" s="454"/>
      <c r="P7" s="271"/>
      <c r="Q7" s="8"/>
      <c r="R7" s="8"/>
      <c r="S7" s="639" t="str">
        <f>'U12選手権組合せ (抽選結果)'!AJ21</f>
        <v>野原グランディオスＦＣ</v>
      </c>
      <c r="T7" s="639"/>
      <c r="U7" s="8"/>
      <c r="V7" s="8"/>
      <c r="W7" s="533" t="str">
        <f>'U12選手権組合せ (抽選結果)'!AJ20</f>
        <v>国分寺サッカークラブ</v>
      </c>
      <c r="X7" s="533"/>
      <c r="Y7" s="8"/>
      <c r="Z7" s="8"/>
      <c r="AA7" s="708" t="str">
        <f>'U12選手権組合せ (抽選結果)'!AJ19</f>
        <v>ＮＩＫＫＯ　ＳＰＯＲＴＳ　ＣＬＵＢ　セントラル</v>
      </c>
      <c r="AB7" s="708"/>
      <c r="AC7" s="8"/>
      <c r="AD7" s="8"/>
      <c r="AE7" s="455"/>
      <c r="AF7" s="456"/>
    </row>
    <row r="8" spans="1:33" ht="20.100000000000001" customHeight="1" x14ac:dyDescent="0.2">
      <c r="B8" s="451"/>
      <c r="C8" s="451"/>
      <c r="D8" s="8"/>
      <c r="E8" s="8"/>
      <c r="F8" s="453"/>
      <c r="G8" s="453"/>
      <c r="H8" s="8"/>
      <c r="I8" s="8"/>
      <c r="J8" s="452"/>
      <c r="K8" s="452"/>
      <c r="L8" s="8"/>
      <c r="M8" s="8"/>
      <c r="N8" s="454"/>
      <c r="O8" s="454"/>
      <c r="P8" s="271"/>
      <c r="Q8" s="8"/>
      <c r="R8" s="8"/>
      <c r="S8" s="639"/>
      <c r="T8" s="639"/>
      <c r="U8" s="8"/>
      <c r="V8" s="8"/>
      <c r="W8" s="533"/>
      <c r="X8" s="533"/>
      <c r="Y8" s="8"/>
      <c r="Z8" s="8"/>
      <c r="AA8" s="708"/>
      <c r="AB8" s="708"/>
      <c r="AC8" s="8"/>
      <c r="AD8" s="8"/>
      <c r="AE8" s="455"/>
      <c r="AF8" s="456"/>
    </row>
    <row r="9" spans="1:33" ht="20.100000000000001" customHeight="1" x14ac:dyDescent="0.2">
      <c r="B9" s="451"/>
      <c r="C9" s="451"/>
      <c r="D9" s="8"/>
      <c r="E9" s="8"/>
      <c r="F9" s="453"/>
      <c r="G9" s="453"/>
      <c r="H9" s="8"/>
      <c r="I9" s="8"/>
      <c r="J9" s="452"/>
      <c r="K9" s="452"/>
      <c r="L9" s="8"/>
      <c r="M9" s="8"/>
      <c r="N9" s="454"/>
      <c r="O9" s="454"/>
      <c r="P9" s="271"/>
      <c r="Q9" s="8"/>
      <c r="R9" s="8"/>
      <c r="S9" s="639"/>
      <c r="T9" s="639"/>
      <c r="U9" s="8"/>
      <c r="V9" s="8"/>
      <c r="W9" s="533"/>
      <c r="X9" s="533"/>
      <c r="Y9" s="8"/>
      <c r="Z9" s="8"/>
      <c r="AA9" s="708"/>
      <c r="AB9" s="708"/>
      <c r="AC9" s="8"/>
      <c r="AD9" s="8"/>
      <c r="AE9" s="455"/>
      <c r="AF9" s="456"/>
    </row>
    <row r="10" spans="1:33" ht="20.100000000000001" customHeight="1" x14ac:dyDescent="0.2">
      <c r="B10" s="451"/>
      <c r="C10" s="451"/>
      <c r="D10" s="8"/>
      <c r="E10" s="8"/>
      <c r="F10" s="453"/>
      <c r="G10" s="453"/>
      <c r="H10" s="8"/>
      <c r="I10" s="8"/>
      <c r="J10" s="452"/>
      <c r="K10" s="452"/>
      <c r="L10" s="8"/>
      <c r="M10" s="8"/>
      <c r="N10" s="454"/>
      <c r="O10" s="454"/>
      <c r="P10" s="271"/>
      <c r="Q10" s="8"/>
      <c r="R10" s="8"/>
      <c r="S10" s="639"/>
      <c r="T10" s="639"/>
      <c r="U10" s="8"/>
      <c r="V10" s="8"/>
      <c r="W10" s="533"/>
      <c r="X10" s="533"/>
      <c r="Y10" s="8"/>
      <c r="Z10" s="8"/>
      <c r="AA10" s="708"/>
      <c r="AB10" s="708"/>
      <c r="AC10" s="8"/>
      <c r="AD10" s="8"/>
      <c r="AE10" s="455"/>
      <c r="AF10" s="456"/>
    </row>
    <row r="11" spans="1:33" ht="20.100000000000001" customHeight="1" x14ac:dyDescent="0.2">
      <c r="B11" s="451"/>
      <c r="C11" s="451"/>
      <c r="D11" s="8"/>
      <c r="E11" s="8"/>
      <c r="F11" s="453"/>
      <c r="G11" s="453"/>
      <c r="H11" s="8"/>
      <c r="I11" s="8"/>
      <c r="J11" s="452"/>
      <c r="K11" s="452"/>
      <c r="L11" s="8"/>
      <c r="M11" s="8"/>
      <c r="N11" s="454"/>
      <c r="O11" s="454"/>
      <c r="P11" s="271"/>
      <c r="Q11" s="8"/>
      <c r="R11" s="8"/>
      <c r="S11" s="639"/>
      <c r="T11" s="639"/>
      <c r="U11" s="8"/>
      <c r="V11" s="8"/>
      <c r="W11" s="533"/>
      <c r="X11" s="533"/>
      <c r="Y11" s="8"/>
      <c r="Z11" s="8"/>
      <c r="AA11" s="708"/>
      <c r="AB11" s="708"/>
      <c r="AC11" s="8"/>
      <c r="AD11" s="8"/>
      <c r="AE11" s="455"/>
      <c r="AF11" s="456"/>
    </row>
    <row r="12" spans="1:33" ht="20.100000000000001" customHeight="1" x14ac:dyDescent="0.2">
      <c r="B12" s="451"/>
      <c r="C12" s="451"/>
      <c r="D12" s="8"/>
      <c r="E12" s="8"/>
      <c r="F12" s="453"/>
      <c r="G12" s="453"/>
      <c r="H12" s="8"/>
      <c r="I12" s="8"/>
      <c r="J12" s="452"/>
      <c r="K12" s="452"/>
      <c r="L12" s="8"/>
      <c r="M12" s="8"/>
      <c r="N12" s="454"/>
      <c r="O12" s="454"/>
      <c r="P12" s="271"/>
      <c r="Q12" s="8"/>
      <c r="R12" s="8"/>
      <c r="S12" s="639"/>
      <c r="T12" s="639"/>
      <c r="U12" s="8"/>
      <c r="V12" s="8"/>
      <c r="W12" s="533"/>
      <c r="X12" s="533"/>
      <c r="Y12" s="8"/>
      <c r="Z12" s="8"/>
      <c r="AA12" s="708"/>
      <c r="AB12" s="708"/>
      <c r="AC12" s="8"/>
      <c r="AD12" s="8"/>
      <c r="AE12" s="455"/>
      <c r="AF12" s="456"/>
    </row>
    <row r="13" spans="1:33" ht="20.100000000000001" customHeight="1" x14ac:dyDescent="0.2">
      <c r="B13" s="451"/>
      <c r="C13" s="451"/>
      <c r="D13" s="271"/>
      <c r="E13" s="271"/>
      <c r="F13" s="453"/>
      <c r="G13" s="453"/>
      <c r="H13" s="271"/>
      <c r="I13" s="271"/>
      <c r="J13" s="452"/>
      <c r="K13" s="452"/>
      <c r="L13" s="271"/>
      <c r="M13" s="271"/>
      <c r="N13" s="454"/>
      <c r="O13" s="454"/>
      <c r="P13" s="271"/>
      <c r="Q13" s="271"/>
      <c r="R13" s="271"/>
      <c r="S13" s="639"/>
      <c r="T13" s="639"/>
      <c r="U13" s="271"/>
      <c r="V13" s="271"/>
      <c r="W13" s="533"/>
      <c r="X13" s="533"/>
      <c r="Y13" s="271"/>
      <c r="Z13" s="271"/>
      <c r="AA13" s="708"/>
      <c r="AB13" s="708"/>
      <c r="AC13" s="271"/>
      <c r="AD13" s="271"/>
      <c r="AE13" s="455"/>
      <c r="AF13" s="456"/>
    </row>
    <row r="14" spans="1:33" ht="20.100000000000001" customHeight="1" x14ac:dyDescent="0.2">
      <c r="B14" s="451"/>
      <c r="C14" s="451"/>
      <c r="D14" s="271"/>
      <c r="E14" s="271"/>
      <c r="F14" s="453"/>
      <c r="G14" s="453"/>
      <c r="H14" s="271"/>
      <c r="I14" s="271"/>
      <c r="J14" s="452"/>
      <c r="K14" s="452"/>
      <c r="L14" s="271"/>
      <c r="M14" s="271"/>
      <c r="N14" s="454"/>
      <c r="O14" s="454"/>
      <c r="P14" s="271"/>
      <c r="Q14" s="271"/>
      <c r="R14" s="271"/>
      <c r="S14" s="639"/>
      <c r="T14" s="639"/>
      <c r="U14" s="271"/>
      <c r="V14" s="271"/>
      <c r="W14" s="533"/>
      <c r="X14" s="533"/>
      <c r="Y14" s="271"/>
      <c r="Z14" s="271"/>
      <c r="AA14" s="708"/>
      <c r="AB14" s="708"/>
      <c r="AC14" s="271"/>
      <c r="AD14" s="271"/>
      <c r="AE14" s="455"/>
      <c r="AF14" s="456"/>
    </row>
    <row r="15" spans="1:33" ht="20.100000000000001" customHeight="1" x14ac:dyDescent="0.2">
      <c r="C15" s="232"/>
      <c r="D15" s="232"/>
      <c r="G15" s="232"/>
      <c r="H15" s="232"/>
      <c r="K15" s="232"/>
      <c r="L15" s="232"/>
      <c r="O15" s="232"/>
      <c r="P15" s="232"/>
      <c r="T15" s="232"/>
      <c r="U15" s="232"/>
      <c r="X15" s="232"/>
      <c r="Y15" s="232"/>
      <c r="AB15" s="245" t="s">
        <v>86</v>
      </c>
      <c r="AC15" s="241" t="s">
        <v>15</v>
      </c>
      <c r="AD15" s="241" t="s">
        <v>16</v>
      </c>
      <c r="AE15" s="241" t="s">
        <v>16</v>
      </c>
      <c r="AF15" s="241" t="s">
        <v>14</v>
      </c>
      <c r="AG15" s="84" t="s">
        <v>87</v>
      </c>
    </row>
    <row r="16" spans="1:33" ht="20.100000000000001" customHeight="1" x14ac:dyDescent="0.2">
      <c r="A16" s="7"/>
      <c r="B16" s="461" t="s">
        <v>5</v>
      </c>
      <c r="C16" s="462">
        <v>0.39583333333333331</v>
      </c>
      <c r="D16" s="462"/>
      <c r="E16" s="462"/>
      <c r="G16" s="464" t="str">
        <f>F7</f>
        <v>ＦＣＲｉｓｏ</v>
      </c>
      <c r="H16" s="464"/>
      <c r="I16" s="464"/>
      <c r="J16" s="464"/>
      <c r="K16" s="464"/>
      <c r="L16" s="464"/>
      <c r="M16" s="464"/>
      <c r="N16" s="446">
        <f>P16+P17</f>
        <v>7</v>
      </c>
      <c r="O16" s="447" t="s">
        <v>10</v>
      </c>
      <c r="P16" s="230">
        <v>3</v>
      </c>
      <c r="Q16" s="239" t="s">
        <v>37</v>
      </c>
      <c r="R16" s="230">
        <v>0</v>
      </c>
      <c r="S16" s="447" t="s">
        <v>11</v>
      </c>
      <c r="T16" s="446">
        <f>R16+R17</f>
        <v>0</v>
      </c>
      <c r="U16" s="445" t="str">
        <f>J7</f>
        <v>ＡＣ　ＥＳＰＡＣＩＯ</v>
      </c>
      <c r="V16" s="445"/>
      <c r="W16" s="445"/>
      <c r="X16" s="445"/>
      <c r="Y16" s="445"/>
      <c r="Z16" s="445"/>
      <c r="AA16" s="445"/>
      <c r="AB16" s="458" t="s">
        <v>86</v>
      </c>
      <c r="AC16" s="459" t="s">
        <v>80</v>
      </c>
      <c r="AD16" s="459" t="s">
        <v>81</v>
      </c>
      <c r="AE16" s="459" t="s">
        <v>82</v>
      </c>
      <c r="AF16" s="459">
        <v>6</v>
      </c>
      <c r="AG16" s="460" t="s">
        <v>87</v>
      </c>
    </row>
    <row r="17" spans="1:33" ht="20.100000000000001" customHeight="1" x14ac:dyDescent="0.2">
      <c r="A17" s="7"/>
      <c r="B17" s="461"/>
      <c r="C17" s="462"/>
      <c r="D17" s="462"/>
      <c r="E17" s="462"/>
      <c r="G17" s="464"/>
      <c r="H17" s="464"/>
      <c r="I17" s="464"/>
      <c r="J17" s="464"/>
      <c r="K17" s="464"/>
      <c r="L17" s="464"/>
      <c r="M17" s="464"/>
      <c r="N17" s="446"/>
      <c r="O17" s="447"/>
      <c r="P17" s="230">
        <v>4</v>
      </c>
      <c r="Q17" s="239" t="s">
        <v>37</v>
      </c>
      <c r="R17" s="230">
        <v>0</v>
      </c>
      <c r="S17" s="447"/>
      <c r="T17" s="446"/>
      <c r="U17" s="445"/>
      <c r="V17" s="445"/>
      <c r="W17" s="445"/>
      <c r="X17" s="445"/>
      <c r="Y17" s="445"/>
      <c r="Z17" s="445"/>
      <c r="AA17" s="445"/>
      <c r="AB17" s="458"/>
      <c r="AC17" s="459"/>
      <c r="AD17" s="459"/>
      <c r="AE17" s="459"/>
      <c r="AF17" s="459"/>
      <c r="AG17" s="460"/>
    </row>
    <row r="18" spans="1:33" ht="20.100000000000001" customHeight="1" x14ac:dyDescent="0.2">
      <c r="C18" s="14"/>
      <c r="D18" s="14"/>
      <c r="E18" s="13"/>
      <c r="G18" s="230"/>
      <c r="H18" s="230"/>
      <c r="I18" s="272"/>
      <c r="J18" s="272"/>
      <c r="K18" s="230"/>
      <c r="L18" s="230"/>
      <c r="M18" s="272"/>
      <c r="N18" s="272"/>
      <c r="O18" s="230"/>
      <c r="P18" s="230"/>
      <c r="Q18" s="272"/>
      <c r="R18" s="272"/>
      <c r="S18" s="272"/>
      <c r="T18" s="230"/>
      <c r="U18" s="230"/>
      <c r="V18" s="272"/>
      <c r="W18" s="272"/>
      <c r="X18" s="230"/>
      <c r="Y18" s="230"/>
      <c r="Z18" s="272"/>
      <c r="AA18" s="272"/>
      <c r="AB18" s="227"/>
      <c r="AC18" s="21"/>
      <c r="AD18" s="21"/>
      <c r="AE18" s="22"/>
      <c r="AF18" s="22"/>
      <c r="AG18" s="228"/>
    </row>
    <row r="19" spans="1:33" ht="20.100000000000001" customHeight="1" x14ac:dyDescent="0.2">
      <c r="A19" s="7"/>
      <c r="B19" s="461" t="s">
        <v>6</v>
      </c>
      <c r="C19" s="462">
        <v>0.4236111111111111</v>
      </c>
      <c r="D19" s="462"/>
      <c r="E19" s="462"/>
      <c r="G19" s="464" t="str">
        <f>S7</f>
        <v>野原グランディオスＦＣ</v>
      </c>
      <c r="H19" s="464"/>
      <c r="I19" s="464"/>
      <c r="J19" s="464"/>
      <c r="K19" s="464"/>
      <c r="L19" s="464"/>
      <c r="M19" s="464"/>
      <c r="N19" s="446">
        <f>P19+P20</f>
        <v>4</v>
      </c>
      <c r="O19" s="447" t="s">
        <v>10</v>
      </c>
      <c r="P19" s="230">
        <v>0</v>
      </c>
      <c r="Q19" s="239" t="s">
        <v>37</v>
      </c>
      <c r="R19" s="230">
        <v>0</v>
      </c>
      <c r="S19" s="447" t="s">
        <v>11</v>
      </c>
      <c r="T19" s="446">
        <f>R19+R20</f>
        <v>0</v>
      </c>
      <c r="U19" s="445" t="str">
        <f>W7</f>
        <v>国分寺サッカークラブ</v>
      </c>
      <c r="V19" s="445"/>
      <c r="W19" s="445"/>
      <c r="X19" s="445"/>
      <c r="Y19" s="445"/>
      <c r="Z19" s="445"/>
      <c r="AA19" s="445"/>
      <c r="AB19" s="458" t="s">
        <v>86</v>
      </c>
      <c r="AC19" s="459" t="s">
        <v>83</v>
      </c>
      <c r="AD19" s="459" t="s">
        <v>84</v>
      </c>
      <c r="AE19" s="459" t="s">
        <v>85</v>
      </c>
      <c r="AF19" s="459">
        <v>3</v>
      </c>
      <c r="AG19" s="460" t="s">
        <v>87</v>
      </c>
    </row>
    <row r="20" spans="1:33" ht="20.100000000000001" customHeight="1" x14ac:dyDescent="0.2">
      <c r="A20" s="7"/>
      <c r="B20" s="461"/>
      <c r="C20" s="462"/>
      <c r="D20" s="462"/>
      <c r="E20" s="462"/>
      <c r="G20" s="464"/>
      <c r="H20" s="464"/>
      <c r="I20" s="464"/>
      <c r="J20" s="464"/>
      <c r="K20" s="464"/>
      <c r="L20" s="464"/>
      <c r="M20" s="464"/>
      <c r="N20" s="446"/>
      <c r="O20" s="447"/>
      <c r="P20" s="230">
        <v>4</v>
      </c>
      <c r="Q20" s="239" t="s">
        <v>37</v>
      </c>
      <c r="R20" s="230">
        <v>0</v>
      </c>
      <c r="S20" s="447"/>
      <c r="T20" s="446"/>
      <c r="U20" s="445"/>
      <c r="V20" s="445"/>
      <c r="W20" s="445"/>
      <c r="X20" s="445"/>
      <c r="Y20" s="445"/>
      <c r="Z20" s="445"/>
      <c r="AA20" s="445"/>
      <c r="AB20" s="458"/>
      <c r="AC20" s="459"/>
      <c r="AD20" s="459"/>
      <c r="AE20" s="459"/>
      <c r="AF20" s="459"/>
      <c r="AG20" s="460"/>
    </row>
    <row r="21" spans="1:33" ht="20.100000000000001" customHeight="1" x14ac:dyDescent="0.2">
      <c r="A21" s="7"/>
      <c r="C21" s="14"/>
      <c r="D21" s="14"/>
      <c r="E21" s="13"/>
      <c r="G21" s="230"/>
      <c r="H21" s="230"/>
      <c r="I21" s="272"/>
      <c r="J21" s="272"/>
      <c r="K21" s="230"/>
      <c r="L21" s="230"/>
      <c r="M21" s="272"/>
      <c r="N21" s="272"/>
      <c r="O21" s="230"/>
      <c r="P21" s="230"/>
      <c r="Q21" s="272"/>
      <c r="R21" s="272"/>
      <c r="S21" s="272"/>
      <c r="T21" s="230"/>
      <c r="U21" s="230"/>
      <c r="V21" s="272"/>
      <c r="W21" s="272"/>
      <c r="X21" s="230"/>
      <c r="Y21" s="230"/>
      <c r="Z21" s="272"/>
      <c r="AA21" s="272"/>
      <c r="AB21" s="227"/>
      <c r="AC21" s="21"/>
      <c r="AD21" s="21"/>
      <c r="AE21" s="22"/>
      <c r="AF21" s="22"/>
      <c r="AG21" s="228"/>
    </row>
    <row r="22" spans="1:33" ht="20.100000000000001" customHeight="1" x14ac:dyDescent="0.2">
      <c r="A22" s="7"/>
      <c r="B22" s="461" t="s">
        <v>7</v>
      </c>
      <c r="C22" s="462">
        <v>0.4513888888888889</v>
      </c>
      <c r="D22" s="462"/>
      <c r="E22" s="462"/>
      <c r="G22" s="464" t="str">
        <f>F7</f>
        <v>ＦＣＲｉｓｏ</v>
      </c>
      <c r="H22" s="464"/>
      <c r="I22" s="464"/>
      <c r="J22" s="464"/>
      <c r="K22" s="464"/>
      <c r="L22" s="464"/>
      <c r="M22" s="464"/>
      <c r="N22" s="446">
        <f>P22+P23</f>
        <v>2</v>
      </c>
      <c r="O22" s="447" t="s">
        <v>10</v>
      </c>
      <c r="P22" s="230">
        <v>0</v>
      </c>
      <c r="Q22" s="239" t="s">
        <v>37</v>
      </c>
      <c r="R22" s="230">
        <v>0</v>
      </c>
      <c r="S22" s="447" t="s">
        <v>11</v>
      </c>
      <c r="T22" s="446">
        <f>R22+R23</f>
        <v>0</v>
      </c>
      <c r="U22" s="445" t="str">
        <f>N7</f>
        <v>赤見フットボールクラブ</v>
      </c>
      <c r="V22" s="445"/>
      <c r="W22" s="445"/>
      <c r="X22" s="445"/>
      <c r="Y22" s="445"/>
      <c r="Z22" s="445"/>
      <c r="AA22" s="445"/>
      <c r="AB22" s="458" t="s">
        <v>86</v>
      </c>
      <c r="AC22" s="459" t="s">
        <v>82</v>
      </c>
      <c r="AD22" s="459" t="s">
        <v>80</v>
      </c>
      <c r="AE22" s="459" t="s">
        <v>81</v>
      </c>
      <c r="AF22" s="459">
        <v>5</v>
      </c>
      <c r="AG22" s="460" t="s">
        <v>87</v>
      </c>
    </row>
    <row r="23" spans="1:33" ht="20.100000000000001" customHeight="1" x14ac:dyDescent="0.2">
      <c r="A23" s="7"/>
      <c r="B23" s="461"/>
      <c r="C23" s="462"/>
      <c r="D23" s="462"/>
      <c r="E23" s="462"/>
      <c r="G23" s="464"/>
      <c r="H23" s="464"/>
      <c r="I23" s="464"/>
      <c r="J23" s="464"/>
      <c r="K23" s="464"/>
      <c r="L23" s="464"/>
      <c r="M23" s="464"/>
      <c r="N23" s="446"/>
      <c r="O23" s="447"/>
      <c r="P23" s="230">
        <v>2</v>
      </c>
      <c r="Q23" s="239" t="s">
        <v>37</v>
      </c>
      <c r="R23" s="230">
        <v>0</v>
      </c>
      <c r="S23" s="447"/>
      <c r="T23" s="446"/>
      <c r="U23" s="445"/>
      <c r="V23" s="445"/>
      <c r="W23" s="445"/>
      <c r="X23" s="445"/>
      <c r="Y23" s="445"/>
      <c r="Z23" s="445"/>
      <c r="AA23" s="445"/>
      <c r="AB23" s="458"/>
      <c r="AC23" s="459"/>
      <c r="AD23" s="459"/>
      <c r="AE23" s="459"/>
      <c r="AF23" s="459"/>
      <c r="AG23" s="460"/>
    </row>
    <row r="24" spans="1:33" ht="20.100000000000001" customHeight="1" x14ac:dyDescent="0.2">
      <c r="A24" s="7"/>
      <c r="B24" s="229"/>
      <c r="C24" s="238"/>
      <c r="D24" s="238"/>
      <c r="E24" s="238"/>
      <c r="G24" s="230"/>
      <c r="H24" s="230"/>
      <c r="I24" s="230"/>
      <c r="J24" s="230"/>
      <c r="K24" s="230"/>
      <c r="L24" s="230"/>
      <c r="M24" s="230"/>
      <c r="N24" s="18"/>
      <c r="O24" s="231"/>
      <c r="P24" s="230"/>
      <c r="Q24" s="272"/>
      <c r="R24" s="272"/>
      <c r="S24" s="231"/>
      <c r="T24" s="18"/>
      <c r="U24" s="230"/>
      <c r="V24" s="230"/>
      <c r="W24" s="230"/>
      <c r="X24" s="230"/>
      <c r="Y24" s="230"/>
      <c r="Z24" s="230"/>
      <c r="AA24" s="230"/>
      <c r="AB24" s="227"/>
      <c r="AC24" s="21"/>
      <c r="AD24" s="21"/>
      <c r="AE24" s="22"/>
      <c r="AF24" s="22"/>
      <c r="AG24" s="228"/>
    </row>
    <row r="25" spans="1:33" ht="20.100000000000001" customHeight="1" x14ac:dyDescent="0.2">
      <c r="A25" s="7"/>
      <c r="B25" s="461" t="s">
        <v>8</v>
      </c>
      <c r="C25" s="462">
        <v>0.47916666666666669</v>
      </c>
      <c r="D25" s="462"/>
      <c r="E25" s="462"/>
      <c r="G25" s="464" t="str">
        <f>S7</f>
        <v>野原グランディオスＦＣ</v>
      </c>
      <c r="H25" s="464"/>
      <c r="I25" s="464"/>
      <c r="J25" s="464"/>
      <c r="K25" s="464"/>
      <c r="L25" s="464"/>
      <c r="M25" s="464"/>
      <c r="N25" s="446">
        <f>P25+P26</f>
        <v>9</v>
      </c>
      <c r="O25" s="447" t="s">
        <v>10</v>
      </c>
      <c r="P25" s="230">
        <v>6</v>
      </c>
      <c r="Q25" s="239" t="s">
        <v>37</v>
      </c>
      <c r="R25" s="230">
        <v>0</v>
      </c>
      <c r="S25" s="447" t="s">
        <v>11</v>
      </c>
      <c r="T25" s="446">
        <f>R25+R26</f>
        <v>0</v>
      </c>
      <c r="U25" s="463" t="str">
        <f>AA7</f>
        <v>ＮＩＫＫＯ　ＳＰＯＲＴＳ　ＣＬＵＢ　セントラル</v>
      </c>
      <c r="V25" s="463"/>
      <c r="W25" s="463"/>
      <c r="X25" s="463"/>
      <c r="Y25" s="463"/>
      <c r="Z25" s="463"/>
      <c r="AA25" s="463"/>
      <c r="AB25" s="458" t="s">
        <v>86</v>
      </c>
      <c r="AC25" s="459" t="s">
        <v>85</v>
      </c>
      <c r="AD25" s="459" t="s">
        <v>83</v>
      </c>
      <c r="AE25" s="459" t="s">
        <v>84</v>
      </c>
      <c r="AF25" s="459">
        <v>2</v>
      </c>
      <c r="AG25" s="460" t="s">
        <v>87</v>
      </c>
    </row>
    <row r="26" spans="1:33" ht="20.100000000000001" customHeight="1" x14ac:dyDescent="0.2">
      <c r="A26" s="7"/>
      <c r="B26" s="461"/>
      <c r="C26" s="462"/>
      <c r="D26" s="462"/>
      <c r="E26" s="462"/>
      <c r="G26" s="464"/>
      <c r="H26" s="464"/>
      <c r="I26" s="464"/>
      <c r="J26" s="464"/>
      <c r="K26" s="464"/>
      <c r="L26" s="464"/>
      <c r="M26" s="464"/>
      <c r="N26" s="446"/>
      <c r="O26" s="447"/>
      <c r="P26" s="230">
        <v>3</v>
      </c>
      <c r="Q26" s="239" t="s">
        <v>37</v>
      </c>
      <c r="R26" s="230">
        <v>0</v>
      </c>
      <c r="S26" s="447"/>
      <c r="T26" s="446"/>
      <c r="U26" s="463"/>
      <c r="V26" s="463"/>
      <c r="W26" s="463"/>
      <c r="X26" s="463"/>
      <c r="Y26" s="463"/>
      <c r="Z26" s="463"/>
      <c r="AA26" s="463"/>
      <c r="AB26" s="458"/>
      <c r="AC26" s="459"/>
      <c r="AD26" s="459"/>
      <c r="AE26" s="459"/>
      <c r="AF26" s="459"/>
      <c r="AG26" s="460"/>
    </row>
    <row r="27" spans="1:33" ht="20.100000000000001" customHeight="1" x14ac:dyDescent="0.2">
      <c r="A27" s="7"/>
      <c r="C27" s="14"/>
      <c r="D27" s="14"/>
      <c r="E27" s="13"/>
      <c r="G27" s="230"/>
      <c r="H27" s="230"/>
      <c r="I27" s="272"/>
      <c r="J27" s="272"/>
      <c r="K27" s="230"/>
      <c r="L27" s="230"/>
      <c r="M27" s="272"/>
      <c r="N27" s="272"/>
      <c r="O27" s="230"/>
      <c r="P27" s="230"/>
      <c r="Q27" s="272"/>
      <c r="R27" s="272"/>
      <c r="S27" s="272"/>
      <c r="T27" s="230"/>
      <c r="U27" s="230"/>
      <c r="V27" s="272"/>
      <c r="W27" s="272"/>
      <c r="X27" s="230"/>
      <c r="Y27" s="230"/>
      <c r="Z27" s="272"/>
      <c r="AA27" s="272"/>
      <c r="AB27" s="227"/>
      <c r="AC27" s="21"/>
      <c r="AD27" s="21"/>
      <c r="AE27" s="22"/>
      <c r="AF27" s="22"/>
      <c r="AG27" s="228"/>
    </row>
    <row r="28" spans="1:33" ht="20.100000000000001" customHeight="1" x14ac:dyDescent="0.2">
      <c r="A28" s="7"/>
      <c r="B28" s="461" t="s">
        <v>9</v>
      </c>
      <c r="C28" s="462">
        <v>0.50694444444444442</v>
      </c>
      <c r="D28" s="462"/>
      <c r="E28" s="462"/>
      <c r="G28" s="709" t="str">
        <f>J7</f>
        <v>ＡＣ　ＥＳＰＡＣＩＯ</v>
      </c>
      <c r="H28" s="709"/>
      <c r="I28" s="709"/>
      <c r="J28" s="709"/>
      <c r="K28" s="709"/>
      <c r="L28" s="709"/>
      <c r="M28" s="709"/>
      <c r="N28" s="446">
        <f>P28+P29</f>
        <v>0</v>
      </c>
      <c r="O28" s="447" t="s">
        <v>10</v>
      </c>
      <c r="P28" s="230">
        <v>0</v>
      </c>
      <c r="Q28" s="239" t="s">
        <v>37</v>
      </c>
      <c r="R28" s="230">
        <v>1</v>
      </c>
      <c r="S28" s="447" t="s">
        <v>11</v>
      </c>
      <c r="T28" s="446">
        <f>R28+R29</f>
        <v>2</v>
      </c>
      <c r="U28" s="464" t="str">
        <f>N7</f>
        <v>赤見フットボールクラブ</v>
      </c>
      <c r="V28" s="464"/>
      <c r="W28" s="464"/>
      <c r="X28" s="464"/>
      <c r="Y28" s="464"/>
      <c r="Z28" s="464"/>
      <c r="AA28" s="464"/>
      <c r="AB28" s="458" t="s">
        <v>86</v>
      </c>
      <c r="AC28" s="459" t="s">
        <v>81</v>
      </c>
      <c r="AD28" s="459" t="s">
        <v>82</v>
      </c>
      <c r="AE28" s="459" t="s">
        <v>80</v>
      </c>
      <c r="AF28" s="459">
        <v>4</v>
      </c>
      <c r="AG28" s="460" t="s">
        <v>87</v>
      </c>
    </row>
    <row r="29" spans="1:33" ht="20.100000000000001" customHeight="1" x14ac:dyDescent="0.2">
      <c r="A29" s="7"/>
      <c r="B29" s="461"/>
      <c r="C29" s="462"/>
      <c r="D29" s="462"/>
      <c r="E29" s="462"/>
      <c r="G29" s="709"/>
      <c r="H29" s="709"/>
      <c r="I29" s="709"/>
      <c r="J29" s="709"/>
      <c r="K29" s="709"/>
      <c r="L29" s="709"/>
      <c r="M29" s="709"/>
      <c r="N29" s="446"/>
      <c r="O29" s="447"/>
      <c r="P29" s="230">
        <v>0</v>
      </c>
      <c r="Q29" s="239" t="s">
        <v>37</v>
      </c>
      <c r="R29" s="230">
        <v>1</v>
      </c>
      <c r="S29" s="447"/>
      <c r="T29" s="446"/>
      <c r="U29" s="464"/>
      <c r="V29" s="464"/>
      <c r="W29" s="464"/>
      <c r="X29" s="464"/>
      <c r="Y29" s="464"/>
      <c r="Z29" s="464"/>
      <c r="AA29" s="464"/>
      <c r="AB29" s="458"/>
      <c r="AC29" s="459"/>
      <c r="AD29" s="459"/>
      <c r="AE29" s="459"/>
      <c r="AF29" s="459"/>
      <c r="AG29" s="460"/>
    </row>
    <row r="30" spans="1:33" ht="20.100000000000001" customHeight="1" x14ac:dyDescent="0.2">
      <c r="A30" s="7"/>
      <c r="C30" s="14"/>
      <c r="D30" s="14"/>
      <c r="E30" s="13"/>
      <c r="G30" s="230"/>
      <c r="H30" s="230"/>
      <c r="I30" s="272"/>
      <c r="J30" s="272"/>
      <c r="K30" s="230"/>
      <c r="L30" s="230"/>
      <c r="M30" s="272"/>
      <c r="N30" s="272"/>
      <c r="O30" s="230"/>
      <c r="P30" s="230"/>
      <c r="Q30" s="272"/>
      <c r="R30" s="272"/>
      <c r="S30" s="272"/>
      <c r="T30" s="230"/>
      <c r="U30" s="230"/>
      <c r="V30" s="272"/>
      <c r="W30" s="272"/>
      <c r="X30" s="230"/>
      <c r="Y30" s="230"/>
      <c r="Z30" s="272"/>
      <c r="AA30" s="272"/>
      <c r="AB30" s="227"/>
      <c r="AC30" s="232"/>
      <c r="AD30" s="21"/>
      <c r="AE30" s="21"/>
      <c r="AF30" s="22"/>
      <c r="AG30" s="83"/>
    </row>
    <row r="31" spans="1:33" ht="20.100000000000001" customHeight="1" x14ac:dyDescent="0.2">
      <c r="A31" s="7"/>
      <c r="B31" s="461" t="s">
        <v>1</v>
      </c>
      <c r="C31" s="462">
        <v>0.53472222222222221</v>
      </c>
      <c r="D31" s="462"/>
      <c r="E31" s="462"/>
      <c r="G31" s="464" t="str">
        <f>W7</f>
        <v>国分寺サッカークラブ</v>
      </c>
      <c r="H31" s="464"/>
      <c r="I31" s="464"/>
      <c r="J31" s="464"/>
      <c r="K31" s="464"/>
      <c r="L31" s="464"/>
      <c r="M31" s="464"/>
      <c r="N31" s="446">
        <f>P31+P32</f>
        <v>1</v>
      </c>
      <c r="O31" s="447" t="s">
        <v>10</v>
      </c>
      <c r="P31" s="230">
        <v>0</v>
      </c>
      <c r="Q31" s="239" t="s">
        <v>37</v>
      </c>
      <c r="R31" s="230">
        <v>0</v>
      </c>
      <c r="S31" s="447" t="s">
        <v>11</v>
      </c>
      <c r="T31" s="446">
        <f>R31+R32</f>
        <v>0</v>
      </c>
      <c r="U31" s="463" t="str">
        <f>AA7</f>
        <v>ＮＩＫＫＯ　ＳＰＯＲＴＳ　ＣＬＵＢ　セントラル</v>
      </c>
      <c r="V31" s="463"/>
      <c r="W31" s="463"/>
      <c r="X31" s="463"/>
      <c r="Y31" s="463"/>
      <c r="Z31" s="463"/>
      <c r="AA31" s="463"/>
      <c r="AB31" s="458" t="s">
        <v>86</v>
      </c>
      <c r="AC31" s="459" t="s">
        <v>84</v>
      </c>
      <c r="AD31" s="459" t="s">
        <v>85</v>
      </c>
      <c r="AE31" s="459" t="s">
        <v>83</v>
      </c>
      <c r="AF31" s="459">
        <v>1</v>
      </c>
      <c r="AG31" s="460" t="s">
        <v>87</v>
      </c>
    </row>
    <row r="32" spans="1:33" ht="20.100000000000001" customHeight="1" x14ac:dyDescent="0.2">
      <c r="A32" s="7"/>
      <c r="B32" s="461"/>
      <c r="C32" s="462"/>
      <c r="D32" s="462"/>
      <c r="E32" s="462"/>
      <c r="G32" s="464"/>
      <c r="H32" s="464"/>
      <c r="I32" s="464"/>
      <c r="J32" s="464"/>
      <c r="K32" s="464"/>
      <c r="L32" s="464"/>
      <c r="M32" s="464"/>
      <c r="N32" s="446"/>
      <c r="O32" s="447"/>
      <c r="P32" s="230">
        <v>1</v>
      </c>
      <c r="Q32" s="239" t="s">
        <v>37</v>
      </c>
      <c r="R32" s="230">
        <v>0</v>
      </c>
      <c r="S32" s="447"/>
      <c r="T32" s="446"/>
      <c r="U32" s="463"/>
      <c r="V32" s="463"/>
      <c r="W32" s="463"/>
      <c r="X32" s="463"/>
      <c r="Y32" s="463"/>
      <c r="Z32" s="463"/>
      <c r="AA32" s="463"/>
      <c r="AB32" s="458"/>
      <c r="AC32" s="459"/>
      <c r="AD32" s="459"/>
      <c r="AE32" s="459"/>
      <c r="AF32" s="459"/>
      <c r="AG32" s="460"/>
    </row>
    <row r="33" spans="1:33" ht="20.100000000000001" customHeight="1" x14ac:dyDescent="0.2">
      <c r="B33" s="229"/>
      <c r="C33" s="20"/>
      <c r="D33" s="20"/>
      <c r="E33" s="20"/>
      <c r="G33" s="230"/>
      <c r="H33" s="230"/>
      <c r="I33" s="230"/>
      <c r="J33" s="230"/>
      <c r="K33" s="230"/>
      <c r="L33" s="230"/>
      <c r="M33" s="230"/>
      <c r="N33" s="18"/>
      <c r="O33" s="231"/>
      <c r="P33" s="230"/>
      <c r="Q33" s="239"/>
      <c r="R33" s="272"/>
      <c r="S33" s="231"/>
      <c r="T33" s="18"/>
      <c r="U33" s="230"/>
      <c r="V33" s="230"/>
      <c r="W33" s="230"/>
      <c r="X33" s="230"/>
      <c r="Y33" s="230"/>
      <c r="Z33" s="230"/>
      <c r="AA33" s="230"/>
      <c r="AB33" s="232"/>
      <c r="AC33" s="232"/>
      <c r="AF33" s="232"/>
      <c r="AG33" s="232"/>
    </row>
    <row r="34" spans="1:33" ht="20.100000000000001" customHeight="1" x14ac:dyDescent="0.2">
      <c r="C34" s="468" t="str">
        <f>J3</f>
        <v>U</v>
      </c>
      <c r="D34" s="469"/>
      <c r="E34" s="469"/>
      <c r="F34" s="470"/>
      <c r="G34" s="544" t="str">
        <f>C36</f>
        <v>ＦＣＲｉｓｏ</v>
      </c>
      <c r="H34" s="545"/>
      <c r="I34" s="488" t="str">
        <f>C38</f>
        <v>ＡＣ　ＥＳＰＡＣＩＯ</v>
      </c>
      <c r="J34" s="489"/>
      <c r="K34" s="500" t="str">
        <f>C40</f>
        <v>赤見フットボールクラブ</v>
      </c>
      <c r="L34" s="501"/>
      <c r="M34" s="466" t="s">
        <v>2</v>
      </c>
      <c r="N34" s="466" t="s">
        <v>3</v>
      </c>
      <c r="O34" s="466" t="s">
        <v>12</v>
      </c>
      <c r="P34" s="466" t="s">
        <v>4</v>
      </c>
      <c r="R34" s="482" t="str">
        <f>W3</f>
        <v>UU</v>
      </c>
      <c r="S34" s="483"/>
      <c r="T34" s="483"/>
      <c r="U34" s="484"/>
      <c r="V34" s="520" t="str">
        <f>R36</f>
        <v>野原グランディオスＦＣ</v>
      </c>
      <c r="W34" s="521"/>
      <c r="X34" s="488" t="str">
        <f>R38</f>
        <v>国分寺サッカークラブ</v>
      </c>
      <c r="Y34" s="489"/>
      <c r="Z34" s="710" t="str">
        <f>R40</f>
        <v>ＮＩＫＫＯ　ＳＰＯＲＴＳ　ＣＬＵＢ　セントラル</v>
      </c>
      <c r="AA34" s="711"/>
      <c r="AB34" s="466" t="s">
        <v>2</v>
      </c>
      <c r="AC34" s="466" t="s">
        <v>3</v>
      </c>
      <c r="AD34" s="466" t="s">
        <v>12</v>
      </c>
      <c r="AE34" s="466" t="s">
        <v>4</v>
      </c>
    </row>
    <row r="35" spans="1:33" ht="20.100000000000001" customHeight="1" x14ac:dyDescent="0.2">
      <c r="C35" s="471"/>
      <c r="D35" s="472"/>
      <c r="E35" s="472"/>
      <c r="F35" s="473"/>
      <c r="G35" s="546"/>
      <c r="H35" s="547"/>
      <c r="I35" s="490"/>
      <c r="J35" s="491"/>
      <c r="K35" s="502"/>
      <c r="L35" s="503"/>
      <c r="M35" s="467"/>
      <c r="N35" s="467"/>
      <c r="O35" s="467"/>
      <c r="P35" s="467"/>
      <c r="R35" s="485"/>
      <c r="S35" s="486"/>
      <c r="T35" s="486"/>
      <c r="U35" s="487"/>
      <c r="V35" s="522"/>
      <c r="W35" s="523"/>
      <c r="X35" s="490"/>
      <c r="Y35" s="491"/>
      <c r="Z35" s="712"/>
      <c r="AA35" s="713"/>
      <c r="AB35" s="467"/>
      <c r="AC35" s="467"/>
      <c r="AD35" s="467"/>
      <c r="AE35" s="467"/>
    </row>
    <row r="36" spans="1:33" ht="20.100000000000001" customHeight="1" x14ac:dyDescent="0.2">
      <c r="C36" s="506" t="str">
        <f>F7</f>
        <v>ＦＣＲｉｓｏ</v>
      </c>
      <c r="D36" s="507"/>
      <c r="E36" s="507"/>
      <c r="F36" s="508"/>
      <c r="G36" s="474"/>
      <c r="H36" s="475"/>
      <c r="I36" s="281">
        <f>N16</f>
        <v>7</v>
      </c>
      <c r="J36" s="281">
        <f>T16</f>
        <v>0</v>
      </c>
      <c r="K36" s="281">
        <f>N22</f>
        <v>2</v>
      </c>
      <c r="L36" s="281">
        <f>T22</f>
        <v>0</v>
      </c>
      <c r="M36" s="478">
        <f>COUNTIF(G37:L37,"○")*3+COUNTIF(G37:L37,"△")</f>
        <v>6</v>
      </c>
      <c r="N36" s="480">
        <f>O36-J36-L36</f>
        <v>9</v>
      </c>
      <c r="O36" s="480">
        <f>I36+K36</f>
        <v>9</v>
      </c>
      <c r="P36" s="480">
        <v>1</v>
      </c>
      <c r="R36" s="506" t="str">
        <f>S7</f>
        <v>野原グランディオスＦＣ</v>
      </c>
      <c r="S36" s="507"/>
      <c r="T36" s="507"/>
      <c r="U36" s="508"/>
      <c r="V36" s="474"/>
      <c r="W36" s="475"/>
      <c r="X36" s="281">
        <f>N19</f>
        <v>4</v>
      </c>
      <c r="Y36" s="281">
        <f>T19</f>
        <v>0</v>
      </c>
      <c r="Z36" s="281">
        <f>N25</f>
        <v>9</v>
      </c>
      <c r="AA36" s="281">
        <f>T25</f>
        <v>0</v>
      </c>
      <c r="AB36" s="478">
        <f>COUNTIF(V37:AA37,"○")*3+COUNTIF(V37:AA37,"△")</f>
        <v>6</v>
      </c>
      <c r="AC36" s="480">
        <f>AD36-Y36-AA36</f>
        <v>13</v>
      </c>
      <c r="AD36" s="480">
        <f>X36+Z36</f>
        <v>13</v>
      </c>
      <c r="AE36" s="480">
        <v>1</v>
      </c>
    </row>
    <row r="37" spans="1:33" ht="20.100000000000001" customHeight="1" x14ac:dyDescent="0.2">
      <c r="C37" s="509"/>
      <c r="D37" s="510"/>
      <c r="E37" s="510"/>
      <c r="F37" s="511"/>
      <c r="G37" s="476"/>
      <c r="H37" s="477"/>
      <c r="I37" s="504" t="str">
        <f>IF(I36&gt;J36,"○",IF(I36&lt;J36,"×",IF(I36=J36,"△")))</f>
        <v>○</v>
      </c>
      <c r="J37" s="505"/>
      <c r="K37" s="504" t="str">
        <f>IF(K36&gt;L36,"○",IF(K36&lt;L36,"×",IF(K36=L36,"△")))</f>
        <v>○</v>
      </c>
      <c r="L37" s="505"/>
      <c r="M37" s="479"/>
      <c r="N37" s="481"/>
      <c r="O37" s="481"/>
      <c r="P37" s="481"/>
      <c r="R37" s="509"/>
      <c r="S37" s="510"/>
      <c r="T37" s="510"/>
      <c r="U37" s="511"/>
      <c r="V37" s="476"/>
      <c r="W37" s="477"/>
      <c r="X37" s="504" t="str">
        <f>IF(X36&gt;Y36,"○",IF(X36&lt;Y36,"×",IF(X36=Y36,"△")))</f>
        <v>○</v>
      </c>
      <c r="Y37" s="505"/>
      <c r="Z37" s="504" t="str">
        <f t="shared" ref="Z37" si="0">IF(Z36&gt;AA36,"○",IF(Z36&lt;AA36,"×",IF(Z36=AA36,"△")))</f>
        <v>○</v>
      </c>
      <c r="AA37" s="505"/>
      <c r="AB37" s="479"/>
      <c r="AC37" s="481"/>
      <c r="AD37" s="481"/>
      <c r="AE37" s="481"/>
    </row>
    <row r="38" spans="1:33" ht="20.100000000000001" customHeight="1" x14ac:dyDescent="0.2">
      <c r="C38" s="468" t="str">
        <f>J7</f>
        <v>ＡＣ　ＥＳＰＡＣＩＯ</v>
      </c>
      <c r="D38" s="469"/>
      <c r="E38" s="469"/>
      <c r="F38" s="470"/>
      <c r="G38" s="281">
        <f>J36</f>
        <v>0</v>
      </c>
      <c r="H38" s="281">
        <f>I36</f>
        <v>7</v>
      </c>
      <c r="I38" s="474"/>
      <c r="J38" s="475"/>
      <c r="K38" s="281">
        <f>N28</f>
        <v>0</v>
      </c>
      <c r="L38" s="281">
        <f>T28</f>
        <v>2</v>
      </c>
      <c r="M38" s="478">
        <f>COUNTIF(G39:L39,"○")*3+COUNTIF(G39:L39,"△")</f>
        <v>0</v>
      </c>
      <c r="N38" s="480">
        <f>O38-H38-L38</f>
        <v>-9</v>
      </c>
      <c r="O38" s="480">
        <f>G38+K38</f>
        <v>0</v>
      </c>
      <c r="P38" s="480">
        <v>3</v>
      </c>
      <c r="R38" s="468" t="str">
        <f>W7</f>
        <v>国分寺サッカークラブ</v>
      </c>
      <c r="S38" s="469"/>
      <c r="T38" s="469"/>
      <c r="U38" s="470"/>
      <c r="V38" s="281">
        <f>Y36</f>
        <v>0</v>
      </c>
      <c r="W38" s="281">
        <f>X36</f>
        <v>4</v>
      </c>
      <c r="X38" s="474"/>
      <c r="Y38" s="475"/>
      <c r="Z38" s="281">
        <f>N31</f>
        <v>1</v>
      </c>
      <c r="AA38" s="281">
        <f>T31</f>
        <v>0</v>
      </c>
      <c r="AB38" s="478">
        <f>COUNTIF(V39:AA39,"○")*3+COUNTIF(V39:AA39,"△")</f>
        <v>3</v>
      </c>
      <c r="AC38" s="480">
        <f>AD38-W38-AA38</f>
        <v>-3</v>
      </c>
      <c r="AD38" s="480">
        <f>V38+Z38</f>
        <v>1</v>
      </c>
      <c r="AE38" s="480">
        <v>2</v>
      </c>
    </row>
    <row r="39" spans="1:33" ht="20.100000000000001" customHeight="1" x14ac:dyDescent="0.2">
      <c r="C39" s="471"/>
      <c r="D39" s="472"/>
      <c r="E39" s="472"/>
      <c r="F39" s="473"/>
      <c r="G39" s="504" t="str">
        <f>IF(G38&gt;H38,"○",IF(G38&lt;H38,"×",IF(G38=H38,"△")))</f>
        <v>×</v>
      </c>
      <c r="H39" s="505"/>
      <c r="I39" s="476"/>
      <c r="J39" s="477"/>
      <c r="K39" s="504" t="str">
        <f>IF(K38&gt;L38,"○",IF(K38&lt;L38,"×",IF(K38=L38,"△")))</f>
        <v>×</v>
      </c>
      <c r="L39" s="505"/>
      <c r="M39" s="479"/>
      <c r="N39" s="481"/>
      <c r="O39" s="481"/>
      <c r="P39" s="481"/>
      <c r="R39" s="471"/>
      <c r="S39" s="472"/>
      <c r="T39" s="472"/>
      <c r="U39" s="473"/>
      <c r="V39" s="504" t="str">
        <f>IF(V38&gt;W38,"○",IF(V38&lt;W38,"×",IF(V38=W38,"△")))</f>
        <v>×</v>
      </c>
      <c r="W39" s="505"/>
      <c r="X39" s="476"/>
      <c r="Y39" s="477"/>
      <c r="Z39" s="504" t="str">
        <f t="shared" ref="Z39" si="1">IF(Z38&gt;AA38,"○",IF(Z38&lt;AA38,"×",IF(Z38=AA38,"△")))</f>
        <v>○</v>
      </c>
      <c r="AA39" s="505"/>
      <c r="AB39" s="479"/>
      <c r="AC39" s="481"/>
      <c r="AD39" s="481"/>
      <c r="AE39" s="481"/>
    </row>
    <row r="40" spans="1:33" ht="20.100000000000001" customHeight="1" x14ac:dyDescent="0.2">
      <c r="C40" s="468" t="str">
        <f>N7</f>
        <v>赤見フットボールクラブ</v>
      </c>
      <c r="D40" s="469"/>
      <c r="E40" s="469"/>
      <c r="F40" s="470"/>
      <c r="G40" s="281">
        <f>L36</f>
        <v>0</v>
      </c>
      <c r="H40" s="281">
        <f>K36</f>
        <v>2</v>
      </c>
      <c r="I40" s="281">
        <f>L38</f>
        <v>2</v>
      </c>
      <c r="J40" s="281">
        <f>K38</f>
        <v>0</v>
      </c>
      <c r="K40" s="474"/>
      <c r="L40" s="475"/>
      <c r="M40" s="478">
        <f>COUNTIF(G41:L41,"○")*3+COUNTIF(G41:L41,"△")</f>
        <v>3</v>
      </c>
      <c r="N40" s="480">
        <f>O40-H40-J40</f>
        <v>0</v>
      </c>
      <c r="O40" s="480">
        <f>G40+I40</f>
        <v>2</v>
      </c>
      <c r="P40" s="480">
        <v>2</v>
      </c>
      <c r="R40" s="651" t="str">
        <f>AA7</f>
        <v>ＮＩＫＫＯ　ＳＰＯＲＴＳ　ＣＬＵＢ　セントラル</v>
      </c>
      <c r="S40" s="652"/>
      <c r="T40" s="652"/>
      <c r="U40" s="653"/>
      <c r="V40" s="281">
        <f>AA36</f>
        <v>0</v>
      </c>
      <c r="W40" s="281">
        <f>Z36</f>
        <v>9</v>
      </c>
      <c r="X40" s="281">
        <f>AA38</f>
        <v>0</v>
      </c>
      <c r="Y40" s="281">
        <f>Z38</f>
        <v>1</v>
      </c>
      <c r="Z40" s="474"/>
      <c r="AA40" s="475"/>
      <c r="AB40" s="478">
        <f>COUNTIF(V41:AA41,"○")*3+COUNTIF(V41:AA41,"△")</f>
        <v>0</v>
      </c>
      <c r="AC40" s="480">
        <f>AD40-W40-Y40</f>
        <v>-10</v>
      </c>
      <c r="AD40" s="480">
        <f>V40+X40</f>
        <v>0</v>
      </c>
      <c r="AE40" s="480">
        <v>3</v>
      </c>
    </row>
    <row r="41" spans="1:33" ht="20.100000000000001" customHeight="1" x14ac:dyDescent="0.2">
      <c r="C41" s="471"/>
      <c r="D41" s="472"/>
      <c r="E41" s="472"/>
      <c r="F41" s="473"/>
      <c r="G41" s="504" t="str">
        <f>IF(G40&gt;H40,"○",IF(G40&lt;H40,"×",IF(G40=H40,"△")))</f>
        <v>×</v>
      </c>
      <c r="H41" s="505"/>
      <c r="I41" s="504" t="str">
        <f>IF(I40&gt;J40,"○",IF(I40&lt;J40,"×",IF(I40=J40,"△")))</f>
        <v>○</v>
      </c>
      <c r="J41" s="505"/>
      <c r="K41" s="476"/>
      <c r="L41" s="477"/>
      <c r="M41" s="479"/>
      <c r="N41" s="481"/>
      <c r="O41" s="481"/>
      <c r="P41" s="481"/>
      <c r="R41" s="654"/>
      <c r="S41" s="655"/>
      <c r="T41" s="655"/>
      <c r="U41" s="656"/>
      <c r="V41" s="504" t="str">
        <f>IF(V40&gt;W40,"○",IF(V40&lt;W40,"×",IF(V40=W40,"△")))</f>
        <v>×</v>
      </c>
      <c r="W41" s="505"/>
      <c r="X41" s="504" t="str">
        <f>IF(X40&gt;Y40,"○",IF(X40&lt;Y40,"×",IF(X40=Y40,"△")))</f>
        <v>×</v>
      </c>
      <c r="Y41" s="505"/>
      <c r="Z41" s="476"/>
      <c r="AA41" s="477"/>
      <c r="AB41" s="479"/>
      <c r="AC41" s="481"/>
      <c r="AD41" s="481"/>
      <c r="AE41" s="481"/>
    </row>
    <row r="42" spans="1:33" ht="20.100000000000001" customHeight="1" x14ac:dyDescent="0.2"/>
    <row r="43" spans="1:33" ht="20.100000000000001" customHeight="1" x14ac:dyDescent="0.2"/>
    <row r="44" spans="1:33" ht="22.05" customHeight="1" x14ac:dyDescent="0.2">
      <c r="A44" s="440" t="str">
        <f>A1</f>
        <v>■第1日　2月4日  予選リーグ</v>
      </c>
      <c r="B44" s="440"/>
      <c r="C44" s="440"/>
      <c r="D44" s="440"/>
      <c r="E44" s="440"/>
      <c r="F44" s="440"/>
      <c r="G44" s="440"/>
      <c r="H44" s="440"/>
      <c r="I44" s="440"/>
      <c r="J44" s="440"/>
      <c r="K44" s="440"/>
      <c r="L44" s="440"/>
      <c r="N44" s="441" t="s">
        <v>378</v>
      </c>
      <c r="O44" s="441"/>
      <c r="P44" s="441"/>
      <c r="Q44" s="441"/>
      <c r="R44" s="441"/>
      <c r="T44" s="442" t="s">
        <v>376</v>
      </c>
      <c r="U44" s="442"/>
      <c r="V44" s="442"/>
      <c r="W44" s="442"/>
      <c r="X44" s="443" t="str">
        <f>'U12選手権組合せ (抽選結果)'!AL10</f>
        <v>真岡市北運動場A</v>
      </c>
      <c r="Y44" s="443"/>
      <c r="Z44" s="443"/>
      <c r="AA44" s="443"/>
      <c r="AB44" s="443"/>
      <c r="AC44" s="443"/>
      <c r="AD44" s="443"/>
      <c r="AE44" s="443"/>
      <c r="AF44" s="443"/>
      <c r="AG44" s="443"/>
    </row>
    <row r="45" spans="1:33" ht="20.100000000000001" customHeight="1" x14ac:dyDescent="0.2">
      <c r="A45" s="234"/>
      <c r="B45" s="234"/>
      <c r="C45" s="234"/>
      <c r="D45" s="234"/>
      <c r="E45" s="234"/>
      <c r="F45" s="234"/>
      <c r="G45" s="234"/>
      <c r="H45" s="12"/>
      <c r="I45" s="235"/>
      <c r="J45" s="235"/>
      <c r="K45" s="235"/>
      <c r="L45" s="235"/>
      <c r="N45" s="235"/>
      <c r="O45" s="235"/>
      <c r="P45" s="235"/>
      <c r="Q45" s="235"/>
      <c r="R45" s="235"/>
      <c r="T45" s="236"/>
      <c r="U45" s="236"/>
      <c r="V45" s="236"/>
      <c r="W45" s="236"/>
      <c r="X45" s="237"/>
      <c r="Y45" s="237"/>
      <c r="AA45" s="17"/>
      <c r="AB45" s="82"/>
      <c r="AC45" s="82"/>
      <c r="AD45" s="82"/>
      <c r="AE45" s="82"/>
      <c r="AF45" s="82"/>
      <c r="AG45" s="82"/>
    </row>
    <row r="46" spans="1:33" ht="20.100000000000001" customHeight="1" x14ac:dyDescent="0.2">
      <c r="F46" s="238"/>
      <c r="J46" s="444" t="s">
        <v>124</v>
      </c>
      <c r="K46" s="444"/>
      <c r="W46" s="444" t="s">
        <v>125</v>
      </c>
      <c r="X46" s="444"/>
      <c r="Z46" s="17"/>
      <c r="AA46" s="17"/>
      <c r="AB46" s="82"/>
      <c r="AC46" s="82"/>
      <c r="AD46" s="82"/>
      <c r="AE46" s="82"/>
      <c r="AF46" s="82"/>
      <c r="AG46" s="82"/>
    </row>
    <row r="47" spans="1:33" ht="20.100000000000001" customHeight="1" thickBot="1" x14ac:dyDescent="0.25">
      <c r="G47" s="263"/>
      <c r="H47" s="263"/>
      <c r="I47" s="263"/>
      <c r="J47" s="264"/>
      <c r="K47" s="275"/>
      <c r="L47" s="263"/>
      <c r="M47" s="263"/>
      <c r="N47" s="263"/>
      <c r="O47" s="276"/>
      <c r="P47" s="276"/>
      <c r="Q47" s="276"/>
      <c r="R47" s="276"/>
      <c r="S47" s="276"/>
      <c r="T47" s="263"/>
      <c r="U47" s="263"/>
      <c r="V47" s="263"/>
      <c r="W47" s="277"/>
      <c r="X47" s="269"/>
      <c r="Y47" s="276"/>
      <c r="Z47" s="17"/>
      <c r="AA47" s="17"/>
      <c r="AB47" s="82"/>
      <c r="AC47" s="82"/>
      <c r="AD47" s="82"/>
      <c r="AE47" s="82"/>
      <c r="AF47" s="82"/>
      <c r="AG47" s="82"/>
    </row>
    <row r="48" spans="1:33" ht="20.100000000000001" customHeight="1" thickTop="1" x14ac:dyDescent="0.2">
      <c r="F48" s="266"/>
      <c r="H48" s="267"/>
      <c r="J48" s="268"/>
      <c r="K48" s="299"/>
      <c r="L48" s="300"/>
      <c r="M48" s="300"/>
      <c r="N48" s="297"/>
      <c r="S48" s="266"/>
      <c r="V48" s="267"/>
      <c r="W48" s="268"/>
      <c r="X48" s="299"/>
      <c r="Y48" s="300"/>
      <c r="Z48" s="300"/>
      <c r="AA48" s="297"/>
      <c r="AB48" s="276"/>
    </row>
    <row r="49" spans="1:33" ht="20.100000000000001" customHeight="1" x14ac:dyDescent="0.2">
      <c r="B49" s="457"/>
      <c r="C49" s="457"/>
      <c r="D49" s="7"/>
      <c r="E49" s="7"/>
      <c r="F49" s="448">
        <v>1</v>
      </c>
      <c r="G49" s="448"/>
      <c r="H49" s="9"/>
      <c r="I49" s="9"/>
      <c r="J49" s="448">
        <v>2</v>
      </c>
      <c r="K49" s="448"/>
      <c r="L49" s="9"/>
      <c r="M49" s="9"/>
      <c r="N49" s="448">
        <v>3</v>
      </c>
      <c r="O49" s="448"/>
      <c r="P49" s="270"/>
      <c r="Q49" s="9"/>
      <c r="R49" s="9"/>
      <c r="S49" s="448">
        <v>4</v>
      </c>
      <c r="T49" s="448"/>
      <c r="U49" s="9"/>
      <c r="V49" s="9"/>
      <c r="W49" s="448">
        <v>5</v>
      </c>
      <c r="X49" s="448"/>
      <c r="Y49" s="9"/>
      <c r="Z49" s="9"/>
      <c r="AA49" s="448">
        <v>6</v>
      </c>
      <c r="AB49" s="448"/>
      <c r="AC49" s="7"/>
      <c r="AD49" s="7"/>
      <c r="AE49" s="449"/>
      <c r="AF49" s="450"/>
    </row>
    <row r="50" spans="1:33" ht="20.100000000000001" customHeight="1" x14ac:dyDescent="0.2">
      <c r="B50" s="451"/>
      <c r="C50" s="451"/>
      <c r="D50" s="8"/>
      <c r="E50" s="8"/>
      <c r="F50" s="452" t="str">
        <f>'U12選手権組合せ (抽選結果)'!AJ16</f>
        <v>今市ジュニオール</v>
      </c>
      <c r="G50" s="452"/>
      <c r="H50" s="8"/>
      <c r="I50" s="8"/>
      <c r="J50" s="452" t="str">
        <f>'U12選手権組合せ (抽選結果)'!AJ15</f>
        <v>栃木ジュニオール</v>
      </c>
      <c r="K50" s="452"/>
      <c r="L50" s="8"/>
      <c r="M50" s="8"/>
      <c r="N50" s="639" t="str">
        <f>'U12選手権組合せ (抽選結果)'!AJ14</f>
        <v>ＩＳＯＳＯＣＣＥＲＣＬＵＢ</v>
      </c>
      <c r="O50" s="639"/>
      <c r="P50" s="271"/>
      <c r="Q50" s="8"/>
      <c r="R50" s="8"/>
      <c r="S50" s="616" t="str">
        <f>'U12選手権組合せ (抽選結果)'!AJ13</f>
        <v>上河内ジュニアサッカークラブ</v>
      </c>
      <c r="T50" s="616"/>
      <c r="U50" s="8"/>
      <c r="V50" s="8"/>
      <c r="W50" s="452" t="str">
        <f>'U12選手権組合せ (抽選結果)'!AJ12</f>
        <v>エスペランサＭＯＫＡ</v>
      </c>
      <c r="X50" s="452"/>
      <c r="Y50" s="8"/>
      <c r="Z50" s="8"/>
      <c r="AA50" s="694" t="str">
        <f>'U12選手権組合せ (抽選結果)'!AJ11</f>
        <v>ＣＡ．アトレチコ　佐野</v>
      </c>
      <c r="AB50" s="694"/>
      <c r="AC50" s="8"/>
      <c r="AD50" s="8"/>
      <c r="AE50" s="455"/>
      <c r="AF50" s="456"/>
    </row>
    <row r="51" spans="1:33" ht="20.100000000000001" customHeight="1" x14ac:dyDescent="0.2">
      <c r="B51" s="451"/>
      <c r="C51" s="451"/>
      <c r="D51" s="8"/>
      <c r="E51" s="8"/>
      <c r="F51" s="452"/>
      <c r="G51" s="452"/>
      <c r="H51" s="8"/>
      <c r="I51" s="8"/>
      <c r="J51" s="452"/>
      <c r="K51" s="452"/>
      <c r="L51" s="8"/>
      <c r="M51" s="8"/>
      <c r="N51" s="639"/>
      <c r="O51" s="639"/>
      <c r="P51" s="271"/>
      <c r="Q51" s="8"/>
      <c r="R51" s="8"/>
      <c r="S51" s="616"/>
      <c r="T51" s="616"/>
      <c r="U51" s="8"/>
      <c r="V51" s="8"/>
      <c r="W51" s="452"/>
      <c r="X51" s="452"/>
      <c r="Y51" s="8"/>
      <c r="Z51" s="8"/>
      <c r="AA51" s="694"/>
      <c r="AB51" s="694"/>
      <c r="AC51" s="8"/>
      <c r="AD51" s="8"/>
      <c r="AE51" s="455"/>
      <c r="AF51" s="456"/>
    </row>
    <row r="52" spans="1:33" ht="20.100000000000001" customHeight="1" x14ac:dyDescent="0.2">
      <c r="B52" s="451"/>
      <c r="C52" s="451"/>
      <c r="D52" s="8"/>
      <c r="E52" s="8"/>
      <c r="F52" s="452"/>
      <c r="G52" s="452"/>
      <c r="H52" s="8"/>
      <c r="I52" s="8"/>
      <c r="J52" s="452"/>
      <c r="K52" s="452"/>
      <c r="L52" s="8"/>
      <c r="M52" s="8"/>
      <c r="N52" s="639"/>
      <c r="O52" s="639"/>
      <c r="P52" s="271"/>
      <c r="Q52" s="8"/>
      <c r="R52" s="8"/>
      <c r="S52" s="616"/>
      <c r="T52" s="616"/>
      <c r="U52" s="8"/>
      <c r="V52" s="8"/>
      <c r="W52" s="452"/>
      <c r="X52" s="452"/>
      <c r="Y52" s="8"/>
      <c r="Z52" s="8"/>
      <c r="AA52" s="694"/>
      <c r="AB52" s="694"/>
      <c r="AC52" s="8"/>
      <c r="AD52" s="8"/>
      <c r="AE52" s="455"/>
      <c r="AF52" s="456"/>
    </row>
    <row r="53" spans="1:33" ht="20.100000000000001" customHeight="1" x14ac:dyDescent="0.2">
      <c r="B53" s="451"/>
      <c r="C53" s="451"/>
      <c r="D53" s="8"/>
      <c r="E53" s="8"/>
      <c r="F53" s="452"/>
      <c r="G53" s="452"/>
      <c r="H53" s="8"/>
      <c r="I53" s="8"/>
      <c r="J53" s="452"/>
      <c r="K53" s="452"/>
      <c r="L53" s="8"/>
      <c r="M53" s="8"/>
      <c r="N53" s="639"/>
      <c r="O53" s="639"/>
      <c r="P53" s="271"/>
      <c r="Q53" s="8"/>
      <c r="R53" s="8"/>
      <c r="S53" s="616"/>
      <c r="T53" s="616"/>
      <c r="U53" s="8"/>
      <c r="V53" s="8"/>
      <c r="W53" s="452"/>
      <c r="X53" s="452"/>
      <c r="Y53" s="8"/>
      <c r="Z53" s="8"/>
      <c r="AA53" s="694"/>
      <c r="AB53" s="694"/>
      <c r="AC53" s="8"/>
      <c r="AD53" s="8"/>
      <c r="AE53" s="455"/>
      <c r="AF53" s="456"/>
    </row>
    <row r="54" spans="1:33" ht="20.100000000000001" customHeight="1" x14ac:dyDescent="0.2">
      <c r="B54" s="451"/>
      <c r="C54" s="451"/>
      <c r="D54" s="8"/>
      <c r="E54" s="8"/>
      <c r="F54" s="452"/>
      <c r="G54" s="452"/>
      <c r="H54" s="8"/>
      <c r="I54" s="8"/>
      <c r="J54" s="452"/>
      <c r="K54" s="452"/>
      <c r="L54" s="8"/>
      <c r="M54" s="8"/>
      <c r="N54" s="639"/>
      <c r="O54" s="639"/>
      <c r="P54" s="271"/>
      <c r="Q54" s="8"/>
      <c r="R54" s="8"/>
      <c r="S54" s="616"/>
      <c r="T54" s="616"/>
      <c r="U54" s="8"/>
      <c r="V54" s="8"/>
      <c r="W54" s="452"/>
      <c r="X54" s="452"/>
      <c r="Y54" s="8"/>
      <c r="Z54" s="8"/>
      <c r="AA54" s="694"/>
      <c r="AB54" s="694"/>
      <c r="AC54" s="8"/>
      <c r="AD54" s="8"/>
      <c r="AE54" s="455"/>
      <c r="AF54" s="456"/>
    </row>
    <row r="55" spans="1:33" ht="20.100000000000001" customHeight="1" x14ac:dyDescent="0.2">
      <c r="B55" s="451"/>
      <c r="C55" s="451"/>
      <c r="D55" s="8"/>
      <c r="E55" s="8"/>
      <c r="F55" s="452"/>
      <c r="G55" s="452"/>
      <c r="H55" s="8"/>
      <c r="I55" s="8"/>
      <c r="J55" s="452"/>
      <c r="K55" s="452"/>
      <c r="L55" s="8"/>
      <c r="M55" s="8"/>
      <c r="N55" s="639"/>
      <c r="O55" s="639"/>
      <c r="P55" s="271"/>
      <c r="Q55" s="8"/>
      <c r="R55" s="8"/>
      <c r="S55" s="616"/>
      <c r="T55" s="616"/>
      <c r="U55" s="8"/>
      <c r="V55" s="8"/>
      <c r="W55" s="452"/>
      <c r="X55" s="452"/>
      <c r="Y55" s="8"/>
      <c r="Z55" s="8"/>
      <c r="AA55" s="694"/>
      <c r="AB55" s="694"/>
      <c r="AC55" s="8"/>
      <c r="AD55" s="8"/>
      <c r="AE55" s="455"/>
      <c r="AF55" s="456"/>
    </row>
    <row r="56" spans="1:33" ht="20.100000000000001" customHeight="1" x14ac:dyDescent="0.2">
      <c r="B56" s="451"/>
      <c r="C56" s="451"/>
      <c r="D56" s="271"/>
      <c r="E56" s="271"/>
      <c r="F56" s="452"/>
      <c r="G56" s="452"/>
      <c r="H56" s="271"/>
      <c r="I56" s="271"/>
      <c r="J56" s="452"/>
      <c r="K56" s="452"/>
      <c r="L56" s="271"/>
      <c r="M56" s="271"/>
      <c r="N56" s="639"/>
      <c r="O56" s="639"/>
      <c r="P56" s="271"/>
      <c r="Q56" s="271"/>
      <c r="R56" s="271"/>
      <c r="S56" s="616"/>
      <c r="T56" s="616"/>
      <c r="U56" s="271"/>
      <c r="V56" s="271"/>
      <c r="W56" s="452"/>
      <c r="X56" s="452"/>
      <c r="Y56" s="271"/>
      <c r="Z56" s="271"/>
      <c r="AA56" s="694"/>
      <c r="AB56" s="694"/>
      <c r="AC56" s="271"/>
      <c r="AD56" s="271"/>
      <c r="AE56" s="455"/>
      <c r="AF56" s="456"/>
    </row>
    <row r="57" spans="1:33" ht="20.100000000000001" customHeight="1" x14ac:dyDescent="0.2">
      <c r="B57" s="451"/>
      <c r="C57" s="451"/>
      <c r="D57" s="271"/>
      <c r="E57" s="271"/>
      <c r="F57" s="452"/>
      <c r="G57" s="452"/>
      <c r="H57" s="271"/>
      <c r="I57" s="271"/>
      <c r="J57" s="452"/>
      <c r="K57" s="452"/>
      <c r="L57" s="271"/>
      <c r="M57" s="271"/>
      <c r="N57" s="639"/>
      <c r="O57" s="639"/>
      <c r="P57" s="271"/>
      <c r="Q57" s="271"/>
      <c r="R57" s="271"/>
      <c r="S57" s="616"/>
      <c r="T57" s="616"/>
      <c r="U57" s="271"/>
      <c r="V57" s="271"/>
      <c r="W57" s="452"/>
      <c r="X57" s="452"/>
      <c r="Y57" s="271"/>
      <c r="Z57" s="271"/>
      <c r="AA57" s="694"/>
      <c r="AB57" s="694"/>
      <c r="AC57" s="271"/>
      <c r="AD57" s="271"/>
      <c r="AE57" s="455"/>
      <c r="AF57" s="456"/>
    </row>
    <row r="58" spans="1:33" ht="20.100000000000001" customHeight="1" x14ac:dyDescent="0.2">
      <c r="C58" s="232"/>
      <c r="D58" s="232"/>
      <c r="G58" s="232"/>
      <c r="H58" s="232"/>
      <c r="K58" s="232"/>
      <c r="L58" s="232"/>
      <c r="O58" s="232"/>
      <c r="P58" s="232"/>
      <c r="T58" s="232"/>
      <c r="U58" s="232"/>
      <c r="X58" s="232"/>
      <c r="Y58" s="232"/>
      <c r="AB58" s="245" t="s">
        <v>86</v>
      </c>
      <c r="AC58" s="241" t="s">
        <v>15</v>
      </c>
      <c r="AD58" s="241" t="s">
        <v>16</v>
      </c>
      <c r="AE58" s="241" t="s">
        <v>16</v>
      </c>
      <c r="AF58" s="241" t="s">
        <v>14</v>
      </c>
      <c r="AG58" s="84" t="s">
        <v>87</v>
      </c>
    </row>
    <row r="59" spans="1:33" ht="20.100000000000001" customHeight="1" x14ac:dyDescent="0.2">
      <c r="A59" s="7"/>
      <c r="B59" s="461" t="s">
        <v>5</v>
      </c>
      <c r="C59" s="462">
        <v>0.39583333333333331</v>
      </c>
      <c r="D59" s="462"/>
      <c r="E59" s="462"/>
      <c r="G59" s="445" t="str">
        <f>F50</f>
        <v>今市ジュニオール</v>
      </c>
      <c r="H59" s="445"/>
      <c r="I59" s="445"/>
      <c r="J59" s="445"/>
      <c r="K59" s="445"/>
      <c r="L59" s="445"/>
      <c r="M59" s="445"/>
      <c r="N59" s="446">
        <f>P59+P60</f>
        <v>0</v>
      </c>
      <c r="O59" s="447" t="s">
        <v>10</v>
      </c>
      <c r="P59" s="230">
        <v>0</v>
      </c>
      <c r="Q59" s="239" t="s">
        <v>37</v>
      </c>
      <c r="R59" s="230">
        <v>1</v>
      </c>
      <c r="S59" s="447" t="s">
        <v>11</v>
      </c>
      <c r="T59" s="446">
        <f>R59+R60</f>
        <v>1</v>
      </c>
      <c r="U59" s="464" t="str">
        <f>J50</f>
        <v>栃木ジュニオール</v>
      </c>
      <c r="V59" s="464"/>
      <c r="W59" s="464"/>
      <c r="X59" s="464"/>
      <c r="Y59" s="464"/>
      <c r="Z59" s="464"/>
      <c r="AA59" s="464"/>
      <c r="AB59" s="458" t="s">
        <v>86</v>
      </c>
      <c r="AC59" s="459" t="s">
        <v>80</v>
      </c>
      <c r="AD59" s="459" t="s">
        <v>81</v>
      </c>
      <c r="AE59" s="459" t="s">
        <v>82</v>
      </c>
      <c r="AF59" s="459">
        <v>6</v>
      </c>
      <c r="AG59" s="460" t="s">
        <v>87</v>
      </c>
    </row>
    <row r="60" spans="1:33" ht="20.100000000000001" customHeight="1" x14ac:dyDescent="0.2">
      <c r="A60" s="7"/>
      <c r="B60" s="461"/>
      <c r="C60" s="462"/>
      <c r="D60" s="462"/>
      <c r="E60" s="462"/>
      <c r="G60" s="445"/>
      <c r="H60" s="445"/>
      <c r="I60" s="445"/>
      <c r="J60" s="445"/>
      <c r="K60" s="445"/>
      <c r="L60" s="445"/>
      <c r="M60" s="445"/>
      <c r="N60" s="446"/>
      <c r="O60" s="447"/>
      <c r="P60" s="230">
        <v>0</v>
      </c>
      <c r="Q60" s="239" t="s">
        <v>37</v>
      </c>
      <c r="R60" s="230">
        <v>0</v>
      </c>
      <c r="S60" s="447"/>
      <c r="T60" s="446"/>
      <c r="U60" s="464"/>
      <c r="V60" s="464"/>
      <c r="W60" s="464"/>
      <c r="X60" s="464"/>
      <c r="Y60" s="464"/>
      <c r="Z60" s="464"/>
      <c r="AA60" s="464"/>
      <c r="AB60" s="458"/>
      <c r="AC60" s="459"/>
      <c r="AD60" s="459"/>
      <c r="AE60" s="459"/>
      <c r="AF60" s="459"/>
      <c r="AG60" s="460"/>
    </row>
    <row r="61" spans="1:33" ht="20.100000000000001" customHeight="1" x14ac:dyDescent="0.2">
      <c r="C61" s="14"/>
      <c r="D61" s="14"/>
      <c r="E61" s="13"/>
      <c r="G61" s="230"/>
      <c r="H61" s="230"/>
      <c r="I61" s="272"/>
      <c r="J61" s="272"/>
      <c r="K61" s="230"/>
      <c r="L61" s="230"/>
      <c r="M61" s="272"/>
      <c r="N61" s="272"/>
      <c r="O61" s="230"/>
      <c r="P61" s="230"/>
      <c r="Q61" s="272"/>
      <c r="R61" s="272"/>
      <c r="S61" s="272"/>
      <c r="T61" s="230"/>
      <c r="U61" s="230"/>
      <c r="V61" s="272"/>
      <c r="W61" s="272"/>
      <c r="X61" s="230"/>
      <c r="Y61" s="230"/>
      <c r="Z61" s="272"/>
      <c r="AA61" s="272"/>
      <c r="AB61" s="227"/>
      <c r="AC61" s="21"/>
      <c r="AD61" s="21"/>
      <c r="AE61" s="22"/>
      <c r="AF61" s="22"/>
      <c r="AG61" s="228"/>
    </row>
    <row r="62" spans="1:33" ht="20.100000000000001" customHeight="1" x14ac:dyDescent="0.2">
      <c r="A62" s="7"/>
      <c r="B62" s="461" t="s">
        <v>6</v>
      </c>
      <c r="C62" s="462">
        <v>0.4236111111111111</v>
      </c>
      <c r="D62" s="462"/>
      <c r="E62" s="462"/>
      <c r="G62" s="617" t="str">
        <f>S50</f>
        <v>上河内ジュニアサッカークラブ</v>
      </c>
      <c r="H62" s="617"/>
      <c r="I62" s="617"/>
      <c r="J62" s="617"/>
      <c r="K62" s="617"/>
      <c r="L62" s="617"/>
      <c r="M62" s="617"/>
      <c r="N62" s="446">
        <f>P62+P63</f>
        <v>2</v>
      </c>
      <c r="O62" s="447" t="s">
        <v>10</v>
      </c>
      <c r="P62" s="230">
        <v>2</v>
      </c>
      <c r="Q62" s="239" t="s">
        <v>37</v>
      </c>
      <c r="R62" s="230">
        <v>1</v>
      </c>
      <c r="S62" s="447" t="s">
        <v>11</v>
      </c>
      <c r="T62" s="446">
        <f>R62+R63</f>
        <v>1</v>
      </c>
      <c r="U62" s="445" t="str">
        <f>W50</f>
        <v>エスペランサＭＯＫＡ</v>
      </c>
      <c r="V62" s="445"/>
      <c r="W62" s="445"/>
      <c r="X62" s="445"/>
      <c r="Y62" s="445"/>
      <c r="Z62" s="445"/>
      <c r="AA62" s="445"/>
      <c r="AB62" s="458" t="s">
        <v>86</v>
      </c>
      <c r="AC62" s="459" t="s">
        <v>83</v>
      </c>
      <c r="AD62" s="459" t="s">
        <v>84</v>
      </c>
      <c r="AE62" s="459" t="s">
        <v>85</v>
      </c>
      <c r="AF62" s="459">
        <v>3</v>
      </c>
      <c r="AG62" s="460" t="s">
        <v>87</v>
      </c>
    </row>
    <row r="63" spans="1:33" ht="20.100000000000001" customHeight="1" x14ac:dyDescent="0.2">
      <c r="A63" s="7"/>
      <c r="B63" s="461"/>
      <c r="C63" s="462"/>
      <c r="D63" s="462"/>
      <c r="E63" s="462"/>
      <c r="G63" s="617"/>
      <c r="H63" s="617"/>
      <c r="I63" s="617"/>
      <c r="J63" s="617"/>
      <c r="K63" s="617"/>
      <c r="L63" s="617"/>
      <c r="M63" s="617"/>
      <c r="N63" s="446"/>
      <c r="O63" s="447"/>
      <c r="P63" s="230">
        <v>0</v>
      </c>
      <c r="Q63" s="239" t="s">
        <v>37</v>
      </c>
      <c r="R63" s="230">
        <v>0</v>
      </c>
      <c r="S63" s="447"/>
      <c r="T63" s="446"/>
      <c r="U63" s="445"/>
      <c r="V63" s="445"/>
      <c r="W63" s="445"/>
      <c r="X63" s="445"/>
      <c r="Y63" s="445"/>
      <c r="Z63" s="445"/>
      <c r="AA63" s="445"/>
      <c r="AB63" s="458"/>
      <c r="AC63" s="459"/>
      <c r="AD63" s="459"/>
      <c r="AE63" s="459"/>
      <c r="AF63" s="459"/>
      <c r="AG63" s="460"/>
    </row>
    <row r="64" spans="1:33" ht="20.100000000000001" customHeight="1" x14ac:dyDescent="0.2">
      <c r="A64" s="7"/>
      <c r="C64" s="14"/>
      <c r="D64" s="14"/>
      <c r="E64" s="13"/>
      <c r="G64" s="230"/>
      <c r="H64" s="230"/>
      <c r="I64" s="272"/>
      <c r="J64" s="272"/>
      <c r="K64" s="230"/>
      <c r="L64" s="230"/>
      <c r="M64" s="272"/>
      <c r="N64" s="272"/>
      <c r="O64" s="230"/>
      <c r="P64" s="230"/>
      <c r="Q64" s="272"/>
      <c r="R64" s="272"/>
      <c r="S64" s="272"/>
      <c r="T64" s="230"/>
      <c r="U64" s="230"/>
      <c r="V64" s="272"/>
      <c r="W64" s="272"/>
      <c r="X64" s="230"/>
      <c r="Y64" s="230"/>
      <c r="Z64" s="272"/>
      <c r="AA64" s="272"/>
      <c r="AB64" s="227"/>
      <c r="AC64" s="21"/>
      <c r="AD64" s="21"/>
      <c r="AE64" s="22"/>
      <c r="AF64" s="22"/>
      <c r="AG64" s="228"/>
    </row>
    <row r="65" spans="1:33" ht="20.100000000000001" customHeight="1" x14ac:dyDescent="0.2">
      <c r="A65" s="7"/>
      <c r="B65" s="461" t="s">
        <v>7</v>
      </c>
      <c r="C65" s="462">
        <v>0.4513888888888889</v>
      </c>
      <c r="D65" s="462"/>
      <c r="E65" s="462"/>
      <c r="G65" s="445" t="str">
        <f>F50</f>
        <v>今市ジュニオール</v>
      </c>
      <c r="H65" s="445"/>
      <c r="I65" s="445"/>
      <c r="J65" s="445"/>
      <c r="K65" s="445"/>
      <c r="L65" s="445"/>
      <c r="M65" s="445"/>
      <c r="N65" s="446">
        <f>P65+P66</f>
        <v>0</v>
      </c>
      <c r="O65" s="447" t="s">
        <v>10</v>
      </c>
      <c r="P65" s="230">
        <v>0</v>
      </c>
      <c r="Q65" s="239" t="s">
        <v>37</v>
      </c>
      <c r="R65" s="230">
        <v>1</v>
      </c>
      <c r="S65" s="447" t="s">
        <v>11</v>
      </c>
      <c r="T65" s="446">
        <f>R65+R66</f>
        <v>3</v>
      </c>
      <c r="U65" s="464" t="str">
        <f>N50</f>
        <v>ＩＳＯＳＯＣＣＥＲＣＬＵＢ</v>
      </c>
      <c r="V65" s="464"/>
      <c r="W65" s="464"/>
      <c r="X65" s="464"/>
      <c r="Y65" s="464"/>
      <c r="Z65" s="464"/>
      <c r="AA65" s="464"/>
      <c r="AB65" s="458" t="s">
        <v>86</v>
      </c>
      <c r="AC65" s="459" t="s">
        <v>82</v>
      </c>
      <c r="AD65" s="459" t="s">
        <v>80</v>
      </c>
      <c r="AE65" s="459" t="s">
        <v>81</v>
      </c>
      <c r="AF65" s="459">
        <v>5</v>
      </c>
      <c r="AG65" s="460" t="s">
        <v>87</v>
      </c>
    </row>
    <row r="66" spans="1:33" ht="20.100000000000001" customHeight="1" x14ac:dyDescent="0.2">
      <c r="A66" s="7"/>
      <c r="B66" s="461"/>
      <c r="C66" s="462"/>
      <c r="D66" s="462"/>
      <c r="E66" s="462"/>
      <c r="G66" s="445"/>
      <c r="H66" s="445"/>
      <c r="I66" s="445"/>
      <c r="J66" s="445"/>
      <c r="K66" s="445"/>
      <c r="L66" s="445"/>
      <c r="M66" s="445"/>
      <c r="N66" s="446"/>
      <c r="O66" s="447"/>
      <c r="P66" s="230">
        <v>0</v>
      </c>
      <c r="Q66" s="239" t="s">
        <v>37</v>
      </c>
      <c r="R66" s="230">
        <v>2</v>
      </c>
      <c r="S66" s="447"/>
      <c r="T66" s="446"/>
      <c r="U66" s="464"/>
      <c r="V66" s="464"/>
      <c r="W66" s="464"/>
      <c r="X66" s="464"/>
      <c r="Y66" s="464"/>
      <c r="Z66" s="464"/>
      <c r="AA66" s="464"/>
      <c r="AB66" s="458"/>
      <c r="AC66" s="459"/>
      <c r="AD66" s="459"/>
      <c r="AE66" s="459"/>
      <c r="AF66" s="459"/>
      <c r="AG66" s="460"/>
    </row>
    <row r="67" spans="1:33" ht="20.100000000000001" customHeight="1" x14ac:dyDescent="0.2">
      <c r="A67" s="7"/>
      <c r="B67" s="229"/>
      <c r="C67" s="238"/>
      <c r="D67" s="238"/>
      <c r="E67" s="238"/>
      <c r="G67" s="230"/>
      <c r="H67" s="230"/>
      <c r="I67" s="230"/>
      <c r="J67" s="230"/>
      <c r="K67" s="230"/>
      <c r="L67" s="230"/>
      <c r="M67" s="230"/>
      <c r="N67" s="18"/>
      <c r="O67" s="231"/>
      <c r="P67" s="230"/>
      <c r="Q67" s="272"/>
      <c r="R67" s="272"/>
      <c r="S67" s="231"/>
      <c r="T67" s="18"/>
      <c r="U67" s="230"/>
      <c r="V67" s="230"/>
      <c r="W67" s="230"/>
      <c r="X67" s="230"/>
      <c r="Y67" s="230"/>
      <c r="Z67" s="230"/>
      <c r="AA67" s="230"/>
      <c r="AB67" s="227"/>
      <c r="AC67" s="21"/>
      <c r="AD67" s="21"/>
      <c r="AE67" s="22"/>
      <c r="AF67" s="22"/>
      <c r="AG67" s="228"/>
    </row>
    <row r="68" spans="1:33" ht="20.100000000000001" customHeight="1" x14ac:dyDescent="0.2">
      <c r="A68" s="7"/>
      <c r="B68" s="461" t="s">
        <v>8</v>
      </c>
      <c r="C68" s="462">
        <v>0.47916666666666669</v>
      </c>
      <c r="D68" s="462"/>
      <c r="E68" s="462"/>
      <c r="G68" s="463" t="str">
        <f>S50</f>
        <v>上河内ジュニアサッカークラブ</v>
      </c>
      <c r="H68" s="463"/>
      <c r="I68" s="463"/>
      <c r="J68" s="463"/>
      <c r="K68" s="463"/>
      <c r="L68" s="463"/>
      <c r="M68" s="463"/>
      <c r="N68" s="446">
        <f>P68+P69</f>
        <v>0</v>
      </c>
      <c r="O68" s="447" t="s">
        <v>10</v>
      </c>
      <c r="P68" s="230">
        <v>0</v>
      </c>
      <c r="Q68" s="239" t="s">
        <v>37</v>
      </c>
      <c r="R68" s="230">
        <v>3</v>
      </c>
      <c r="S68" s="447" t="s">
        <v>11</v>
      </c>
      <c r="T68" s="446">
        <f>R68+R69</f>
        <v>4</v>
      </c>
      <c r="U68" s="464" t="str">
        <f>AA50</f>
        <v>ＣＡ．アトレチコ　佐野</v>
      </c>
      <c r="V68" s="464"/>
      <c r="W68" s="464"/>
      <c r="X68" s="464"/>
      <c r="Y68" s="464"/>
      <c r="Z68" s="464"/>
      <c r="AA68" s="464"/>
      <c r="AB68" s="458" t="s">
        <v>86</v>
      </c>
      <c r="AC68" s="459" t="s">
        <v>85</v>
      </c>
      <c r="AD68" s="459" t="s">
        <v>83</v>
      </c>
      <c r="AE68" s="459" t="s">
        <v>84</v>
      </c>
      <c r="AF68" s="459">
        <v>2</v>
      </c>
      <c r="AG68" s="460" t="s">
        <v>87</v>
      </c>
    </row>
    <row r="69" spans="1:33" ht="20.100000000000001" customHeight="1" x14ac:dyDescent="0.2">
      <c r="A69" s="7"/>
      <c r="B69" s="461"/>
      <c r="C69" s="462"/>
      <c r="D69" s="462"/>
      <c r="E69" s="462"/>
      <c r="G69" s="463"/>
      <c r="H69" s="463"/>
      <c r="I69" s="463"/>
      <c r="J69" s="463"/>
      <c r="K69" s="463"/>
      <c r="L69" s="463"/>
      <c r="M69" s="463"/>
      <c r="N69" s="446"/>
      <c r="O69" s="447"/>
      <c r="P69" s="230">
        <v>0</v>
      </c>
      <c r="Q69" s="239" t="s">
        <v>37</v>
      </c>
      <c r="R69" s="230">
        <v>1</v>
      </c>
      <c r="S69" s="447"/>
      <c r="T69" s="446"/>
      <c r="U69" s="464"/>
      <c r="V69" s="464"/>
      <c r="W69" s="464"/>
      <c r="X69" s="464"/>
      <c r="Y69" s="464"/>
      <c r="Z69" s="464"/>
      <c r="AA69" s="464"/>
      <c r="AB69" s="458"/>
      <c r="AC69" s="459"/>
      <c r="AD69" s="459"/>
      <c r="AE69" s="459"/>
      <c r="AF69" s="459"/>
      <c r="AG69" s="460"/>
    </row>
    <row r="70" spans="1:33" ht="20.100000000000001" customHeight="1" x14ac:dyDescent="0.2">
      <c r="A70" s="7"/>
      <c r="C70" s="14"/>
      <c r="D70" s="14"/>
      <c r="E70" s="13"/>
      <c r="G70" s="230"/>
      <c r="H70" s="230"/>
      <c r="I70" s="272"/>
      <c r="J70" s="272"/>
      <c r="K70" s="230"/>
      <c r="L70" s="230"/>
      <c r="M70" s="272"/>
      <c r="N70" s="272"/>
      <c r="O70" s="230"/>
      <c r="P70" s="230"/>
      <c r="Q70" s="272"/>
      <c r="R70" s="272"/>
      <c r="S70" s="272"/>
      <c r="T70" s="230"/>
      <c r="U70" s="230"/>
      <c r="V70" s="272"/>
      <c r="W70" s="272"/>
      <c r="X70" s="230"/>
      <c r="Y70" s="230"/>
      <c r="Z70" s="272"/>
      <c r="AA70" s="272"/>
      <c r="AB70" s="227"/>
      <c r="AC70" s="21"/>
      <c r="AD70" s="21"/>
      <c r="AE70" s="22"/>
      <c r="AF70" s="22"/>
      <c r="AG70" s="228"/>
    </row>
    <row r="71" spans="1:33" ht="20.100000000000001" customHeight="1" x14ac:dyDescent="0.2">
      <c r="A71" s="7"/>
      <c r="B71" s="461" t="s">
        <v>9</v>
      </c>
      <c r="C71" s="462">
        <v>0.50694444444444442</v>
      </c>
      <c r="D71" s="462"/>
      <c r="E71" s="462"/>
      <c r="G71" s="445" t="str">
        <f>J50</f>
        <v>栃木ジュニオール</v>
      </c>
      <c r="H71" s="445"/>
      <c r="I71" s="445"/>
      <c r="J71" s="445"/>
      <c r="K71" s="445"/>
      <c r="L71" s="445"/>
      <c r="M71" s="445"/>
      <c r="N71" s="446">
        <f>P71+P72</f>
        <v>1</v>
      </c>
      <c r="O71" s="447" t="s">
        <v>10</v>
      </c>
      <c r="P71" s="230">
        <v>0</v>
      </c>
      <c r="Q71" s="239" t="s">
        <v>37</v>
      </c>
      <c r="R71" s="230">
        <v>5</v>
      </c>
      <c r="S71" s="447" t="s">
        <v>11</v>
      </c>
      <c r="T71" s="446">
        <f>R71+R72</f>
        <v>6</v>
      </c>
      <c r="U71" s="464" t="str">
        <f>N50</f>
        <v>ＩＳＯＳＯＣＣＥＲＣＬＵＢ</v>
      </c>
      <c r="V71" s="464"/>
      <c r="W71" s="464"/>
      <c r="X71" s="464"/>
      <c r="Y71" s="464"/>
      <c r="Z71" s="464"/>
      <c r="AA71" s="464"/>
      <c r="AB71" s="458" t="s">
        <v>86</v>
      </c>
      <c r="AC71" s="459" t="s">
        <v>81</v>
      </c>
      <c r="AD71" s="459" t="s">
        <v>82</v>
      </c>
      <c r="AE71" s="459" t="s">
        <v>80</v>
      </c>
      <c r="AF71" s="459">
        <v>4</v>
      </c>
      <c r="AG71" s="460" t="s">
        <v>87</v>
      </c>
    </row>
    <row r="72" spans="1:33" ht="20.100000000000001" customHeight="1" x14ac:dyDescent="0.2">
      <c r="A72" s="7"/>
      <c r="B72" s="461"/>
      <c r="C72" s="462"/>
      <c r="D72" s="462"/>
      <c r="E72" s="462"/>
      <c r="G72" s="445"/>
      <c r="H72" s="445"/>
      <c r="I72" s="445"/>
      <c r="J72" s="445"/>
      <c r="K72" s="445"/>
      <c r="L72" s="445"/>
      <c r="M72" s="445"/>
      <c r="N72" s="446"/>
      <c r="O72" s="447"/>
      <c r="P72" s="230">
        <v>1</v>
      </c>
      <c r="Q72" s="239" t="s">
        <v>37</v>
      </c>
      <c r="R72" s="230">
        <v>1</v>
      </c>
      <c r="S72" s="447"/>
      <c r="T72" s="446"/>
      <c r="U72" s="464"/>
      <c r="V72" s="464"/>
      <c r="W72" s="464"/>
      <c r="X72" s="464"/>
      <c r="Y72" s="464"/>
      <c r="Z72" s="464"/>
      <c r="AA72" s="464"/>
      <c r="AB72" s="458"/>
      <c r="AC72" s="459"/>
      <c r="AD72" s="459"/>
      <c r="AE72" s="459"/>
      <c r="AF72" s="459"/>
      <c r="AG72" s="460"/>
    </row>
    <row r="73" spans="1:33" ht="20.100000000000001" customHeight="1" x14ac:dyDescent="0.2">
      <c r="A73" s="7"/>
      <c r="C73" s="14"/>
      <c r="D73" s="14"/>
      <c r="E73" s="13"/>
      <c r="G73" s="230"/>
      <c r="H73" s="230"/>
      <c r="I73" s="272"/>
      <c r="J73" s="272"/>
      <c r="K73" s="230"/>
      <c r="L73" s="230"/>
      <c r="M73" s="272"/>
      <c r="N73" s="272"/>
      <c r="O73" s="230"/>
      <c r="P73" s="230"/>
      <c r="Q73" s="272"/>
      <c r="R73" s="272"/>
      <c r="S73" s="272"/>
      <c r="T73" s="230"/>
      <c r="U73" s="230"/>
      <c r="V73" s="272"/>
      <c r="W73" s="272"/>
      <c r="X73" s="230"/>
      <c r="Y73" s="230"/>
      <c r="Z73" s="272"/>
      <c r="AA73" s="272"/>
      <c r="AB73" s="227"/>
      <c r="AC73" s="232"/>
      <c r="AD73" s="21"/>
      <c r="AE73" s="21"/>
      <c r="AF73" s="22"/>
      <c r="AG73" s="83"/>
    </row>
    <row r="74" spans="1:33" ht="20.100000000000001" customHeight="1" x14ac:dyDescent="0.2">
      <c r="A74" s="7"/>
      <c r="B74" s="461" t="s">
        <v>1</v>
      </c>
      <c r="C74" s="462">
        <v>0.53472222222222221</v>
      </c>
      <c r="D74" s="462"/>
      <c r="E74" s="462"/>
      <c r="G74" s="445" t="str">
        <f>W50</f>
        <v>エスペランサＭＯＫＡ</v>
      </c>
      <c r="H74" s="445"/>
      <c r="I74" s="445"/>
      <c r="J74" s="445"/>
      <c r="K74" s="445"/>
      <c r="L74" s="445"/>
      <c r="M74" s="445"/>
      <c r="N74" s="446">
        <f>P74+P75</f>
        <v>0</v>
      </c>
      <c r="O74" s="447" t="s">
        <v>10</v>
      </c>
      <c r="P74" s="230">
        <v>0</v>
      </c>
      <c r="Q74" s="239" t="s">
        <v>37</v>
      </c>
      <c r="R74" s="230">
        <v>2</v>
      </c>
      <c r="S74" s="447" t="s">
        <v>11</v>
      </c>
      <c r="T74" s="446">
        <f>R74+R75</f>
        <v>3</v>
      </c>
      <c r="U74" s="464" t="str">
        <f>AA50</f>
        <v>ＣＡ．アトレチコ　佐野</v>
      </c>
      <c r="V74" s="464"/>
      <c r="W74" s="464"/>
      <c r="X74" s="464"/>
      <c r="Y74" s="464"/>
      <c r="Z74" s="464"/>
      <c r="AA74" s="464"/>
      <c r="AB74" s="458" t="s">
        <v>86</v>
      </c>
      <c r="AC74" s="459" t="s">
        <v>84</v>
      </c>
      <c r="AD74" s="459" t="s">
        <v>85</v>
      </c>
      <c r="AE74" s="459" t="s">
        <v>83</v>
      </c>
      <c r="AF74" s="459">
        <v>1</v>
      </c>
      <c r="AG74" s="460" t="s">
        <v>87</v>
      </c>
    </row>
    <row r="75" spans="1:33" ht="20.100000000000001" customHeight="1" x14ac:dyDescent="0.2">
      <c r="A75" s="7"/>
      <c r="B75" s="461"/>
      <c r="C75" s="462"/>
      <c r="D75" s="462"/>
      <c r="E75" s="462"/>
      <c r="G75" s="445"/>
      <c r="H75" s="445"/>
      <c r="I75" s="445"/>
      <c r="J75" s="445"/>
      <c r="K75" s="445"/>
      <c r="L75" s="445"/>
      <c r="M75" s="445"/>
      <c r="N75" s="446"/>
      <c r="O75" s="447"/>
      <c r="P75" s="230">
        <v>0</v>
      </c>
      <c r="Q75" s="239" t="s">
        <v>37</v>
      </c>
      <c r="R75" s="230">
        <v>1</v>
      </c>
      <c r="S75" s="447"/>
      <c r="T75" s="446"/>
      <c r="U75" s="464"/>
      <c r="V75" s="464"/>
      <c r="W75" s="464"/>
      <c r="X75" s="464"/>
      <c r="Y75" s="464"/>
      <c r="Z75" s="464"/>
      <c r="AA75" s="464"/>
      <c r="AB75" s="458"/>
      <c r="AC75" s="459"/>
      <c r="AD75" s="459"/>
      <c r="AE75" s="459"/>
      <c r="AF75" s="459"/>
      <c r="AG75" s="460"/>
    </row>
    <row r="76" spans="1:33" ht="20.100000000000001" customHeight="1" x14ac:dyDescent="0.2">
      <c r="B76" s="229"/>
      <c r="C76" s="20"/>
      <c r="D76" s="20"/>
      <c r="E76" s="20"/>
      <c r="G76" s="230"/>
      <c r="H76" s="230"/>
      <c r="I76" s="230"/>
      <c r="J76" s="230"/>
      <c r="K76" s="230"/>
      <c r="L76" s="230"/>
      <c r="M76" s="230"/>
      <c r="N76" s="18"/>
      <c r="O76" s="231"/>
      <c r="P76" s="230"/>
      <c r="Q76" s="239"/>
      <c r="R76" s="272"/>
      <c r="S76" s="231"/>
      <c r="T76" s="18"/>
      <c r="U76" s="230"/>
      <c r="V76" s="230"/>
      <c r="W76" s="230"/>
      <c r="X76" s="230"/>
      <c r="Y76" s="230"/>
      <c r="Z76" s="230"/>
      <c r="AA76" s="230"/>
      <c r="AB76" s="232"/>
      <c r="AC76" s="232"/>
      <c r="AF76" s="232"/>
      <c r="AG76" s="232"/>
    </row>
    <row r="77" spans="1:33" ht="20.100000000000001" customHeight="1" x14ac:dyDescent="0.2">
      <c r="C77" s="468" t="str">
        <f>J46</f>
        <v>V</v>
      </c>
      <c r="D77" s="469"/>
      <c r="E77" s="469"/>
      <c r="F77" s="470"/>
      <c r="G77" s="496" t="str">
        <f>C79</f>
        <v>今市ジュニオール</v>
      </c>
      <c r="H77" s="497"/>
      <c r="I77" s="496" t="str">
        <f>C81</f>
        <v>栃木ジュニオール</v>
      </c>
      <c r="J77" s="497"/>
      <c r="K77" s="524" t="str">
        <f>C83</f>
        <v>ＩＳＯＳＯＣＣＥＲＣＬＵＢ</v>
      </c>
      <c r="L77" s="525"/>
      <c r="M77" s="466" t="s">
        <v>2</v>
      </c>
      <c r="N77" s="466" t="s">
        <v>3</v>
      </c>
      <c r="O77" s="466" t="s">
        <v>12</v>
      </c>
      <c r="P77" s="466" t="s">
        <v>4</v>
      </c>
      <c r="R77" s="482" t="str">
        <f>W46</f>
        <v>VV</v>
      </c>
      <c r="S77" s="483"/>
      <c r="T77" s="483"/>
      <c r="U77" s="484"/>
      <c r="V77" s="488" t="str">
        <f>R79</f>
        <v>上河内ジュニアサッカークラブ</v>
      </c>
      <c r="W77" s="489"/>
      <c r="X77" s="500" t="str">
        <f>R81</f>
        <v>エスペランサＭＯＫＡ</v>
      </c>
      <c r="Y77" s="501"/>
      <c r="Z77" s="524" t="str">
        <f>R83</f>
        <v>ＣＡ．アトレチコ　佐野</v>
      </c>
      <c r="AA77" s="525"/>
      <c r="AB77" s="466" t="s">
        <v>2</v>
      </c>
      <c r="AC77" s="466" t="s">
        <v>3</v>
      </c>
      <c r="AD77" s="466" t="s">
        <v>12</v>
      </c>
      <c r="AE77" s="466" t="s">
        <v>4</v>
      </c>
    </row>
    <row r="78" spans="1:33" ht="20.100000000000001" customHeight="1" x14ac:dyDescent="0.2">
      <c r="C78" s="471"/>
      <c r="D78" s="472"/>
      <c r="E78" s="472"/>
      <c r="F78" s="473"/>
      <c r="G78" s="498"/>
      <c r="H78" s="499"/>
      <c r="I78" s="498"/>
      <c r="J78" s="499"/>
      <c r="K78" s="526"/>
      <c r="L78" s="527"/>
      <c r="M78" s="467"/>
      <c r="N78" s="467"/>
      <c r="O78" s="467"/>
      <c r="P78" s="467"/>
      <c r="R78" s="485"/>
      <c r="S78" s="486"/>
      <c r="T78" s="486"/>
      <c r="U78" s="487"/>
      <c r="V78" s="490"/>
      <c r="W78" s="491"/>
      <c r="X78" s="502"/>
      <c r="Y78" s="503"/>
      <c r="Z78" s="526"/>
      <c r="AA78" s="527"/>
      <c r="AB78" s="467"/>
      <c r="AC78" s="467"/>
      <c r="AD78" s="467"/>
      <c r="AE78" s="467"/>
    </row>
    <row r="79" spans="1:33" ht="20.100000000000001" customHeight="1" x14ac:dyDescent="0.2">
      <c r="C79" s="468" t="str">
        <f>F50</f>
        <v>今市ジュニオール</v>
      </c>
      <c r="D79" s="469"/>
      <c r="E79" s="469"/>
      <c r="F79" s="470"/>
      <c r="G79" s="474"/>
      <c r="H79" s="475"/>
      <c r="I79" s="281">
        <f>N59</f>
        <v>0</v>
      </c>
      <c r="J79" s="281">
        <f>T59</f>
        <v>1</v>
      </c>
      <c r="K79" s="281">
        <f>N65</f>
        <v>0</v>
      </c>
      <c r="L79" s="281">
        <f>T65</f>
        <v>3</v>
      </c>
      <c r="M79" s="478">
        <f>COUNTIF(G80:L80,"○")*3+COUNTIF(G80:L80,"△")</f>
        <v>0</v>
      </c>
      <c r="N79" s="480">
        <f>O79-J79-L79</f>
        <v>-4</v>
      </c>
      <c r="O79" s="480">
        <f>I79+K79</f>
        <v>0</v>
      </c>
      <c r="P79" s="480">
        <v>3</v>
      </c>
      <c r="R79" s="659" t="str">
        <f>S50</f>
        <v>上河内ジュニアサッカークラブ</v>
      </c>
      <c r="S79" s="660"/>
      <c r="T79" s="660"/>
      <c r="U79" s="661"/>
      <c r="V79" s="474"/>
      <c r="W79" s="475"/>
      <c r="X79" s="281">
        <f>N62</f>
        <v>2</v>
      </c>
      <c r="Y79" s="281">
        <f>T62</f>
        <v>1</v>
      </c>
      <c r="Z79" s="281">
        <f>N68</f>
        <v>0</v>
      </c>
      <c r="AA79" s="281">
        <f>T68</f>
        <v>4</v>
      </c>
      <c r="AB79" s="478">
        <f>COUNTIF(V80:AA80,"○")*3+COUNTIF(V80:AA80,"△")</f>
        <v>3</v>
      </c>
      <c r="AC79" s="480">
        <f>AD79-Y79-AA79</f>
        <v>-3</v>
      </c>
      <c r="AD79" s="480">
        <f>X79+Z79</f>
        <v>2</v>
      </c>
      <c r="AE79" s="480">
        <v>2</v>
      </c>
    </row>
    <row r="80" spans="1:33" ht="20.100000000000001" customHeight="1" x14ac:dyDescent="0.2">
      <c r="C80" s="471"/>
      <c r="D80" s="472"/>
      <c r="E80" s="472"/>
      <c r="F80" s="473"/>
      <c r="G80" s="476"/>
      <c r="H80" s="477"/>
      <c r="I80" s="504" t="str">
        <f>IF(I79&gt;J79,"○",IF(I79&lt;J79,"×",IF(I79=J79,"△")))</f>
        <v>×</v>
      </c>
      <c r="J80" s="505"/>
      <c r="K80" s="504" t="str">
        <f>IF(K79&gt;L79,"○",IF(K79&lt;L79,"×",IF(K79=L79,"△")))</f>
        <v>×</v>
      </c>
      <c r="L80" s="505"/>
      <c r="M80" s="479"/>
      <c r="N80" s="481"/>
      <c r="O80" s="481"/>
      <c r="P80" s="481"/>
      <c r="R80" s="662"/>
      <c r="S80" s="663"/>
      <c r="T80" s="663"/>
      <c r="U80" s="664"/>
      <c r="V80" s="476"/>
      <c r="W80" s="477"/>
      <c r="X80" s="504" t="str">
        <f>IF(X79&gt;Y79,"○",IF(X79&lt;Y79,"×",IF(X79=Y79,"△")))</f>
        <v>○</v>
      </c>
      <c r="Y80" s="505"/>
      <c r="Z80" s="504" t="str">
        <f t="shared" ref="Z80" si="2">IF(Z79&gt;AA79,"○",IF(Z79&lt;AA79,"×",IF(Z79=AA79,"△")))</f>
        <v>×</v>
      </c>
      <c r="AA80" s="505"/>
      <c r="AB80" s="479"/>
      <c r="AC80" s="481"/>
      <c r="AD80" s="481"/>
      <c r="AE80" s="481"/>
    </row>
    <row r="81" spans="3:31" ht="20.100000000000001" customHeight="1" x14ac:dyDescent="0.2">
      <c r="C81" s="468" t="str">
        <f>J50</f>
        <v>栃木ジュニオール</v>
      </c>
      <c r="D81" s="469"/>
      <c r="E81" s="469"/>
      <c r="F81" s="470"/>
      <c r="G81" s="281">
        <f>J79</f>
        <v>1</v>
      </c>
      <c r="H81" s="281">
        <f>I79</f>
        <v>0</v>
      </c>
      <c r="I81" s="474"/>
      <c r="J81" s="475"/>
      <c r="K81" s="281">
        <f>N71</f>
        <v>1</v>
      </c>
      <c r="L81" s="281">
        <f>T71</f>
        <v>6</v>
      </c>
      <c r="M81" s="478">
        <f>COUNTIF(G82:L82,"○")*3+COUNTIF(G82:L82,"△")</f>
        <v>3</v>
      </c>
      <c r="N81" s="480">
        <f>O81-H81-L81</f>
        <v>-4</v>
      </c>
      <c r="O81" s="480">
        <f>G81+K81</f>
        <v>2</v>
      </c>
      <c r="P81" s="480">
        <v>2</v>
      </c>
      <c r="R81" s="468" t="str">
        <f>W50</f>
        <v>エスペランサＭＯＫＡ</v>
      </c>
      <c r="S81" s="469"/>
      <c r="T81" s="469"/>
      <c r="U81" s="470"/>
      <c r="V81" s="281">
        <f>Y79</f>
        <v>1</v>
      </c>
      <c r="W81" s="281">
        <f>X79</f>
        <v>2</v>
      </c>
      <c r="X81" s="474"/>
      <c r="Y81" s="475"/>
      <c r="Z81" s="281">
        <f>N74</f>
        <v>0</v>
      </c>
      <c r="AA81" s="281">
        <f>T74</f>
        <v>3</v>
      </c>
      <c r="AB81" s="478">
        <f>COUNTIF(V82:AA82,"○")*3+COUNTIF(V82:AA82,"△")</f>
        <v>0</v>
      </c>
      <c r="AC81" s="480">
        <f>AD81-W81-AA81</f>
        <v>-4</v>
      </c>
      <c r="AD81" s="480">
        <f>V81+Z81</f>
        <v>1</v>
      </c>
      <c r="AE81" s="480">
        <v>3</v>
      </c>
    </row>
    <row r="82" spans="3:31" ht="20.100000000000001" customHeight="1" x14ac:dyDescent="0.2">
      <c r="C82" s="471"/>
      <c r="D82" s="472"/>
      <c r="E82" s="472"/>
      <c r="F82" s="473"/>
      <c r="G82" s="504" t="str">
        <f>IF(G81&gt;H81,"○",IF(G81&lt;H81,"×",IF(G81=H81,"△")))</f>
        <v>○</v>
      </c>
      <c r="H82" s="505"/>
      <c r="I82" s="476"/>
      <c r="J82" s="477"/>
      <c r="K82" s="504" t="str">
        <f>IF(K81&gt;L81,"○",IF(K81&lt;L81,"×",IF(K81=L81,"△")))</f>
        <v>×</v>
      </c>
      <c r="L82" s="505"/>
      <c r="M82" s="479"/>
      <c r="N82" s="481"/>
      <c r="O82" s="481"/>
      <c r="P82" s="481"/>
      <c r="R82" s="471"/>
      <c r="S82" s="472"/>
      <c r="T82" s="472"/>
      <c r="U82" s="473"/>
      <c r="V82" s="504" t="str">
        <f>IF(V81&gt;W81,"○",IF(V81&lt;W81,"×",IF(V81=W81,"△")))</f>
        <v>×</v>
      </c>
      <c r="W82" s="505"/>
      <c r="X82" s="476"/>
      <c r="Y82" s="477"/>
      <c r="Z82" s="504" t="str">
        <f t="shared" ref="Z82" si="3">IF(Z81&gt;AA81,"○",IF(Z81&lt;AA81,"×",IF(Z81=AA81,"△")))</f>
        <v>×</v>
      </c>
      <c r="AA82" s="505"/>
      <c r="AB82" s="479"/>
      <c r="AC82" s="481"/>
      <c r="AD82" s="481"/>
      <c r="AE82" s="481"/>
    </row>
    <row r="83" spans="3:31" ht="20.100000000000001" customHeight="1" x14ac:dyDescent="0.2">
      <c r="C83" s="506" t="str">
        <f>N50</f>
        <v>ＩＳＯＳＯＣＣＥＲＣＬＵＢ</v>
      </c>
      <c r="D83" s="507"/>
      <c r="E83" s="507"/>
      <c r="F83" s="508"/>
      <c r="G83" s="281">
        <f>L79</f>
        <v>3</v>
      </c>
      <c r="H83" s="281">
        <f>K79</f>
        <v>0</v>
      </c>
      <c r="I83" s="281">
        <f>L81</f>
        <v>6</v>
      </c>
      <c r="J83" s="281">
        <f>K81</f>
        <v>1</v>
      </c>
      <c r="K83" s="474"/>
      <c r="L83" s="475"/>
      <c r="M83" s="478">
        <f>COUNTIF(G84:L84,"○")*3+COUNTIF(G84:L84,"△")</f>
        <v>6</v>
      </c>
      <c r="N83" s="480">
        <f>O83-H83-J83</f>
        <v>8</v>
      </c>
      <c r="O83" s="480">
        <f>G83+I83</f>
        <v>9</v>
      </c>
      <c r="P83" s="480">
        <v>1</v>
      </c>
      <c r="R83" s="506" t="str">
        <f>AA50</f>
        <v>ＣＡ．アトレチコ　佐野</v>
      </c>
      <c r="S83" s="507"/>
      <c r="T83" s="507"/>
      <c r="U83" s="508"/>
      <c r="V83" s="281">
        <f>AA79</f>
        <v>4</v>
      </c>
      <c r="W83" s="281">
        <f>Z79</f>
        <v>0</v>
      </c>
      <c r="X83" s="281">
        <f>AA81</f>
        <v>3</v>
      </c>
      <c r="Y83" s="281">
        <f>Z81</f>
        <v>0</v>
      </c>
      <c r="Z83" s="474"/>
      <c r="AA83" s="475"/>
      <c r="AB83" s="478">
        <f>COUNTIF(V84:AA84,"○")*3+COUNTIF(V84:AA84,"△")</f>
        <v>6</v>
      </c>
      <c r="AC83" s="480">
        <f>AD83-W83-Y83</f>
        <v>7</v>
      </c>
      <c r="AD83" s="480">
        <f>V83+X83</f>
        <v>7</v>
      </c>
      <c r="AE83" s="480">
        <v>1</v>
      </c>
    </row>
    <row r="84" spans="3:31" ht="20.100000000000001" customHeight="1" x14ac:dyDescent="0.2">
      <c r="C84" s="509"/>
      <c r="D84" s="510"/>
      <c r="E84" s="510"/>
      <c r="F84" s="511"/>
      <c r="G84" s="504" t="str">
        <f>IF(G83&gt;H83,"○",IF(G83&lt;H83,"×",IF(G83=H83,"△")))</f>
        <v>○</v>
      </c>
      <c r="H84" s="505"/>
      <c r="I84" s="504" t="str">
        <f>IF(I83&gt;J83,"○",IF(I83&lt;J83,"×",IF(I83=J83,"△")))</f>
        <v>○</v>
      </c>
      <c r="J84" s="505"/>
      <c r="K84" s="476"/>
      <c r="L84" s="477"/>
      <c r="M84" s="479"/>
      <c r="N84" s="481"/>
      <c r="O84" s="481"/>
      <c r="P84" s="481"/>
      <c r="R84" s="509"/>
      <c r="S84" s="510"/>
      <c r="T84" s="510"/>
      <c r="U84" s="511"/>
      <c r="V84" s="504" t="str">
        <f>IF(V83&gt;W83,"○",IF(V83&lt;W83,"×",IF(V83=W83,"△")))</f>
        <v>○</v>
      </c>
      <c r="W84" s="505"/>
      <c r="X84" s="504" t="str">
        <f>IF(X83&gt;Y83,"○",IF(X83&lt;Y83,"×",IF(X83=Y83,"△")))</f>
        <v>○</v>
      </c>
      <c r="Y84" s="505"/>
      <c r="Z84" s="476"/>
      <c r="AA84" s="477"/>
      <c r="AB84" s="479"/>
      <c r="AC84" s="481"/>
      <c r="AD84" s="481"/>
      <c r="AE84" s="481"/>
    </row>
    <row r="85" spans="3:31" ht="20.100000000000001" customHeight="1" x14ac:dyDescent="0.2"/>
  </sheetData>
  <mergeCells count="340"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X54"/>
  <sheetViews>
    <sheetView view="pageBreakPreview" zoomScaleNormal="100" zoomScaleSheetLayoutView="100" workbookViewId="0"/>
  </sheetViews>
  <sheetFormatPr defaultRowHeight="13.2" x14ac:dyDescent="0.2"/>
  <cols>
    <col min="1" max="24" width="5.6640625" customWidth="1"/>
  </cols>
  <sheetData>
    <row r="1" spans="1:24" ht="30.75" customHeight="1" x14ac:dyDescent="0.2">
      <c r="A1" s="47" t="str">
        <f>'U12選手権組合せ (抽選結果)'!G3</f>
        <v>■第2日　2月11日　決勝トーナメント　１・２回戦</v>
      </c>
      <c r="B1" s="47"/>
      <c r="C1" s="47"/>
      <c r="D1" s="47"/>
      <c r="E1" s="47"/>
      <c r="F1" s="47"/>
      <c r="H1" s="47"/>
      <c r="I1" s="47"/>
      <c r="K1" s="68"/>
      <c r="L1" s="68"/>
      <c r="O1" s="442" t="s">
        <v>59</v>
      </c>
      <c r="P1" s="442"/>
      <c r="Q1" s="442"/>
      <c r="R1" s="443" t="str">
        <f>'U12選手権組合せ (抽選結果)'!K30</f>
        <v>SAKURAグリーンフィールド</v>
      </c>
      <c r="S1" s="443"/>
      <c r="T1" s="443"/>
      <c r="U1" s="443"/>
      <c r="V1" s="443"/>
      <c r="W1" s="443"/>
      <c r="X1" s="443"/>
    </row>
    <row r="2" spans="1:24" ht="20.100000000000001" customHeight="1" x14ac:dyDescent="0.2">
      <c r="F2" s="68"/>
      <c r="G2" s="68"/>
      <c r="H2" s="68"/>
    </row>
    <row r="3" spans="1:24" ht="20.100000000000001" customHeight="1" thickBot="1" x14ac:dyDescent="0.25">
      <c r="F3" s="343"/>
      <c r="G3" s="318"/>
      <c r="H3" s="312"/>
      <c r="I3" s="312"/>
      <c r="J3" s="312"/>
      <c r="K3" s="728" t="s">
        <v>65</v>
      </c>
      <c r="L3" s="729"/>
      <c r="M3" s="730"/>
      <c r="N3" s="313"/>
      <c r="O3" s="313"/>
      <c r="P3" s="312"/>
      <c r="Q3" s="318"/>
      <c r="R3" s="324"/>
      <c r="S3" s="2"/>
      <c r="T3" s="2"/>
    </row>
    <row r="4" spans="1:24" ht="20.100000000000001" customHeight="1" thickTop="1" x14ac:dyDescent="0.2">
      <c r="A4" s="1"/>
      <c r="B4" s="1"/>
      <c r="C4" s="1"/>
      <c r="D4" s="714" t="s">
        <v>58</v>
      </c>
      <c r="E4" s="732"/>
      <c r="F4" s="715"/>
      <c r="G4" s="716"/>
      <c r="H4" s="279"/>
      <c r="I4" s="1"/>
      <c r="J4" s="1"/>
      <c r="M4" s="1"/>
      <c r="N4" s="1"/>
      <c r="O4" s="1"/>
      <c r="P4" s="280"/>
      <c r="Q4" s="715" t="s">
        <v>57</v>
      </c>
      <c r="R4" s="715"/>
      <c r="S4" s="732"/>
      <c r="T4" s="733"/>
      <c r="U4" s="43"/>
      <c r="W4" s="1"/>
      <c r="X4" s="1"/>
    </row>
    <row r="5" spans="1:24" ht="20.100000000000001" customHeight="1" thickBot="1" x14ac:dyDescent="0.25">
      <c r="A5" s="1"/>
      <c r="B5" s="1"/>
      <c r="C5" s="1"/>
      <c r="D5" s="43"/>
      <c r="E5" s="1"/>
      <c r="F5" s="1"/>
      <c r="G5" s="316"/>
      <c r="H5" s="290"/>
      <c r="I5" s="290"/>
      <c r="J5" s="1"/>
      <c r="M5" s="1"/>
      <c r="N5" s="1"/>
      <c r="O5" s="290"/>
      <c r="P5" s="291"/>
      <c r="Q5" s="279"/>
      <c r="R5" s="1"/>
      <c r="S5" s="1"/>
      <c r="T5" s="42"/>
      <c r="U5" s="1"/>
      <c r="W5" s="1"/>
      <c r="X5" s="1"/>
    </row>
    <row r="6" spans="1:24" ht="20.100000000000001" customHeight="1" thickTop="1" x14ac:dyDescent="0.2">
      <c r="A6" s="1"/>
      <c r="B6" s="1"/>
      <c r="C6" s="1"/>
      <c r="D6" s="44"/>
      <c r="E6" s="1"/>
      <c r="F6" s="1"/>
      <c r="G6" s="714" t="s">
        <v>56</v>
      </c>
      <c r="H6" s="715"/>
      <c r="I6" s="716"/>
      <c r="J6" s="279"/>
      <c r="M6" s="1"/>
      <c r="N6" s="280"/>
      <c r="O6" s="715" t="s">
        <v>55</v>
      </c>
      <c r="P6" s="715"/>
      <c r="Q6" s="733"/>
      <c r="R6" s="44"/>
      <c r="S6" s="1"/>
      <c r="T6" s="42"/>
      <c r="U6" s="1"/>
      <c r="W6" s="1"/>
      <c r="X6" s="1"/>
    </row>
    <row r="7" spans="1:24" ht="20.100000000000001" customHeight="1" x14ac:dyDescent="0.2">
      <c r="A7" s="1"/>
      <c r="B7" s="1"/>
      <c r="C7" s="1"/>
      <c r="D7" s="43"/>
      <c r="E7" s="1"/>
      <c r="F7" s="42"/>
      <c r="G7" s="1"/>
      <c r="H7" s="1"/>
      <c r="I7" s="280"/>
      <c r="J7" s="279"/>
      <c r="M7" s="1"/>
      <c r="N7" s="316"/>
      <c r="O7" s="1"/>
      <c r="P7" s="1"/>
      <c r="Q7" s="1"/>
      <c r="R7" s="43"/>
      <c r="S7" s="1"/>
      <c r="T7" s="42"/>
      <c r="U7" s="1"/>
      <c r="W7" s="1"/>
      <c r="X7" s="1"/>
    </row>
    <row r="8" spans="1:24" ht="20.100000000000001" customHeight="1" x14ac:dyDescent="0.2">
      <c r="A8" s="1"/>
      <c r="B8" s="1"/>
      <c r="C8" s="580">
        <v>1</v>
      </c>
      <c r="D8" s="580"/>
      <c r="E8" s="1"/>
      <c r="F8" s="580">
        <v>2</v>
      </c>
      <c r="G8" s="580"/>
      <c r="H8" s="1"/>
      <c r="I8" s="580">
        <v>3</v>
      </c>
      <c r="J8" s="580"/>
      <c r="M8" s="1"/>
      <c r="N8" s="580">
        <v>4</v>
      </c>
      <c r="O8" s="580"/>
      <c r="P8" s="1"/>
      <c r="Q8" s="580">
        <v>5</v>
      </c>
      <c r="R8" s="580"/>
      <c r="S8" s="1"/>
      <c r="T8" s="580">
        <v>6</v>
      </c>
      <c r="U8" s="580"/>
      <c r="W8" s="1"/>
      <c r="X8" s="1"/>
    </row>
    <row r="9" spans="1:24" ht="20.100000000000001" customHeight="1" x14ac:dyDescent="0.2">
      <c r="A9" s="1"/>
      <c r="B9" s="72"/>
      <c r="C9" s="720" t="str">
        <f>'U12選手権組合せ (抽選結果)'!C12</f>
        <v>上松山クラブ</v>
      </c>
      <c r="D9" s="720"/>
      <c r="E9" s="41"/>
      <c r="F9" s="720" t="str">
        <f>'U12選手権組合せ (抽選結果)'!C16</f>
        <v>都賀クラブジュニア</v>
      </c>
      <c r="G9" s="720"/>
      <c r="H9" s="41"/>
      <c r="I9" s="719" t="str">
        <f>'U12選手権組合せ (抽選結果)'!C21</f>
        <v>ＦＣ毛野</v>
      </c>
      <c r="J9" s="719"/>
      <c r="M9" s="41"/>
      <c r="N9" s="719" t="str">
        <f>'U12選手権組合せ (抽選結果)'!C24</f>
        <v>ＦＣグラシアス</v>
      </c>
      <c r="O9" s="719"/>
      <c r="P9" s="41"/>
      <c r="Q9" s="721" t="str">
        <f>'U12選手権組合せ (抽選結果)'!C27</f>
        <v>ＫＯＨＡＲＵ　ＰＲＯＵＤ栃木フットボールクラブ</v>
      </c>
      <c r="R9" s="721"/>
      <c r="S9" s="41"/>
      <c r="T9" s="720" t="str">
        <f>'U12選手権組合せ (抽選結果)'!C30</f>
        <v>間東ＦＣミラクルズ</v>
      </c>
      <c r="U9" s="720"/>
      <c r="W9" s="41"/>
      <c r="X9" s="72"/>
    </row>
    <row r="10" spans="1:24" ht="20.100000000000001" customHeight="1" x14ac:dyDescent="0.2">
      <c r="A10" s="1"/>
      <c r="B10" s="72"/>
      <c r="C10" s="720"/>
      <c r="D10" s="720"/>
      <c r="E10" s="41"/>
      <c r="F10" s="720"/>
      <c r="G10" s="720"/>
      <c r="H10" s="41"/>
      <c r="I10" s="719"/>
      <c r="J10" s="719"/>
      <c r="M10" s="41"/>
      <c r="N10" s="719"/>
      <c r="O10" s="719"/>
      <c r="P10" s="41"/>
      <c r="Q10" s="721"/>
      <c r="R10" s="721"/>
      <c r="S10" s="41"/>
      <c r="T10" s="720"/>
      <c r="U10" s="720"/>
      <c r="W10" s="41"/>
      <c r="X10" s="72"/>
    </row>
    <row r="11" spans="1:24" ht="20.100000000000001" customHeight="1" x14ac:dyDescent="0.2">
      <c r="A11" s="1"/>
      <c r="B11" s="72"/>
      <c r="C11" s="720"/>
      <c r="D11" s="720"/>
      <c r="E11" s="41"/>
      <c r="F11" s="720"/>
      <c r="G11" s="720"/>
      <c r="H11" s="41"/>
      <c r="I11" s="719"/>
      <c r="J11" s="719"/>
      <c r="M11" s="41"/>
      <c r="N11" s="719"/>
      <c r="O11" s="719"/>
      <c r="P11" s="41"/>
      <c r="Q11" s="721"/>
      <c r="R11" s="721"/>
      <c r="S11" s="41"/>
      <c r="T11" s="720"/>
      <c r="U11" s="720"/>
      <c r="W11" s="41"/>
      <c r="X11" s="72"/>
    </row>
    <row r="12" spans="1:24" ht="20.100000000000001" customHeight="1" x14ac:dyDescent="0.2">
      <c r="A12" s="1"/>
      <c r="B12" s="72"/>
      <c r="C12" s="720"/>
      <c r="D12" s="720"/>
      <c r="E12" s="41"/>
      <c r="F12" s="720"/>
      <c r="G12" s="720"/>
      <c r="H12" s="41"/>
      <c r="I12" s="719"/>
      <c r="J12" s="719"/>
      <c r="M12" s="41"/>
      <c r="N12" s="719"/>
      <c r="O12" s="719"/>
      <c r="P12" s="41"/>
      <c r="Q12" s="721"/>
      <c r="R12" s="721"/>
      <c r="S12" s="41"/>
      <c r="T12" s="720"/>
      <c r="U12" s="720"/>
      <c r="W12" s="41"/>
      <c r="X12" s="72"/>
    </row>
    <row r="13" spans="1:24" ht="20.100000000000001" customHeight="1" x14ac:dyDescent="0.2">
      <c r="A13" s="1"/>
      <c r="B13" s="72"/>
      <c r="C13" s="720"/>
      <c r="D13" s="720"/>
      <c r="E13" s="41"/>
      <c r="F13" s="720"/>
      <c r="G13" s="720"/>
      <c r="H13" s="41"/>
      <c r="I13" s="719"/>
      <c r="J13" s="719"/>
      <c r="M13" s="41"/>
      <c r="N13" s="719"/>
      <c r="O13" s="719"/>
      <c r="P13" s="41"/>
      <c r="Q13" s="721"/>
      <c r="R13" s="721"/>
      <c r="S13" s="41"/>
      <c r="T13" s="720"/>
      <c r="U13" s="720"/>
      <c r="W13" s="41"/>
      <c r="X13" s="72"/>
    </row>
    <row r="14" spans="1:24" ht="20.100000000000001" customHeight="1" x14ac:dyDescent="0.2">
      <c r="A14" s="1"/>
      <c r="B14" s="72"/>
      <c r="C14" s="720"/>
      <c r="D14" s="720"/>
      <c r="E14" s="41"/>
      <c r="F14" s="720"/>
      <c r="G14" s="720"/>
      <c r="H14" s="41"/>
      <c r="I14" s="719"/>
      <c r="J14" s="719"/>
      <c r="M14" s="41"/>
      <c r="N14" s="719"/>
      <c r="O14" s="719"/>
      <c r="P14" s="41"/>
      <c r="Q14" s="721"/>
      <c r="R14" s="721"/>
      <c r="S14" s="41"/>
      <c r="T14" s="720"/>
      <c r="U14" s="720"/>
      <c r="W14" s="41"/>
      <c r="X14" s="72"/>
    </row>
    <row r="15" spans="1:24" ht="20.100000000000001" customHeight="1" x14ac:dyDescent="0.2">
      <c r="A15" s="1"/>
      <c r="B15" s="72"/>
      <c r="C15" s="720"/>
      <c r="D15" s="720"/>
      <c r="E15" s="41"/>
      <c r="F15" s="720"/>
      <c r="G15" s="720"/>
      <c r="H15" s="41"/>
      <c r="I15" s="719"/>
      <c r="J15" s="719"/>
      <c r="M15" s="41"/>
      <c r="N15" s="719"/>
      <c r="O15" s="719"/>
      <c r="P15" s="41"/>
      <c r="Q15" s="721"/>
      <c r="R15" s="721"/>
      <c r="S15" s="41"/>
      <c r="T15" s="720"/>
      <c r="U15" s="720"/>
      <c r="W15" s="41"/>
      <c r="X15" s="72"/>
    </row>
    <row r="16" spans="1:24" ht="20.100000000000001" customHeight="1" x14ac:dyDescent="0.2">
      <c r="A16" s="1"/>
      <c r="B16" s="72"/>
      <c r="C16" s="720"/>
      <c r="D16" s="720"/>
      <c r="E16" s="41"/>
      <c r="F16" s="720"/>
      <c r="G16" s="720"/>
      <c r="H16" s="41"/>
      <c r="I16" s="719"/>
      <c r="J16" s="719"/>
      <c r="M16" s="41"/>
      <c r="N16" s="719"/>
      <c r="O16" s="719"/>
      <c r="P16" s="41"/>
      <c r="Q16" s="721"/>
      <c r="R16" s="721"/>
      <c r="S16" s="41"/>
      <c r="T16" s="720"/>
      <c r="U16" s="720"/>
      <c r="W16" s="41"/>
      <c r="X16" s="72"/>
    </row>
    <row r="17" spans="1:24" ht="20.100000000000001" customHeight="1" x14ac:dyDescent="0.2">
      <c r="A17" s="1"/>
      <c r="B17" s="72"/>
      <c r="C17" s="720"/>
      <c r="D17" s="720"/>
      <c r="E17" s="41"/>
      <c r="F17" s="720"/>
      <c r="G17" s="720"/>
      <c r="H17" s="41"/>
      <c r="I17" s="719"/>
      <c r="J17" s="719"/>
      <c r="M17" s="41"/>
      <c r="N17" s="719"/>
      <c r="O17" s="719"/>
      <c r="P17" s="41"/>
      <c r="Q17" s="721"/>
      <c r="R17" s="721"/>
      <c r="S17" s="41"/>
      <c r="T17" s="720"/>
      <c r="U17" s="720"/>
      <c r="W17" s="41"/>
      <c r="X17" s="72"/>
    </row>
    <row r="18" spans="1:24" ht="20.100000000000001" customHeight="1" x14ac:dyDescent="0.2">
      <c r="A18" s="1"/>
      <c r="B18" s="72"/>
      <c r="C18" s="720"/>
      <c r="D18" s="720"/>
      <c r="E18" s="41"/>
      <c r="F18" s="720"/>
      <c r="G18" s="720"/>
      <c r="H18" s="41"/>
      <c r="I18" s="719"/>
      <c r="J18" s="719"/>
      <c r="M18" s="41"/>
      <c r="N18" s="719"/>
      <c r="O18" s="719"/>
      <c r="P18" s="41"/>
      <c r="Q18" s="721"/>
      <c r="R18" s="721"/>
      <c r="S18" s="41"/>
      <c r="T18" s="720"/>
      <c r="U18" s="720"/>
      <c r="W18" s="41"/>
      <c r="X18" s="72"/>
    </row>
    <row r="19" spans="1:24" ht="19.5" customHeight="1" x14ac:dyDescent="0.2">
      <c r="A19" s="47"/>
      <c r="B19" s="47"/>
      <c r="C19" s="47"/>
      <c r="D19" s="47"/>
      <c r="E19" s="47"/>
      <c r="F19" s="47"/>
      <c r="H19" s="47"/>
      <c r="I19" s="47"/>
      <c r="K19" s="68"/>
      <c r="L19" s="68"/>
      <c r="O19" s="74"/>
      <c r="P19" s="74"/>
      <c r="Q19" s="74"/>
      <c r="R19" s="88"/>
      <c r="S19" s="88"/>
      <c r="T19" s="88"/>
      <c r="U19" s="88"/>
      <c r="V19" s="88"/>
      <c r="W19" s="88"/>
      <c r="X19" s="88"/>
    </row>
    <row r="20" spans="1:24" ht="20.100000000000001" customHeight="1" thickBot="1" x14ac:dyDescent="0.25">
      <c r="F20" s="318"/>
      <c r="G20" s="324"/>
      <c r="H20" s="311"/>
      <c r="I20" s="312"/>
      <c r="J20" s="312"/>
      <c r="K20" s="728" t="s">
        <v>300</v>
      </c>
      <c r="L20" s="729"/>
      <c r="M20" s="730"/>
      <c r="N20" s="313"/>
      <c r="O20" s="312"/>
      <c r="P20" s="312"/>
      <c r="Q20" s="315"/>
      <c r="R20" s="343"/>
      <c r="S20" s="318"/>
    </row>
    <row r="21" spans="1:24" ht="20.100000000000001" customHeight="1" thickTop="1" x14ac:dyDescent="0.2">
      <c r="A21" s="1"/>
      <c r="B21" s="1"/>
      <c r="C21" s="1"/>
      <c r="D21" s="1"/>
      <c r="E21" s="280"/>
      <c r="F21" s="715" t="s">
        <v>49</v>
      </c>
      <c r="G21" s="715"/>
      <c r="H21" s="732"/>
      <c r="I21" s="733"/>
      <c r="J21" s="1"/>
      <c r="K21" s="1"/>
      <c r="L21" s="1"/>
      <c r="N21" s="1"/>
      <c r="O21" s="1"/>
      <c r="P21" s="714" t="s">
        <v>48</v>
      </c>
      <c r="Q21" s="732"/>
      <c r="R21" s="715"/>
      <c r="S21" s="716"/>
      <c r="T21" s="1"/>
      <c r="U21" s="1"/>
      <c r="V21" s="1"/>
      <c r="W21" s="1"/>
      <c r="X21" s="1"/>
    </row>
    <row r="22" spans="1:24" ht="20.100000000000001" customHeight="1" thickBot="1" x14ac:dyDescent="0.25">
      <c r="A22" s="1"/>
      <c r="B22" s="1"/>
      <c r="C22" s="1"/>
      <c r="D22" s="290"/>
      <c r="E22" s="291"/>
      <c r="F22" s="279"/>
      <c r="G22" s="1"/>
      <c r="H22" s="1"/>
      <c r="I22" s="42"/>
      <c r="J22" s="1"/>
      <c r="K22" s="1"/>
      <c r="L22" s="1"/>
      <c r="N22" s="1"/>
      <c r="O22" s="1"/>
      <c r="P22" s="43"/>
      <c r="Q22" s="1"/>
      <c r="R22" s="1"/>
      <c r="S22" s="280"/>
      <c r="T22" s="1"/>
      <c r="U22" s="1"/>
      <c r="V22" s="1"/>
      <c r="W22" s="1"/>
      <c r="X22" s="1"/>
    </row>
    <row r="23" spans="1:24" ht="20.100000000000001" customHeight="1" thickTop="1" x14ac:dyDescent="0.2">
      <c r="A23" s="1"/>
      <c r="B23" s="1"/>
      <c r="C23" s="280"/>
      <c r="D23" s="735" t="s">
        <v>54</v>
      </c>
      <c r="E23" s="715"/>
      <c r="F23" s="733"/>
      <c r="G23" s="1"/>
      <c r="H23" s="1"/>
      <c r="I23" s="1"/>
      <c r="J23" s="43"/>
      <c r="K23" s="1"/>
      <c r="L23" s="1"/>
      <c r="N23" s="1"/>
      <c r="O23" s="1"/>
      <c r="P23" s="43"/>
      <c r="Q23" s="1"/>
      <c r="R23" s="27"/>
      <c r="S23" s="280"/>
      <c r="T23" s="1"/>
      <c r="U23" s="1"/>
      <c r="V23" s="1"/>
      <c r="W23" s="1"/>
      <c r="X23" s="1"/>
    </row>
    <row r="24" spans="1:24" ht="20.100000000000001" customHeight="1" x14ac:dyDescent="0.2">
      <c r="A24" s="1"/>
      <c r="B24" s="1"/>
      <c r="C24" s="316"/>
      <c r="D24" s="279"/>
      <c r="E24" s="1"/>
      <c r="F24" s="42"/>
      <c r="G24" s="1"/>
      <c r="H24" s="1"/>
      <c r="I24" s="1"/>
      <c r="J24" s="124"/>
      <c r="K24" s="1"/>
      <c r="L24" s="1"/>
      <c r="N24" s="1"/>
      <c r="O24" s="1"/>
      <c r="P24" s="43"/>
      <c r="Q24" s="1"/>
      <c r="R24" s="1"/>
      <c r="S24" s="280"/>
      <c r="T24" s="1"/>
      <c r="U24" s="1"/>
      <c r="V24" s="1"/>
      <c r="W24" s="1"/>
      <c r="X24" s="1"/>
    </row>
    <row r="25" spans="1:24" ht="20.100000000000001" customHeight="1" x14ac:dyDescent="0.2">
      <c r="A25" s="1"/>
      <c r="B25" s="1"/>
      <c r="C25" s="580">
        <v>7</v>
      </c>
      <c r="D25" s="580"/>
      <c r="E25" s="1"/>
      <c r="F25" s="580">
        <v>8</v>
      </c>
      <c r="G25" s="580"/>
      <c r="H25" s="1"/>
      <c r="I25" s="580">
        <v>9</v>
      </c>
      <c r="J25" s="580"/>
      <c r="K25" s="1"/>
      <c r="L25" s="1"/>
      <c r="N25" s="1"/>
      <c r="O25" s="580">
        <v>10</v>
      </c>
      <c r="P25" s="580"/>
      <c r="Q25" s="1"/>
      <c r="R25" s="1"/>
      <c r="S25" s="580">
        <v>11</v>
      </c>
      <c r="T25" s="580"/>
      <c r="U25" s="1"/>
      <c r="V25" s="1"/>
      <c r="W25" s="1"/>
      <c r="X25" s="1"/>
    </row>
    <row r="26" spans="1:24" ht="20.100000000000001" customHeight="1" x14ac:dyDescent="0.2">
      <c r="A26" s="1"/>
      <c r="B26" s="72"/>
      <c r="C26" s="717" t="str">
        <f>'U12選手権組合せ (抽選結果)'!C35</f>
        <v>那須野ヶ原ＦＣボンジボーラ</v>
      </c>
      <c r="D26" s="717"/>
      <c r="E26" s="41"/>
      <c r="F26" s="720" t="str">
        <f>'U12選手権組合せ (抽選結果)'!C39</f>
        <v>Ｋ－ＷＥＳＴ．ＦＣ２００１</v>
      </c>
      <c r="G26" s="720"/>
      <c r="H26" s="41"/>
      <c r="I26" s="720" t="str">
        <f>'U12選手権組合せ (抽選結果)'!C44</f>
        <v>ＪＦＣアミスタ市貝</v>
      </c>
      <c r="J26" s="720"/>
      <c r="K26" s="41"/>
      <c r="L26" s="41"/>
      <c r="N26" s="72"/>
      <c r="O26" s="720" t="str">
        <f>'U12選手権組合せ (抽選結果)'!C46</f>
        <v>ＦＣスポルト宇都宮</v>
      </c>
      <c r="P26" s="720"/>
      <c r="Q26" s="72"/>
      <c r="R26" s="72"/>
      <c r="S26" s="719" t="str">
        <f>'U12選手権組合せ (抽選結果)'!C52</f>
        <v>東那須野ＦＣフェニックス</v>
      </c>
      <c r="T26" s="719"/>
      <c r="U26" s="72"/>
      <c r="V26" s="41"/>
      <c r="W26" s="72"/>
      <c r="X26" s="72"/>
    </row>
    <row r="27" spans="1:24" ht="20.100000000000001" customHeight="1" x14ac:dyDescent="0.2">
      <c r="A27" s="1"/>
      <c r="B27" s="72"/>
      <c r="C27" s="717"/>
      <c r="D27" s="717"/>
      <c r="E27" s="41"/>
      <c r="F27" s="720"/>
      <c r="G27" s="720"/>
      <c r="H27" s="41"/>
      <c r="I27" s="720"/>
      <c r="J27" s="720"/>
      <c r="K27" s="41"/>
      <c r="L27" s="41"/>
      <c r="N27" s="72"/>
      <c r="O27" s="720"/>
      <c r="P27" s="720"/>
      <c r="Q27" s="72"/>
      <c r="R27" s="72"/>
      <c r="S27" s="719"/>
      <c r="T27" s="719"/>
      <c r="U27" s="72"/>
      <c r="V27" s="41"/>
      <c r="W27" s="72"/>
      <c r="X27" s="72"/>
    </row>
    <row r="28" spans="1:24" ht="20.100000000000001" customHeight="1" x14ac:dyDescent="0.2">
      <c r="A28" s="1"/>
      <c r="B28" s="72"/>
      <c r="C28" s="717"/>
      <c r="D28" s="717"/>
      <c r="E28" s="41"/>
      <c r="F28" s="720"/>
      <c r="G28" s="720"/>
      <c r="H28" s="41"/>
      <c r="I28" s="720"/>
      <c r="J28" s="720"/>
      <c r="K28" s="41"/>
      <c r="L28" s="41"/>
      <c r="N28" s="72"/>
      <c r="O28" s="720"/>
      <c r="P28" s="720"/>
      <c r="Q28" s="72"/>
      <c r="R28" s="72"/>
      <c r="S28" s="719"/>
      <c r="T28" s="719"/>
      <c r="U28" s="72"/>
      <c r="V28" s="41"/>
      <c r="W28" s="72"/>
      <c r="X28" s="72"/>
    </row>
    <row r="29" spans="1:24" ht="19.5" customHeight="1" x14ac:dyDescent="0.2">
      <c r="A29" s="1"/>
      <c r="B29" s="72"/>
      <c r="C29" s="717"/>
      <c r="D29" s="717"/>
      <c r="E29" s="41"/>
      <c r="F29" s="720"/>
      <c r="G29" s="720"/>
      <c r="H29" s="41"/>
      <c r="I29" s="720"/>
      <c r="J29" s="720"/>
      <c r="K29" s="41"/>
      <c r="L29" s="41"/>
      <c r="N29" s="72"/>
      <c r="O29" s="720"/>
      <c r="P29" s="720"/>
      <c r="Q29" s="72"/>
      <c r="R29" s="72"/>
      <c r="S29" s="719"/>
      <c r="T29" s="719"/>
      <c r="U29" s="72"/>
      <c r="V29" s="41"/>
      <c r="W29" s="72"/>
      <c r="X29" s="72"/>
    </row>
    <row r="30" spans="1:24" ht="20.100000000000001" customHeight="1" x14ac:dyDescent="0.2">
      <c r="A30" s="1"/>
      <c r="B30" s="72"/>
      <c r="C30" s="717"/>
      <c r="D30" s="717"/>
      <c r="E30" s="41"/>
      <c r="F30" s="720"/>
      <c r="G30" s="720"/>
      <c r="H30" s="41"/>
      <c r="I30" s="720"/>
      <c r="J30" s="720"/>
      <c r="K30" s="41"/>
      <c r="L30" s="41"/>
      <c r="N30" s="72"/>
      <c r="O30" s="720"/>
      <c r="P30" s="720"/>
      <c r="Q30" s="72"/>
      <c r="R30" s="72"/>
      <c r="S30" s="719"/>
      <c r="T30" s="719"/>
      <c r="U30" s="72"/>
      <c r="V30" s="41"/>
      <c r="W30" s="72"/>
      <c r="X30" s="72"/>
    </row>
    <row r="31" spans="1:24" ht="20.100000000000001" customHeight="1" x14ac:dyDescent="0.2">
      <c r="A31" s="1"/>
      <c r="B31" s="72"/>
      <c r="C31" s="717"/>
      <c r="D31" s="717"/>
      <c r="E31" s="41"/>
      <c r="F31" s="720"/>
      <c r="G31" s="720"/>
      <c r="H31" s="41"/>
      <c r="I31" s="720"/>
      <c r="J31" s="720"/>
      <c r="K31" s="41"/>
      <c r="L31" s="41"/>
      <c r="N31" s="72"/>
      <c r="O31" s="720"/>
      <c r="P31" s="720"/>
      <c r="Q31" s="72"/>
      <c r="R31" s="72"/>
      <c r="S31" s="719"/>
      <c r="T31" s="719"/>
      <c r="U31" s="72"/>
      <c r="V31" s="41"/>
      <c r="W31" s="72"/>
      <c r="X31" s="72"/>
    </row>
    <row r="32" spans="1:24" ht="20.100000000000001" customHeight="1" x14ac:dyDescent="0.2">
      <c r="A32" s="1"/>
      <c r="B32" s="72"/>
      <c r="C32" s="717"/>
      <c r="D32" s="717"/>
      <c r="E32" s="41"/>
      <c r="F32" s="720"/>
      <c r="G32" s="720"/>
      <c r="H32" s="41"/>
      <c r="I32" s="720"/>
      <c r="J32" s="720"/>
      <c r="K32" s="41"/>
      <c r="L32" s="41"/>
      <c r="N32" s="72"/>
      <c r="O32" s="720"/>
      <c r="P32" s="720"/>
      <c r="Q32" s="72"/>
      <c r="R32" s="72"/>
      <c r="S32" s="719"/>
      <c r="T32" s="719"/>
      <c r="U32" s="72"/>
      <c r="V32" s="41"/>
      <c r="W32" s="72"/>
      <c r="X32" s="72"/>
    </row>
    <row r="33" spans="1:24" ht="20.100000000000001" customHeight="1" x14ac:dyDescent="0.2">
      <c r="A33" s="1"/>
      <c r="B33" s="72"/>
      <c r="C33" s="717"/>
      <c r="D33" s="717"/>
      <c r="E33" s="41"/>
      <c r="F33" s="720"/>
      <c r="G33" s="720"/>
      <c r="H33" s="41"/>
      <c r="I33" s="720"/>
      <c r="J33" s="720"/>
      <c r="K33" s="41"/>
      <c r="L33" s="41"/>
      <c r="N33" s="72"/>
      <c r="O33" s="720"/>
      <c r="P33" s="720"/>
      <c r="Q33" s="72"/>
      <c r="R33" s="72"/>
      <c r="S33" s="719"/>
      <c r="T33" s="719"/>
      <c r="U33" s="72"/>
      <c r="V33" s="41"/>
      <c r="W33" s="72"/>
      <c r="X33" s="72"/>
    </row>
    <row r="34" spans="1:24" ht="20.100000000000001" customHeight="1" x14ac:dyDescent="0.2">
      <c r="A34" s="1"/>
      <c r="B34" s="72"/>
      <c r="C34" s="717"/>
      <c r="D34" s="717"/>
      <c r="E34" s="41"/>
      <c r="F34" s="720"/>
      <c r="G34" s="720"/>
      <c r="H34" s="41"/>
      <c r="I34" s="720"/>
      <c r="J34" s="720"/>
      <c r="K34" s="41"/>
      <c r="L34" s="41"/>
      <c r="N34" s="72"/>
      <c r="O34" s="720"/>
      <c r="P34" s="720"/>
      <c r="Q34" s="72"/>
      <c r="R34" s="72"/>
      <c r="S34" s="719"/>
      <c r="T34" s="719"/>
      <c r="U34" s="72"/>
      <c r="V34" s="41"/>
      <c r="W34" s="72"/>
      <c r="X34" s="72"/>
    </row>
    <row r="35" spans="1:24" ht="20.100000000000001" customHeight="1" x14ac:dyDescent="0.2">
      <c r="A35" s="1"/>
      <c r="B35" s="72"/>
      <c r="C35" s="717"/>
      <c r="D35" s="717"/>
      <c r="E35" s="41"/>
      <c r="F35" s="720"/>
      <c r="G35" s="720"/>
      <c r="H35" s="41"/>
      <c r="I35" s="720"/>
      <c r="J35" s="720"/>
      <c r="K35" s="41"/>
      <c r="L35" s="41"/>
      <c r="N35" s="72"/>
      <c r="O35" s="720"/>
      <c r="P35" s="720"/>
      <c r="Q35" s="72"/>
      <c r="R35" s="72"/>
      <c r="S35" s="719"/>
      <c r="T35" s="719"/>
      <c r="U35" s="72"/>
      <c r="V35" s="41"/>
      <c r="W35" s="72"/>
      <c r="X35" s="72"/>
    </row>
    <row r="36" spans="1:24" ht="20.100000000000001" customHeight="1" x14ac:dyDescent="0.2">
      <c r="A36" s="1"/>
      <c r="B36" s="72"/>
      <c r="C36" s="174"/>
      <c r="D36" s="174"/>
      <c r="E36" s="41"/>
      <c r="F36" s="174"/>
      <c r="G36" s="174"/>
      <c r="H36" s="41"/>
      <c r="I36" s="174"/>
      <c r="J36" s="174"/>
      <c r="K36" s="41"/>
      <c r="L36" s="41"/>
      <c r="N36" s="174"/>
      <c r="O36" s="174"/>
      <c r="P36" s="41"/>
      <c r="Q36" s="174"/>
      <c r="R36" s="174"/>
      <c r="S36" s="41"/>
      <c r="T36" s="174"/>
      <c r="U36" s="174"/>
      <c r="V36" s="41"/>
      <c r="W36" s="174"/>
      <c r="X36" s="174"/>
    </row>
    <row r="37" spans="1:24" ht="20.100000000000001" customHeight="1" x14ac:dyDescent="0.2">
      <c r="A37" s="75" t="s">
        <v>289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726" t="s">
        <v>45</v>
      </c>
      <c r="U37" s="726"/>
      <c r="V37" s="726"/>
      <c r="W37" s="726"/>
      <c r="X37" s="75" t="s">
        <v>75</v>
      </c>
    </row>
    <row r="38" spans="1:24" ht="20.100000000000001" customHeight="1" x14ac:dyDescent="0.2">
      <c r="A38" s="461" t="s">
        <v>290</v>
      </c>
      <c r="B38" s="461" t="s">
        <v>5</v>
      </c>
      <c r="C38" s="718">
        <v>0.39583333333333331</v>
      </c>
      <c r="D38" s="718"/>
      <c r="E38" s="448" t="str">
        <f>F9</f>
        <v>都賀クラブジュニア</v>
      </c>
      <c r="F38" s="448"/>
      <c r="G38" s="448"/>
      <c r="H38" s="448"/>
      <c r="I38" s="445">
        <f>K38+K39</f>
        <v>0</v>
      </c>
      <c r="J38" s="723" t="s">
        <v>44</v>
      </c>
      <c r="K38" s="302">
        <v>0</v>
      </c>
      <c r="L38" s="302" t="s">
        <v>42</v>
      </c>
      <c r="M38" s="302">
        <v>1</v>
      </c>
      <c r="N38" s="723" t="s">
        <v>43</v>
      </c>
      <c r="O38" s="445">
        <f>M38+M39</f>
        <v>3</v>
      </c>
      <c r="P38" s="722" t="str">
        <f>I9</f>
        <v>ＦＣ毛野</v>
      </c>
      <c r="Q38" s="722"/>
      <c r="R38" s="722"/>
      <c r="S38" s="722"/>
      <c r="T38" s="724" t="s">
        <v>385</v>
      </c>
      <c r="U38" s="725"/>
      <c r="V38" s="725"/>
      <c r="W38" s="725"/>
      <c r="X38" s="727">
        <v>9</v>
      </c>
    </row>
    <row r="39" spans="1:24" ht="20.100000000000001" customHeight="1" x14ac:dyDescent="0.2">
      <c r="A39" s="461"/>
      <c r="B39" s="461"/>
      <c r="C39" s="718"/>
      <c r="D39" s="718"/>
      <c r="E39" s="448"/>
      <c r="F39" s="448"/>
      <c r="G39" s="448"/>
      <c r="H39" s="448"/>
      <c r="I39" s="445"/>
      <c r="J39" s="723"/>
      <c r="K39" s="302">
        <v>0</v>
      </c>
      <c r="L39" s="302" t="s">
        <v>42</v>
      </c>
      <c r="M39" s="302">
        <v>2</v>
      </c>
      <c r="N39" s="723"/>
      <c r="O39" s="445"/>
      <c r="P39" s="722"/>
      <c r="Q39" s="722"/>
      <c r="R39" s="722"/>
      <c r="S39" s="722"/>
      <c r="T39" s="725"/>
      <c r="U39" s="725"/>
      <c r="V39" s="725"/>
      <c r="W39" s="725"/>
      <c r="X39" s="727"/>
    </row>
    <row r="40" spans="1:24" ht="20.100000000000001" customHeight="1" x14ac:dyDescent="0.2">
      <c r="A40" s="461" t="s">
        <v>292</v>
      </c>
      <c r="B40" s="461" t="s">
        <v>5</v>
      </c>
      <c r="C40" s="718">
        <v>0.39583333333333331</v>
      </c>
      <c r="D40" s="718"/>
      <c r="E40" s="722" t="str">
        <f>N9</f>
        <v>ＦＣグラシアス</v>
      </c>
      <c r="F40" s="722"/>
      <c r="G40" s="722"/>
      <c r="H40" s="722"/>
      <c r="I40" s="445">
        <f>K40+K41</f>
        <v>2</v>
      </c>
      <c r="J40" s="723" t="s">
        <v>44</v>
      </c>
      <c r="K40" s="302">
        <v>2</v>
      </c>
      <c r="L40" s="302" t="s">
        <v>42</v>
      </c>
      <c r="M40" s="302">
        <v>0</v>
      </c>
      <c r="N40" s="723" t="s">
        <v>43</v>
      </c>
      <c r="O40" s="445">
        <f>M40+M41</f>
        <v>0</v>
      </c>
      <c r="P40" s="736" t="str">
        <f>Q9</f>
        <v>ＫＯＨＡＲＵ　ＰＲＯＵＤ栃木フットボールクラブ</v>
      </c>
      <c r="Q40" s="736"/>
      <c r="R40" s="736"/>
      <c r="S40" s="736"/>
      <c r="T40" s="724" t="s">
        <v>386</v>
      </c>
      <c r="U40" s="725"/>
      <c r="V40" s="725"/>
      <c r="W40" s="725"/>
      <c r="X40" s="727">
        <v>10</v>
      </c>
    </row>
    <row r="41" spans="1:24" ht="20.100000000000001" customHeight="1" x14ac:dyDescent="0.2">
      <c r="A41" s="461"/>
      <c r="B41" s="461"/>
      <c r="C41" s="718"/>
      <c r="D41" s="718"/>
      <c r="E41" s="722"/>
      <c r="F41" s="722"/>
      <c r="G41" s="722"/>
      <c r="H41" s="722"/>
      <c r="I41" s="445"/>
      <c r="J41" s="723"/>
      <c r="K41" s="302">
        <v>0</v>
      </c>
      <c r="L41" s="302" t="s">
        <v>42</v>
      </c>
      <c r="M41" s="302">
        <v>0</v>
      </c>
      <c r="N41" s="723"/>
      <c r="O41" s="445"/>
      <c r="P41" s="736"/>
      <c r="Q41" s="736"/>
      <c r="R41" s="736"/>
      <c r="S41" s="736"/>
      <c r="T41" s="725"/>
      <c r="U41" s="725"/>
      <c r="V41" s="725"/>
      <c r="W41" s="725"/>
      <c r="X41" s="727"/>
    </row>
    <row r="42" spans="1:24" ht="20.100000000000001" customHeight="1" x14ac:dyDescent="0.2">
      <c r="A42" s="461" t="s">
        <v>290</v>
      </c>
      <c r="B42" s="461" t="s">
        <v>6</v>
      </c>
      <c r="C42" s="718">
        <v>0.43055555555555558</v>
      </c>
      <c r="D42" s="718"/>
      <c r="E42" s="731" t="str">
        <f>C26</f>
        <v>那須野ヶ原ＦＣボンジボーラ</v>
      </c>
      <c r="F42" s="731"/>
      <c r="G42" s="731"/>
      <c r="H42" s="731"/>
      <c r="I42" s="445">
        <f>K42+K43</f>
        <v>4</v>
      </c>
      <c r="J42" s="723" t="s">
        <v>44</v>
      </c>
      <c r="K42" s="302">
        <v>2</v>
      </c>
      <c r="L42" s="302" t="s">
        <v>42</v>
      </c>
      <c r="M42" s="302">
        <v>0</v>
      </c>
      <c r="N42" s="723" t="s">
        <v>43</v>
      </c>
      <c r="O42" s="445">
        <f>M42+M43</f>
        <v>1</v>
      </c>
      <c r="P42" s="448" t="str">
        <f>F26</f>
        <v>Ｋ－ＷＥＳＴ．ＦＣ２００１</v>
      </c>
      <c r="Q42" s="448"/>
      <c r="R42" s="448"/>
      <c r="S42" s="448"/>
      <c r="T42" s="724" t="s">
        <v>389</v>
      </c>
      <c r="U42" s="724"/>
      <c r="V42" s="724"/>
      <c r="W42" s="724"/>
      <c r="X42" s="727">
        <v>5</v>
      </c>
    </row>
    <row r="43" spans="1:24" ht="20.100000000000001" customHeight="1" x14ac:dyDescent="0.2">
      <c r="A43" s="461"/>
      <c r="B43" s="461"/>
      <c r="C43" s="718"/>
      <c r="D43" s="718"/>
      <c r="E43" s="731"/>
      <c r="F43" s="731"/>
      <c r="G43" s="731"/>
      <c r="H43" s="731"/>
      <c r="I43" s="445"/>
      <c r="J43" s="723"/>
      <c r="K43" s="302">
        <v>2</v>
      </c>
      <c r="L43" s="302" t="s">
        <v>42</v>
      </c>
      <c r="M43" s="302">
        <v>1</v>
      </c>
      <c r="N43" s="723"/>
      <c r="O43" s="445"/>
      <c r="P43" s="448"/>
      <c r="Q43" s="448"/>
      <c r="R43" s="448"/>
      <c r="S43" s="448"/>
      <c r="T43" s="724"/>
      <c r="U43" s="724"/>
      <c r="V43" s="724"/>
      <c r="W43" s="724"/>
      <c r="X43" s="727"/>
    </row>
    <row r="44" spans="1:24" ht="20.100000000000001" customHeight="1" x14ac:dyDescent="0.2">
      <c r="A44" s="461" t="s">
        <v>292</v>
      </c>
      <c r="B44" s="461" t="s">
        <v>6</v>
      </c>
      <c r="C44" s="175"/>
      <c r="D44" s="175"/>
      <c r="E44" s="9"/>
      <c r="F44" s="9"/>
      <c r="G44" s="9"/>
      <c r="H44" s="9"/>
      <c r="I44" s="461" t="s">
        <v>379</v>
      </c>
      <c r="J44" s="461"/>
      <c r="K44" s="461"/>
      <c r="L44" s="461"/>
      <c r="M44" s="461"/>
      <c r="N44" s="461"/>
      <c r="O44" s="461"/>
      <c r="P44" s="9"/>
      <c r="Q44" s="9"/>
      <c r="R44" s="9"/>
      <c r="S44" s="9"/>
      <c r="T44" s="186"/>
      <c r="U44" s="186"/>
      <c r="V44" s="186"/>
      <c r="W44" s="186"/>
      <c r="X44" s="186"/>
    </row>
    <row r="45" spans="1:24" ht="20.100000000000001" customHeight="1" x14ac:dyDescent="0.2">
      <c r="A45" s="461"/>
      <c r="B45" s="461"/>
      <c r="C45" s="175"/>
      <c r="D45" s="175"/>
      <c r="E45" s="9"/>
      <c r="F45" s="9"/>
      <c r="G45" s="9"/>
      <c r="H45" s="9"/>
      <c r="I45" s="461"/>
      <c r="J45" s="461"/>
      <c r="K45" s="461"/>
      <c r="L45" s="461"/>
      <c r="M45" s="461"/>
      <c r="N45" s="461"/>
      <c r="O45" s="461"/>
      <c r="P45" s="9"/>
      <c r="Q45" s="9"/>
      <c r="R45" s="9"/>
      <c r="S45" s="9"/>
      <c r="T45" s="186"/>
      <c r="U45" s="186"/>
      <c r="V45" s="186"/>
      <c r="W45" s="186"/>
      <c r="X45" s="186"/>
    </row>
    <row r="46" spans="1:24" ht="20.100000000000001" customHeight="1" x14ac:dyDescent="0.2">
      <c r="A46" s="461" t="s">
        <v>290</v>
      </c>
      <c r="B46" s="461" t="s">
        <v>7</v>
      </c>
      <c r="C46" s="718">
        <v>0.46527777777777773</v>
      </c>
      <c r="D46" s="718"/>
      <c r="E46" s="461" t="str">
        <f>C9</f>
        <v>上松山クラブ</v>
      </c>
      <c r="F46" s="461"/>
      <c r="G46" s="461"/>
      <c r="H46" s="461"/>
      <c r="I46" s="445">
        <f>K46+K47</f>
        <v>1</v>
      </c>
      <c r="J46" s="723" t="s">
        <v>44</v>
      </c>
      <c r="K46" s="302">
        <v>1</v>
      </c>
      <c r="L46" s="302" t="s">
        <v>42</v>
      </c>
      <c r="M46" s="302">
        <v>0</v>
      </c>
      <c r="N46" s="723" t="s">
        <v>43</v>
      </c>
      <c r="O46" s="445">
        <f>M46+M47</f>
        <v>1</v>
      </c>
      <c r="P46" s="734" t="str">
        <f>P38</f>
        <v>ＦＣ毛野</v>
      </c>
      <c r="Q46" s="734"/>
      <c r="R46" s="734"/>
      <c r="S46" s="734"/>
      <c r="T46" s="724" t="s">
        <v>387</v>
      </c>
      <c r="U46" s="724"/>
      <c r="V46" s="724"/>
      <c r="W46" s="724"/>
      <c r="X46" s="727">
        <v>7</v>
      </c>
    </row>
    <row r="47" spans="1:24" ht="20.100000000000001" customHeight="1" x14ac:dyDescent="0.2">
      <c r="A47" s="461"/>
      <c r="B47" s="461"/>
      <c r="C47" s="718"/>
      <c r="D47" s="718"/>
      <c r="E47" s="461"/>
      <c r="F47" s="461"/>
      <c r="G47" s="461"/>
      <c r="H47" s="461"/>
      <c r="I47" s="445"/>
      <c r="J47" s="723"/>
      <c r="K47" s="302">
        <v>0</v>
      </c>
      <c r="L47" s="302" t="s">
        <v>42</v>
      </c>
      <c r="M47" s="302">
        <v>1</v>
      </c>
      <c r="N47" s="723"/>
      <c r="O47" s="445"/>
      <c r="P47" s="734"/>
      <c r="Q47" s="734"/>
      <c r="R47" s="734"/>
      <c r="S47" s="734"/>
      <c r="T47" s="724"/>
      <c r="U47" s="724"/>
      <c r="V47" s="724"/>
      <c r="W47" s="724"/>
      <c r="X47" s="727"/>
    </row>
    <row r="48" spans="1:24" ht="20.100000000000001" customHeight="1" x14ac:dyDescent="0.2">
      <c r="A48" s="301"/>
      <c r="B48" s="301"/>
      <c r="C48" s="308"/>
      <c r="D48" s="308"/>
      <c r="E48" s="301"/>
      <c r="F48" s="301"/>
      <c r="G48" s="301"/>
      <c r="H48" s="301"/>
      <c r="I48" s="302"/>
      <c r="J48" s="347" t="s">
        <v>728</v>
      </c>
      <c r="K48" s="302">
        <v>1</v>
      </c>
      <c r="L48" s="302" t="s">
        <v>42</v>
      </c>
      <c r="M48" s="302">
        <v>2</v>
      </c>
      <c r="N48" s="304"/>
      <c r="O48" s="302"/>
      <c r="P48" s="301"/>
      <c r="Q48" s="301"/>
      <c r="R48" s="301"/>
      <c r="S48" s="301"/>
      <c r="T48" s="305"/>
      <c r="U48" s="305"/>
      <c r="V48" s="305"/>
      <c r="W48" s="305"/>
      <c r="X48" s="307"/>
    </row>
    <row r="49" spans="1:24" ht="20.100000000000001" customHeight="1" x14ac:dyDescent="0.2">
      <c r="A49" s="461" t="s">
        <v>292</v>
      </c>
      <c r="B49" s="461" t="s">
        <v>7</v>
      </c>
      <c r="C49" s="718">
        <v>0.46527777777777773</v>
      </c>
      <c r="D49" s="718"/>
      <c r="E49" s="722" t="str">
        <f>E40</f>
        <v>ＦＣグラシアス</v>
      </c>
      <c r="F49" s="722"/>
      <c r="G49" s="722"/>
      <c r="H49" s="722"/>
      <c r="I49" s="445">
        <f>K49+K50</f>
        <v>5</v>
      </c>
      <c r="J49" s="723" t="s">
        <v>44</v>
      </c>
      <c r="K49" s="302">
        <v>1</v>
      </c>
      <c r="L49" s="302" t="s">
        <v>42</v>
      </c>
      <c r="M49" s="302">
        <v>0</v>
      </c>
      <c r="N49" s="723" t="s">
        <v>43</v>
      </c>
      <c r="O49" s="445">
        <f>M49+M50</f>
        <v>1</v>
      </c>
      <c r="P49" s="448" t="str">
        <f>T9</f>
        <v>間東ＦＣミラクルズ</v>
      </c>
      <c r="Q49" s="448"/>
      <c r="R49" s="448"/>
      <c r="S49" s="448"/>
      <c r="T49" s="724" t="s">
        <v>388</v>
      </c>
      <c r="U49" s="724"/>
      <c r="V49" s="724"/>
      <c r="W49" s="724"/>
      <c r="X49" s="727">
        <v>8</v>
      </c>
    </row>
    <row r="50" spans="1:24" ht="20.100000000000001" customHeight="1" x14ac:dyDescent="0.2">
      <c r="A50" s="461"/>
      <c r="B50" s="461"/>
      <c r="C50" s="718"/>
      <c r="D50" s="718"/>
      <c r="E50" s="722"/>
      <c r="F50" s="722"/>
      <c r="G50" s="722"/>
      <c r="H50" s="722"/>
      <c r="I50" s="445"/>
      <c r="J50" s="723"/>
      <c r="K50" s="302">
        <v>4</v>
      </c>
      <c r="L50" s="302" t="s">
        <v>42</v>
      </c>
      <c r="M50" s="302">
        <v>1</v>
      </c>
      <c r="N50" s="723"/>
      <c r="O50" s="445"/>
      <c r="P50" s="448"/>
      <c r="Q50" s="448"/>
      <c r="R50" s="448"/>
      <c r="S50" s="448"/>
      <c r="T50" s="724"/>
      <c r="U50" s="724"/>
      <c r="V50" s="724"/>
      <c r="W50" s="724"/>
      <c r="X50" s="727"/>
    </row>
    <row r="51" spans="1:24" ht="20.100000000000001" customHeight="1" x14ac:dyDescent="0.2">
      <c r="A51" s="461" t="s">
        <v>290</v>
      </c>
      <c r="B51" s="461" t="s">
        <v>8</v>
      </c>
      <c r="C51" s="718">
        <v>0.5</v>
      </c>
      <c r="D51" s="718"/>
      <c r="E51" s="731" t="str">
        <f>E42</f>
        <v>那須野ヶ原ＦＣボンジボーラ</v>
      </c>
      <c r="F51" s="731"/>
      <c r="G51" s="731"/>
      <c r="H51" s="731"/>
      <c r="I51" s="445">
        <f>K51+K52</f>
        <v>2</v>
      </c>
      <c r="J51" s="723" t="s">
        <v>44</v>
      </c>
      <c r="K51" s="302">
        <v>1</v>
      </c>
      <c r="L51" s="302" t="s">
        <v>42</v>
      </c>
      <c r="M51" s="302">
        <v>0</v>
      </c>
      <c r="N51" s="723" t="s">
        <v>43</v>
      </c>
      <c r="O51" s="445">
        <f>M51+M52</f>
        <v>0</v>
      </c>
      <c r="P51" s="448" t="str">
        <f>I26</f>
        <v>ＪＦＣアミスタ市貝</v>
      </c>
      <c r="Q51" s="448"/>
      <c r="R51" s="448"/>
      <c r="S51" s="448"/>
      <c r="T51" s="724" t="s">
        <v>391</v>
      </c>
      <c r="U51" s="725"/>
      <c r="V51" s="725"/>
      <c r="W51" s="725"/>
      <c r="X51" s="727">
        <v>1</v>
      </c>
    </row>
    <row r="52" spans="1:24" ht="20.100000000000001" customHeight="1" x14ac:dyDescent="0.2">
      <c r="A52" s="461"/>
      <c r="B52" s="461"/>
      <c r="C52" s="718"/>
      <c r="D52" s="718"/>
      <c r="E52" s="731"/>
      <c r="F52" s="731"/>
      <c r="G52" s="731"/>
      <c r="H52" s="731"/>
      <c r="I52" s="445"/>
      <c r="J52" s="723"/>
      <c r="K52" s="302">
        <v>1</v>
      </c>
      <c r="L52" s="302" t="s">
        <v>42</v>
      </c>
      <c r="M52" s="302">
        <v>0</v>
      </c>
      <c r="N52" s="723"/>
      <c r="O52" s="445"/>
      <c r="P52" s="448"/>
      <c r="Q52" s="448"/>
      <c r="R52" s="448"/>
      <c r="S52" s="448"/>
      <c r="T52" s="725"/>
      <c r="U52" s="725"/>
      <c r="V52" s="725"/>
      <c r="W52" s="725"/>
      <c r="X52" s="727"/>
    </row>
    <row r="53" spans="1:24" ht="20.100000000000001" customHeight="1" x14ac:dyDescent="0.2">
      <c r="A53" s="461" t="s">
        <v>292</v>
      </c>
      <c r="B53" s="461" t="s">
        <v>8</v>
      </c>
      <c r="C53" s="718">
        <v>0.5</v>
      </c>
      <c r="D53" s="718"/>
      <c r="E53" s="448" t="str">
        <f>O26</f>
        <v>ＦＣスポルト宇都宮</v>
      </c>
      <c r="F53" s="448"/>
      <c r="G53" s="448"/>
      <c r="H53" s="448"/>
      <c r="I53" s="445">
        <f>K53+K54</f>
        <v>1</v>
      </c>
      <c r="J53" s="723" t="s">
        <v>44</v>
      </c>
      <c r="K53" s="302">
        <v>1</v>
      </c>
      <c r="L53" s="302" t="s">
        <v>42</v>
      </c>
      <c r="M53" s="302">
        <v>1</v>
      </c>
      <c r="N53" s="723" t="s">
        <v>43</v>
      </c>
      <c r="O53" s="445">
        <f>M53+M54</f>
        <v>3</v>
      </c>
      <c r="P53" s="722" t="str">
        <f>S26</f>
        <v>東那須野ＦＣフェニックス</v>
      </c>
      <c r="Q53" s="722"/>
      <c r="R53" s="722"/>
      <c r="S53" s="722"/>
      <c r="T53" s="724" t="s">
        <v>390</v>
      </c>
      <c r="U53" s="724"/>
      <c r="V53" s="724"/>
      <c r="W53" s="724"/>
      <c r="X53" s="727">
        <v>6</v>
      </c>
    </row>
    <row r="54" spans="1:24" ht="20.100000000000001" customHeight="1" x14ac:dyDescent="0.2">
      <c r="A54" s="461"/>
      <c r="B54" s="461"/>
      <c r="C54" s="718"/>
      <c r="D54" s="718"/>
      <c r="E54" s="448"/>
      <c r="F54" s="448"/>
      <c r="G54" s="448"/>
      <c r="H54" s="448"/>
      <c r="I54" s="445"/>
      <c r="J54" s="723"/>
      <c r="K54" s="302">
        <v>0</v>
      </c>
      <c r="L54" s="302" t="s">
        <v>42</v>
      </c>
      <c r="M54" s="302">
        <v>2</v>
      </c>
      <c r="N54" s="723"/>
      <c r="O54" s="445"/>
      <c r="P54" s="722"/>
      <c r="Q54" s="722"/>
      <c r="R54" s="722"/>
      <c r="S54" s="722"/>
      <c r="T54" s="724"/>
      <c r="U54" s="724"/>
      <c r="V54" s="724"/>
      <c r="W54" s="724"/>
      <c r="X54" s="727"/>
    </row>
  </sheetData>
  <mergeCells count="114">
    <mergeCell ref="J53:J54"/>
    <mergeCell ref="J49:J50"/>
    <mergeCell ref="I44:O45"/>
    <mergeCell ref="J51:J52"/>
    <mergeCell ref="P40:S41"/>
    <mergeCell ref="O42:O43"/>
    <mergeCell ref="I46:I47"/>
    <mergeCell ref="O46:O47"/>
    <mergeCell ref="J46:J47"/>
    <mergeCell ref="Q4:T4"/>
    <mergeCell ref="D4:G4"/>
    <mergeCell ref="P51:S52"/>
    <mergeCell ref="T51:W52"/>
    <mergeCell ref="N46:N47"/>
    <mergeCell ref="P46:S47"/>
    <mergeCell ref="O53:O54"/>
    <mergeCell ref="N51:N52"/>
    <mergeCell ref="O49:O50"/>
    <mergeCell ref="N49:N50"/>
    <mergeCell ref="T46:W47"/>
    <mergeCell ref="O6:Q6"/>
    <mergeCell ref="P49:S50"/>
    <mergeCell ref="O51:O52"/>
    <mergeCell ref="T49:W50"/>
    <mergeCell ref="D23:F23"/>
    <mergeCell ref="F21:I21"/>
    <mergeCell ref="O25:P25"/>
    <mergeCell ref="O26:P35"/>
    <mergeCell ref="S25:T25"/>
    <mergeCell ref="S26:T35"/>
    <mergeCell ref="P21:S21"/>
    <mergeCell ref="F26:G35"/>
    <mergeCell ref="P53:S54"/>
    <mergeCell ref="X46:X47"/>
    <mergeCell ref="X49:X50"/>
    <mergeCell ref="X51:X52"/>
    <mergeCell ref="I53:I54"/>
    <mergeCell ref="I49:I50"/>
    <mergeCell ref="I51:I52"/>
    <mergeCell ref="C38:D39"/>
    <mergeCell ref="E38:H39"/>
    <mergeCell ref="C40:D41"/>
    <mergeCell ref="E40:H41"/>
    <mergeCell ref="C51:D52"/>
    <mergeCell ref="E51:H52"/>
    <mergeCell ref="X53:X54"/>
    <mergeCell ref="T53:W54"/>
    <mergeCell ref="N53:N54"/>
    <mergeCell ref="T40:W41"/>
    <mergeCell ref="C42:D43"/>
    <mergeCell ref="E42:H43"/>
    <mergeCell ref="P42:S43"/>
    <mergeCell ref="C46:D47"/>
    <mergeCell ref="E46:H47"/>
    <mergeCell ref="E49:H50"/>
    <mergeCell ref="C49:D50"/>
    <mergeCell ref="T42:W43"/>
    <mergeCell ref="R1:X1"/>
    <mergeCell ref="O38:O39"/>
    <mergeCell ref="P38:S39"/>
    <mergeCell ref="I38:I39"/>
    <mergeCell ref="O1:Q1"/>
    <mergeCell ref="J38:J39"/>
    <mergeCell ref="J40:J41"/>
    <mergeCell ref="J42:J43"/>
    <mergeCell ref="T38:W39"/>
    <mergeCell ref="T37:W37"/>
    <mergeCell ref="X38:X39"/>
    <mergeCell ref="N40:N41"/>
    <mergeCell ref="N38:N39"/>
    <mergeCell ref="I40:I41"/>
    <mergeCell ref="I42:I43"/>
    <mergeCell ref="K20:M20"/>
    <mergeCell ref="N42:N43"/>
    <mergeCell ref="I25:J25"/>
    <mergeCell ref="O40:O41"/>
    <mergeCell ref="X40:X41"/>
    <mergeCell ref="X42:X43"/>
    <mergeCell ref="K3:M3"/>
    <mergeCell ref="I26:J35"/>
    <mergeCell ref="I9:J18"/>
    <mergeCell ref="N9:O18"/>
    <mergeCell ref="T9:U18"/>
    <mergeCell ref="Q9:R18"/>
    <mergeCell ref="F9:G18"/>
    <mergeCell ref="C9:D18"/>
    <mergeCell ref="T8:U8"/>
    <mergeCell ref="Q8:R8"/>
    <mergeCell ref="N8:O8"/>
    <mergeCell ref="I8:J8"/>
    <mergeCell ref="F8:G8"/>
    <mergeCell ref="C8:D8"/>
    <mergeCell ref="G6:I6"/>
    <mergeCell ref="C26:D35"/>
    <mergeCell ref="A46:A47"/>
    <mergeCell ref="B46:B47"/>
    <mergeCell ref="A49:A50"/>
    <mergeCell ref="B49:B50"/>
    <mergeCell ref="A53:A54"/>
    <mergeCell ref="B53:B54"/>
    <mergeCell ref="B51:B52"/>
    <mergeCell ref="F25:G25"/>
    <mergeCell ref="C25:D25"/>
    <mergeCell ref="C53:D54"/>
    <mergeCell ref="E53:H54"/>
    <mergeCell ref="A38:A39"/>
    <mergeCell ref="A44:A45"/>
    <mergeCell ref="A51:A52"/>
    <mergeCell ref="B38:B39"/>
    <mergeCell ref="B44:B45"/>
    <mergeCell ref="A40:A41"/>
    <mergeCell ref="B40:B41"/>
    <mergeCell ref="A42:A43"/>
    <mergeCell ref="B42:B43"/>
  </mergeCells>
  <phoneticPr fontId="3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63" firstPageNumber="4294963191" orientation="portrait" horizontalDpi="360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X53"/>
  <sheetViews>
    <sheetView view="pageBreakPreview" zoomScaleNormal="100" zoomScaleSheetLayoutView="100" workbookViewId="0"/>
  </sheetViews>
  <sheetFormatPr defaultRowHeight="13.2" x14ac:dyDescent="0.2"/>
  <cols>
    <col min="1" max="24" width="5.6640625" customWidth="1"/>
  </cols>
  <sheetData>
    <row r="1" spans="1:24" ht="30.75" customHeight="1" x14ac:dyDescent="0.2">
      <c r="A1" s="47" t="str">
        <f>'U12選手権組合せ (抽選結果)'!G3</f>
        <v>■第2日　2月11日　決勝トーナメント　１・２回戦</v>
      </c>
      <c r="B1" s="47"/>
      <c r="C1" s="47"/>
      <c r="D1" s="47"/>
      <c r="E1" s="47"/>
      <c r="F1" s="47"/>
      <c r="H1" s="47"/>
      <c r="I1" s="47"/>
      <c r="K1" s="68"/>
      <c r="L1" s="68"/>
      <c r="O1" s="442" t="s">
        <v>380</v>
      </c>
      <c r="P1" s="442"/>
      <c r="Q1" s="442"/>
      <c r="R1" s="443" t="str">
        <f>'U12選手権組合せ (抽選結果)'!K68</f>
        <v>真岡ハイトラ運動公園運動広場</v>
      </c>
      <c r="S1" s="443"/>
      <c r="T1" s="443"/>
      <c r="U1" s="443"/>
      <c r="V1" s="443"/>
      <c r="W1" s="443"/>
      <c r="X1" s="443"/>
    </row>
    <row r="2" spans="1:24" ht="20.100000000000001" customHeight="1" x14ac:dyDescent="0.2">
      <c r="F2" s="441"/>
      <c r="G2" s="441"/>
      <c r="H2" s="441"/>
    </row>
    <row r="3" spans="1:24" ht="19.5" customHeight="1" thickBot="1" x14ac:dyDescent="0.25">
      <c r="F3" s="314"/>
      <c r="G3" s="343"/>
      <c r="H3" s="318"/>
      <c r="K3" s="728" t="s">
        <v>284</v>
      </c>
      <c r="L3" s="729"/>
      <c r="M3" s="729"/>
      <c r="N3" s="65"/>
      <c r="O3" s="318"/>
      <c r="P3" s="324"/>
    </row>
    <row r="4" spans="1:24" ht="20.100000000000001" customHeight="1" thickTop="1" x14ac:dyDescent="0.2">
      <c r="A4" s="1"/>
      <c r="B4" s="1"/>
      <c r="E4" s="714" t="s">
        <v>58</v>
      </c>
      <c r="F4" s="732"/>
      <c r="G4" s="715"/>
      <c r="H4" s="716"/>
      <c r="K4" s="1"/>
      <c r="L4" s="1"/>
      <c r="N4" s="280"/>
      <c r="O4" s="715" t="s">
        <v>57</v>
      </c>
      <c r="P4" s="715"/>
      <c r="Q4" s="732"/>
      <c r="R4" s="737"/>
      <c r="S4" s="1"/>
      <c r="T4" s="1"/>
      <c r="U4" s="1"/>
      <c r="V4" s="1"/>
      <c r="W4" s="1"/>
      <c r="X4" s="1"/>
    </row>
    <row r="5" spans="1:24" ht="20.100000000000001" customHeight="1" thickBot="1" x14ac:dyDescent="0.25">
      <c r="A5" s="1"/>
      <c r="B5" s="1"/>
      <c r="E5" s="15"/>
      <c r="H5" s="315"/>
      <c r="K5" s="1"/>
      <c r="L5" s="1"/>
      <c r="N5" s="280"/>
      <c r="O5" s="279"/>
      <c r="P5" s="1"/>
      <c r="Q5" s="1"/>
      <c r="R5" s="291"/>
      <c r="S5" s="1"/>
      <c r="T5" s="1"/>
      <c r="U5" s="1"/>
      <c r="V5" s="1"/>
      <c r="W5" s="1"/>
      <c r="X5" s="1"/>
    </row>
    <row r="6" spans="1:24" ht="20.100000000000001" customHeight="1" thickTop="1" x14ac:dyDescent="0.2">
      <c r="A6" s="1"/>
      <c r="B6" s="1"/>
      <c r="E6" s="15"/>
      <c r="H6" s="315"/>
      <c r="K6" s="1"/>
      <c r="L6" s="1"/>
      <c r="N6" s="280"/>
      <c r="O6" s="289"/>
      <c r="P6" s="1"/>
      <c r="Q6" s="280"/>
      <c r="R6" s="715" t="s">
        <v>56</v>
      </c>
      <c r="S6" s="732"/>
      <c r="T6" s="733"/>
      <c r="U6" s="1"/>
      <c r="V6" s="1"/>
      <c r="W6" s="1"/>
      <c r="X6" s="1"/>
    </row>
    <row r="7" spans="1:24" ht="20.100000000000001" customHeight="1" x14ac:dyDescent="0.2">
      <c r="A7" s="1"/>
      <c r="B7" s="1"/>
      <c r="E7" s="15"/>
      <c r="H7" s="315"/>
      <c r="K7" s="1"/>
      <c r="L7" s="1"/>
      <c r="N7" s="316"/>
      <c r="O7" s="279"/>
      <c r="P7" s="1"/>
      <c r="Q7" s="316"/>
      <c r="R7" s="279"/>
      <c r="S7" s="1"/>
      <c r="T7" s="42"/>
      <c r="U7" s="1"/>
      <c r="V7" s="1"/>
      <c r="W7" s="1"/>
      <c r="X7" s="1"/>
    </row>
    <row r="8" spans="1:24" ht="20.100000000000001" customHeight="1" x14ac:dyDescent="0.2">
      <c r="A8" s="1"/>
      <c r="D8" s="580">
        <v>1</v>
      </c>
      <c r="E8" s="580"/>
      <c r="H8" s="580">
        <v>2</v>
      </c>
      <c r="I8" s="580"/>
      <c r="K8" s="1"/>
      <c r="L8" s="1"/>
      <c r="N8" s="580">
        <v>3</v>
      </c>
      <c r="O8" s="580"/>
      <c r="P8" s="1"/>
      <c r="Q8" s="580">
        <v>4</v>
      </c>
      <c r="R8" s="580"/>
      <c r="S8" s="1"/>
      <c r="T8" s="580">
        <v>5</v>
      </c>
      <c r="U8" s="580"/>
      <c r="V8" s="1"/>
      <c r="W8" s="1"/>
      <c r="X8" s="1"/>
    </row>
    <row r="9" spans="1:24" ht="20.100000000000001" customHeight="1" x14ac:dyDescent="0.2">
      <c r="A9" s="1"/>
      <c r="D9" s="721" t="str">
        <f>'U12選手権組合せ (抽選結果)'!C56</f>
        <v>ヴェルフェ矢板Ｕ－１２・ｂｌａｎｃ</v>
      </c>
      <c r="E9" s="721"/>
      <c r="H9" s="719" t="str">
        <f>'U12選手権組合せ (抽選結果)'!C61</f>
        <v>ＦＣ　ＳＨＵＪＡＫＵ</v>
      </c>
      <c r="I9" s="719"/>
      <c r="K9" s="41"/>
      <c r="L9" s="41"/>
      <c r="N9" s="719" t="str">
        <f>'U12選手権組合せ (抽選結果)'!C65</f>
        <v>ＦＣみらい</v>
      </c>
      <c r="O9" s="719"/>
      <c r="P9" s="41"/>
      <c r="Q9" s="720" t="str">
        <f>'U12選手権組合せ (抽選結果)'!C68</f>
        <v>亀山サッカークラブ</v>
      </c>
      <c r="R9" s="720"/>
      <c r="S9" s="41"/>
      <c r="T9" s="720" t="str">
        <f>'U12選手権組合せ (抽選結果)'!C72</f>
        <v>豊郷ＪＦＣ宇都宮</v>
      </c>
      <c r="U9" s="720"/>
      <c r="V9" s="41"/>
      <c r="W9" s="72"/>
      <c r="X9" s="72"/>
    </row>
    <row r="10" spans="1:24" ht="20.100000000000001" customHeight="1" x14ac:dyDescent="0.2">
      <c r="A10" s="1"/>
      <c r="D10" s="721"/>
      <c r="E10" s="721"/>
      <c r="H10" s="719"/>
      <c r="I10" s="719"/>
      <c r="K10" s="41"/>
      <c r="L10" s="41"/>
      <c r="N10" s="719"/>
      <c r="O10" s="719"/>
      <c r="P10" s="41"/>
      <c r="Q10" s="720"/>
      <c r="R10" s="720"/>
      <c r="S10" s="41"/>
      <c r="T10" s="720"/>
      <c r="U10" s="720"/>
      <c r="V10" s="41"/>
      <c r="W10" s="72"/>
      <c r="X10" s="72"/>
    </row>
    <row r="11" spans="1:24" ht="20.100000000000001" customHeight="1" x14ac:dyDescent="0.2">
      <c r="A11" s="1"/>
      <c r="D11" s="721"/>
      <c r="E11" s="721"/>
      <c r="H11" s="719"/>
      <c r="I11" s="719"/>
      <c r="K11" s="41"/>
      <c r="L11" s="41"/>
      <c r="N11" s="719"/>
      <c r="O11" s="719"/>
      <c r="P11" s="41"/>
      <c r="Q11" s="720"/>
      <c r="R11" s="720"/>
      <c r="S11" s="41"/>
      <c r="T11" s="720"/>
      <c r="U11" s="720"/>
      <c r="V11" s="41"/>
      <c r="W11" s="72"/>
      <c r="X11" s="72"/>
    </row>
    <row r="12" spans="1:24" ht="20.100000000000001" customHeight="1" x14ac:dyDescent="0.2">
      <c r="A12" s="1"/>
      <c r="D12" s="721"/>
      <c r="E12" s="721"/>
      <c r="H12" s="719"/>
      <c r="I12" s="719"/>
      <c r="K12" s="41"/>
      <c r="L12" s="41"/>
      <c r="N12" s="719"/>
      <c r="O12" s="719"/>
      <c r="P12" s="41"/>
      <c r="Q12" s="720"/>
      <c r="R12" s="720"/>
      <c r="S12" s="41"/>
      <c r="T12" s="720"/>
      <c r="U12" s="720"/>
      <c r="V12" s="41"/>
      <c r="W12" s="72"/>
      <c r="X12" s="72"/>
    </row>
    <row r="13" spans="1:24" ht="20.100000000000001" customHeight="1" x14ac:dyDescent="0.2">
      <c r="A13" s="1"/>
      <c r="D13" s="721"/>
      <c r="E13" s="721"/>
      <c r="H13" s="719"/>
      <c r="I13" s="719"/>
      <c r="K13" s="41"/>
      <c r="L13" s="41"/>
      <c r="N13" s="719"/>
      <c r="O13" s="719"/>
      <c r="P13" s="41"/>
      <c r="Q13" s="720"/>
      <c r="R13" s="720"/>
      <c r="S13" s="41"/>
      <c r="T13" s="720"/>
      <c r="U13" s="720"/>
      <c r="V13" s="41"/>
      <c r="W13" s="72"/>
      <c r="X13" s="72"/>
    </row>
    <row r="14" spans="1:24" ht="20.100000000000001" customHeight="1" x14ac:dyDescent="0.2">
      <c r="A14" s="1"/>
      <c r="D14" s="721"/>
      <c r="E14" s="721"/>
      <c r="H14" s="719"/>
      <c r="I14" s="719"/>
      <c r="K14" s="41"/>
      <c r="L14" s="41"/>
      <c r="N14" s="719"/>
      <c r="O14" s="719"/>
      <c r="P14" s="41"/>
      <c r="Q14" s="720"/>
      <c r="R14" s="720"/>
      <c r="S14" s="41"/>
      <c r="T14" s="720"/>
      <c r="U14" s="720"/>
      <c r="V14" s="41"/>
      <c r="W14" s="72"/>
      <c r="X14" s="72"/>
    </row>
    <row r="15" spans="1:24" ht="20.100000000000001" customHeight="1" x14ac:dyDescent="0.2">
      <c r="A15" s="1"/>
      <c r="D15" s="721"/>
      <c r="E15" s="721"/>
      <c r="H15" s="719"/>
      <c r="I15" s="719"/>
      <c r="K15" s="41"/>
      <c r="L15" s="41"/>
      <c r="N15" s="719"/>
      <c r="O15" s="719"/>
      <c r="P15" s="41"/>
      <c r="Q15" s="720"/>
      <c r="R15" s="720"/>
      <c r="S15" s="41"/>
      <c r="T15" s="720"/>
      <c r="U15" s="720"/>
      <c r="V15" s="41"/>
      <c r="W15" s="72"/>
      <c r="X15" s="72"/>
    </row>
    <row r="16" spans="1:24" ht="20.100000000000001" customHeight="1" x14ac:dyDescent="0.2">
      <c r="A16" s="1"/>
      <c r="D16" s="721"/>
      <c r="E16" s="721"/>
      <c r="H16" s="719"/>
      <c r="I16" s="719"/>
      <c r="K16" s="41"/>
      <c r="L16" s="41"/>
      <c r="N16" s="719"/>
      <c r="O16" s="719"/>
      <c r="P16" s="41"/>
      <c r="Q16" s="720"/>
      <c r="R16" s="720"/>
      <c r="S16" s="41"/>
      <c r="T16" s="720"/>
      <c r="U16" s="720"/>
      <c r="V16" s="41"/>
      <c r="W16" s="72"/>
      <c r="X16" s="72"/>
    </row>
    <row r="17" spans="1:24" ht="20.100000000000001" customHeight="1" x14ac:dyDescent="0.2">
      <c r="A17" s="1"/>
      <c r="D17" s="721"/>
      <c r="E17" s="721"/>
      <c r="H17" s="719"/>
      <c r="I17" s="719"/>
      <c r="K17" s="41"/>
      <c r="L17" s="41"/>
      <c r="N17" s="719"/>
      <c r="O17" s="719"/>
      <c r="P17" s="41"/>
      <c r="Q17" s="720"/>
      <c r="R17" s="720"/>
      <c r="S17" s="41"/>
      <c r="T17" s="720"/>
      <c r="U17" s="720"/>
      <c r="V17" s="41"/>
      <c r="W17" s="72"/>
      <c r="X17" s="72"/>
    </row>
    <row r="18" spans="1:24" ht="20.100000000000001" customHeight="1" x14ac:dyDescent="0.2">
      <c r="A18" s="1"/>
      <c r="D18" s="721"/>
      <c r="E18" s="721"/>
      <c r="H18" s="719"/>
      <c r="I18" s="719"/>
      <c r="K18" s="41"/>
      <c r="L18" s="41"/>
      <c r="N18" s="719"/>
      <c r="O18" s="719"/>
      <c r="P18" s="41"/>
      <c r="Q18" s="720"/>
      <c r="R18" s="720"/>
      <c r="S18" s="41"/>
      <c r="T18" s="720"/>
      <c r="U18" s="720"/>
      <c r="V18" s="41"/>
      <c r="W18" s="72"/>
      <c r="X18" s="72"/>
    </row>
    <row r="19" spans="1:24" ht="20.100000000000001" customHeight="1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726"/>
      <c r="U19" s="726"/>
      <c r="V19" s="726"/>
      <c r="W19" s="726"/>
      <c r="X19" s="75"/>
    </row>
    <row r="20" spans="1:24" ht="20.100000000000001" customHeight="1" thickBot="1" x14ac:dyDescent="0.25">
      <c r="E20" s="314"/>
      <c r="F20" s="343"/>
      <c r="G20" s="318"/>
      <c r="K20" s="728" t="s">
        <v>286</v>
      </c>
      <c r="L20" s="729"/>
      <c r="M20" s="730"/>
      <c r="N20" s="48"/>
      <c r="O20" s="48"/>
      <c r="R20" s="314"/>
      <c r="S20" s="343"/>
      <c r="T20" s="318"/>
    </row>
    <row r="21" spans="1:24" ht="20.100000000000001" customHeight="1" thickTop="1" x14ac:dyDescent="0.2">
      <c r="A21" s="1"/>
      <c r="B21" s="1"/>
      <c r="C21" s="1"/>
      <c r="D21" s="714" t="s">
        <v>49</v>
      </c>
      <c r="E21" s="732"/>
      <c r="F21" s="715"/>
      <c r="G21" s="716"/>
      <c r="H21" s="279"/>
      <c r="I21" s="1"/>
      <c r="J21" s="1"/>
      <c r="M21" s="1"/>
      <c r="N21" s="1"/>
      <c r="O21" s="1"/>
      <c r="P21" s="280"/>
      <c r="Q21" s="732" t="s">
        <v>48</v>
      </c>
      <c r="R21" s="732"/>
      <c r="S21" s="715"/>
      <c r="T21" s="716"/>
      <c r="U21" s="279"/>
      <c r="W21" s="1"/>
      <c r="X21" s="1"/>
    </row>
    <row r="22" spans="1:24" ht="20.100000000000001" customHeight="1" thickBot="1" x14ac:dyDescent="0.25">
      <c r="A22" s="1"/>
      <c r="B22" s="1"/>
      <c r="C22" s="1"/>
      <c r="D22" s="43"/>
      <c r="E22" s="1"/>
      <c r="F22" s="1"/>
      <c r="G22" s="316"/>
      <c r="H22" s="290"/>
      <c r="I22" s="290"/>
      <c r="J22" s="1"/>
      <c r="M22" s="1"/>
      <c r="N22" s="1"/>
      <c r="O22" s="290"/>
      <c r="P22" s="291"/>
      <c r="Q22" s="279"/>
      <c r="R22" s="1"/>
      <c r="S22" s="1"/>
      <c r="T22" s="280"/>
      <c r="U22" s="1"/>
      <c r="W22" s="1"/>
      <c r="X22" s="1"/>
    </row>
    <row r="23" spans="1:24" ht="20.100000000000001" customHeight="1" thickTop="1" x14ac:dyDescent="0.2">
      <c r="A23" s="1"/>
      <c r="B23" s="1"/>
      <c r="C23" s="1"/>
      <c r="D23" s="44"/>
      <c r="E23" s="1"/>
      <c r="F23" s="1"/>
      <c r="G23" s="714" t="s">
        <v>54</v>
      </c>
      <c r="H23" s="715"/>
      <c r="I23" s="716"/>
      <c r="J23" s="279"/>
      <c r="M23" s="1"/>
      <c r="N23" s="280"/>
      <c r="O23" s="715" t="s">
        <v>53</v>
      </c>
      <c r="P23" s="715"/>
      <c r="Q23" s="733"/>
      <c r="R23" s="44"/>
      <c r="S23" s="1"/>
      <c r="T23" s="280"/>
      <c r="U23" s="1"/>
      <c r="W23" s="1"/>
      <c r="X23" s="1"/>
    </row>
    <row r="24" spans="1:24" ht="20.100000000000001" customHeight="1" x14ac:dyDescent="0.2">
      <c r="A24" s="1"/>
      <c r="B24" s="1"/>
      <c r="C24" s="1"/>
      <c r="D24" s="43"/>
      <c r="E24" s="1"/>
      <c r="F24" s="42"/>
      <c r="G24" s="1"/>
      <c r="H24" s="1"/>
      <c r="I24" s="280"/>
      <c r="J24" s="279"/>
      <c r="M24" s="1"/>
      <c r="N24" s="316"/>
      <c r="O24" s="1"/>
      <c r="P24" s="1"/>
      <c r="Q24" s="1"/>
      <c r="R24" s="43"/>
      <c r="S24" s="1"/>
      <c r="T24" s="280"/>
      <c r="U24" s="1"/>
      <c r="W24" s="1"/>
      <c r="X24" s="1"/>
    </row>
    <row r="25" spans="1:24" ht="20.100000000000001" customHeight="1" x14ac:dyDescent="0.2">
      <c r="A25" s="1"/>
      <c r="B25" s="1"/>
      <c r="C25" s="580">
        <v>6</v>
      </c>
      <c r="D25" s="580"/>
      <c r="E25" s="1"/>
      <c r="F25" s="580">
        <v>7</v>
      </c>
      <c r="G25" s="580"/>
      <c r="H25" s="1"/>
      <c r="I25" s="580">
        <v>8</v>
      </c>
      <c r="J25" s="580"/>
      <c r="M25" s="1"/>
      <c r="N25" s="580">
        <v>9</v>
      </c>
      <c r="O25" s="580"/>
      <c r="P25" s="1"/>
      <c r="Q25" s="580">
        <v>10</v>
      </c>
      <c r="R25" s="580"/>
      <c r="S25" s="1"/>
      <c r="T25" s="580">
        <v>11</v>
      </c>
      <c r="U25" s="580"/>
      <c r="W25" s="1"/>
      <c r="X25" s="1"/>
    </row>
    <row r="26" spans="1:24" ht="20.100000000000001" customHeight="1" x14ac:dyDescent="0.2">
      <c r="A26" s="1"/>
      <c r="B26" s="72"/>
      <c r="C26" s="720" t="str">
        <f>'U12選手権組合せ (抽選結果)'!C75</f>
        <v>本郷北フットボールクラブ</v>
      </c>
      <c r="D26" s="720"/>
      <c r="E26" s="41"/>
      <c r="F26" s="720" t="str">
        <f>'U12選手権組合せ (抽選結果)'!C79</f>
        <v>真岡西サッカークラブブリッツ</v>
      </c>
      <c r="G26" s="720"/>
      <c r="H26" s="41"/>
      <c r="I26" s="719" t="str">
        <f>'U12選手権組合せ (抽選結果)'!C83</f>
        <v>ＦＣ　ＶＡＬＯＮ</v>
      </c>
      <c r="J26" s="719"/>
      <c r="M26" s="41"/>
      <c r="N26" s="720" t="str">
        <f>'U12選手権組合せ (抽選結果)'!C87</f>
        <v>益子ＳＣ</v>
      </c>
      <c r="O26" s="720"/>
      <c r="P26" s="41"/>
      <c r="Q26" s="720" t="str">
        <f>'U12選手権組合せ (抽選結果)'!C91</f>
        <v>祖母井クラブ</v>
      </c>
      <c r="R26" s="720"/>
      <c r="S26" s="41"/>
      <c r="T26" s="719" t="str">
        <f>'U12選手権組合せ (抽選結果)'!C94</f>
        <v>Ｆ．Ｃ．栃木ジュニア</v>
      </c>
      <c r="U26" s="719"/>
      <c r="W26" s="41"/>
      <c r="X26" s="72"/>
    </row>
    <row r="27" spans="1:24" ht="20.100000000000001" customHeight="1" x14ac:dyDescent="0.2">
      <c r="A27" s="1"/>
      <c r="B27" s="72"/>
      <c r="C27" s="720"/>
      <c r="D27" s="720"/>
      <c r="E27" s="41"/>
      <c r="F27" s="720"/>
      <c r="G27" s="720"/>
      <c r="H27" s="41"/>
      <c r="I27" s="719"/>
      <c r="J27" s="719"/>
      <c r="M27" s="41"/>
      <c r="N27" s="720"/>
      <c r="O27" s="720"/>
      <c r="P27" s="41"/>
      <c r="Q27" s="720"/>
      <c r="R27" s="720"/>
      <c r="S27" s="41"/>
      <c r="T27" s="719"/>
      <c r="U27" s="719"/>
      <c r="W27" s="41"/>
      <c r="X27" s="72"/>
    </row>
    <row r="28" spans="1:24" ht="20.100000000000001" customHeight="1" x14ac:dyDescent="0.2">
      <c r="A28" s="1"/>
      <c r="B28" s="72"/>
      <c r="C28" s="720"/>
      <c r="D28" s="720"/>
      <c r="E28" s="41"/>
      <c r="F28" s="720"/>
      <c r="G28" s="720"/>
      <c r="H28" s="41"/>
      <c r="I28" s="719"/>
      <c r="J28" s="719"/>
      <c r="M28" s="41"/>
      <c r="N28" s="720"/>
      <c r="O28" s="720"/>
      <c r="P28" s="41"/>
      <c r="Q28" s="720"/>
      <c r="R28" s="720"/>
      <c r="S28" s="41"/>
      <c r="T28" s="719"/>
      <c r="U28" s="719"/>
      <c r="W28" s="41"/>
      <c r="X28" s="72"/>
    </row>
    <row r="29" spans="1:24" ht="20.100000000000001" customHeight="1" x14ac:dyDescent="0.2">
      <c r="A29" s="1"/>
      <c r="B29" s="72"/>
      <c r="C29" s="720"/>
      <c r="D29" s="720"/>
      <c r="E29" s="41"/>
      <c r="F29" s="720"/>
      <c r="G29" s="720"/>
      <c r="H29" s="41"/>
      <c r="I29" s="719"/>
      <c r="J29" s="719"/>
      <c r="M29" s="41"/>
      <c r="N29" s="720"/>
      <c r="O29" s="720"/>
      <c r="P29" s="41"/>
      <c r="Q29" s="720"/>
      <c r="R29" s="720"/>
      <c r="S29" s="41"/>
      <c r="T29" s="719"/>
      <c r="U29" s="719"/>
      <c r="W29" s="41"/>
      <c r="X29" s="72"/>
    </row>
    <row r="30" spans="1:24" ht="20.100000000000001" customHeight="1" x14ac:dyDescent="0.2">
      <c r="A30" s="1"/>
      <c r="B30" s="72"/>
      <c r="C30" s="720"/>
      <c r="D30" s="720"/>
      <c r="E30" s="41"/>
      <c r="F30" s="720"/>
      <c r="G30" s="720"/>
      <c r="H30" s="41"/>
      <c r="I30" s="719"/>
      <c r="J30" s="719"/>
      <c r="M30" s="41"/>
      <c r="N30" s="720"/>
      <c r="O30" s="720"/>
      <c r="P30" s="41"/>
      <c r="Q30" s="720"/>
      <c r="R30" s="720"/>
      <c r="S30" s="41"/>
      <c r="T30" s="719"/>
      <c r="U30" s="719"/>
      <c r="W30" s="41"/>
      <c r="X30" s="72"/>
    </row>
    <row r="31" spans="1:24" ht="20.100000000000001" customHeight="1" x14ac:dyDescent="0.2">
      <c r="A31" s="1"/>
      <c r="B31" s="72"/>
      <c r="C31" s="720"/>
      <c r="D31" s="720"/>
      <c r="E31" s="41"/>
      <c r="F31" s="720"/>
      <c r="G31" s="720"/>
      <c r="H31" s="41"/>
      <c r="I31" s="719"/>
      <c r="J31" s="719"/>
      <c r="M31" s="41"/>
      <c r="N31" s="720"/>
      <c r="O31" s="720"/>
      <c r="P31" s="41"/>
      <c r="Q31" s="720"/>
      <c r="R31" s="720"/>
      <c r="S31" s="41"/>
      <c r="T31" s="719"/>
      <c r="U31" s="719"/>
      <c r="W31" s="41"/>
      <c r="X31" s="72"/>
    </row>
    <row r="32" spans="1:24" ht="20.100000000000001" customHeight="1" x14ac:dyDescent="0.2">
      <c r="A32" s="1"/>
      <c r="B32" s="72"/>
      <c r="C32" s="720"/>
      <c r="D32" s="720"/>
      <c r="E32" s="41"/>
      <c r="F32" s="720"/>
      <c r="G32" s="720"/>
      <c r="H32" s="41"/>
      <c r="I32" s="719"/>
      <c r="J32" s="719"/>
      <c r="M32" s="41"/>
      <c r="N32" s="720"/>
      <c r="O32" s="720"/>
      <c r="P32" s="41"/>
      <c r="Q32" s="720"/>
      <c r="R32" s="720"/>
      <c r="S32" s="41"/>
      <c r="T32" s="719"/>
      <c r="U32" s="719"/>
      <c r="W32" s="41"/>
      <c r="X32" s="72"/>
    </row>
    <row r="33" spans="1:24" ht="20.100000000000001" customHeight="1" x14ac:dyDescent="0.2">
      <c r="A33" s="1"/>
      <c r="B33" s="72"/>
      <c r="C33" s="720"/>
      <c r="D33" s="720"/>
      <c r="E33" s="41"/>
      <c r="F33" s="720"/>
      <c r="G33" s="720"/>
      <c r="H33" s="41"/>
      <c r="I33" s="719"/>
      <c r="J33" s="719"/>
      <c r="M33" s="41"/>
      <c r="N33" s="720"/>
      <c r="O33" s="720"/>
      <c r="P33" s="41"/>
      <c r="Q33" s="720"/>
      <c r="R33" s="720"/>
      <c r="S33" s="41"/>
      <c r="T33" s="719"/>
      <c r="U33" s="719"/>
      <c r="W33" s="41"/>
      <c r="X33" s="72"/>
    </row>
    <row r="34" spans="1:24" ht="20.100000000000001" customHeight="1" x14ac:dyDescent="0.2">
      <c r="A34" s="1"/>
      <c r="B34" s="72"/>
      <c r="C34" s="720"/>
      <c r="D34" s="720"/>
      <c r="E34" s="41"/>
      <c r="F34" s="720"/>
      <c r="G34" s="720"/>
      <c r="H34" s="41"/>
      <c r="I34" s="719"/>
      <c r="J34" s="719"/>
      <c r="M34" s="41"/>
      <c r="N34" s="720"/>
      <c r="O34" s="720"/>
      <c r="P34" s="41"/>
      <c r="Q34" s="720"/>
      <c r="R34" s="720"/>
      <c r="S34" s="41"/>
      <c r="T34" s="719"/>
      <c r="U34" s="719"/>
      <c r="W34" s="41"/>
      <c r="X34" s="72"/>
    </row>
    <row r="35" spans="1:24" ht="20.100000000000001" customHeight="1" x14ac:dyDescent="0.2">
      <c r="A35" s="1"/>
      <c r="B35" s="72"/>
      <c r="C35" s="720"/>
      <c r="D35" s="720"/>
      <c r="E35" s="41"/>
      <c r="F35" s="720"/>
      <c r="G35" s="720"/>
      <c r="H35" s="41"/>
      <c r="I35" s="719"/>
      <c r="J35" s="719"/>
      <c r="M35" s="41"/>
      <c r="N35" s="720"/>
      <c r="O35" s="720"/>
      <c r="P35" s="41"/>
      <c r="Q35" s="720"/>
      <c r="R35" s="720"/>
      <c r="S35" s="41"/>
      <c r="T35" s="719"/>
      <c r="U35" s="719"/>
      <c r="W35" s="41"/>
      <c r="X35" s="72"/>
    </row>
    <row r="36" spans="1:24" ht="20.100000000000001" customHeight="1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75"/>
      <c r="U36" s="75"/>
      <c r="V36" s="75"/>
      <c r="W36" s="75"/>
      <c r="X36" s="75"/>
    </row>
    <row r="37" spans="1:24" ht="20.100000000000001" customHeight="1" x14ac:dyDescent="0.2">
      <c r="A37" s="75" t="s">
        <v>289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726" t="s">
        <v>45</v>
      </c>
      <c r="U37" s="726"/>
      <c r="V37" s="726"/>
      <c r="W37" s="726"/>
      <c r="X37" s="75" t="s">
        <v>75</v>
      </c>
    </row>
    <row r="38" spans="1:24" ht="20.100000000000001" customHeight="1" x14ac:dyDescent="0.2">
      <c r="A38" s="461" t="s">
        <v>290</v>
      </c>
      <c r="B38" s="461" t="s">
        <v>5</v>
      </c>
      <c r="C38" s="718">
        <v>0.39583333333333331</v>
      </c>
      <c r="D38" s="718"/>
      <c r="E38" s="722" t="str">
        <f>Q9</f>
        <v>亀山サッカークラブ</v>
      </c>
      <c r="F38" s="722"/>
      <c r="G38" s="722"/>
      <c r="H38" s="722"/>
      <c r="I38" s="445">
        <f>K38+K39</f>
        <v>1</v>
      </c>
      <c r="J38" s="723" t="s">
        <v>44</v>
      </c>
      <c r="K38" s="302">
        <v>1</v>
      </c>
      <c r="L38" s="302" t="s">
        <v>42</v>
      </c>
      <c r="M38" s="302">
        <v>0</v>
      </c>
      <c r="N38" s="723" t="s">
        <v>43</v>
      </c>
      <c r="O38" s="445">
        <f>M38+M39</f>
        <v>0</v>
      </c>
      <c r="P38" s="448" t="str">
        <f>T9</f>
        <v>豊郷ＪＦＣ宇都宮</v>
      </c>
      <c r="Q38" s="448"/>
      <c r="R38" s="448"/>
      <c r="S38" s="448"/>
      <c r="T38" s="724" t="s">
        <v>392</v>
      </c>
      <c r="U38" s="725"/>
      <c r="V38" s="725"/>
      <c r="W38" s="725"/>
      <c r="X38" s="727">
        <v>10</v>
      </c>
    </row>
    <row r="39" spans="1:24" ht="20.100000000000001" customHeight="1" x14ac:dyDescent="0.2">
      <c r="A39" s="461"/>
      <c r="B39" s="461"/>
      <c r="C39" s="718"/>
      <c r="D39" s="718"/>
      <c r="E39" s="722"/>
      <c r="F39" s="722"/>
      <c r="G39" s="722"/>
      <c r="H39" s="722"/>
      <c r="I39" s="445"/>
      <c r="J39" s="723"/>
      <c r="K39" s="302">
        <v>0</v>
      </c>
      <c r="L39" s="302" t="s">
        <v>42</v>
      </c>
      <c r="M39" s="302">
        <v>0</v>
      </c>
      <c r="N39" s="723"/>
      <c r="O39" s="445"/>
      <c r="P39" s="448"/>
      <c r="Q39" s="448"/>
      <c r="R39" s="448"/>
      <c r="S39" s="448"/>
      <c r="T39" s="725"/>
      <c r="U39" s="725"/>
      <c r="V39" s="725"/>
      <c r="W39" s="725"/>
      <c r="X39" s="727"/>
    </row>
    <row r="40" spans="1:24" ht="20.100000000000001" customHeight="1" x14ac:dyDescent="0.2">
      <c r="A40" s="461" t="s">
        <v>292</v>
      </c>
      <c r="B40" s="461" t="s">
        <v>5</v>
      </c>
      <c r="C40" s="718">
        <v>0.39583333333333331</v>
      </c>
      <c r="D40" s="718"/>
      <c r="E40" s="448"/>
      <c r="F40" s="448"/>
      <c r="G40" s="448"/>
      <c r="H40" s="448"/>
      <c r="I40" s="461" t="s">
        <v>379</v>
      </c>
      <c r="J40" s="461"/>
      <c r="K40" s="461"/>
      <c r="L40" s="461"/>
      <c r="M40" s="461"/>
      <c r="N40" s="461"/>
      <c r="O40" s="461"/>
      <c r="P40" s="448"/>
      <c r="Q40" s="448"/>
      <c r="R40" s="448"/>
      <c r="S40" s="448"/>
      <c r="T40" s="724"/>
      <c r="U40" s="725"/>
      <c r="V40" s="725"/>
      <c r="W40" s="725"/>
      <c r="X40" s="727"/>
    </row>
    <row r="41" spans="1:24" ht="20.100000000000001" customHeight="1" x14ac:dyDescent="0.2">
      <c r="A41" s="461"/>
      <c r="B41" s="461"/>
      <c r="C41" s="718"/>
      <c r="D41" s="718"/>
      <c r="E41" s="448"/>
      <c r="F41" s="448"/>
      <c r="G41" s="448"/>
      <c r="H41" s="448"/>
      <c r="I41" s="461"/>
      <c r="J41" s="461"/>
      <c r="K41" s="461"/>
      <c r="L41" s="461"/>
      <c r="M41" s="461"/>
      <c r="N41" s="461"/>
      <c r="O41" s="461"/>
      <c r="P41" s="448"/>
      <c r="Q41" s="448"/>
      <c r="R41" s="448"/>
      <c r="S41" s="448"/>
      <c r="T41" s="725"/>
      <c r="U41" s="725"/>
      <c r="V41" s="725"/>
      <c r="W41" s="725"/>
      <c r="X41" s="727"/>
    </row>
    <row r="42" spans="1:24" ht="20.100000000000001" customHeight="1" x14ac:dyDescent="0.2">
      <c r="A42" s="461" t="s">
        <v>290</v>
      </c>
      <c r="B42" s="461" t="s">
        <v>6</v>
      </c>
      <c r="C42" s="718">
        <v>0.43055555555555558</v>
      </c>
      <c r="D42" s="718"/>
      <c r="E42" s="738" t="str">
        <f>F26</f>
        <v>真岡西サッカークラブブリッツ</v>
      </c>
      <c r="F42" s="738"/>
      <c r="G42" s="738"/>
      <c r="H42" s="738"/>
      <c r="I42" s="445">
        <f>K42+K43</f>
        <v>0</v>
      </c>
      <c r="J42" s="723" t="s">
        <v>44</v>
      </c>
      <c r="K42" s="302">
        <v>0</v>
      </c>
      <c r="L42" s="302" t="s">
        <v>42</v>
      </c>
      <c r="M42" s="302">
        <v>0</v>
      </c>
      <c r="N42" s="723" t="s">
        <v>43</v>
      </c>
      <c r="O42" s="445">
        <f>M42+M43</f>
        <v>2</v>
      </c>
      <c r="P42" s="722" t="str">
        <f>I26</f>
        <v>ＦＣ　ＶＡＬＯＮ</v>
      </c>
      <c r="Q42" s="722"/>
      <c r="R42" s="722"/>
      <c r="S42" s="722"/>
      <c r="T42" s="724" t="s">
        <v>393</v>
      </c>
      <c r="U42" s="724"/>
      <c r="V42" s="724"/>
      <c r="W42" s="724"/>
      <c r="X42" s="727">
        <v>3</v>
      </c>
    </row>
    <row r="43" spans="1:24" ht="20.100000000000001" customHeight="1" x14ac:dyDescent="0.2">
      <c r="A43" s="461"/>
      <c r="B43" s="461"/>
      <c r="C43" s="718"/>
      <c r="D43" s="718"/>
      <c r="E43" s="738"/>
      <c r="F43" s="738"/>
      <c r="G43" s="738"/>
      <c r="H43" s="738"/>
      <c r="I43" s="445"/>
      <c r="J43" s="723"/>
      <c r="K43" s="302">
        <v>0</v>
      </c>
      <c r="L43" s="302" t="s">
        <v>42</v>
      </c>
      <c r="M43" s="302">
        <v>2</v>
      </c>
      <c r="N43" s="723"/>
      <c r="O43" s="445"/>
      <c r="P43" s="722"/>
      <c r="Q43" s="722"/>
      <c r="R43" s="722"/>
      <c r="S43" s="722"/>
      <c r="T43" s="724"/>
      <c r="U43" s="724"/>
      <c r="V43" s="724"/>
      <c r="W43" s="724"/>
      <c r="X43" s="727"/>
    </row>
    <row r="44" spans="1:24" ht="20.100000000000001" customHeight="1" x14ac:dyDescent="0.2">
      <c r="A44" s="461" t="s">
        <v>292</v>
      </c>
      <c r="B44" s="461" t="s">
        <v>6</v>
      </c>
      <c r="C44" s="718">
        <v>0.43055555555555558</v>
      </c>
      <c r="D44" s="718"/>
      <c r="E44" s="722" t="str">
        <f>N26</f>
        <v>益子ＳＣ</v>
      </c>
      <c r="F44" s="722"/>
      <c r="G44" s="722"/>
      <c r="H44" s="722"/>
      <c r="I44" s="445">
        <f>K44+K45</f>
        <v>2</v>
      </c>
      <c r="J44" s="723" t="s">
        <v>44</v>
      </c>
      <c r="K44" s="302">
        <v>1</v>
      </c>
      <c r="L44" s="302" t="s">
        <v>42</v>
      </c>
      <c r="M44" s="302">
        <v>0</v>
      </c>
      <c r="N44" s="723" t="s">
        <v>43</v>
      </c>
      <c r="O44" s="445">
        <f>M44+M45</f>
        <v>0</v>
      </c>
      <c r="P44" s="448" t="str">
        <f>Q26</f>
        <v>祖母井クラブ</v>
      </c>
      <c r="Q44" s="448"/>
      <c r="R44" s="448"/>
      <c r="S44" s="448"/>
      <c r="T44" s="724" t="s">
        <v>394</v>
      </c>
      <c r="U44" s="724"/>
      <c r="V44" s="724"/>
      <c r="W44" s="724"/>
      <c r="X44" s="727">
        <v>2</v>
      </c>
    </row>
    <row r="45" spans="1:24" ht="20.100000000000001" customHeight="1" x14ac:dyDescent="0.2">
      <c r="A45" s="461"/>
      <c r="B45" s="461"/>
      <c r="C45" s="718"/>
      <c r="D45" s="718"/>
      <c r="E45" s="722"/>
      <c r="F45" s="722"/>
      <c r="G45" s="722"/>
      <c r="H45" s="722"/>
      <c r="I45" s="445"/>
      <c r="J45" s="723"/>
      <c r="K45" s="302">
        <v>1</v>
      </c>
      <c r="L45" s="302" t="s">
        <v>42</v>
      </c>
      <c r="M45" s="302">
        <v>0</v>
      </c>
      <c r="N45" s="723"/>
      <c r="O45" s="445"/>
      <c r="P45" s="448"/>
      <c r="Q45" s="448"/>
      <c r="R45" s="448"/>
      <c r="S45" s="448"/>
      <c r="T45" s="724"/>
      <c r="U45" s="724"/>
      <c r="V45" s="724"/>
      <c r="W45" s="724"/>
      <c r="X45" s="727"/>
    </row>
    <row r="46" spans="1:24" ht="20.100000000000001" customHeight="1" x14ac:dyDescent="0.2">
      <c r="A46" s="461" t="s">
        <v>290</v>
      </c>
      <c r="B46" s="461" t="s">
        <v>7</v>
      </c>
      <c r="C46" s="718">
        <v>0.46527777777777773</v>
      </c>
      <c r="D46" s="718"/>
      <c r="E46" s="565" t="str">
        <f>D9</f>
        <v>ヴェルフェ矢板Ｕ－１２・ｂｌａｎｃ</v>
      </c>
      <c r="F46" s="565"/>
      <c r="G46" s="565"/>
      <c r="H46" s="565"/>
      <c r="I46" s="445">
        <f>K46+K47</f>
        <v>0</v>
      </c>
      <c r="J46" s="723" t="s">
        <v>44</v>
      </c>
      <c r="K46" s="302">
        <v>0</v>
      </c>
      <c r="L46" s="302" t="s">
        <v>42</v>
      </c>
      <c r="M46" s="302">
        <v>2</v>
      </c>
      <c r="N46" s="723" t="s">
        <v>43</v>
      </c>
      <c r="O46" s="445">
        <f>M46+M47</f>
        <v>3</v>
      </c>
      <c r="P46" s="739" t="str">
        <f>H9</f>
        <v>ＦＣ　ＳＨＵＪＡＫＵ</v>
      </c>
      <c r="Q46" s="739"/>
      <c r="R46" s="739"/>
      <c r="S46" s="739"/>
      <c r="T46" s="724" t="s">
        <v>395</v>
      </c>
      <c r="U46" s="724"/>
      <c r="V46" s="724"/>
      <c r="W46" s="724"/>
      <c r="X46" s="727">
        <v>6</v>
      </c>
    </row>
    <row r="47" spans="1:24" ht="20.100000000000001" customHeight="1" x14ac:dyDescent="0.2">
      <c r="A47" s="461"/>
      <c r="B47" s="461"/>
      <c r="C47" s="718"/>
      <c r="D47" s="718"/>
      <c r="E47" s="565"/>
      <c r="F47" s="565"/>
      <c r="G47" s="565"/>
      <c r="H47" s="565"/>
      <c r="I47" s="445"/>
      <c r="J47" s="723"/>
      <c r="K47" s="302">
        <v>0</v>
      </c>
      <c r="L47" s="302" t="s">
        <v>42</v>
      </c>
      <c r="M47" s="302">
        <v>1</v>
      </c>
      <c r="N47" s="723"/>
      <c r="O47" s="445"/>
      <c r="P47" s="739"/>
      <c r="Q47" s="739"/>
      <c r="R47" s="739"/>
      <c r="S47" s="739"/>
      <c r="T47" s="724"/>
      <c r="U47" s="724"/>
      <c r="V47" s="724"/>
      <c r="W47" s="724"/>
      <c r="X47" s="727"/>
    </row>
    <row r="48" spans="1:24" ht="20.100000000000001" customHeight="1" x14ac:dyDescent="0.2">
      <c r="A48" s="461" t="s">
        <v>292</v>
      </c>
      <c r="B48" s="461" t="s">
        <v>7</v>
      </c>
      <c r="C48" s="718">
        <v>0.46527777777777773</v>
      </c>
      <c r="D48" s="718"/>
      <c r="E48" s="722" t="str">
        <f>N9</f>
        <v>ＦＣみらい</v>
      </c>
      <c r="F48" s="722"/>
      <c r="G48" s="722"/>
      <c r="H48" s="722"/>
      <c r="I48" s="445">
        <f>K48+K49</f>
        <v>5</v>
      </c>
      <c r="J48" s="723" t="s">
        <v>44</v>
      </c>
      <c r="K48" s="302">
        <v>4</v>
      </c>
      <c r="L48" s="302" t="s">
        <v>42</v>
      </c>
      <c r="M48" s="302">
        <v>1</v>
      </c>
      <c r="N48" s="723" t="s">
        <v>43</v>
      </c>
      <c r="O48" s="445">
        <f>M48+M49</f>
        <v>1</v>
      </c>
      <c r="P48" s="448" t="str">
        <f>E38</f>
        <v>亀山サッカークラブ</v>
      </c>
      <c r="Q48" s="448"/>
      <c r="R48" s="448"/>
      <c r="S48" s="448"/>
      <c r="T48" s="724" t="s">
        <v>396</v>
      </c>
      <c r="U48" s="724"/>
      <c r="V48" s="724"/>
      <c r="W48" s="724"/>
      <c r="X48" s="727">
        <v>11</v>
      </c>
    </row>
    <row r="49" spans="1:24" ht="20.100000000000001" customHeight="1" x14ac:dyDescent="0.2">
      <c r="A49" s="461"/>
      <c r="B49" s="461"/>
      <c r="C49" s="718"/>
      <c r="D49" s="718"/>
      <c r="E49" s="722"/>
      <c r="F49" s="722"/>
      <c r="G49" s="722"/>
      <c r="H49" s="722"/>
      <c r="I49" s="445"/>
      <c r="J49" s="723"/>
      <c r="K49" s="302">
        <v>1</v>
      </c>
      <c r="L49" s="302" t="s">
        <v>42</v>
      </c>
      <c r="M49" s="302">
        <v>0</v>
      </c>
      <c r="N49" s="723"/>
      <c r="O49" s="445"/>
      <c r="P49" s="448"/>
      <c r="Q49" s="448"/>
      <c r="R49" s="448"/>
      <c r="S49" s="448"/>
      <c r="T49" s="724"/>
      <c r="U49" s="724"/>
      <c r="V49" s="724"/>
      <c r="W49" s="724"/>
      <c r="X49" s="727"/>
    </row>
    <row r="50" spans="1:24" ht="20.100000000000001" customHeight="1" x14ac:dyDescent="0.2">
      <c r="A50" s="461" t="s">
        <v>290</v>
      </c>
      <c r="B50" s="461" t="s">
        <v>8</v>
      </c>
      <c r="C50" s="718">
        <v>0.5</v>
      </c>
      <c r="D50" s="718"/>
      <c r="E50" s="448" t="str">
        <f>C26</f>
        <v>本郷北フットボールクラブ</v>
      </c>
      <c r="F50" s="448"/>
      <c r="G50" s="448"/>
      <c r="H50" s="448"/>
      <c r="I50" s="445">
        <f>K50+K51</f>
        <v>0</v>
      </c>
      <c r="J50" s="723" t="s">
        <v>44</v>
      </c>
      <c r="K50" s="302">
        <v>0</v>
      </c>
      <c r="L50" s="302" t="s">
        <v>42</v>
      </c>
      <c r="M50" s="302">
        <v>6</v>
      </c>
      <c r="N50" s="723" t="s">
        <v>43</v>
      </c>
      <c r="O50" s="445">
        <f>M50+M51</f>
        <v>13</v>
      </c>
      <c r="P50" s="722" t="str">
        <f>P42</f>
        <v>ＦＣ　ＶＡＬＯＮ</v>
      </c>
      <c r="Q50" s="722"/>
      <c r="R50" s="722"/>
      <c r="S50" s="722"/>
      <c r="T50" s="724" t="s">
        <v>397</v>
      </c>
      <c r="U50" s="725"/>
      <c r="V50" s="725"/>
      <c r="W50" s="725"/>
      <c r="X50" s="727">
        <v>5</v>
      </c>
    </row>
    <row r="51" spans="1:24" ht="20.100000000000001" customHeight="1" x14ac:dyDescent="0.2">
      <c r="A51" s="461"/>
      <c r="B51" s="461"/>
      <c r="C51" s="718"/>
      <c r="D51" s="718"/>
      <c r="E51" s="448"/>
      <c r="F51" s="448"/>
      <c r="G51" s="448"/>
      <c r="H51" s="448"/>
      <c r="I51" s="445"/>
      <c r="J51" s="723"/>
      <c r="K51" s="302">
        <v>0</v>
      </c>
      <c r="L51" s="302" t="s">
        <v>42</v>
      </c>
      <c r="M51" s="302">
        <v>7</v>
      </c>
      <c r="N51" s="723"/>
      <c r="O51" s="445"/>
      <c r="P51" s="722"/>
      <c r="Q51" s="722"/>
      <c r="R51" s="722"/>
      <c r="S51" s="722"/>
      <c r="T51" s="725"/>
      <c r="U51" s="725"/>
      <c r="V51" s="725"/>
      <c r="W51" s="725"/>
      <c r="X51" s="727"/>
    </row>
    <row r="52" spans="1:24" ht="20.100000000000001" customHeight="1" x14ac:dyDescent="0.2">
      <c r="A52" s="461" t="s">
        <v>292</v>
      </c>
      <c r="B52" s="461" t="s">
        <v>8</v>
      </c>
      <c r="C52" s="718">
        <v>0.5</v>
      </c>
      <c r="D52" s="718"/>
      <c r="E52" s="448" t="str">
        <f>E44</f>
        <v>益子ＳＣ</v>
      </c>
      <c r="F52" s="448"/>
      <c r="G52" s="448"/>
      <c r="H52" s="448"/>
      <c r="I52" s="445">
        <f>K52+K53</f>
        <v>0</v>
      </c>
      <c r="J52" s="723" t="s">
        <v>44</v>
      </c>
      <c r="K52" s="302">
        <v>0</v>
      </c>
      <c r="L52" s="302" t="s">
        <v>42</v>
      </c>
      <c r="M52" s="302">
        <v>3</v>
      </c>
      <c r="N52" s="723" t="s">
        <v>43</v>
      </c>
      <c r="O52" s="445">
        <f>M52+M53</f>
        <v>5</v>
      </c>
      <c r="P52" s="722" t="str">
        <f>T26</f>
        <v>Ｆ．Ｃ．栃木ジュニア</v>
      </c>
      <c r="Q52" s="722"/>
      <c r="R52" s="722"/>
      <c r="S52" s="722"/>
      <c r="T52" s="724" t="s">
        <v>398</v>
      </c>
      <c r="U52" s="724"/>
      <c r="V52" s="724"/>
      <c r="W52" s="724"/>
      <c r="X52" s="727">
        <v>4</v>
      </c>
    </row>
    <row r="53" spans="1:24" ht="20.100000000000001" customHeight="1" x14ac:dyDescent="0.2">
      <c r="A53" s="461"/>
      <c r="B53" s="461"/>
      <c r="C53" s="718"/>
      <c r="D53" s="718"/>
      <c r="E53" s="448"/>
      <c r="F53" s="448"/>
      <c r="G53" s="448"/>
      <c r="H53" s="448"/>
      <c r="I53" s="445"/>
      <c r="J53" s="723"/>
      <c r="K53" s="302">
        <v>0</v>
      </c>
      <c r="L53" s="302" t="s">
        <v>42</v>
      </c>
      <c r="M53" s="302">
        <v>2</v>
      </c>
      <c r="N53" s="723"/>
      <c r="O53" s="445"/>
      <c r="P53" s="722"/>
      <c r="Q53" s="722"/>
      <c r="R53" s="722"/>
      <c r="S53" s="722"/>
      <c r="T53" s="724"/>
      <c r="U53" s="724"/>
      <c r="V53" s="724"/>
      <c r="W53" s="724"/>
      <c r="X53" s="727"/>
    </row>
  </sheetData>
  <mergeCells count="121">
    <mergeCell ref="I40:O41"/>
    <mergeCell ref="X50:X51"/>
    <mergeCell ref="A52:A53"/>
    <mergeCell ref="B52:B53"/>
    <mergeCell ref="C52:D53"/>
    <mergeCell ref="E52:H53"/>
    <mergeCell ref="I52:I53"/>
    <mergeCell ref="J52:J53"/>
    <mergeCell ref="N52:N53"/>
    <mergeCell ref="O52:O53"/>
    <mergeCell ref="P52:S53"/>
    <mergeCell ref="T52:W53"/>
    <mergeCell ref="X52:X53"/>
    <mergeCell ref="A50:A51"/>
    <mergeCell ref="B50:B51"/>
    <mergeCell ref="C50:D51"/>
    <mergeCell ref="E50:H51"/>
    <mergeCell ref="I50:I51"/>
    <mergeCell ref="J50:J51"/>
    <mergeCell ref="N50:N51"/>
    <mergeCell ref="O50:O51"/>
    <mergeCell ref="P50:S51"/>
    <mergeCell ref="X40:X41"/>
    <mergeCell ref="X44:X45"/>
    <mergeCell ref="A46:A47"/>
    <mergeCell ref="B46:B47"/>
    <mergeCell ref="C46:D47"/>
    <mergeCell ref="E46:H47"/>
    <mergeCell ref="I46:I47"/>
    <mergeCell ref="J46:J47"/>
    <mergeCell ref="N46:N47"/>
    <mergeCell ref="O46:O47"/>
    <mergeCell ref="P46:S47"/>
    <mergeCell ref="X38:X39"/>
    <mergeCell ref="A40:A41"/>
    <mergeCell ref="B40:B41"/>
    <mergeCell ref="C40:D41"/>
    <mergeCell ref="C26:D35"/>
    <mergeCell ref="F26:G35"/>
    <mergeCell ref="I26:J35"/>
    <mergeCell ref="N26:O35"/>
    <mergeCell ref="Q26:R35"/>
    <mergeCell ref="T26:U35"/>
    <mergeCell ref="E40:H41"/>
    <mergeCell ref="P40:S41"/>
    <mergeCell ref="T40:W41"/>
    <mergeCell ref="T37:W37"/>
    <mergeCell ref="A38:A39"/>
    <mergeCell ref="B38:B39"/>
    <mergeCell ref="C38:D39"/>
    <mergeCell ref="E38:H39"/>
    <mergeCell ref="I38:I39"/>
    <mergeCell ref="J38:J39"/>
    <mergeCell ref="N38:N39"/>
    <mergeCell ref="O38:O39"/>
    <mergeCell ref="P38:S39"/>
    <mergeCell ref="T38:W39"/>
    <mergeCell ref="C25:D25"/>
    <mergeCell ref="F25:G25"/>
    <mergeCell ref="I25:J25"/>
    <mergeCell ref="N25:O25"/>
    <mergeCell ref="Q25:R25"/>
    <mergeCell ref="T25:U25"/>
    <mergeCell ref="K20:M20"/>
    <mergeCell ref="D21:G21"/>
    <mergeCell ref="Q21:T21"/>
    <mergeCell ref="G23:I23"/>
    <mergeCell ref="O23:Q23"/>
    <mergeCell ref="T50:W51"/>
    <mergeCell ref="X48:X49"/>
    <mergeCell ref="A48:A49"/>
    <mergeCell ref="B48:B49"/>
    <mergeCell ref="C48:D49"/>
    <mergeCell ref="E48:H49"/>
    <mergeCell ref="I48:I49"/>
    <mergeCell ref="J48:J49"/>
    <mergeCell ref="N48:N49"/>
    <mergeCell ref="O48:O49"/>
    <mergeCell ref="P48:S49"/>
    <mergeCell ref="P42:S43"/>
    <mergeCell ref="T42:W43"/>
    <mergeCell ref="T48:W49"/>
    <mergeCell ref="X42:X43"/>
    <mergeCell ref="A42:A43"/>
    <mergeCell ref="B42:B43"/>
    <mergeCell ref="C42:D43"/>
    <mergeCell ref="E42:H43"/>
    <mergeCell ref="I42:I43"/>
    <mergeCell ref="J42:J43"/>
    <mergeCell ref="N42:N43"/>
    <mergeCell ref="O42:O43"/>
    <mergeCell ref="T46:W47"/>
    <mergeCell ref="X46:X47"/>
    <mergeCell ref="A44:A45"/>
    <mergeCell ref="B44:B45"/>
    <mergeCell ref="C44:D45"/>
    <mergeCell ref="E44:H45"/>
    <mergeCell ref="I44:I45"/>
    <mergeCell ref="J44:J45"/>
    <mergeCell ref="N44:N45"/>
    <mergeCell ref="O44:O45"/>
    <mergeCell ref="P44:S45"/>
    <mergeCell ref="T44:W45"/>
    <mergeCell ref="D9:E18"/>
    <mergeCell ref="N8:O8"/>
    <mergeCell ref="Q8:R8"/>
    <mergeCell ref="T8:U8"/>
    <mergeCell ref="D8:E8"/>
    <mergeCell ref="H8:I8"/>
    <mergeCell ref="T19:W19"/>
    <mergeCell ref="H9:I18"/>
    <mergeCell ref="O1:Q1"/>
    <mergeCell ref="R1:X1"/>
    <mergeCell ref="F2:H2"/>
    <mergeCell ref="K3:M3"/>
    <mergeCell ref="O4:R4"/>
    <mergeCell ref="R6:T6"/>
    <mergeCell ref="N9:O18"/>
    <mergeCell ref="Q9:R18"/>
    <mergeCell ref="T9:U18"/>
    <mergeCell ref="E4:H4"/>
  </mergeCells>
  <phoneticPr fontId="3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63" firstPageNumber="4294963191" orientation="portrait" horizontalDpi="360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X55"/>
  <sheetViews>
    <sheetView view="pageBreakPreview" zoomScaleNormal="100" zoomScaleSheetLayoutView="100" workbookViewId="0"/>
  </sheetViews>
  <sheetFormatPr defaultRowHeight="13.2" x14ac:dyDescent="0.2"/>
  <cols>
    <col min="1" max="24" width="5.6640625" customWidth="1"/>
  </cols>
  <sheetData>
    <row r="1" spans="1:24" ht="30.75" customHeight="1" x14ac:dyDescent="0.2">
      <c r="A1" s="47" t="str">
        <f>'U12選手権組合せ (抽選結果)'!G3</f>
        <v>■第2日　2月11日　決勝トーナメント　１・２回戦</v>
      </c>
      <c r="B1" s="47"/>
      <c r="C1" s="47"/>
      <c r="D1" s="47"/>
      <c r="E1" s="47"/>
      <c r="F1" s="47"/>
      <c r="H1" s="47"/>
      <c r="I1" s="47"/>
      <c r="K1" s="68"/>
      <c r="L1" s="68"/>
      <c r="O1" s="442" t="s">
        <v>283</v>
      </c>
      <c r="P1" s="442"/>
      <c r="Q1" s="442"/>
      <c r="R1" s="443" t="str">
        <f>'U12選手権組合せ (抽選結果)'!AB68</f>
        <v>サンエコ自然の森サッカー場</v>
      </c>
      <c r="S1" s="443"/>
      <c r="T1" s="443"/>
      <c r="U1" s="443"/>
      <c r="V1" s="443"/>
      <c r="W1" s="443"/>
      <c r="X1" s="443"/>
    </row>
    <row r="2" spans="1:24" ht="20.100000000000001" customHeight="1" x14ac:dyDescent="0.2">
      <c r="F2" s="68"/>
      <c r="G2" s="68"/>
      <c r="H2" s="68"/>
    </row>
    <row r="3" spans="1:24" ht="20.100000000000001" customHeight="1" thickBot="1" x14ac:dyDescent="0.25">
      <c r="D3" s="318"/>
      <c r="E3" s="324"/>
      <c r="F3" s="2"/>
      <c r="G3" s="2"/>
      <c r="K3" s="728" t="s">
        <v>73</v>
      </c>
      <c r="L3" s="729"/>
      <c r="M3" s="730"/>
      <c r="N3" s="48"/>
      <c r="O3" s="48"/>
      <c r="R3" s="314"/>
      <c r="S3" s="343"/>
      <c r="T3" s="318"/>
    </row>
    <row r="4" spans="1:24" ht="20.100000000000001" customHeight="1" thickTop="1" x14ac:dyDescent="0.2">
      <c r="A4" s="1"/>
      <c r="B4" s="1"/>
      <c r="C4" s="280"/>
      <c r="D4" s="715" t="s">
        <v>58</v>
      </c>
      <c r="E4" s="715"/>
      <c r="F4" s="732"/>
      <c r="G4" s="737"/>
      <c r="H4" s="279"/>
      <c r="I4" s="1"/>
      <c r="J4" s="1"/>
      <c r="M4" s="1"/>
      <c r="N4" s="1"/>
      <c r="O4" s="1"/>
      <c r="P4" s="280"/>
      <c r="Q4" s="732" t="s">
        <v>57</v>
      </c>
      <c r="R4" s="732"/>
      <c r="S4" s="715"/>
      <c r="T4" s="716"/>
      <c r="U4" s="279"/>
      <c r="W4" s="1"/>
      <c r="X4" s="1"/>
    </row>
    <row r="5" spans="1:24" ht="20.100000000000001" customHeight="1" thickBot="1" x14ac:dyDescent="0.25">
      <c r="A5" s="1"/>
      <c r="B5" s="1"/>
      <c r="C5" s="280"/>
      <c r="D5" s="279"/>
      <c r="E5" s="1"/>
      <c r="F5" s="1"/>
      <c r="G5" s="316"/>
      <c r="H5" s="292"/>
      <c r="I5" s="290"/>
      <c r="J5" s="1"/>
      <c r="M5" s="1"/>
      <c r="N5" s="1"/>
      <c r="O5" s="1"/>
      <c r="P5" s="316"/>
      <c r="Q5" s="290"/>
      <c r="R5" s="1"/>
      <c r="S5" s="1"/>
      <c r="T5" s="280"/>
      <c r="U5" s="1"/>
      <c r="W5" s="1"/>
      <c r="X5" s="1"/>
    </row>
    <row r="6" spans="1:24" ht="20.100000000000001" customHeight="1" thickTop="1" x14ac:dyDescent="0.2">
      <c r="A6" s="1"/>
      <c r="B6" s="1"/>
      <c r="C6" s="280"/>
      <c r="D6" s="289"/>
      <c r="E6" s="1"/>
      <c r="F6" s="1"/>
      <c r="G6" s="714" t="s">
        <v>56</v>
      </c>
      <c r="H6" s="715"/>
      <c r="I6" s="716"/>
      <c r="J6" s="279"/>
      <c r="M6" s="1"/>
      <c r="N6" s="42"/>
      <c r="O6" s="714" t="s">
        <v>55</v>
      </c>
      <c r="P6" s="732"/>
      <c r="Q6" s="716"/>
      <c r="R6" s="289"/>
      <c r="S6" s="1"/>
      <c r="T6" s="280"/>
      <c r="U6" s="1"/>
      <c r="W6" s="1"/>
      <c r="X6" s="1"/>
    </row>
    <row r="7" spans="1:24" ht="20.100000000000001" customHeight="1" x14ac:dyDescent="0.2">
      <c r="A7" s="1"/>
      <c r="B7" s="1"/>
      <c r="C7" s="316"/>
      <c r="D7" s="279"/>
      <c r="E7" s="1"/>
      <c r="F7" s="42"/>
      <c r="G7" s="1"/>
      <c r="H7" s="1"/>
      <c r="I7" s="280"/>
      <c r="J7" s="279"/>
      <c r="M7" s="1"/>
      <c r="N7" s="42"/>
      <c r="O7" s="1"/>
      <c r="P7" s="1"/>
      <c r="Q7" s="280"/>
      <c r="R7" s="279"/>
      <c r="S7" s="1"/>
      <c r="T7" s="280"/>
      <c r="U7" s="1"/>
      <c r="W7" s="1"/>
      <c r="X7" s="1"/>
    </row>
    <row r="8" spans="1:24" ht="20.100000000000001" customHeight="1" x14ac:dyDescent="0.2">
      <c r="A8" s="1"/>
      <c r="B8" s="1"/>
      <c r="C8" s="580">
        <v>1</v>
      </c>
      <c r="D8" s="580"/>
      <c r="E8" s="1"/>
      <c r="F8" s="580">
        <v>2</v>
      </c>
      <c r="G8" s="580"/>
      <c r="H8" s="1"/>
      <c r="I8" s="580">
        <v>3</v>
      </c>
      <c r="J8" s="580"/>
      <c r="M8" s="1"/>
      <c r="N8" s="580">
        <v>4</v>
      </c>
      <c r="O8" s="580"/>
      <c r="P8" s="1"/>
      <c r="Q8" s="580">
        <v>5</v>
      </c>
      <c r="R8" s="580"/>
      <c r="S8" s="1"/>
      <c r="T8" s="580">
        <v>6</v>
      </c>
      <c r="U8" s="580"/>
      <c r="W8" s="1"/>
      <c r="X8" s="1"/>
    </row>
    <row r="9" spans="1:24" ht="20.100000000000001" customHeight="1" x14ac:dyDescent="0.2">
      <c r="A9" s="1"/>
      <c r="B9" s="72"/>
      <c r="C9" s="740" t="str">
        <f>'U12選手権組合せ (抽選結果)'!AJ94</f>
        <v>ヴェルフェ矢板Ｕ－１２・ｆｌｅｕｒ</v>
      </c>
      <c r="D9" s="740"/>
      <c r="E9" s="41"/>
      <c r="F9" s="720" t="str">
        <f>'U12選手権組合せ (抽選結果)'!AJ92</f>
        <v>ＪＦＣ　Ｗｉｎｇ</v>
      </c>
      <c r="G9" s="720"/>
      <c r="H9" s="41"/>
      <c r="I9" s="741" t="str">
        <f>'U12選手権組合せ (抽選結果)'!AJ86</f>
        <v>ＭＯＲＡＮＧＯ栃木フットボールクラブＵ１２</v>
      </c>
      <c r="J9" s="741"/>
      <c r="M9" s="41"/>
      <c r="N9" s="721" t="str">
        <f>'U12選手権組合せ (抽選結果)'!AJ85</f>
        <v>ヴェルフェ矢板Ｕ－１２・ｖｅｒｔ</v>
      </c>
      <c r="O9" s="721"/>
      <c r="P9" s="41"/>
      <c r="Q9" s="720" t="str">
        <f>'U12選手権組合せ (抽選結果)'!AJ78</f>
        <v>ＪＦＣファイターズ</v>
      </c>
      <c r="R9" s="720"/>
      <c r="S9" s="41"/>
      <c r="T9" s="719" t="str">
        <f>'U12選手権組合せ (抽選結果)'!AJ76</f>
        <v>さくらボン・ディ・ボーラ</v>
      </c>
      <c r="U9" s="719"/>
      <c r="W9" s="41"/>
      <c r="X9" s="72"/>
    </row>
    <row r="10" spans="1:24" ht="20.100000000000001" customHeight="1" x14ac:dyDescent="0.2">
      <c r="A10" s="1"/>
      <c r="B10" s="72"/>
      <c r="C10" s="740"/>
      <c r="D10" s="740"/>
      <c r="E10" s="41"/>
      <c r="F10" s="720"/>
      <c r="G10" s="720"/>
      <c r="H10" s="41"/>
      <c r="I10" s="741"/>
      <c r="J10" s="741"/>
      <c r="M10" s="41"/>
      <c r="N10" s="721"/>
      <c r="O10" s="721"/>
      <c r="P10" s="41"/>
      <c r="Q10" s="720"/>
      <c r="R10" s="720"/>
      <c r="S10" s="41"/>
      <c r="T10" s="719"/>
      <c r="U10" s="719"/>
      <c r="W10" s="41"/>
      <c r="X10" s="72"/>
    </row>
    <row r="11" spans="1:24" ht="20.100000000000001" customHeight="1" x14ac:dyDescent="0.2">
      <c r="A11" s="1"/>
      <c r="B11" s="72"/>
      <c r="C11" s="740"/>
      <c r="D11" s="740"/>
      <c r="E11" s="41"/>
      <c r="F11" s="720"/>
      <c r="G11" s="720"/>
      <c r="H11" s="41"/>
      <c r="I11" s="741"/>
      <c r="J11" s="741"/>
      <c r="M11" s="41"/>
      <c r="N11" s="721"/>
      <c r="O11" s="721"/>
      <c r="P11" s="41"/>
      <c r="Q11" s="720"/>
      <c r="R11" s="720"/>
      <c r="S11" s="41"/>
      <c r="T11" s="719"/>
      <c r="U11" s="719"/>
      <c r="W11" s="41"/>
      <c r="X11" s="72"/>
    </row>
    <row r="12" spans="1:24" ht="20.100000000000001" customHeight="1" x14ac:dyDescent="0.2">
      <c r="A12" s="1"/>
      <c r="B12" s="72"/>
      <c r="C12" s="740"/>
      <c r="D12" s="740"/>
      <c r="E12" s="41"/>
      <c r="F12" s="720"/>
      <c r="G12" s="720"/>
      <c r="H12" s="41"/>
      <c r="I12" s="741"/>
      <c r="J12" s="741"/>
      <c r="M12" s="41"/>
      <c r="N12" s="721"/>
      <c r="O12" s="721"/>
      <c r="P12" s="41"/>
      <c r="Q12" s="720"/>
      <c r="R12" s="720"/>
      <c r="S12" s="41"/>
      <c r="T12" s="719"/>
      <c r="U12" s="719"/>
      <c r="W12" s="41"/>
      <c r="X12" s="72"/>
    </row>
    <row r="13" spans="1:24" ht="20.100000000000001" customHeight="1" x14ac:dyDescent="0.2">
      <c r="A13" s="1"/>
      <c r="B13" s="72"/>
      <c r="C13" s="740"/>
      <c r="D13" s="740"/>
      <c r="E13" s="41"/>
      <c r="F13" s="720"/>
      <c r="G13" s="720"/>
      <c r="H13" s="41"/>
      <c r="I13" s="741"/>
      <c r="J13" s="741"/>
      <c r="M13" s="41"/>
      <c r="N13" s="721"/>
      <c r="O13" s="721"/>
      <c r="P13" s="41"/>
      <c r="Q13" s="720"/>
      <c r="R13" s="720"/>
      <c r="S13" s="41"/>
      <c r="T13" s="719"/>
      <c r="U13" s="719"/>
      <c r="W13" s="41"/>
      <c r="X13" s="72"/>
    </row>
    <row r="14" spans="1:24" ht="20.100000000000001" customHeight="1" x14ac:dyDescent="0.2">
      <c r="A14" s="1"/>
      <c r="B14" s="72"/>
      <c r="C14" s="740"/>
      <c r="D14" s="740"/>
      <c r="E14" s="41"/>
      <c r="F14" s="720"/>
      <c r="G14" s="720"/>
      <c r="H14" s="41"/>
      <c r="I14" s="741"/>
      <c r="J14" s="741"/>
      <c r="M14" s="41"/>
      <c r="N14" s="721"/>
      <c r="O14" s="721"/>
      <c r="P14" s="41"/>
      <c r="Q14" s="720"/>
      <c r="R14" s="720"/>
      <c r="S14" s="41"/>
      <c r="T14" s="719"/>
      <c r="U14" s="719"/>
      <c r="W14" s="41"/>
      <c r="X14" s="72"/>
    </row>
    <row r="15" spans="1:24" ht="20.100000000000001" customHeight="1" x14ac:dyDescent="0.2">
      <c r="A15" s="1"/>
      <c r="B15" s="72"/>
      <c r="C15" s="740"/>
      <c r="D15" s="740"/>
      <c r="E15" s="41"/>
      <c r="F15" s="720"/>
      <c r="G15" s="720"/>
      <c r="H15" s="41"/>
      <c r="I15" s="741"/>
      <c r="J15" s="741"/>
      <c r="M15" s="41"/>
      <c r="N15" s="721"/>
      <c r="O15" s="721"/>
      <c r="P15" s="41"/>
      <c r="Q15" s="720"/>
      <c r="R15" s="720"/>
      <c r="S15" s="41"/>
      <c r="T15" s="719"/>
      <c r="U15" s="719"/>
      <c r="W15" s="41"/>
      <c r="X15" s="72"/>
    </row>
    <row r="16" spans="1:24" ht="20.100000000000001" customHeight="1" x14ac:dyDescent="0.2">
      <c r="A16" s="1"/>
      <c r="B16" s="72"/>
      <c r="C16" s="740"/>
      <c r="D16" s="740"/>
      <c r="E16" s="41"/>
      <c r="F16" s="720"/>
      <c r="G16" s="720"/>
      <c r="H16" s="41"/>
      <c r="I16" s="741"/>
      <c r="J16" s="741"/>
      <c r="M16" s="41"/>
      <c r="N16" s="721"/>
      <c r="O16" s="721"/>
      <c r="P16" s="41"/>
      <c r="Q16" s="720"/>
      <c r="R16" s="720"/>
      <c r="S16" s="41"/>
      <c r="T16" s="719"/>
      <c r="U16" s="719"/>
      <c r="W16" s="41"/>
      <c r="X16" s="72"/>
    </row>
    <row r="17" spans="1:24" ht="20.100000000000001" customHeight="1" x14ac:dyDescent="0.2">
      <c r="A17" s="1"/>
      <c r="B17" s="72"/>
      <c r="C17" s="740"/>
      <c r="D17" s="740"/>
      <c r="E17" s="41"/>
      <c r="F17" s="720"/>
      <c r="G17" s="720"/>
      <c r="H17" s="41"/>
      <c r="I17" s="741"/>
      <c r="J17" s="741"/>
      <c r="M17" s="41"/>
      <c r="N17" s="721"/>
      <c r="O17" s="721"/>
      <c r="P17" s="41"/>
      <c r="Q17" s="720"/>
      <c r="R17" s="720"/>
      <c r="S17" s="41"/>
      <c r="T17" s="719"/>
      <c r="U17" s="719"/>
      <c r="W17" s="41"/>
      <c r="X17" s="72"/>
    </row>
    <row r="18" spans="1:24" ht="20.100000000000001" customHeight="1" x14ac:dyDescent="0.2">
      <c r="A18" s="1"/>
      <c r="B18" s="72"/>
      <c r="C18" s="740"/>
      <c r="D18" s="740"/>
      <c r="E18" s="41"/>
      <c r="F18" s="720"/>
      <c r="G18" s="720"/>
      <c r="H18" s="41"/>
      <c r="I18" s="741"/>
      <c r="J18" s="741"/>
      <c r="M18" s="41"/>
      <c r="N18" s="721"/>
      <c r="O18" s="721"/>
      <c r="P18" s="41"/>
      <c r="Q18" s="720"/>
      <c r="R18" s="720"/>
      <c r="S18" s="41"/>
      <c r="T18" s="719"/>
      <c r="U18" s="719"/>
      <c r="W18" s="41"/>
      <c r="X18" s="72"/>
    </row>
    <row r="19" spans="1:24" ht="19.5" customHeight="1" x14ac:dyDescent="0.2">
      <c r="A19" s="47"/>
      <c r="B19" s="47"/>
      <c r="C19" s="47"/>
      <c r="D19" s="47"/>
      <c r="E19" s="47"/>
      <c r="F19" s="47"/>
      <c r="H19" s="47"/>
      <c r="I19" s="47"/>
      <c r="K19" s="68"/>
      <c r="L19" s="68"/>
      <c r="O19" s="74"/>
      <c r="P19" s="74"/>
      <c r="Q19" s="74"/>
      <c r="R19" s="88"/>
      <c r="S19" s="88"/>
      <c r="T19" s="88"/>
      <c r="U19" s="88"/>
      <c r="V19" s="88"/>
      <c r="W19" s="88"/>
      <c r="X19" s="88"/>
    </row>
    <row r="20" spans="1:24" ht="20.100000000000001" customHeight="1" thickBot="1" x14ac:dyDescent="0.25">
      <c r="H20" s="343"/>
      <c r="I20" s="318"/>
      <c r="J20" s="312"/>
      <c r="K20" s="728" t="s">
        <v>74</v>
      </c>
      <c r="L20" s="729"/>
      <c r="M20" s="730"/>
      <c r="N20" s="313"/>
      <c r="O20" s="312"/>
      <c r="P20" s="312"/>
      <c r="Q20" s="315"/>
      <c r="R20" s="343"/>
      <c r="S20" s="318"/>
    </row>
    <row r="21" spans="1:24" ht="20.100000000000001" customHeight="1" thickTop="1" x14ac:dyDescent="0.2">
      <c r="A21" s="1"/>
      <c r="B21" s="1"/>
      <c r="C21" s="1"/>
      <c r="D21" s="1"/>
      <c r="E21" s="280"/>
      <c r="F21" s="732" t="s">
        <v>49</v>
      </c>
      <c r="G21" s="732"/>
      <c r="H21" s="715"/>
      <c r="I21" s="716"/>
      <c r="J21" s="1"/>
      <c r="K21" s="1"/>
      <c r="L21" s="1"/>
      <c r="N21" s="1"/>
      <c r="O21" s="1"/>
      <c r="P21" s="714" t="s">
        <v>48</v>
      </c>
      <c r="Q21" s="732"/>
      <c r="R21" s="715"/>
      <c r="S21" s="716"/>
      <c r="T21" s="1"/>
      <c r="U21" s="1"/>
      <c r="V21" s="1"/>
      <c r="W21" s="1"/>
      <c r="X21" s="1"/>
    </row>
    <row r="22" spans="1:24" ht="20.100000000000001" customHeight="1" thickBot="1" x14ac:dyDescent="0.25">
      <c r="A22" s="1"/>
      <c r="B22" s="1"/>
      <c r="C22" s="1"/>
      <c r="D22" s="290"/>
      <c r="E22" s="291"/>
      <c r="F22" s="279"/>
      <c r="G22" s="1"/>
      <c r="H22" s="1"/>
      <c r="I22" s="280"/>
      <c r="J22" s="1"/>
      <c r="K22" s="1"/>
      <c r="L22" s="1"/>
      <c r="N22" s="1"/>
      <c r="O22" s="1"/>
      <c r="P22" s="43"/>
      <c r="Q22" s="1"/>
      <c r="R22" s="1"/>
      <c r="S22" s="280"/>
      <c r="T22" s="1"/>
      <c r="U22" s="1"/>
      <c r="V22" s="1"/>
      <c r="W22" s="1"/>
      <c r="X22" s="1"/>
    </row>
    <row r="23" spans="1:24" ht="20.100000000000001" customHeight="1" thickTop="1" x14ac:dyDescent="0.2">
      <c r="A23" s="1"/>
      <c r="B23" s="1"/>
      <c r="C23" s="280"/>
      <c r="D23" s="715" t="s">
        <v>54</v>
      </c>
      <c r="E23" s="715"/>
      <c r="F23" s="733"/>
      <c r="G23" s="1"/>
      <c r="H23" s="1"/>
      <c r="I23" s="280"/>
      <c r="J23" s="279"/>
      <c r="K23" s="1"/>
      <c r="L23" s="1"/>
      <c r="N23" s="1"/>
      <c r="O23" s="1"/>
      <c r="P23" s="43"/>
      <c r="Q23" s="1"/>
      <c r="R23" s="27"/>
      <c r="S23" s="280"/>
      <c r="T23" s="1"/>
      <c r="U23" s="1"/>
      <c r="V23" s="1"/>
      <c r="W23" s="1"/>
      <c r="X23" s="1"/>
    </row>
    <row r="24" spans="1:24" ht="20.100000000000001" customHeight="1" x14ac:dyDescent="0.2">
      <c r="A24" s="1"/>
      <c r="B24" s="1"/>
      <c r="C24" s="316"/>
      <c r="D24" s="279"/>
      <c r="E24" s="1"/>
      <c r="F24" s="42"/>
      <c r="G24" s="1"/>
      <c r="H24" s="1"/>
      <c r="I24" s="280"/>
      <c r="J24" s="45"/>
      <c r="K24" s="1"/>
      <c r="L24" s="1"/>
      <c r="N24" s="1"/>
      <c r="O24" s="1"/>
      <c r="P24" s="43"/>
      <c r="Q24" s="1"/>
      <c r="R24" s="1"/>
      <c r="S24" s="280"/>
      <c r="T24" s="1"/>
      <c r="U24" s="1"/>
      <c r="V24" s="1"/>
      <c r="W24" s="1"/>
      <c r="X24" s="1"/>
    </row>
    <row r="25" spans="1:24" ht="20.100000000000001" customHeight="1" x14ac:dyDescent="0.2">
      <c r="A25" s="1"/>
      <c r="B25" s="1"/>
      <c r="C25" s="580">
        <v>7</v>
      </c>
      <c r="D25" s="580"/>
      <c r="E25" s="1"/>
      <c r="F25" s="580">
        <v>8</v>
      </c>
      <c r="G25" s="580"/>
      <c r="H25" s="1"/>
      <c r="I25" s="580">
        <v>9</v>
      </c>
      <c r="J25" s="580"/>
      <c r="K25" s="1"/>
      <c r="L25" s="1"/>
      <c r="N25" s="1"/>
      <c r="O25" s="580">
        <v>10</v>
      </c>
      <c r="P25" s="580"/>
      <c r="Q25" s="1"/>
      <c r="R25" s="1"/>
      <c r="S25" s="580">
        <v>11</v>
      </c>
      <c r="T25" s="580"/>
      <c r="U25" s="1"/>
      <c r="V25" s="1"/>
      <c r="W25" s="1"/>
      <c r="X25" s="1"/>
    </row>
    <row r="26" spans="1:24" ht="20.100000000000001" customHeight="1" x14ac:dyDescent="0.2">
      <c r="A26" s="1"/>
      <c r="B26" s="72"/>
      <c r="C26" s="720" t="str">
        <f>'U12選手権組合せ (抽選結果)'!AJ72</f>
        <v>三重・山前ＦＣ</v>
      </c>
      <c r="D26" s="720"/>
      <c r="E26" s="41"/>
      <c r="F26" s="720" t="str">
        <f>'U12選手権組合せ (抽選結果)'!AJ67</f>
        <v>ＦＣプリメーロ</v>
      </c>
      <c r="G26" s="720"/>
      <c r="H26" s="41"/>
      <c r="I26" s="719" t="str">
        <f>'U12選手権組合せ (抽選結果)'!AJ65</f>
        <v>栃木ＳＣ　Ｕ－１２</v>
      </c>
      <c r="J26" s="719"/>
      <c r="K26" s="41"/>
      <c r="L26" s="41"/>
      <c r="N26" s="72"/>
      <c r="O26" s="720" t="str">
        <f>'U12選手権組合せ (抽選結果)'!AJ58</f>
        <v>御厨フットボールクラブ</v>
      </c>
      <c r="P26" s="720"/>
      <c r="Q26" s="72"/>
      <c r="R26" s="72"/>
      <c r="S26" s="740" t="str">
        <f>'U12選手権組合せ (抽選結果)'!AJ55</f>
        <v>ＮＩＫＫＯ　ＳＰＯＲＴＳ　ＣＬＵＢセレソン</v>
      </c>
      <c r="T26" s="740"/>
      <c r="U26" s="72"/>
      <c r="V26" s="41"/>
      <c r="W26" s="72"/>
      <c r="X26" s="72"/>
    </row>
    <row r="27" spans="1:24" ht="20.100000000000001" customHeight="1" x14ac:dyDescent="0.2">
      <c r="A27" s="1"/>
      <c r="B27" s="72"/>
      <c r="C27" s="720"/>
      <c r="D27" s="720"/>
      <c r="E27" s="41"/>
      <c r="F27" s="720"/>
      <c r="G27" s="720"/>
      <c r="H27" s="41"/>
      <c r="I27" s="719"/>
      <c r="J27" s="719"/>
      <c r="K27" s="41"/>
      <c r="L27" s="41"/>
      <c r="N27" s="72"/>
      <c r="O27" s="720"/>
      <c r="P27" s="720"/>
      <c r="Q27" s="72"/>
      <c r="R27" s="72"/>
      <c r="S27" s="740"/>
      <c r="T27" s="740"/>
      <c r="U27" s="72"/>
      <c r="V27" s="41"/>
      <c r="W27" s="72"/>
      <c r="X27" s="72"/>
    </row>
    <row r="28" spans="1:24" ht="20.100000000000001" customHeight="1" x14ac:dyDescent="0.2">
      <c r="A28" s="1"/>
      <c r="B28" s="72"/>
      <c r="C28" s="720"/>
      <c r="D28" s="720"/>
      <c r="E28" s="41"/>
      <c r="F28" s="720"/>
      <c r="G28" s="720"/>
      <c r="H28" s="41"/>
      <c r="I28" s="719"/>
      <c r="J28" s="719"/>
      <c r="K28" s="41"/>
      <c r="L28" s="41"/>
      <c r="N28" s="72"/>
      <c r="O28" s="720"/>
      <c r="P28" s="720"/>
      <c r="Q28" s="72"/>
      <c r="R28" s="72"/>
      <c r="S28" s="740"/>
      <c r="T28" s="740"/>
      <c r="U28" s="72"/>
      <c r="V28" s="41"/>
      <c r="W28" s="72"/>
      <c r="X28" s="72"/>
    </row>
    <row r="29" spans="1:24" ht="19.5" customHeight="1" x14ac:dyDescent="0.2">
      <c r="A29" s="1"/>
      <c r="B29" s="72"/>
      <c r="C29" s="720"/>
      <c r="D29" s="720"/>
      <c r="E29" s="41"/>
      <c r="F29" s="720"/>
      <c r="G29" s="720"/>
      <c r="H29" s="41"/>
      <c r="I29" s="719"/>
      <c r="J29" s="719"/>
      <c r="K29" s="41"/>
      <c r="L29" s="41"/>
      <c r="N29" s="72"/>
      <c r="O29" s="720"/>
      <c r="P29" s="720"/>
      <c r="Q29" s="72"/>
      <c r="R29" s="72"/>
      <c r="S29" s="740"/>
      <c r="T29" s="740"/>
      <c r="U29" s="72"/>
      <c r="V29" s="41"/>
      <c r="W29" s="72"/>
      <c r="X29" s="72"/>
    </row>
    <row r="30" spans="1:24" ht="20.100000000000001" customHeight="1" x14ac:dyDescent="0.2">
      <c r="A30" s="1"/>
      <c r="B30" s="72"/>
      <c r="C30" s="720"/>
      <c r="D30" s="720"/>
      <c r="E30" s="41"/>
      <c r="F30" s="720"/>
      <c r="G30" s="720"/>
      <c r="H30" s="41"/>
      <c r="I30" s="719"/>
      <c r="J30" s="719"/>
      <c r="K30" s="41"/>
      <c r="L30" s="41"/>
      <c r="N30" s="72"/>
      <c r="O30" s="720"/>
      <c r="P30" s="720"/>
      <c r="Q30" s="72"/>
      <c r="R30" s="72"/>
      <c r="S30" s="740"/>
      <c r="T30" s="740"/>
      <c r="U30" s="72"/>
      <c r="V30" s="41"/>
      <c r="W30" s="72"/>
      <c r="X30" s="72"/>
    </row>
    <row r="31" spans="1:24" ht="20.100000000000001" customHeight="1" x14ac:dyDescent="0.2">
      <c r="A31" s="1"/>
      <c r="B31" s="72"/>
      <c r="C31" s="720"/>
      <c r="D31" s="720"/>
      <c r="E31" s="41"/>
      <c r="F31" s="720"/>
      <c r="G31" s="720"/>
      <c r="H31" s="41"/>
      <c r="I31" s="719"/>
      <c r="J31" s="719"/>
      <c r="K31" s="41"/>
      <c r="L31" s="41"/>
      <c r="N31" s="72"/>
      <c r="O31" s="720"/>
      <c r="P31" s="720"/>
      <c r="Q31" s="72"/>
      <c r="R31" s="72"/>
      <c r="S31" s="740"/>
      <c r="T31" s="740"/>
      <c r="U31" s="72"/>
      <c r="V31" s="41"/>
      <c r="W31" s="72"/>
      <c r="X31" s="72"/>
    </row>
    <row r="32" spans="1:24" ht="20.100000000000001" customHeight="1" x14ac:dyDescent="0.2">
      <c r="A32" s="1"/>
      <c r="B32" s="72"/>
      <c r="C32" s="720"/>
      <c r="D32" s="720"/>
      <c r="E32" s="41"/>
      <c r="F32" s="720"/>
      <c r="G32" s="720"/>
      <c r="H32" s="41"/>
      <c r="I32" s="719"/>
      <c r="J32" s="719"/>
      <c r="K32" s="41"/>
      <c r="L32" s="41"/>
      <c r="N32" s="72"/>
      <c r="O32" s="720"/>
      <c r="P32" s="720"/>
      <c r="Q32" s="72"/>
      <c r="R32" s="72"/>
      <c r="S32" s="740"/>
      <c r="T32" s="740"/>
      <c r="U32" s="72"/>
      <c r="V32" s="41"/>
      <c r="W32" s="72"/>
      <c r="X32" s="72"/>
    </row>
    <row r="33" spans="1:24" ht="20.100000000000001" customHeight="1" x14ac:dyDescent="0.2">
      <c r="A33" s="1"/>
      <c r="B33" s="72"/>
      <c r="C33" s="720"/>
      <c r="D33" s="720"/>
      <c r="E33" s="41"/>
      <c r="F33" s="720"/>
      <c r="G33" s="720"/>
      <c r="H33" s="41"/>
      <c r="I33" s="719"/>
      <c r="J33" s="719"/>
      <c r="K33" s="41"/>
      <c r="L33" s="41"/>
      <c r="N33" s="72"/>
      <c r="O33" s="720"/>
      <c r="P33" s="720"/>
      <c r="Q33" s="72"/>
      <c r="R33" s="72"/>
      <c r="S33" s="740"/>
      <c r="T33" s="740"/>
      <c r="U33" s="72"/>
      <c r="V33" s="41"/>
      <c r="W33" s="72"/>
      <c r="X33" s="72"/>
    </row>
    <row r="34" spans="1:24" ht="20.100000000000001" customHeight="1" x14ac:dyDescent="0.2">
      <c r="A34" s="1"/>
      <c r="B34" s="72"/>
      <c r="C34" s="720"/>
      <c r="D34" s="720"/>
      <c r="E34" s="41"/>
      <c r="F34" s="720"/>
      <c r="G34" s="720"/>
      <c r="H34" s="41"/>
      <c r="I34" s="719"/>
      <c r="J34" s="719"/>
      <c r="K34" s="41"/>
      <c r="L34" s="41"/>
      <c r="N34" s="72"/>
      <c r="O34" s="720"/>
      <c r="P34" s="720"/>
      <c r="Q34" s="72"/>
      <c r="R34" s="72"/>
      <c r="S34" s="740"/>
      <c r="T34" s="740"/>
      <c r="U34" s="72"/>
      <c r="V34" s="41"/>
      <c r="W34" s="72"/>
      <c r="X34" s="72"/>
    </row>
    <row r="35" spans="1:24" ht="20.100000000000001" customHeight="1" x14ac:dyDescent="0.2">
      <c r="A35" s="1"/>
      <c r="B35" s="72"/>
      <c r="C35" s="720"/>
      <c r="D35" s="720"/>
      <c r="E35" s="41"/>
      <c r="F35" s="720"/>
      <c r="G35" s="720"/>
      <c r="H35" s="41"/>
      <c r="I35" s="719"/>
      <c r="J35" s="719"/>
      <c r="K35" s="41"/>
      <c r="L35" s="41"/>
      <c r="N35" s="72"/>
      <c r="O35" s="720"/>
      <c r="P35" s="720"/>
      <c r="Q35" s="72"/>
      <c r="R35" s="72"/>
      <c r="S35" s="740"/>
      <c r="T35" s="740"/>
      <c r="U35" s="72"/>
      <c r="V35" s="41"/>
      <c r="W35" s="72"/>
      <c r="X35" s="72"/>
    </row>
    <row r="36" spans="1:24" ht="20.100000000000001" customHeight="1" x14ac:dyDescent="0.2">
      <c r="A36" s="1"/>
      <c r="B36" s="72"/>
      <c r="C36" s="174"/>
      <c r="D36" s="174"/>
      <c r="E36" s="41"/>
      <c r="F36" s="174"/>
      <c r="G36" s="174"/>
      <c r="H36" s="41"/>
      <c r="I36" s="174"/>
      <c r="J36" s="174"/>
      <c r="K36" s="41"/>
      <c r="L36" s="41"/>
      <c r="N36" s="174"/>
      <c r="O36" s="174"/>
      <c r="P36" s="41"/>
      <c r="Q36" s="174"/>
      <c r="R36" s="174"/>
      <c r="S36" s="41"/>
      <c r="T36" s="174"/>
      <c r="U36" s="174"/>
      <c r="V36" s="41"/>
      <c r="W36" s="174"/>
      <c r="X36" s="174"/>
    </row>
    <row r="37" spans="1:24" ht="20.100000000000001" customHeight="1" x14ac:dyDescent="0.2">
      <c r="A37" s="75" t="s">
        <v>289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726" t="s">
        <v>45</v>
      </c>
      <c r="U37" s="726"/>
      <c r="V37" s="726"/>
      <c r="W37" s="726"/>
      <c r="X37" s="75" t="s">
        <v>75</v>
      </c>
    </row>
    <row r="38" spans="1:24" ht="20.100000000000001" customHeight="1" x14ac:dyDescent="0.2">
      <c r="A38" s="461" t="s">
        <v>290</v>
      </c>
      <c r="B38" s="461" t="s">
        <v>5</v>
      </c>
      <c r="C38" s="718">
        <v>0.39583333333333331</v>
      </c>
      <c r="D38" s="718"/>
      <c r="E38" s="448" t="str">
        <f>F9</f>
        <v>ＪＦＣ　Ｗｉｎｇ</v>
      </c>
      <c r="F38" s="448"/>
      <c r="G38" s="448"/>
      <c r="H38" s="448"/>
      <c r="I38" s="445">
        <f>K38+K39</f>
        <v>0</v>
      </c>
      <c r="J38" s="723" t="s">
        <v>44</v>
      </c>
      <c r="K38" s="302">
        <v>0</v>
      </c>
      <c r="L38" s="302" t="s">
        <v>42</v>
      </c>
      <c r="M38" s="302">
        <v>0</v>
      </c>
      <c r="N38" s="723" t="s">
        <v>43</v>
      </c>
      <c r="O38" s="445">
        <f>M38+M39</f>
        <v>3</v>
      </c>
      <c r="P38" s="742" t="str">
        <f>I9</f>
        <v>ＭＯＲＡＮＧＯ栃木フットボールクラブＵ１２</v>
      </c>
      <c r="Q38" s="742"/>
      <c r="R38" s="742"/>
      <c r="S38" s="742"/>
      <c r="T38" s="724" t="s">
        <v>385</v>
      </c>
      <c r="U38" s="725"/>
      <c r="V38" s="725"/>
      <c r="W38" s="725"/>
      <c r="X38" s="727">
        <v>9</v>
      </c>
    </row>
    <row r="39" spans="1:24" ht="20.100000000000001" customHeight="1" x14ac:dyDescent="0.2">
      <c r="A39" s="461"/>
      <c r="B39" s="461"/>
      <c r="C39" s="718"/>
      <c r="D39" s="718"/>
      <c r="E39" s="448"/>
      <c r="F39" s="448"/>
      <c r="G39" s="448"/>
      <c r="H39" s="448"/>
      <c r="I39" s="445"/>
      <c r="J39" s="723"/>
      <c r="K39" s="302">
        <v>0</v>
      </c>
      <c r="L39" s="302" t="s">
        <v>42</v>
      </c>
      <c r="M39" s="302">
        <v>3</v>
      </c>
      <c r="N39" s="723"/>
      <c r="O39" s="445"/>
      <c r="P39" s="742"/>
      <c r="Q39" s="742"/>
      <c r="R39" s="742"/>
      <c r="S39" s="742"/>
      <c r="T39" s="725"/>
      <c r="U39" s="725"/>
      <c r="V39" s="725"/>
      <c r="W39" s="725"/>
      <c r="X39" s="727"/>
    </row>
    <row r="40" spans="1:24" ht="20.100000000000001" customHeight="1" x14ac:dyDescent="0.2">
      <c r="A40" s="461" t="s">
        <v>292</v>
      </c>
      <c r="B40" s="461" t="s">
        <v>5</v>
      </c>
      <c r="C40" s="718">
        <v>0.39583333333333331</v>
      </c>
      <c r="D40" s="718"/>
      <c r="E40" s="448" t="str">
        <f>N9</f>
        <v>ヴェルフェ矢板Ｕ－１２・ｖｅｒｔ</v>
      </c>
      <c r="F40" s="448"/>
      <c r="G40" s="448"/>
      <c r="H40" s="448"/>
      <c r="I40" s="445">
        <f>K40+K41</f>
        <v>0</v>
      </c>
      <c r="J40" s="723" t="s">
        <v>44</v>
      </c>
      <c r="K40" s="302">
        <v>0</v>
      </c>
      <c r="L40" s="302" t="s">
        <v>42</v>
      </c>
      <c r="M40" s="302">
        <v>0</v>
      </c>
      <c r="N40" s="723" t="s">
        <v>43</v>
      </c>
      <c r="O40" s="445">
        <f>M40+M41</f>
        <v>2</v>
      </c>
      <c r="P40" s="722" t="str">
        <f>Q9</f>
        <v>ＪＦＣファイターズ</v>
      </c>
      <c r="Q40" s="722"/>
      <c r="R40" s="722"/>
      <c r="S40" s="722"/>
      <c r="T40" s="724" t="s">
        <v>386</v>
      </c>
      <c r="U40" s="725"/>
      <c r="V40" s="725"/>
      <c r="W40" s="725"/>
      <c r="X40" s="727">
        <v>10</v>
      </c>
    </row>
    <row r="41" spans="1:24" ht="20.100000000000001" customHeight="1" x14ac:dyDescent="0.2">
      <c r="A41" s="461"/>
      <c r="B41" s="461"/>
      <c r="C41" s="718"/>
      <c r="D41" s="718"/>
      <c r="E41" s="448"/>
      <c r="F41" s="448"/>
      <c r="G41" s="448"/>
      <c r="H41" s="448"/>
      <c r="I41" s="445"/>
      <c r="J41" s="723"/>
      <c r="K41" s="302">
        <v>0</v>
      </c>
      <c r="L41" s="302" t="s">
        <v>42</v>
      </c>
      <c r="M41" s="302">
        <v>2</v>
      </c>
      <c r="N41" s="723"/>
      <c r="O41" s="445"/>
      <c r="P41" s="722"/>
      <c r="Q41" s="722"/>
      <c r="R41" s="722"/>
      <c r="S41" s="722"/>
      <c r="T41" s="725"/>
      <c r="U41" s="725"/>
      <c r="V41" s="725"/>
      <c r="W41" s="725"/>
      <c r="X41" s="727"/>
    </row>
    <row r="42" spans="1:24" ht="20.100000000000001" customHeight="1" x14ac:dyDescent="0.2">
      <c r="A42" s="461" t="s">
        <v>290</v>
      </c>
      <c r="B42" s="461" t="s">
        <v>6</v>
      </c>
      <c r="C42" s="718">
        <v>0.43055555555555558</v>
      </c>
      <c r="D42" s="718"/>
      <c r="E42" s="722" t="str">
        <f>C26</f>
        <v>三重・山前ＦＣ</v>
      </c>
      <c r="F42" s="722"/>
      <c r="G42" s="722"/>
      <c r="H42" s="722"/>
      <c r="I42" s="445">
        <f>K42+K43</f>
        <v>6</v>
      </c>
      <c r="J42" s="723" t="s">
        <v>44</v>
      </c>
      <c r="K42" s="302">
        <v>3</v>
      </c>
      <c r="L42" s="302" t="s">
        <v>42</v>
      </c>
      <c r="M42" s="302">
        <v>0</v>
      </c>
      <c r="N42" s="723" t="s">
        <v>43</v>
      </c>
      <c r="O42" s="445">
        <f>M42+M43</f>
        <v>0</v>
      </c>
      <c r="P42" s="448" t="str">
        <f>F26</f>
        <v>ＦＣプリメーロ</v>
      </c>
      <c r="Q42" s="448"/>
      <c r="R42" s="448"/>
      <c r="S42" s="448"/>
      <c r="T42" s="724" t="s">
        <v>389</v>
      </c>
      <c r="U42" s="724"/>
      <c r="V42" s="724"/>
      <c r="W42" s="724"/>
      <c r="X42" s="727">
        <v>5</v>
      </c>
    </row>
    <row r="43" spans="1:24" ht="20.100000000000001" customHeight="1" x14ac:dyDescent="0.2">
      <c r="A43" s="461"/>
      <c r="B43" s="461"/>
      <c r="C43" s="718"/>
      <c r="D43" s="718"/>
      <c r="E43" s="722"/>
      <c r="F43" s="722"/>
      <c r="G43" s="722"/>
      <c r="H43" s="722"/>
      <c r="I43" s="445"/>
      <c r="J43" s="723"/>
      <c r="K43" s="302">
        <v>3</v>
      </c>
      <c r="L43" s="302" t="s">
        <v>42</v>
      </c>
      <c r="M43" s="302">
        <v>0</v>
      </c>
      <c r="N43" s="723"/>
      <c r="O43" s="445"/>
      <c r="P43" s="448"/>
      <c r="Q43" s="448"/>
      <c r="R43" s="448"/>
      <c r="S43" s="448"/>
      <c r="T43" s="724"/>
      <c r="U43" s="724"/>
      <c r="V43" s="724"/>
      <c r="W43" s="724"/>
      <c r="X43" s="727"/>
    </row>
    <row r="44" spans="1:24" ht="20.100000000000001" customHeight="1" x14ac:dyDescent="0.2">
      <c r="A44" s="461" t="s">
        <v>292</v>
      </c>
      <c r="B44" s="461" t="s">
        <v>6</v>
      </c>
      <c r="C44" s="175"/>
      <c r="D44" s="175"/>
      <c r="E44" s="9"/>
      <c r="F44" s="9"/>
      <c r="G44" s="9"/>
      <c r="H44" s="9"/>
      <c r="I44" s="461" t="s">
        <v>379</v>
      </c>
      <c r="J44" s="461"/>
      <c r="K44" s="461"/>
      <c r="L44" s="461"/>
      <c r="M44" s="461"/>
      <c r="N44" s="461"/>
      <c r="O44" s="461"/>
      <c r="P44" s="9"/>
      <c r="Q44" s="9"/>
      <c r="R44" s="9"/>
      <c r="S44" s="9"/>
      <c r="T44" s="186"/>
      <c r="U44" s="186"/>
      <c r="V44" s="186"/>
      <c r="W44" s="186"/>
      <c r="X44" s="186"/>
    </row>
    <row r="45" spans="1:24" ht="20.100000000000001" customHeight="1" x14ac:dyDescent="0.2">
      <c r="A45" s="461"/>
      <c r="B45" s="461"/>
      <c r="C45" s="175"/>
      <c r="D45" s="175"/>
      <c r="E45" s="9"/>
      <c r="F45" s="9"/>
      <c r="G45" s="9"/>
      <c r="H45" s="9"/>
      <c r="I45" s="461"/>
      <c r="J45" s="461"/>
      <c r="K45" s="461"/>
      <c r="L45" s="461"/>
      <c r="M45" s="461"/>
      <c r="N45" s="461"/>
      <c r="O45" s="461"/>
      <c r="P45" s="9"/>
      <c r="Q45" s="9"/>
      <c r="R45" s="9"/>
      <c r="S45" s="9"/>
      <c r="T45" s="186"/>
      <c r="U45" s="186"/>
      <c r="V45" s="186"/>
      <c r="W45" s="186"/>
      <c r="X45" s="186"/>
    </row>
    <row r="46" spans="1:24" ht="20.100000000000001" customHeight="1" x14ac:dyDescent="0.2">
      <c r="A46" s="461" t="s">
        <v>290</v>
      </c>
      <c r="B46" s="461" t="s">
        <v>7</v>
      </c>
      <c r="C46" s="718">
        <v>0.46527777777777773</v>
      </c>
      <c r="D46" s="718"/>
      <c r="E46" s="743" t="str">
        <f>C9</f>
        <v>ヴェルフェ矢板Ｕ－１２・ｆｌｅｕｒ</v>
      </c>
      <c r="F46" s="743"/>
      <c r="G46" s="743"/>
      <c r="H46" s="743"/>
      <c r="I46" s="445">
        <f>K46+K47</f>
        <v>2</v>
      </c>
      <c r="J46" s="723" t="s">
        <v>44</v>
      </c>
      <c r="K46" s="302">
        <v>2</v>
      </c>
      <c r="L46" s="302" t="s">
        <v>42</v>
      </c>
      <c r="M46" s="302">
        <v>0</v>
      </c>
      <c r="N46" s="723" t="s">
        <v>43</v>
      </c>
      <c r="O46" s="445">
        <f>M46+M47</f>
        <v>0</v>
      </c>
      <c r="P46" s="566" t="str">
        <f>P38</f>
        <v>ＭＯＲＡＮＧＯ栃木フットボールクラブＵ１２</v>
      </c>
      <c r="Q46" s="566"/>
      <c r="R46" s="566"/>
      <c r="S46" s="566"/>
      <c r="T46" s="724" t="s">
        <v>387</v>
      </c>
      <c r="U46" s="724"/>
      <c r="V46" s="724"/>
      <c r="W46" s="724"/>
      <c r="X46" s="727">
        <v>7</v>
      </c>
    </row>
    <row r="47" spans="1:24" ht="20.100000000000001" customHeight="1" x14ac:dyDescent="0.2">
      <c r="A47" s="461"/>
      <c r="B47" s="461"/>
      <c r="C47" s="718"/>
      <c r="D47" s="718"/>
      <c r="E47" s="743"/>
      <c r="F47" s="743"/>
      <c r="G47" s="743"/>
      <c r="H47" s="743"/>
      <c r="I47" s="445"/>
      <c r="J47" s="723"/>
      <c r="K47" s="302">
        <v>0</v>
      </c>
      <c r="L47" s="302" t="s">
        <v>42</v>
      </c>
      <c r="M47" s="302">
        <v>0</v>
      </c>
      <c r="N47" s="723"/>
      <c r="O47" s="445"/>
      <c r="P47" s="566"/>
      <c r="Q47" s="566"/>
      <c r="R47" s="566"/>
      <c r="S47" s="566"/>
      <c r="T47" s="724"/>
      <c r="U47" s="724"/>
      <c r="V47" s="724"/>
      <c r="W47" s="724"/>
      <c r="X47" s="727"/>
    </row>
    <row r="48" spans="1:24" ht="20.100000000000001" customHeight="1" x14ac:dyDescent="0.2">
      <c r="A48" s="461" t="s">
        <v>292</v>
      </c>
      <c r="B48" s="461" t="s">
        <v>7</v>
      </c>
      <c r="C48" s="718">
        <v>0.46527777777777773</v>
      </c>
      <c r="D48" s="718"/>
      <c r="E48" s="448" t="str">
        <f>P40</f>
        <v>ＪＦＣファイターズ</v>
      </c>
      <c r="F48" s="448"/>
      <c r="G48" s="448"/>
      <c r="H48" s="448"/>
      <c r="I48" s="445">
        <f>K48+K49</f>
        <v>1</v>
      </c>
      <c r="J48" s="723" t="s">
        <v>44</v>
      </c>
      <c r="K48" s="302">
        <v>0</v>
      </c>
      <c r="L48" s="302" t="s">
        <v>42</v>
      </c>
      <c r="M48" s="302">
        <v>0</v>
      </c>
      <c r="N48" s="723" t="s">
        <v>43</v>
      </c>
      <c r="O48" s="445">
        <f>M48+M49</f>
        <v>1</v>
      </c>
      <c r="P48" s="722" t="str">
        <f>T9</f>
        <v>さくらボン・ディ・ボーラ</v>
      </c>
      <c r="Q48" s="722"/>
      <c r="R48" s="722"/>
      <c r="S48" s="722"/>
      <c r="T48" s="724" t="s">
        <v>388</v>
      </c>
      <c r="U48" s="724"/>
      <c r="V48" s="724"/>
      <c r="W48" s="724"/>
      <c r="X48" s="727">
        <v>8</v>
      </c>
    </row>
    <row r="49" spans="1:24" ht="20.100000000000001" customHeight="1" x14ac:dyDescent="0.2">
      <c r="A49" s="461"/>
      <c r="B49" s="461"/>
      <c r="C49" s="718"/>
      <c r="D49" s="718"/>
      <c r="E49" s="448"/>
      <c r="F49" s="448"/>
      <c r="G49" s="448"/>
      <c r="H49" s="448"/>
      <c r="I49" s="445"/>
      <c r="J49" s="723"/>
      <c r="K49" s="302">
        <v>1</v>
      </c>
      <c r="L49" s="302" t="s">
        <v>42</v>
      </c>
      <c r="M49" s="302">
        <v>1</v>
      </c>
      <c r="N49" s="723"/>
      <c r="O49" s="445"/>
      <c r="P49" s="722"/>
      <c r="Q49" s="722"/>
      <c r="R49" s="722"/>
      <c r="S49" s="722"/>
      <c r="T49" s="724"/>
      <c r="U49" s="724"/>
      <c r="V49" s="724"/>
      <c r="W49" s="724"/>
      <c r="X49" s="727"/>
    </row>
    <row r="50" spans="1:24" ht="20.100000000000001" customHeight="1" x14ac:dyDescent="0.2">
      <c r="A50" s="301"/>
      <c r="B50" s="301"/>
      <c r="C50" s="308"/>
      <c r="D50" s="308"/>
      <c r="E50" s="303"/>
      <c r="F50" s="303"/>
      <c r="G50" s="303"/>
      <c r="H50" s="303"/>
      <c r="I50" s="302"/>
      <c r="J50" s="347" t="s">
        <v>727</v>
      </c>
      <c r="K50" s="302">
        <v>2</v>
      </c>
      <c r="L50" s="302" t="s">
        <v>42</v>
      </c>
      <c r="M50" s="302">
        <v>3</v>
      </c>
      <c r="N50" s="304"/>
      <c r="O50" s="302"/>
      <c r="P50" s="303"/>
      <c r="Q50" s="303"/>
      <c r="R50" s="303"/>
      <c r="S50" s="303"/>
      <c r="T50" s="305"/>
      <c r="U50" s="305"/>
      <c r="V50" s="305"/>
      <c r="W50" s="305"/>
      <c r="X50" s="307"/>
    </row>
    <row r="51" spans="1:24" ht="20.100000000000001" customHeight="1" x14ac:dyDescent="0.2">
      <c r="A51" s="461" t="s">
        <v>290</v>
      </c>
      <c r="B51" s="461" t="s">
        <v>8</v>
      </c>
      <c r="C51" s="718">
        <v>0.5</v>
      </c>
      <c r="D51" s="718"/>
      <c r="E51" s="448" t="str">
        <f>E42</f>
        <v>三重・山前ＦＣ</v>
      </c>
      <c r="F51" s="448"/>
      <c r="G51" s="448"/>
      <c r="H51" s="448"/>
      <c r="I51" s="445">
        <f>K51+K52</f>
        <v>0</v>
      </c>
      <c r="J51" s="723" t="s">
        <v>44</v>
      </c>
      <c r="K51" s="302">
        <v>0</v>
      </c>
      <c r="L51" s="302" t="s">
        <v>42</v>
      </c>
      <c r="M51" s="302">
        <v>2</v>
      </c>
      <c r="N51" s="723" t="s">
        <v>43</v>
      </c>
      <c r="O51" s="445">
        <f>M51+M52</f>
        <v>6</v>
      </c>
      <c r="P51" s="722" t="str">
        <f>I26</f>
        <v>栃木ＳＣ　Ｕ－１２</v>
      </c>
      <c r="Q51" s="722"/>
      <c r="R51" s="722"/>
      <c r="S51" s="722"/>
      <c r="T51" s="724" t="s">
        <v>391</v>
      </c>
      <c r="U51" s="725"/>
      <c r="V51" s="725"/>
      <c r="W51" s="725"/>
      <c r="X51" s="727">
        <v>1</v>
      </c>
    </row>
    <row r="52" spans="1:24" ht="20.100000000000001" customHeight="1" x14ac:dyDescent="0.2">
      <c r="A52" s="461"/>
      <c r="B52" s="461"/>
      <c r="C52" s="718"/>
      <c r="D52" s="718"/>
      <c r="E52" s="448"/>
      <c r="F52" s="448"/>
      <c r="G52" s="448"/>
      <c r="H52" s="448"/>
      <c r="I52" s="445"/>
      <c r="J52" s="723"/>
      <c r="K52" s="302">
        <v>0</v>
      </c>
      <c r="L52" s="302" t="s">
        <v>42</v>
      </c>
      <c r="M52" s="302">
        <v>4</v>
      </c>
      <c r="N52" s="723"/>
      <c r="O52" s="445"/>
      <c r="P52" s="722"/>
      <c r="Q52" s="722"/>
      <c r="R52" s="722"/>
      <c r="S52" s="722"/>
      <c r="T52" s="725"/>
      <c r="U52" s="725"/>
      <c r="V52" s="725"/>
      <c r="W52" s="725"/>
      <c r="X52" s="727"/>
    </row>
    <row r="53" spans="1:24" ht="20.100000000000001" customHeight="1" x14ac:dyDescent="0.2">
      <c r="A53" s="461" t="s">
        <v>292</v>
      </c>
      <c r="B53" s="461" t="s">
        <v>8</v>
      </c>
      <c r="C53" s="718">
        <v>0.5</v>
      </c>
      <c r="D53" s="718"/>
      <c r="E53" s="448" t="str">
        <f>O26</f>
        <v>御厨フットボールクラブ</v>
      </c>
      <c r="F53" s="448"/>
      <c r="G53" s="448"/>
      <c r="H53" s="448"/>
      <c r="I53" s="445">
        <f>K53+K54</f>
        <v>0</v>
      </c>
      <c r="J53" s="723" t="s">
        <v>44</v>
      </c>
      <c r="K53" s="302">
        <v>0</v>
      </c>
      <c r="L53" s="302" t="s">
        <v>42</v>
      </c>
      <c r="M53" s="302">
        <v>0</v>
      </c>
      <c r="N53" s="723" t="s">
        <v>43</v>
      </c>
      <c r="O53" s="445">
        <f>M53+M54</f>
        <v>0</v>
      </c>
      <c r="P53" s="722" t="str">
        <f>S26</f>
        <v>ＮＩＫＫＯ　ＳＰＯＲＴＳ　ＣＬＵＢセレソン</v>
      </c>
      <c r="Q53" s="722"/>
      <c r="R53" s="722"/>
      <c r="S53" s="722"/>
      <c r="T53" s="724" t="s">
        <v>390</v>
      </c>
      <c r="U53" s="724"/>
      <c r="V53" s="724"/>
      <c r="W53" s="724"/>
      <c r="X53" s="727">
        <v>6</v>
      </c>
    </row>
    <row r="54" spans="1:24" ht="20.100000000000001" customHeight="1" x14ac:dyDescent="0.2">
      <c r="A54" s="461"/>
      <c r="B54" s="461"/>
      <c r="C54" s="718"/>
      <c r="D54" s="718"/>
      <c r="E54" s="448"/>
      <c r="F54" s="448"/>
      <c r="G54" s="448"/>
      <c r="H54" s="448"/>
      <c r="I54" s="445"/>
      <c r="J54" s="723"/>
      <c r="K54" s="302">
        <v>0</v>
      </c>
      <c r="L54" s="302" t="s">
        <v>42</v>
      </c>
      <c r="M54" s="302">
        <v>0</v>
      </c>
      <c r="N54" s="723"/>
      <c r="O54" s="445"/>
      <c r="P54" s="722"/>
      <c r="Q54" s="722"/>
      <c r="R54" s="722"/>
      <c r="S54" s="722"/>
      <c r="T54" s="724"/>
      <c r="U54" s="724"/>
      <c r="V54" s="724"/>
      <c r="W54" s="724"/>
      <c r="X54" s="727"/>
    </row>
    <row r="55" spans="1:24" ht="20.100000000000001" customHeight="1" x14ac:dyDescent="0.2">
      <c r="A55" s="301"/>
      <c r="B55" s="301"/>
      <c r="C55" s="308"/>
      <c r="D55" s="308"/>
      <c r="E55" s="303"/>
      <c r="F55" s="303"/>
      <c r="G55" s="303"/>
      <c r="H55" s="303"/>
      <c r="I55" s="302"/>
      <c r="J55" s="347" t="s">
        <v>727</v>
      </c>
      <c r="K55" s="302">
        <v>4</v>
      </c>
      <c r="L55" s="302" t="s">
        <v>42</v>
      </c>
      <c r="M55" s="302">
        <v>5</v>
      </c>
      <c r="N55" s="304"/>
      <c r="O55" s="302"/>
      <c r="P55" s="303"/>
      <c r="Q55" s="303"/>
      <c r="R55" s="303"/>
      <c r="S55" s="303"/>
      <c r="T55" s="305"/>
      <c r="U55" s="305"/>
      <c r="V55" s="305"/>
      <c r="W55" s="305"/>
      <c r="X55" s="307"/>
    </row>
  </sheetData>
  <mergeCells count="114">
    <mergeCell ref="J53:J54"/>
    <mergeCell ref="N53:N54"/>
    <mergeCell ref="O53:O54"/>
    <mergeCell ref="P53:S54"/>
    <mergeCell ref="T53:W54"/>
    <mergeCell ref="X53:X54"/>
    <mergeCell ref="N51:N52"/>
    <mergeCell ref="O51:O52"/>
    <mergeCell ref="P51:S52"/>
    <mergeCell ref="T51:W52"/>
    <mergeCell ref="X51:X52"/>
    <mergeCell ref="J51:J52"/>
    <mergeCell ref="A53:A54"/>
    <mergeCell ref="B53:B54"/>
    <mergeCell ref="C53:D54"/>
    <mergeCell ref="E53:H54"/>
    <mergeCell ref="I53:I54"/>
    <mergeCell ref="A51:A52"/>
    <mergeCell ref="B51:B52"/>
    <mergeCell ref="C51:D52"/>
    <mergeCell ref="E51:H52"/>
    <mergeCell ref="I51:I52"/>
    <mergeCell ref="J48:J49"/>
    <mergeCell ref="N48:N49"/>
    <mergeCell ref="O48:O49"/>
    <mergeCell ref="P48:S49"/>
    <mergeCell ref="T48:W49"/>
    <mergeCell ref="X48:X49"/>
    <mergeCell ref="N46:N47"/>
    <mergeCell ref="O46:O47"/>
    <mergeCell ref="P46:S47"/>
    <mergeCell ref="T46:W47"/>
    <mergeCell ref="X46:X47"/>
    <mergeCell ref="J46:J47"/>
    <mergeCell ref="A48:A49"/>
    <mergeCell ref="B48:B49"/>
    <mergeCell ref="C48:D49"/>
    <mergeCell ref="E48:H49"/>
    <mergeCell ref="I48:I49"/>
    <mergeCell ref="A46:A47"/>
    <mergeCell ref="B46:B47"/>
    <mergeCell ref="C46:D47"/>
    <mergeCell ref="E46:H47"/>
    <mergeCell ref="I46:I47"/>
    <mergeCell ref="N42:N43"/>
    <mergeCell ref="O42:O43"/>
    <mergeCell ref="P42:S43"/>
    <mergeCell ref="T42:W43"/>
    <mergeCell ref="X42:X43"/>
    <mergeCell ref="A44:A45"/>
    <mergeCell ref="B44:B45"/>
    <mergeCell ref="I44:O45"/>
    <mergeCell ref="A42:A43"/>
    <mergeCell ref="B42:B43"/>
    <mergeCell ref="C42:D43"/>
    <mergeCell ref="E42:H43"/>
    <mergeCell ref="I42:I43"/>
    <mergeCell ref="J42:J43"/>
    <mergeCell ref="J40:J41"/>
    <mergeCell ref="N40:N41"/>
    <mergeCell ref="O40:O41"/>
    <mergeCell ref="P40:S41"/>
    <mergeCell ref="T40:W41"/>
    <mergeCell ref="X40:X41"/>
    <mergeCell ref="N38:N39"/>
    <mergeCell ref="O38:O39"/>
    <mergeCell ref="P38:S39"/>
    <mergeCell ref="T38:W39"/>
    <mergeCell ref="X38:X39"/>
    <mergeCell ref="J38:J39"/>
    <mergeCell ref="A40:A41"/>
    <mergeCell ref="B40:B41"/>
    <mergeCell ref="C40:D41"/>
    <mergeCell ref="E40:H41"/>
    <mergeCell ref="I40:I41"/>
    <mergeCell ref="A38:A39"/>
    <mergeCell ref="B38:B39"/>
    <mergeCell ref="C38:D39"/>
    <mergeCell ref="E38:H39"/>
    <mergeCell ref="I38:I39"/>
    <mergeCell ref="C26:D35"/>
    <mergeCell ref="F26:G35"/>
    <mergeCell ref="I26:J35"/>
    <mergeCell ref="O26:P35"/>
    <mergeCell ref="S26:T35"/>
    <mergeCell ref="T37:W37"/>
    <mergeCell ref="K20:M20"/>
    <mergeCell ref="F21:I21"/>
    <mergeCell ref="P21:S21"/>
    <mergeCell ref="D23:F23"/>
    <mergeCell ref="C25:D25"/>
    <mergeCell ref="F25:G25"/>
    <mergeCell ref="I25:J25"/>
    <mergeCell ref="O25:P25"/>
    <mergeCell ref="S25:T25"/>
    <mergeCell ref="O1:Q1"/>
    <mergeCell ref="R1:X1"/>
    <mergeCell ref="K3:M3"/>
    <mergeCell ref="D4:G4"/>
    <mergeCell ref="Q4:T4"/>
    <mergeCell ref="G6:I6"/>
    <mergeCell ref="O6:Q6"/>
    <mergeCell ref="C9:D18"/>
    <mergeCell ref="F9:G18"/>
    <mergeCell ref="I9:J18"/>
    <mergeCell ref="N9:O18"/>
    <mergeCell ref="Q9:R18"/>
    <mergeCell ref="T9:U18"/>
    <mergeCell ref="C8:D8"/>
    <mergeCell ref="F8:G8"/>
    <mergeCell ref="I8:J8"/>
    <mergeCell ref="N8:O8"/>
    <mergeCell ref="Q8:R8"/>
    <mergeCell ref="T8:U8"/>
  </mergeCells>
  <phoneticPr fontId="3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63" firstPageNumber="4294963191" orientation="portrait" horizontalDpi="360" verticalDpi="36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X55"/>
  <sheetViews>
    <sheetView view="pageBreakPreview" zoomScaleNormal="100" zoomScaleSheetLayoutView="100" workbookViewId="0"/>
  </sheetViews>
  <sheetFormatPr defaultRowHeight="13.2" x14ac:dyDescent="0.2"/>
  <cols>
    <col min="1" max="24" width="5.6640625" customWidth="1"/>
  </cols>
  <sheetData>
    <row r="1" spans="1:24" ht="30.75" customHeight="1" x14ac:dyDescent="0.2">
      <c r="A1" s="47" t="str">
        <f>'U12選手権組合せ (抽選結果)'!G3</f>
        <v>■第2日　2月11日　決勝トーナメント　１・２回戦</v>
      </c>
      <c r="B1" s="47"/>
      <c r="C1" s="47"/>
      <c r="D1" s="47"/>
      <c r="E1" s="47"/>
      <c r="F1" s="47"/>
      <c r="H1" s="47"/>
      <c r="I1" s="47"/>
      <c r="K1" s="68"/>
      <c r="L1" s="68"/>
      <c r="O1" s="442" t="s">
        <v>285</v>
      </c>
      <c r="P1" s="442"/>
      <c r="Q1" s="442"/>
      <c r="R1" s="443" t="str">
        <f>'U12選手権組合せ (抽選結果)'!AB30</f>
        <v>別処山公園サッカー場</v>
      </c>
      <c r="S1" s="443"/>
      <c r="T1" s="443"/>
      <c r="U1" s="443"/>
      <c r="V1" s="443"/>
      <c r="W1" s="443"/>
      <c r="X1" s="443"/>
    </row>
    <row r="2" spans="1:24" ht="20.100000000000001" customHeight="1" x14ac:dyDescent="0.2">
      <c r="F2" s="441"/>
      <c r="G2" s="441"/>
      <c r="H2" s="441"/>
    </row>
    <row r="3" spans="1:24" ht="19.5" customHeight="1" thickBot="1" x14ac:dyDescent="0.25">
      <c r="F3" s="314"/>
      <c r="G3" s="343"/>
      <c r="H3" s="318"/>
      <c r="K3" s="728" t="s">
        <v>287</v>
      </c>
      <c r="L3" s="729"/>
      <c r="M3" s="729"/>
      <c r="N3" s="65"/>
      <c r="O3" s="318"/>
      <c r="P3" s="324"/>
    </row>
    <row r="4" spans="1:24" ht="20.100000000000001" customHeight="1" thickTop="1" x14ac:dyDescent="0.2">
      <c r="A4" s="1"/>
      <c r="B4" s="1"/>
      <c r="E4" s="714" t="s">
        <v>58</v>
      </c>
      <c r="F4" s="732"/>
      <c r="G4" s="715"/>
      <c r="H4" s="716"/>
      <c r="K4" s="1"/>
      <c r="L4" s="1"/>
      <c r="N4" s="280"/>
      <c r="O4" s="715" t="s">
        <v>57</v>
      </c>
      <c r="P4" s="715"/>
      <c r="Q4" s="732"/>
      <c r="R4" s="737"/>
      <c r="S4" s="1"/>
      <c r="T4" s="1"/>
      <c r="U4" s="1"/>
      <c r="V4" s="1"/>
      <c r="W4" s="1"/>
      <c r="X4" s="1"/>
    </row>
    <row r="5" spans="1:24" ht="20.100000000000001" customHeight="1" thickBot="1" x14ac:dyDescent="0.25">
      <c r="A5" s="1"/>
      <c r="B5" s="1"/>
      <c r="E5" s="15"/>
      <c r="H5" s="315"/>
      <c r="K5" s="1"/>
      <c r="L5" s="1"/>
      <c r="N5" s="280"/>
      <c r="O5" s="279"/>
      <c r="P5" s="1"/>
      <c r="Q5" s="1"/>
      <c r="R5" s="291"/>
      <c r="S5" s="1"/>
      <c r="T5" s="1"/>
      <c r="U5" s="1"/>
      <c r="V5" s="1"/>
      <c r="W5" s="1"/>
      <c r="X5" s="1"/>
    </row>
    <row r="6" spans="1:24" ht="20.100000000000001" customHeight="1" thickTop="1" x14ac:dyDescent="0.2">
      <c r="A6" s="1"/>
      <c r="B6" s="1"/>
      <c r="E6" s="15"/>
      <c r="H6" s="315"/>
      <c r="K6" s="1"/>
      <c r="L6" s="1"/>
      <c r="N6" s="280"/>
      <c r="O6" s="289"/>
      <c r="P6" s="1"/>
      <c r="Q6" s="280"/>
      <c r="R6" s="715" t="s">
        <v>56</v>
      </c>
      <c r="S6" s="732"/>
      <c r="T6" s="733"/>
      <c r="U6" s="1"/>
      <c r="V6" s="1"/>
      <c r="W6" s="1"/>
      <c r="X6" s="1"/>
    </row>
    <row r="7" spans="1:24" ht="20.100000000000001" customHeight="1" x14ac:dyDescent="0.2">
      <c r="A7" s="1"/>
      <c r="B7" s="1"/>
      <c r="E7" s="15"/>
      <c r="H7" s="315"/>
      <c r="K7" s="1"/>
      <c r="L7" s="1"/>
      <c r="N7" s="316"/>
      <c r="O7" s="279"/>
      <c r="P7" s="1"/>
      <c r="Q7" s="316"/>
      <c r="R7" s="279"/>
      <c r="S7" s="1"/>
      <c r="T7" s="42"/>
      <c r="U7" s="1"/>
      <c r="V7" s="1"/>
      <c r="W7" s="1"/>
      <c r="X7" s="1"/>
    </row>
    <row r="8" spans="1:24" ht="20.100000000000001" customHeight="1" x14ac:dyDescent="0.2">
      <c r="A8" s="1"/>
      <c r="D8" s="580">
        <v>1</v>
      </c>
      <c r="E8" s="580"/>
      <c r="H8" s="580">
        <v>2</v>
      </c>
      <c r="I8" s="580"/>
      <c r="K8" s="1"/>
      <c r="L8" s="1"/>
      <c r="N8" s="580">
        <v>3</v>
      </c>
      <c r="O8" s="580"/>
      <c r="P8" s="1"/>
      <c r="Q8" s="580">
        <v>4</v>
      </c>
      <c r="R8" s="580"/>
      <c r="S8" s="1"/>
      <c r="T8" s="580">
        <v>5</v>
      </c>
      <c r="U8" s="580"/>
      <c r="V8" s="1"/>
      <c r="W8" s="1"/>
      <c r="X8" s="1"/>
    </row>
    <row r="9" spans="1:24" ht="20.100000000000001" customHeight="1" x14ac:dyDescent="0.2">
      <c r="A9" s="1"/>
      <c r="D9" s="744" t="str">
        <f>'U12選手権組合せ (抽選結果)'!AJ53</f>
        <v>南河内サッカースポーツ少年団</v>
      </c>
      <c r="E9" s="744"/>
      <c r="H9" s="719" t="str">
        <f>'U12選手権組合せ (抽選結果)'!AJ46</f>
        <v>ＧＲＳ足利Ｊｒ．</v>
      </c>
      <c r="I9" s="719"/>
      <c r="K9" s="41"/>
      <c r="L9" s="41"/>
      <c r="N9" s="740" t="str">
        <f>'U12選手権組合せ (抽選結果)'!AJ45</f>
        <v>清原陽東サッカースポーツ少年団</v>
      </c>
      <c r="O9" s="740"/>
      <c r="P9" s="41"/>
      <c r="Q9" s="720" t="str">
        <f>'U12選手権組合せ (抽選結果)'!AJ40</f>
        <v>大谷東フットボールクラブ</v>
      </c>
      <c r="R9" s="720"/>
      <c r="S9" s="41"/>
      <c r="T9" s="720" t="str">
        <f>'U12選手権組合せ (抽選結果)'!AJ36</f>
        <v>ＦＣバジェルボ那須烏山</v>
      </c>
      <c r="U9" s="720"/>
      <c r="V9" s="41"/>
      <c r="W9" s="72"/>
      <c r="X9" s="72"/>
    </row>
    <row r="10" spans="1:24" ht="20.100000000000001" customHeight="1" x14ac:dyDescent="0.2">
      <c r="A10" s="1"/>
      <c r="D10" s="744"/>
      <c r="E10" s="744"/>
      <c r="H10" s="719"/>
      <c r="I10" s="719"/>
      <c r="K10" s="41"/>
      <c r="L10" s="41"/>
      <c r="N10" s="740"/>
      <c r="O10" s="740"/>
      <c r="P10" s="41"/>
      <c r="Q10" s="720"/>
      <c r="R10" s="720"/>
      <c r="S10" s="41"/>
      <c r="T10" s="720"/>
      <c r="U10" s="720"/>
      <c r="V10" s="41"/>
      <c r="W10" s="72"/>
      <c r="X10" s="72"/>
    </row>
    <row r="11" spans="1:24" ht="20.100000000000001" customHeight="1" x14ac:dyDescent="0.2">
      <c r="A11" s="1"/>
      <c r="D11" s="744"/>
      <c r="E11" s="744"/>
      <c r="H11" s="719"/>
      <c r="I11" s="719"/>
      <c r="K11" s="41"/>
      <c r="L11" s="41"/>
      <c r="N11" s="740"/>
      <c r="O11" s="740"/>
      <c r="P11" s="41"/>
      <c r="Q11" s="720"/>
      <c r="R11" s="720"/>
      <c r="S11" s="41"/>
      <c r="T11" s="720"/>
      <c r="U11" s="720"/>
      <c r="V11" s="41"/>
      <c r="W11" s="72"/>
      <c r="X11" s="72"/>
    </row>
    <row r="12" spans="1:24" ht="20.100000000000001" customHeight="1" x14ac:dyDescent="0.2">
      <c r="A12" s="1"/>
      <c r="D12" s="744"/>
      <c r="E12" s="744"/>
      <c r="H12" s="719"/>
      <c r="I12" s="719"/>
      <c r="K12" s="41"/>
      <c r="L12" s="41"/>
      <c r="N12" s="740"/>
      <c r="O12" s="740"/>
      <c r="P12" s="41"/>
      <c r="Q12" s="720"/>
      <c r="R12" s="720"/>
      <c r="S12" s="41"/>
      <c r="T12" s="720"/>
      <c r="U12" s="720"/>
      <c r="V12" s="41"/>
      <c r="W12" s="72"/>
      <c r="X12" s="72"/>
    </row>
    <row r="13" spans="1:24" ht="20.100000000000001" customHeight="1" x14ac:dyDescent="0.2">
      <c r="A13" s="1"/>
      <c r="D13" s="744"/>
      <c r="E13" s="744"/>
      <c r="H13" s="719"/>
      <c r="I13" s="719"/>
      <c r="K13" s="41"/>
      <c r="L13" s="41"/>
      <c r="N13" s="740"/>
      <c r="O13" s="740"/>
      <c r="P13" s="41"/>
      <c r="Q13" s="720"/>
      <c r="R13" s="720"/>
      <c r="S13" s="41"/>
      <c r="T13" s="720"/>
      <c r="U13" s="720"/>
      <c r="V13" s="41"/>
      <c r="W13" s="72"/>
      <c r="X13" s="72"/>
    </row>
    <row r="14" spans="1:24" ht="20.100000000000001" customHeight="1" x14ac:dyDescent="0.2">
      <c r="A14" s="1"/>
      <c r="D14" s="744"/>
      <c r="E14" s="744"/>
      <c r="H14" s="719"/>
      <c r="I14" s="719"/>
      <c r="K14" s="41"/>
      <c r="L14" s="41"/>
      <c r="N14" s="740"/>
      <c r="O14" s="740"/>
      <c r="P14" s="41"/>
      <c r="Q14" s="720"/>
      <c r="R14" s="720"/>
      <c r="S14" s="41"/>
      <c r="T14" s="720"/>
      <c r="U14" s="720"/>
      <c r="V14" s="41"/>
      <c r="W14" s="72"/>
      <c r="X14" s="72"/>
    </row>
    <row r="15" spans="1:24" ht="20.100000000000001" customHeight="1" x14ac:dyDescent="0.2">
      <c r="A15" s="1"/>
      <c r="D15" s="744"/>
      <c r="E15" s="744"/>
      <c r="H15" s="719"/>
      <c r="I15" s="719"/>
      <c r="K15" s="41"/>
      <c r="L15" s="41"/>
      <c r="N15" s="740"/>
      <c r="O15" s="740"/>
      <c r="P15" s="41"/>
      <c r="Q15" s="720"/>
      <c r="R15" s="720"/>
      <c r="S15" s="41"/>
      <c r="T15" s="720"/>
      <c r="U15" s="720"/>
      <c r="V15" s="41"/>
      <c r="W15" s="72"/>
      <c r="X15" s="72"/>
    </row>
    <row r="16" spans="1:24" ht="20.100000000000001" customHeight="1" x14ac:dyDescent="0.2">
      <c r="A16" s="1"/>
      <c r="D16" s="744"/>
      <c r="E16" s="744"/>
      <c r="H16" s="719"/>
      <c r="I16" s="719"/>
      <c r="K16" s="41"/>
      <c r="L16" s="41"/>
      <c r="N16" s="740"/>
      <c r="O16" s="740"/>
      <c r="P16" s="41"/>
      <c r="Q16" s="720"/>
      <c r="R16" s="720"/>
      <c r="S16" s="41"/>
      <c r="T16" s="720"/>
      <c r="U16" s="720"/>
      <c r="V16" s="41"/>
      <c r="W16" s="72"/>
      <c r="X16" s="72"/>
    </row>
    <row r="17" spans="1:24" ht="20.100000000000001" customHeight="1" x14ac:dyDescent="0.2">
      <c r="A17" s="1"/>
      <c r="D17" s="744"/>
      <c r="E17" s="744"/>
      <c r="H17" s="719"/>
      <c r="I17" s="719"/>
      <c r="K17" s="41"/>
      <c r="L17" s="41"/>
      <c r="N17" s="740"/>
      <c r="O17" s="740"/>
      <c r="P17" s="41"/>
      <c r="Q17" s="720"/>
      <c r="R17" s="720"/>
      <c r="S17" s="41"/>
      <c r="T17" s="720"/>
      <c r="U17" s="720"/>
      <c r="V17" s="41"/>
      <c r="W17" s="72"/>
      <c r="X17" s="72"/>
    </row>
    <row r="18" spans="1:24" ht="20.100000000000001" customHeight="1" x14ac:dyDescent="0.2">
      <c r="A18" s="1"/>
      <c r="D18" s="744"/>
      <c r="E18" s="744"/>
      <c r="H18" s="719"/>
      <c r="I18" s="719"/>
      <c r="K18" s="41"/>
      <c r="L18" s="41"/>
      <c r="N18" s="740"/>
      <c r="O18" s="740"/>
      <c r="P18" s="41"/>
      <c r="Q18" s="720"/>
      <c r="R18" s="720"/>
      <c r="S18" s="41"/>
      <c r="T18" s="720"/>
      <c r="U18" s="720"/>
      <c r="V18" s="41"/>
      <c r="W18" s="72"/>
      <c r="X18" s="72"/>
    </row>
    <row r="19" spans="1:24" ht="20.100000000000001" customHeight="1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726"/>
      <c r="U19" s="726"/>
      <c r="V19" s="726"/>
      <c r="W19" s="726"/>
      <c r="X19" s="75"/>
    </row>
    <row r="20" spans="1:24" ht="20.100000000000001" customHeight="1" thickBot="1" x14ac:dyDescent="0.25">
      <c r="D20" s="318"/>
      <c r="E20" s="324"/>
      <c r="F20" s="2"/>
      <c r="G20" s="2"/>
      <c r="K20" s="728" t="s">
        <v>303</v>
      </c>
      <c r="L20" s="729"/>
      <c r="M20" s="730"/>
      <c r="N20" s="48"/>
      <c r="O20" s="48"/>
      <c r="Q20" s="318"/>
      <c r="R20" s="324"/>
      <c r="S20" s="2"/>
      <c r="T20" s="2"/>
    </row>
    <row r="21" spans="1:24" ht="20.100000000000001" customHeight="1" thickTop="1" x14ac:dyDescent="0.2">
      <c r="A21" s="1"/>
      <c r="B21" s="1"/>
      <c r="C21" s="280"/>
      <c r="D21" s="715" t="s">
        <v>49</v>
      </c>
      <c r="E21" s="715"/>
      <c r="F21" s="732"/>
      <c r="G21" s="737"/>
      <c r="H21" s="279"/>
      <c r="I21" s="1"/>
      <c r="J21" s="1"/>
      <c r="M21" s="1"/>
      <c r="N21" s="1"/>
      <c r="O21" s="1"/>
      <c r="P21" s="280"/>
      <c r="Q21" s="715" t="s">
        <v>48</v>
      </c>
      <c r="R21" s="715"/>
      <c r="S21" s="732"/>
      <c r="T21" s="733"/>
      <c r="U21" s="43"/>
      <c r="W21" s="1"/>
      <c r="X21" s="1"/>
    </row>
    <row r="22" spans="1:24" ht="20.100000000000001" customHeight="1" thickBot="1" x14ac:dyDescent="0.25">
      <c r="A22" s="1"/>
      <c r="B22" s="1"/>
      <c r="C22" s="280"/>
      <c r="D22" s="279"/>
      <c r="E22" s="1"/>
      <c r="F22" s="1"/>
      <c r="G22" s="291"/>
      <c r="H22" s="45"/>
      <c r="I22" s="45"/>
      <c r="J22" s="1"/>
      <c r="M22" s="1"/>
      <c r="N22" s="1"/>
      <c r="O22" s="1"/>
      <c r="P22" s="316"/>
      <c r="Q22" s="292"/>
      <c r="R22" s="1"/>
      <c r="S22" s="1"/>
      <c r="T22" s="42"/>
      <c r="U22" s="1"/>
      <c r="W22" s="1"/>
      <c r="X22" s="1"/>
    </row>
    <row r="23" spans="1:24" ht="20.100000000000001" customHeight="1" thickTop="1" x14ac:dyDescent="0.2">
      <c r="A23" s="1"/>
      <c r="B23" s="1"/>
      <c r="C23" s="280"/>
      <c r="D23" s="289"/>
      <c r="E23" s="1"/>
      <c r="F23" s="280"/>
      <c r="G23" s="715" t="s">
        <v>54</v>
      </c>
      <c r="H23" s="732"/>
      <c r="I23" s="733"/>
      <c r="J23" s="43"/>
      <c r="M23" s="1"/>
      <c r="N23" s="42"/>
      <c r="O23" s="714" t="s">
        <v>53</v>
      </c>
      <c r="P23" s="732"/>
      <c r="Q23" s="716"/>
      <c r="R23" s="289"/>
      <c r="S23" s="1"/>
      <c r="T23" s="42"/>
      <c r="U23" s="1"/>
      <c r="W23" s="1"/>
      <c r="X23" s="1"/>
    </row>
    <row r="24" spans="1:24" ht="20.100000000000001" customHeight="1" x14ac:dyDescent="0.2">
      <c r="A24" s="1"/>
      <c r="B24" s="1"/>
      <c r="C24" s="316"/>
      <c r="D24" s="279"/>
      <c r="E24" s="1"/>
      <c r="F24" s="316"/>
      <c r="G24" s="1"/>
      <c r="H24" s="1"/>
      <c r="I24" s="1"/>
      <c r="J24" s="43"/>
      <c r="M24" s="1"/>
      <c r="N24" s="42"/>
      <c r="O24" s="1"/>
      <c r="P24" s="1"/>
      <c r="Q24" s="280"/>
      <c r="R24" s="279"/>
      <c r="S24" s="1"/>
      <c r="T24" s="42"/>
      <c r="U24" s="1"/>
      <c r="W24" s="1"/>
      <c r="X24" s="1"/>
    </row>
    <row r="25" spans="1:24" ht="20.100000000000001" customHeight="1" x14ac:dyDescent="0.2">
      <c r="A25" s="1"/>
      <c r="B25" s="1"/>
      <c r="C25" s="580">
        <v>6</v>
      </c>
      <c r="D25" s="580"/>
      <c r="E25" s="1"/>
      <c r="F25" s="580">
        <v>7</v>
      </c>
      <c r="G25" s="580"/>
      <c r="H25" s="1"/>
      <c r="I25" s="580">
        <v>8</v>
      </c>
      <c r="J25" s="580"/>
      <c r="M25" s="1"/>
      <c r="N25" s="580">
        <v>9</v>
      </c>
      <c r="O25" s="580"/>
      <c r="P25" s="1"/>
      <c r="Q25" s="580">
        <v>10</v>
      </c>
      <c r="R25" s="580"/>
      <c r="S25" s="1"/>
      <c r="T25" s="580">
        <v>11</v>
      </c>
      <c r="U25" s="580"/>
      <c r="W25" s="1"/>
      <c r="X25" s="1"/>
    </row>
    <row r="26" spans="1:24" ht="20.100000000000001" customHeight="1" x14ac:dyDescent="0.2">
      <c r="A26" s="1"/>
      <c r="B26" s="72"/>
      <c r="C26" s="719" t="str">
        <f>'U12選手権組合せ (抽選結果)'!AJ31</f>
        <v>ＦＣがむしゃら</v>
      </c>
      <c r="D26" s="719"/>
      <c r="E26" s="41"/>
      <c r="F26" s="720" t="str">
        <f>'U12選手権組合せ (抽選結果)'!AJ27</f>
        <v>しおやＦＣヴィガウス</v>
      </c>
      <c r="G26" s="720"/>
      <c r="H26" s="41"/>
      <c r="I26" s="720" t="str">
        <f>'U12選手権組合せ (抽選結果)'!AJ24</f>
        <v>ＦＣＲｉｓｏ</v>
      </c>
      <c r="J26" s="720"/>
      <c r="M26" s="41"/>
      <c r="N26" s="720" t="str">
        <f>'U12選手権組合せ (抽選結果)'!AJ21</f>
        <v>野原グランディオスＦＣ</v>
      </c>
      <c r="O26" s="720"/>
      <c r="P26" s="41"/>
      <c r="Q26" s="719" t="str">
        <f>'U12選手権組合せ (抽選結果)'!AJ14</f>
        <v>ＩＳＯＳＯＣＣＥＲＣＬＵＢ</v>
      </c>
      <c r="R26" s="719"/>
      <c r="S26" s="41"/>
      <c r="T26" s="720" t="str">
        <f>'U12選手権組合せ (抽選結果)'!AJ11</f>
        <v>ＣＡ．アトレチコ　佐野</v>
      </c>
      <c r="U26" s="720"/>
      <c r="W26" s="41"/>
      <c r="X26" s="72"/>
    </row>
    <row r="27" spans="1:24" ht="20.100000000000001" customHeight="1" x14ac:dyDescent="0.2">
      <c r="A27" s="1"/>
      <c r="B27" s="72"/>
      <c r="C27" s="719"/>
      <c r="D27" s="719"/>
      <c r="E27" s="41"/>
      <c r="F27" s="720"/>
      <c r="G27" s="720"/>
      <c r="H27" s="41"/>
      <c r="I27" s="720"/>
      <c r="J27" s="720"/>
      <c r="M27" s="41"/>
      <c r="N27" s="720"/>
      <c r="O27" s="720"/>
      <c r="P27" s="41"/>
      <c r="Q27" s="719"/>
      <c r="R27" s="719"/>
      <c r="S27" s="41"/>
      <c r="T27" s="720"/>
      <c r="U27" s="720"/>
      <c r="W27" s="41"/>
      <c r="X27" s="72"/>
    </row>
    <row r="28" spans="1:24" ht="20.100000000000001" customHeight="1" x14ac:dyDescent="0.2">
      <c r="A28" s="1"/>
      <c r="B28" s="72"/>
      <c r="C28" s="719"/>
      <c r="D28" s="719"/>
      <c r="E28" s="41"/>
      <c r="F28" s="720"/>
      <c r="G28" s="720"/>
      <c r="H28" s="41"/>
      <c r="I28" s="720"/>
      <c r="J28" s="720"/>
      <c r="M28" s="41"/>
      <c r="N28" s="720"/>
      <c r="O28" s="720"/>
      <c r="P28" s="41"/>
      <c r="Q28" s="719"/>
      <c r="R28" s="719"/>
      <c r="S28" s="41"/>
      <c r="T28" s="720"/>
      <c r="U28" s="720"/>
      <c r="W28" s="41"/>
      <c r="X28" s="72"/>
    </row>
    <row r="29" spans="1:24" ht="20.100000000000001" customHeight="1" x14ac:dyDescent="0.2">
      <c r="A29" s="1"/>
      <c r="B29" s="72"/>
      <c r="C29" s="719"/>
      <c r="D29" s="719"/>
      <c r="E29" s="41"/>
      <c r="F29" s="720"/>
      <c r="G29" s="720"/>
      <c r="H29" s="41"/>
      <c r="I29" s="720"/>
      <c r="J29" s="720"/>
      <c r="M29" s="41"/>
      <c r="N29" s="720"/>
      <c r="O29" s="720"/>
      <c r="P29" s="41"/>
      <c r="Q29" s="719"/>
      <c r="R29" s="719"/>
      <c r="S29" s="41"/>
      <c r="T29" s="720"/>
      <c r="U29" s="720"/>
      <c r="W29" s="41"/>
      <c r="X29" s="72"/>
    </row>
    <row r="30" spans="1:24" ht="20.100000000000001" customHeight="1" x14ac:dyDescent="0.2">
      <c r="A30" s="1"/>
      <c r="B30" s="72"/>
      <c r="C30" s="719"/>
      <c r="D30" s="719"/>
      <c r="E30" s="41"/>
      <c r="F30" s="720"/>
      <c r="G30" s="720"/>
      <c r="H30" s="41"/>
      <c r="I30" s="720"/>
      <c r="J30" s="720"/>
      <c r="M30" s="41"/>
      <c r="N30" s="720"/>
      <c r="O30" s="720"/>
      <c r="P30" s="41"/>
      <c r="Q30" s="719"/>
      <c r="R30" s="719"/>
      <c r="S30" s="41"/>
      <c r="T30" s="720"/>
      <c r="U30" s="720"/>
      <c r="W30" s="41"/>
      <c r="X30" s="72"/>
    </row>
    <row r="31" spans="1:24" ht="20.100000000000001" customHeight="1" x14ac:dyDescent="0.2">
      <c r="A31" s="1"/>
      <c r="B31" s="72"/>
      <c r="C31" s="719"/>
      <c r="D31" s="719"/>
      <c r="E31" s="41"/>
      <c r="F31" s="720"/>
      <c r="G31" s="720"/>
      <c r="H31" s="41"/>
      <c r="I31" s="720"/>
      <c r="J31" s="720"/>
      <c r="M31" s="41"/>
      <c r="N31" s="720"/>
      <c r="O31" s="720"/>
      <c r="P31" s="41"/>
      <c r="Q31" s="719"/>
      <c r="R31" s="719"/>
      <c r="S31" s="41"/>
      <c r="T31" s="720"/>
      <c r="U31" s="720"/>
      <c r="W31" s="41"/>
      <c r="X31" s="72"/>
    </row>
    <row r="32" spans="1:24" ht="20.100000000000001" customHeight="1" x14ac:dyDescent="0.2">
      <c r="A32" s="1"/>
      <c r="B32" s="72"/>
      <c r="C32" s="719"/>
      <c r="D32" s="719"/>
      <c r="E32" s="41"/>
      <c r="F32" s="720"/>
      <c r="G32" s="720"/>
      <c r="H32" s="41"/>
      <c r="I32" s="720"/>
      <c r="J32" s="720"/>
      <c r="M32" s="41"/>
      <c r="N32" s="720"/>
      <c r="O32" s="720"/>
      <c r="P32" s="41"/>
      <c r="Q32" s="719"/>
      <c r="R32" s="719"/>
      <c r="S32" s="41"/>
      <c r="T32" s="720"/>
      <c r="U32" s="720"/>
      <c r="W32" s="41"/>
      <c r="X32" s="72"/>
    </row>
    <row r="33" spans="1:24" ht="20.100000000000001" customHeight="1" x14ac:dyDescent="0.2">
      <c r="A33" s="1"/>
      <c r="B33" s="72"/>
      <c r="C33" s="719"/>
      <c r="D33" s="719"/>
      <c r="E33" s="41"/>
      <c r="F33" s="720"/>
      <c r="G33" s="720"/>
      <c r="H33" s="41"/>
      <c r="I33" s="720"/>
      <c r="J33" s="720"/>
      <c r="M33" s="41"/>
      <c r="N33" s="720"/>
      <c r="O33" s="720"/>
      <c r="P33" s="41"/>
      <c r="Q33" s="719"/>
      <c r="R33" s="719"/>
      <c r="S33" s="41"/>
      <c r="T33" s="720"/>
      <c r="U33" s="720"/>
      <c r="W33" s="41"/>
      <c r="X33" s="72"/>
    </row>
    <row r="34" spans="1:24" ht="20.100000000000001" customHeight="1" x14ac:dyDescent="0.2">
      <c r="A34" s="1"/>
      <c r="B34" s="72"/>
      <c r="C34" s="719"/>
      <c r="D34" s="719"/>
      <c r="E34" s="41"/>
      <c r="F34" s="720"/>
      <c r="G34" s="720"/>
      <c r="H34" s="41"/>
      <c r="I34" s="720"/>
      <c r="J34" s="720"/>
      <c r="M34" s="41"/>
      <c r="N34" s="720"/>
      <c r="O34" s="720"/>
      <c r="P34" s="41"/>
      <c r="Q34" s="719"/>
      <c r="R34" s="719"/>
      <c r="S34" s="41"/>
      <c r="T34" s="720"/>
      <c r="U34" s="720"/>
      <c r="W34" s="41"/>
      <c r="X34" s="72"/>
    </row>
    <row r="35" spans="1:24" ht="20.100000000000001" customHeight="1" x14ac:dyDescent="0.2">
      <c r="A35" s="1"/>
      <c r="B35" s="72"/>
      <c r="C35" s="719"/>
      <c r="D35" s="719"/>
      <c r="E35" s="41"/>
      <c r="F35" s="720"/>
      <c r="G35" s="720"/>
      <c r="H35" s="41"/>
      <c r="I35" s="720"/>
      <c r="J35" s="720"/>
      <c r="M35" s="41"/>
      <c r="N35" s="720"/>
      <c r="O35" s="720"/>
      <c r="P35" s="41"/>
      <c r="Q35" s="719"/>
      <c r="R35" s="719"/>
      <c r="S35" s="41"/>
      <c r="T35" s="720"/>
      <c r="U35" s="720"/>
      <c r="W35" s="41"/>
      <c r="X35" s="72"/>
    </row>
    <row r="36" spans="1:24" ht="20.100000000000001" customHeight="1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75"/>
      <c r="U36" s="75"/>
      <c r="V36" s="75"/>
      <c r="W36" s="75"/>
      <c r="X36" s="75"/>
    </row>
    <row r="37" spans="1:24" ht="20.100000000000001" customHeight="1" x14ac:dyDescent="0.2">
      <c r="A37" s="75" t="s">
        <v>289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726" t="s">
        <v>45</v>
      </c>
      <c r="U37" s="726"/>
      <c r="V37" s="726"/>
      <c r="W37" s="726"/>
      <c r="X37" s="75" t="s">
        <v>75</v>
      </c>
    </row>
    <row r="38" spans="1:24" ht="20.100000000000001" customHeight="1" x14ac:dyDescent="0.2">
      <c r="A38" s="461" t="s">
        <v>290</v>
      </c>
      <c r="B38" s="461" t="s">
        <v>5</v>
      </c>
      <c r="C38" s="718">
        <v>0.39583333333333331</v>
      </c>
      <c r="D38" s="718"/>
      <c r="E38" s="722" t="str">
        <f>Q9</f>
        <v>大谷東フットボールクラブ</v>
      </c>
      <c r="F38" s="722"/>
      <c r="G38" s="722"/>
      <c r="H38" s="722"/>
      <c r="I38" s="445">
        <f>K38+K39</f>
        <v>4</v>
      </c>
      <c r="J38" s="723" t="s">
        <v>44</v>
      </c>
      <c r="K38" s="302">
        <v>3</v>
      </c>
      <c r="L38" s="302" t="s">
        <v>42</v>
      </c>
      <c r="M38" s="302">
        <v>1</v>
      </c>
      <c r="N38" s="723" t="s">
        <v>43</v>
      </c>
      <c r="O38" s="445">
        <f>M38+M39</f>
        <v>4</v>
      </c>
      <c r="P38" s="448" t="str">
        <f>T9</f>
        <v>ＦＣバジェルボ那須烏山</v>
      </c>
      <c r="Q38" s="448"/>
      <c r="R38" s="448"/>
      <c r="S38" s="448"/>
      <c r="T38" s="724" t="s">
        <v>392</v>
      </c>
      <c r="U38" s="725"/>
      <c r="V38" s="725"/>
      <c r="W38" s="725"/>
      <c r="X38" s="727">
        <v>10</v>
      </c>
    </row>
    <row r="39" spans="1:24" ht="20.100000000000001" customHeight="1" x14ac:dyDescent="0.2">
      <c r="A39" s="461"/>
      <c r="B39" s="461"/>
      <c r="C39" s="718"/>
      <c r="D39" s="718"/>
      <c r="E39" s="722"/>
      <c r="F39" s="722"/>
      <c r="G39" s="722"/>
      <c r="H39" s="722"/>
      <c r="I39" s="445"/>
      <c r="J39" s="723"/>
      <c r="K39" s="302">
        <v>1</v>
      </c>
      <c r="L39" s="302" t="s">
        <v>42</v>
      </c>
      <c r="M39" s="302">
        <v>3</v>
      </c>
      <c r="N39" s="723"/>
      <c r="O39" s="445"/>
      <c r="P39" s="448"/>
      <c r="Q39" s="448"/>
      <c r="R39" s="448"/>
      <c r="S39" s="448"/>
      <c r="T39" s="725"/>
      <c r="U39" s="725"/>
      <c r="V39" s="725"/>
      <c r="W39" s="725"/>
      <c r="X39" s="727"/>
    </row>
    <row r="40" spans="1:24" ht="20.100000000000001" customHeight="1" x14ac:dyDescent="0.2">
      <c r="A40" s="301"/>
      <c r="B40" s="301"/>
      <c r="C40" s="308"/>
      <c r="D40" s="308"/>
      <c r="E40" s="303"/>
      <c r="F40" s="303"/>
      <c r="G40" s="303"/>
      <c r="H40" s="303"/>
      <c r="I40" s="302"/>
      <c r="J40" s="347" t="s">
        <v>727</v>
      </c>
      <c r="K40" s="302">
        <v>2</v>
      </c>
      <c r="L40" s="302" t="s">
        <v>42</v>
      </c>
      <c r="M40" s="302">
        <v>1</v>
      </c>
      <c r="N40" s="304"/>
      <c r="O40" s="302"/>
      <c r="P40" s="303"/>
      <c r="Q40" s="303"/>
      <c r="R40" s="303"/>
      <c r="S40" s="303"/>
      <c r="T40" s="306"/>
      <c r="U40" s="306"/>
      <c r="V40" s="306"/>
      <c r="W40" s="306"/>
      <c r="X40" s="307"/>
    </row>
    <row r="41" spans="1:24" ht="20.100000000000001" customHeight="1" x14ac:dyDescent="0.2">
      <c r="A41" s="461" t="s">
        <v>292</v>
      </c>
      <c r="B41" s="461" t="s">
        <v>5</v>
      </c>
      <c r="C41" s="718">
        <v>0.39583333333333331</v>
      </c>
      <c r="D41" s="718"/>
      <c r="E41" s="448"/>
      <c r="F41" s="448"/>
      <c r="G41" s="448"/>
      <c r="H41" s="448"/>
      <c r="I41" s="461" t="s">
        <v>379</v>
      </c>
      <c r="J41" s="461"/>
      <c r="K41" s="461"/>
      <c r="L41" s="461"/>
      <c r="M41" s="461"/>
      <c r="N41" s="461"/>
      <c r="O41" s="461"/>
      <c r="P41" s="448"/>
      <c r="Q41" s="448"/>
      <c r="R41" s="448"/>
      <c r="S41" s="448"/>
      <c r="T41" s="724"/>
      <c r="U41" s="725"/>
      <c r="V41" s="725"/>
      <c r="W41" s="725"/>
      <c r="X41" s="727"/>
    </row>
    <row r="42" spans="1:24" ht="20.100000000000001" customHeight="1" x14ac:dyDescent="0.2">
      <c r="A42" s="461"/>
      <c r="B42" s="461"/>
      <c r="C42" s="718"/>
      <c r="D42" s="718"/>
      <c r="E42" s="448"/>
      <c r="F42" s="448"/>
      <c r="G42" s="448"/>
      <c r="H42" s="448"/>
      <c r="I42" s="461"/>
      <c r="J42" s="461"/>
      <c r="K42" s="461"/>
      <c r="L42" s="461"/>
      <c r="M42" s="461"/>
      <c r="N42" s="461"/>
      <c r="O42" s="461"/>
      <c r="P42" s="448"/>
      <c r="Q42" s="448"/>
      <c r="R42" s="448"/>
      <c r="S42" s="448"/>
      <c r="T42" s="725"/>
      <c r="U42" s="725"/>
      <c r="V42" s="725"/>
      <c r="W42" s="725"/>
      <c r="X42" s="727"/>
    </row>
    <row r="43" spans="1:24" ht="20.100000000000001" customHeight="1" x14ac:dyDescent="0.2">
      <c r="A43" s="461" t="s">
        <v>290</v>
      </c>
      <c r="B43" s="461" t="s">
        <v>6</v>
      </c>
      <c r="C43" s="718">
        <v>0.43055555555555558</v>
      </c>
      <c r="D43" s="718"/>
      <c r="E43" s="722" t="str">
        <f>F26</f>
        <v>しおやＦＣヴィガウス</v>
      </c>
      <c r="F43" s="722"/>
      <c r="G43" s="722"/>
      <c r="H43" s="722"/>
      <c r="I43" s="445">
        <f>K43+K44</f>
        <v>1</v>
      </c>
      <c r="J43" s="723" t="s">
        <v>44</v>
      </c>
      <c r="K43" s="302">
        <v>1</v>
      </c>
      <c r="L43" s="302" t="s">
        <v>42</v>
      </c>
      <c r="M43" s="302">
        <v>0</v>
      </c>
      <c r="N43" s="723" t="s">
        <v>43</v>
      </c>
      <c r="O43" s="445">
        <f>M43+M44</f>
        <v>0</v>
      </c>
      <c r="P43" s="448" t="str">
        <f>I26</f>
        <v>ＦＣＲｉｓｏ</v>
      </c>
      <c r="Q43" s="448"/>
      <c r="R43" s="448"/>
      <c r="S43" s="448"/>
      <c r="T43" s="724" t="s">
        <v>393</v>
      </c>
      <c r="U43" s="724"/>
      <c r="V43" s="724"/>
      <c r="W43" s="724"/>
      <c r="X43" s="727">
        <v>3</v>
      </c>
    </row>
    <row r="44" spans="1:24" ht="20.100000000000001" customHeight="1" x14ac:dyDescent="0.2">
      <c r="A44" s="461"/>
      <c r="B44" s="461"/>
      <c r="C44" s="718"/>
      <c r="D44" s="718"/>
      <c r="E44" s="722"/>
      <c r="F44" s="722"/>
      <c r="G44" s="722"/>
      <c r="H44" s="722"/>
      <c r="I44" s="445"/>
      <c r="J44" s="723"/>
      <c r="K44" s="302">
        <v>0</v>
      </c>
      <c r="L44" s="302" t="s">
        <v>42</v>
      </c>
      <c r="M44" s="302">
        <v>0</v>
      </c>
      <c r="N44" s="723"/>
      <c r="O44" s="445"/>
      <c r="P44" s="448"/>
      <c r="Q44" s="448"/>
      <c r="R44" s="448"/>
      <c r="S44" s="448"/>
      <c r="T44" s="724"/>
      <c r="U44" s="724"/>
      <c r="V44" s="724"/>
      <c r="W44" s="724"/>
      <c r="X44" s="727"/>
    </row>
    <row r="45" spans="1:24" ht="20.100000000000001" customHeight="1" x14ac:dyDescent="0.2">
      <c r="A45" s="461" t="s">
        <v>292</v>
      </c>
      <c r="B45" s="461" t="s">
        <v>6</v>
      </c>
      <c r="C45" s="718">
        <v>0.43055555555555558</v>
      </c>
      <c r="D45" s="718"/>
      <c r="E45" s="448" t="str">
        <f>N26</f>
        <v>野原グランディオスＦＣ</v>
      </c>
      <c r="F45" s="448"/>
      <c r="G45" s="448"/>
      <c r="H45" s="448"/>
      <c r="I45" s="445">
        <f>K45+K46</f>
        <v>0</v>
      </c>
      <c r="J45" s="723" t="s">
        <v>44</v>
      </c>
      <c r="K45" s="302">
        <v>0</v>
      </c>
      <c r="L45" s="302" t="s">
        <v>42</v>
      </c>
      <c r="M45" s="302">
        <v>0</v>
      </c>
      <c r="N45" s="723" t="s">
        <v>43</v>
      </c>
      <c r="O45" s="445">
        <f>M45+M46</f>
        <v>1</v>
      </c>
      <c r="P45" s="722" t="str">
        <f>Q26</f>
        <v>ＩＳＯＳＯＣＣＥＲＣＬＵＢ</v>
      </c>
      <c r="Q45" s="722"/>
      <c r="R45" s="722"/>
      <c r="S45" s="722"/>
      <c r="T45" s="724" t="s">
        <v>394</v>
      </c>
      <c r="U45" s="724"/>
      <c r="V45" s="724"/>
      <c r="W45" s="724"/>
      <c r="X45" s="727">
        <v>2</v>
      </c>
    </row>
    <row r="46" spans="1:24" ht="20.100000000000001" customHeight="1" x14ac:dyDescent="0.2">
      <c r="A46" s="461"/>
      <c r="B46" s="461"/>
      <c r="C46" s="718"/>
      <c r="D46" s="718"/>
      <c r="E46" s="448"/>
      <c r="F46" s="448"/>
      <c r="G46" s="448"/>
      <c r="H46" s="448"/>
      <c r="I46" s="445"/>
      <c r="J46" s="723"/>
      <c r="K46" s="302">
        <v>0</v>
      </c>
      <c r="L46" s="302" t="s">
        <v>42</v>
      </c>
      <c r="M46" s="302">
        <v>1</v>
      </c>
      <c r="N46" s="723"/>
      <c r="O46" s="445"/>
      <c r="P46" s="722"/>
      <c r="Q46" s="722"/>
      <c r="R46" s="722"/>
      <c r="S46" s="722"/>
      <c r="T46" s="724"/>
      <c r="U46" s="724"/>
      <c r="V46" s="724"/>
      <c r="W46" s="724"/>
      <c r="X46" s="727"/>
    </row>
    <row r="47" spans="1:24" ht="20.100000000000001" customHeight="1" x14ac:dyDescent="0.2">
      <c r="A47" s="461" t="s">
        <v>290</v>
      </c>
      <c r="B47" s="461" t="s">
        <v>7</v>
      </c>
      <c r="C47" s="718">
        <v>0.46527777777777773</v>
      </c>
      <c r="D47" s="718"/>
      <c r="E47" s="745" t="str">
        <f>D9</f>
        <v>南河内サッカースポーツ少年団</v>
      </c>
      <c r="F47" s="745"/>
      <c r="G47" s="745"/>
      <c r="H47" s="745"/>
      <c r="I47" s="445">
        <f>K47+K48</f>
        <v>0</v>
      </c>
      <c r="J47" s="723" t="s">
        <v>44</v>
      </c>
      <c r="K47" s="302">
        <v>0</v>
      </c>
      <c r="L47" s="302" t="s">
        <v>42</v>
      </c>
      <c r="M47" s="302">
        <v>0</v>
      </c>
      <c r="N47" s="723" t="s">
        <v>43</v>
      </c>
      <c r="O47" s="445">
        <f>M47+M48</f>
        <v>0</v>
      </c>
      <c r="P47" s="734" t="str">
        <f>H9</f>
        <v>ＧＲＳ足利Ｊｒ．</v>
      </c>
      <c r="Q47" s="734"/>
      <c r="R47" s="734"/>
      <c r="S47" s="734"/>
      <c r="T47" s="724" t="s">
        <v>395</v>
      </c>
      <c r="U47" s="724"/>
      <c r="V47" s="724"/>
      <c r="W47" s="724"/>
      <c r="X47" s="727">
        <v>6</v>
      </c>
    </row>
    <row r="48" spans="1:24" ht="20.100000000000001" customHeight="1" x14ac:dyDescent="0.2">
      <c r="A48" s="461"/>
      <c r="B48" s="461"/>
      <c r="C48" s="718"/>
      <c r="D48" s="718"/>
      <c r="E48" s="745"/>
      <c r="F48" s="745"/>
      <c r="G48" s="745"/>
      <c r="H48" s="745"/>
      <c r="I48" s="445"/>
      <c r="J48" s="723"/>
      <c r="K48" s="302">
        <v>0</v>
      </c>
      <c r="L48" s="302" t="s">
        <v>42</v>
      </c>
      <c r="M48" s="302">
        <v>0</v>
      </c>
      <c r="N48" s="723"/>
      <c r="O48" s="445"/>
      <c r="P48" s="734"/>
      <c r="Q48" s="734"/>
      <c r="R48" s="734"/>
      <c r="S48" s="734"/>
      <c r="T48" s="724"/>
      <c r="U48" s="724"/>
      <c r="V48" s="724"/>
      <c r="W48" s="724"/>
      <c r="X48" s="727"/>
    </row>
    <row r="49" spans="1:24" ht="20.100000000000001" customHeight="1" x14ac:dyDescent="0.2">
      <c r="A49" s="301"/>
      <c r="B49" s="301"/>
      <c r="C49" s="308"/>
      <c r="D49" s="308"/>
      <c r="E49" s="355"/>
      <c r="F49" s="355"/>
      <c r="G49" s="355"/>
      <c r="H49" s="355"/>
      <c r="I49" s="302"/>
      <c r="J49" s="347" t="s">
        <v>729</v>
      </c>
      <c r="K49" s="302">
        <v>2</v>
      </c>
      <c r="L49" s="302" t="s">
        <v>42</v>
      </c>
      <c r="M49" s="302">
        <v>3</v>
      </c>
      <c r="N49" s="304"/>
      <c r="O49" s="302"/>
      <c r="P49" s="301"/>
      <c r="Q49" s="301"/>
      <c r="R49" s="301"/>
      <c r="S49" s="301"/>
      <c r="T49" s="305"/>
      <c r="U49" s="305"/>
      <c r="V49" s="305"/>
      <c r="W49" s="305"/>
      <c r="X49" s="307"/>
    </row>
    <row r="50" spans="1:24" ht="20.100000000000001" customHeight="1" x14ac:dyDescent="0.2">
      <c r="A50" s="461" t="s">
        <v>292</v>
      </c>
      <c r="B50" s="461" t="s">
        <v>7</v>
      </c>
      <c r="C50" s="718">
        <v>0.46527777777777773</v>
      </c>
      <c r="D50" s="718"/>
      <c r="E50" s="722" t="str">
        <f>N9</f>
        <v>清原陽東サッカースポーツ少年団</v>
      </c>
      <c r="F50" s="722"/>
      <c r="G50" s="722"/>
      <c r="H50" s="722"/>
      <c r="I50" s="445">
        <f>K50+K51</f>
        <v>7</v>
      </c>
      <c r="J50" s="723" t="s">
        <v>44</v>
      </c>
      <c r="K50" s="302">
        <v>5</v>
      </c>
      <c r="L50" s="302" t="s">
        <v>42</v>
      </c>
      <c r="M50" s="302">
        <v>1</v>
      </c>
      <c r="N50" s="723" t="s">
        <v>43</v>
      </c>
      <c r="O50" s="445">
        <f>M50+M51</f>
        <v>2</v>
      </c>
      <c r="P50" s="448" t="str">
        <f>E38</f>
        <v>大谷東フットボールクラブ</v>
      </c>
      <c r="Q50" s="448"/>
      <c r="R50" s="448"/>
      <c r="S50" s="448"/>
      <c r="T50" s="724" t="s">
        <v>396</v>
      </c>
      <c r="U50" s="724"/>
      <c r="V50" s="724"/>
      <c r="W50" s="724"/>
      <c r="X50" s="727">
        <v>11</v>
      </c>
    </row>
    <row r="51" spans="1:24" ht="20.100000000000001" customHeight="1" x14ac:dyDescent="0.2">
      <c r="A51" s="461"/>
      <c r="B51" s="461"/>
      <c r="C51" s="718"/>
      <c r="D51" s="718"/>
      <c r="E51" s="722"/>
      <c r="F51" s="722"/>
      <c r="G51" s="722"/>
      <c r="H51" s="722"/>
      <c r="I51" s="445"/>
      <c r="J51" s="723"/>
      <c r="K51" s="302">
        <v>2</v>
      </c>
      <c r="L51" s="302" t="s">
        <v>42</v>
      </c>
      <c r="M51" s="302">
        <v>1</v>
      </c>
      <c r="N51" s="723"/>
      <c r="O51" s="445"/>
      <c r="P51" s="448"/>
      <c r="Q51" s="448"/>
      <c r="R51" s="448"/>
      <c r="S51" s="448"/>
      <c r="T51" s="724"/>
      <c r="U51" s="724"/>
      <c r="V51" s="724"/>
      <c r="W51" s="724"/>
      <c r="X51" s="727"/>
    </row>
    <row r="52" spans="1:24" ht="20.100000000000001" customHeight="1" x14ac:dyDescent="0.2">
      <c r="A52" s="461" t="s">
        <v>290</v>
      </c>
      <c r="B52" s="461" t="s">
        <v>8</v>
      </c>
      <c r="C52" s="718">
        <v>0.5</v>
      </c>
      <c r="D52" s="718"/>
      <c r="E52" s="722" t="str">
        <f>C26</f>
        <v>ＦＣがむしゃら</v>
      </c>
      <c r="F52" s="722"/>
      <c r="G52" s="722"/>
      <c r="H52" s="722"/>
      <c r="I52" s="445">
        <f>K52+K53</f>
        <v>2</v>
      </c>
      <c r="J52" s="723" t="s">
        <v>44</v>
      </c>
      <c r="K52" s="302">
        <v>1</v>
      </c>
      <c r="L52" s="302" t="s">
        <v>42</v>
      </c>
      <c r="M52" s="302">
        <v>0</v>
      </c>
      <c r="N52" s="723" t="s">
        <v>43</v>
      </c>
      <c r="O52" s="445">
        <f>M52+M53</f>
        <v>0</v>
      </c>
      <c r="P52" s="448" t="str">
        <f>E43</f>
        <v>しおやＦＣヴィガウス</v>
      </c>
      <c r="Q52" s="448"/>
      <c r="R52" s="448"/>
      <c r="S52" s="448"/>
      <c r="T52" s="724" t="s">
        <v>397</v>
      </c>
      <c r="U52" s="725"/>
      <c r="V52" s="725"/>
      <c r="W52" s="725"/>
      <c r="X52" s="727">
        <v>5</v>
      </c>
    </row>
    <row r="53" spans="1:24" ht="20.100000000000001" customHeight="1" x14ac:dyDescent="0.2">
      <c r="A53" s="461"/>
      <c r="B53" s="461"/>
      <c r="C53" s="718"/>
      <c r="D53" s="718"/>
      <c r="E53" s="722"/>
      <c r="F53" s="722"/>
      <c r="G53" s="722"/>
      <c r="H53" s="722"/>
      <c r="I53" s="445"/>
      <c r="J53" s="723"/>
      <c r="K53" s="302">
        <v>1</v>
      </c>
      <c r="L53" s="302" t="s">
        <v>42</v>
      </c>
      <c r="M53" s="302">
        <v>0</v>
      </c>
      <c r="N53" s="723"/>
      <c r="O53" s="445"/>
      <c r="P53" s="448"/>
      <c r="Q53" s="448"/>
      <c r="R53" s="448"/>
      <c r="S53" s="448"/>
      <c r="T53" s="725"/>
      <c r="U53" s="725"/>
      <c r="V53" s="725"/>
      <c r="W53" s="725"/>
      <c r="X53" s="727"/>
    </row>
    <row r="54" spans="1:24" ht="20.100000000000001" customHeight="1" x14ac:dyDescent="0.2">
      <c r="A54" s="461" t="s">
        <v>292</v>
      </c>
      <c r="B54" s="461" t="s">
        <v>8</v>
      </c>
      <c r="C54" s="718">
        <v>0.5</v>
      </c>
      <c r="D54" s="718"/>
      <c r="E54" s="722" t="str">
        <f>P45</f>
        <v>ＩＳＯＳＯＣＣＥＲＣＬＵＢ</v>
      </c>
      <c r="F54" s="722"/>
      <c r="G54" s="722"/>
      <c r="H54" s="722"/>
      <c r="I54" s="445">
        <f>K54+K55</f>
        <v>2</v>
      </c>
      <c r="J54" s="723" t="s">
        <v>44</v>
      </c>
      <c r="K54" s="302">
        <v>1</v>
      </c>
      <c r="L54" s="302" t="s">
        <v>42</v>
      </c>
      <c r="M54" s="302">
        <v>1</v>
      </c>
      <c r="N54" s="723" t="s">
        <v>43</v>
      </c>
      <c r="O54" s="445">
        <f>M54+M55</f>
        <v>1</v>
      </c>
      <c r="P54" s="448" t="str">
        <f>T26</f>
        <v>ＣＡ．アトレチコ　佐野</v>
      </c>
      <c r="Q54" s="448"/>
      <c r="R54" s="448"/>
      <c r="S54" s="448"/>
      <c r="T54" s="724" t="s">
        <v>398</v>
      </c>
      <c r="U54" s="724"/>
      <c r="V54" s="724"/>
      <c r="W54" s="724"/>
      <c r="X54" s="727">
        <v>4</v>
      </c>
    </row>
    <row r="55" spans="1:24" ht="20.100000000000001" customHeight="1" x14ac:dyDescent="0.2">
      <c r="A55" s="461"/>
      <c r="B55" s="461"/>
      <c r="C55" s="718"/>
      <c r="D55" s="718"/>
      <c r="E55" s="722"/>
      <c r="F55" s="722"/>
      <c r="G55" s="722"/>
      <c r="H55" s="722"/>
      <c r="I55" s="445"/>
      <c r="J55" s="723"/>
      <c r="K55" s="302">
        <v>1</v>
      </c>
      <c r="L55" s="302" t="s">
        <v>42</v>
      </c>
      <c r="M55" s="302">
        <v>0</v>
      </c>
      <c r="N55" s="723"/>
      <c r="O55" s="445"/>
      <c r="P55" s="448"/>
      <c r="Q55" s="448"/>
      <c r="R55" s="448"/>
      <c r="S55" s="448"/>
      <c r="T55" s="724"/>
      <c r="U55" s="724"/>
      <c r="V55" s="724"/>
      <c r="W55" s="724"/>
      <c r="X55" s="727"/>
    </row>
  </sheetData>
  <mergeCells count="121">
    <mergeCell ref="J54:J55"/>
    <mergeCell ref="N54:N55"/>
    <mergeCell ref="O54:O55"/>
    <mergeCell ref="P54:S55"/>
    <mergeCell ref="T54:W55"/>
    <mergeCell ref="X54:X55"/>
    <mergeCell ref="N52:N53"/>
    <mergeCell ref="O52:O53"/>
    <mergeCell ref="P52:S53"/>
    <mergeCell ref="T52:W53"/>
    <mergeCell ref="X52:X53"/>
    <mergeCell ref="J52:J53"/>
    <mergeCell ref="A54:A55"/>
    <mergeCell ref="B54:B55"/>
    <mergeCell ref="C54:D55"/>
    <mergeCell ref="E54:H55"/>
    <mergeCell ref="I54:I55"/>
    <mergeCell ref="A52:A53"/>
    <mergeCell ref="B52:B53"/>
    <mergeCell ref="C52:D53"/>
    <mergeCell ref="E52:H53"/>
    <mergeCell ref="I52:I53"/>
    <mergeCell ref="J50:J51"/>
    <mergeCell ref="N50:N51"/>
    <mergeCell ref="O50:O51"/>
    <mergeCell ref="P50:S51"/>
    <mergeCell ref="T50:W51"/>
    <mergeCell ref="X50:X51"/>
    <mergeCell ref="N47:N48"/>
    <mergeCell ref="O47:O48"/>
    <mergeCell ref="P47:S48"/>
    <mergeCell ref="T47:W48"/>
    <mergeCell ref="X47:X48"/>
    <mergeCell ref="J47:J48"/>
    <mergeCell ref="A50:A51"/>
    <mergeCell ref="B50:B51"/>
    <mergeCell ref="C50:D51"/>
    <mergeCell ref="E50:H51"/>
    <mergeCell ref="I50:I51"/>
    <mergeCell ref="A47:A48"/>
    <mergeCell ref="B47:B48"/>
    <mergeCell ref="C47:D48"/>
    <mergeCell ref="E47:H48"/>
    <mergeCell ref="I47:I48"/>
    <mergeCell ref="J45:J46"/>
    <mergeCell ref="N45:N46"/>
    <mergeCell ref="O45:O46"/>
    <mergeCell ref="P45:S46"/>
    <mergeCell ref="T45:W46"/>
    <mergeCell ref="X45:X46"/>
    <mergeCell ref="N43:N44"/>
    <mergeCell ref="O43:O44"/>
    <mergeCell ref="P43:S44"/>
    <mergeCell ref="T43:W44"/>
    <mergeCell ref="X43:X44"/>
    <mergeCell ref="J43:J44"/>
    <mergeCell ref="A45:A46"/>
    <mergeCell ref="B45:B46"/>
    <mergeCell ref="C45:D46"/>
    <mergeCell ref="E45:H46"/>
    <mergeCell ref="I45:I46"/>
    <mergeCell ref="A43:A44"/>
    <mergeCell ref="B43:B44"/>
    <mergeCell ref="C43:D44"/>
    <mergeCell ref="E43:H44"/>
    <mergeCell ref="I43:I44"/>
    <mergeCell ref="X38:X39"/>
    <mergeCell ref="A41:A42"/>
    <mergeCell ref="B41:B42"/>
    <mergeCell ref="C41:D42"/>
    <mergeCell ref="E41:H42"/>
    <mergeCell ref="I41:O42"/>
    <mergeCell ref="P41:S42"/>
    <mergeCell ref="T41:W42"/>
    <mergeCell ref="X41:X42"/>
    <mergeCell ref="T37:W37"/>
    <mergeCell ref="A38:A39"/>
    <mergeCell ref="B38:B39"/>
    <mergeCell ref="C38:D39"/>
    <mergeCell ref="E38:H39"/>
    <mergeCell ref="I38:I39"/>
    <mergeCell ref="J38:J39"/>
    <mergeCell ref="N38:N39"/>
    <mergeCell ref="O38:O39"/>
    <mergeCell ref="P38:S39"/>
    <mergeCell ref="T38:W39"/>
    <mergeCell ref="T19:W19"/>
    <mergeCell ref="R6:T6"/>
    <mergeCell ref="D8:E8"/>
    <mergeCell ref="H8:I8"/>
    <mergeCell ref="N8:O8"/>
    <mergeCell ref="Q8:R8"/>
    <mergeCell ref="T8:U8"/>
    <mergeCell ref="T25:U25"/>
    <mergeCell ref="C26:D35"/>
    <mergeCell ref="F26:G35"/>
    <mergeCell ref="I26:J35"/>
    <mergeCell ref="N26:O35"/>
    <mergeCell ref="Q26:R35"/>
    <mergeCell ref="T26:U35"/>
    <mergeCell ref="K20:M20"/>
    <mergeCell ref="D21:G21"/>
    <mergeCell ref="Q21:T21"/>
    <mergeCell ref="G23:I23"/>
    <mergeCell ref="O23:Q23"/>
    <mergeCell ref="C25:D25"/>
    <mergeCell ref="F25:G25"/>
    <mergeCell ref="I25:J25"/>
    <mergeCell ref="N25:O25"/>
    <mergeCell ref="Q25:R25"/>
    <mergeCell ref="O1:Q1"/>
    <mergeCell ref="R1:X1"/>
    <mergeCell ref="F2:H2"/>
    <mergeCell ref="K3:M3"/>
    <mergeCell ref="E4:H4"/>
    <mergeCell ref="O4:R4"/>
    <mergeCell ref="D9:E18"/>
    <mergeCell ref="H9:I18"/>
    <mergeCell ref="N9:O18"/>
    <mergeCell ref="Q9:R18"/>
    <mergeCell ref="T9:U18"/>
  </mergeCells>
  <phoneticPr fontId="3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63" firstPageNumber="4294963191" orientation="portrait" horizontalDpi="360" verticalDpi="36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B92"/>
  <sheetViews>
    <sheetView view="pageBreakPreview" zoomScaleNormal="100" zoomScaleSheetLayoutView="100" workbookViewId="0"/>
  </sheetViews>
  <sheetFormatPr defaultRowHeight="13.2" x14ac:dyDescent="0.2"/>
  <cols>
    <col min="1" max="25" width="5.6640625" customWidth="1"/>
    <col min="257" max="281" width="5.6640625" customWidth="1"/>
    <col min="513" max="537" width="5.6640625" customWidth="1"/>
    <col min="769" max="793" width="5.6640625" customWidth="1"/>
    <col min="1025" max="1049" width="5.6640625" customWidth="1"/>
    <col min="1281" max="1305" width="5.6640625" customWidth="1"/>
    <col min="1537" max="1561" width="5.6640625" customWidth="1"/>
    <col min="1793" max="1817" width="5.6640625" customWidth="1"/>
    <col min="2049" max="2073" width="5.6640625" customWidth="1"/>
    <col min="2305" max="2329" width="5.6640625" customWidth="1"/>
    <col min="2561" max="2585" width="5.6640625" customWidth="1"/>
    <col min="2817" max="2841" width="5.6640625" customWidth="1"/>
    <col min="3073" max="3097" width="5.6640625" customWidth="1"/>
    <col min="3329" max="3353" width="5.6640625" customWidth="1"/>
    <col min="3585" max="3609" width="5.6640625" customWidth="1"/>
    <col min="3841" max="3865" width="5.6640625" customWidth="1"/>
    <col min="4097" max="4121" width="5.6640625" customWidth="1"/>
    <col min="4353" max="4377" width="5.6640625" customWidth="1"/>
    <col min="4609" max="4633" width="5.6640625" customWidth="1"/>
    <col min="4865" max="4889" width="5.6640625" customWidth="1"/>
    <col min="5121" max="5145" width="5.6640625" customWidth="1"/>
    <col min="5377" max="5401" width="5.6640625" customWidth="1"/>
    <col min="5633" max="5657" width="5.6640625" customWidth="1"/>
    <col min="5889" max="5913" width="5.6640625" customWidth="1"/>
    <col min="6145" max="6169" width="5.6640625" customWidth="1"/>
    <col min="6401" max="6425" width="5.6640625" customWidth="1"/>
    <col min="6657" max="6681" width="5.6640625" customWidth="1"/>
    <col min="6913" max="6937" width="5.6640625" customWidth="1"/>
    <col min="7169" max="7193" width="5.6640625" customWidth="1"/>
    <col min="7425" max="7449" width="5.6640625" customWidth="1"/>
    <col min="7681" max="7705" width="5.6640625" customWidth="1"/>
    <col min="7937" max="7961" width="5.6640625" customWidth="1"/>
    <col min="8193" max="8217" width="5.6640625" customWidth="1"/>
    <col min="8449" max="8473" width="5.6640625" customWidth="1"/>
    <col min="8705" max="8729" width="5.6640625" customWidth="1"/>
    <col min="8961" max="8985" width="5.6640625" customWidth="1"/>
    <col min="9217" max="9241" width="5.6640625" customWidth="1"/>
    <col min="9473" max="9497" width="5.6640625" customWidth="1"/>
    <col min="9729" max="9753" width="5.6640625" customWidth="1"/>
    <col min="9985" max="10009" width="5.6640625" customWidth="1"/>
    <col min="10241" max="10265" width="5.6640625" customWidth="1"/>
    <col min="10497" max="10521" width="5.6640625" customWidth="1"/>
    <col min="10753" max="10777" width="5.6640625" customWidth="1"/>
    <col min="11009" max="11033" width="5.6640625" customWidth="1"/>
    <col min="11265" max="11289" width="5.6640625" customWidth="1"/>
    <col min="11521" max="11545" width="5.6640625" customWidth="1"/>
    <col min="11777" max="11801" width="5.6640625" customWidth="1"/>
    <col min="12033" max="12057" width="5.6640625" customWidth="1"/>
    <col min="12289" max="12313" width="5.6640625" customWidth="1"/>
    <col min="12545" max="12569" width="5.6640625" customWidth="1"/>
    <col min="12801" max="12825" width="5.6640625" customWidth="1"/>
    <col min="13057" max="13081" width="5.6640625" customWidth="1"/>
    <col min="13313" max="13337" width="5.6640625" customWidth="1"/>
    <col min="13569" max="13593" width="5.6640625" customWidth="1"/>
    <col min="13825" max="13849" width="5.6640625" customWidth="1"/>
    <col min="14081" max="14105" width="5.6640625" customWidth="1"/>
    <col min="14337" max="14361" width="5.6640625" customWidth="1"/>
    <col min="14593" max="14617" width="5.6640625" customWidth="1"/>
    <col min="14849" max="14873" width="5.6640625" customWidth="1"/>
    <col min="15105" max="15129" width="5.6640625" customWidth="1"/>
    <col min="15361" max="15385" width="5.6640625" customWidth="1"/>
    <col min="15617" max="15641" width="5.6640625" customWidth="1"/>
    <col min="15873" max="15897" width="5.6640625" customWidth="1"/>
    <col min="16129" max="16153" width="5.6640625" customWidth="1"/>
  </cols>
  <sheetData>
    <row r="1" spans="1:25" ht="25.05" customHeight="1" x14ac:dyDescent="0.2">
      <c r="A1" s="47" t="str">
        <f>'U12選手権組合せ (抽選結果)'!G6</f>
        <v>■第3日　2月17日　３回戦・準々決勝　</v>
      </c>
      <c r="B1" s="47"/>
      <c r="C1" s="47"/>
      <c r="D1" s="47"/>
      <c r="E1" s="47"/>
      <c r="F1" s="47"/>
      <c r="H1" s="47"/>
      <c r="I1" s="47"/>
      <c r="K1" s="68"/>
      <c r="L1" s="68"/>
      <c r="O1" s="442" t="s">
        <v>60</v>
      </c>
      <c r="P1" s="442"/>
      <c r="Q1" s="442"/>
      <c r="R1" s="443" t="str">
        <f>'U12選手権組合せ (抽選結果)'!O47</f>
        <v>栃木県グリーンスタジアムサブグランド</v>
      </c>
      <c r="S1" s="443"/>
      <c r="T1" s="443"/>
      <c r="U1" s="443"/>
      <c r="V1" s="443"/>
      <c r="W1" s="443"/>
      <c r="X1" s="443"/>
      <c r="Y1" s="443"/>
    </row>
    <row r="2" spans="1:25" ht="20.100000000000001" customHeight="1" x14ac:dyDescent="0.2">
      <c r="F2" s="441"/>
      <c r="G2" s="441"/>
      <c r="H2" s="441"/>
    </row>
    <row r="3" spans="1:25" ht="25.2" customHeight="1" x14ac:dyDescent="0.2">
      <c r="A3" s="47"/>
      <c r="B3" s="47"/>
      <c r="C3" s="87"/>
      <c r="D3" s="74"/>
      <c r="E3" s="74"/>
      <c r="F3" s="74"/>
      <c r="G3" s="47"/>
      <c r="H3" s="47"/>
      <c r="M3" s="74"/>
      <c r="N3" s="74"/>
      <c r="O3" s="74"/>
      <c r="P3" s="74"/>
      <c r="Q3" s="74"/>
      <c r="R3" s="88"/>
      <c r="S3" s="88"/>
      <c r="T3" s="88"/>
      <c r="U3" s="88"/>
      <c r="V3" s="88"/>
      <c r="W3" s="88"/>
      <c r="X3" s="88"/>
      <c r="Y3" s="88"/>
    </row>
    <row r="4" spans="1:25" ht="19.5" customHeight="1" x14ac:dyDescent="0.2">
      <c r="G4" s="757" t="s">
        <v>128</v>
      </c>
      <c r="H4" s="757"/>
      <c r="T4" s="757" t="s">
        <v>129</v>
      </c>
      <c r="U4" s="757"/>
    </row>
    <row r="5" spans="1:25" ht="19.5" customHeight="1" thickBot="1" x14ac:dyDescent="0.25">
      <c r="A5" s="23"/>
      <c r="B5" s="23"/>
      <c r="C5" s="23"/>
      <c r="D5" s="23"/>
      <c r="E5" s="90"/>
      <c r="F5" s="90"/>
      <c r="G5" s="90"/>
      <c r="H5" s="395"/>
      <c r="I5" s="396"/>
      <c r="J5" s="367"/>
      <c r="K5" s="313"/>
      <c r="L5" s="313"/>
      <c r="M5" s="313"/>
      <c r="N5" s="313"/>
      <c r="O5" s="313"/>
      <c r="P5" s="367"/>
      <c r="Q5" s="367"/>
      <c r="R5" s="396"/>
      <c r="S5" s="396"/>
      <c r="T5" s="401"/>
      <c r="U5" s="90"/>
      <c r="V5" s="90"/>
      <c r="W5" s="23"/>
      <c r="X5" s="23"/>
      <c r="Y5" s="23"/>
    </row>
    <row r="6" spans="1:25" ht="19.5" customHeight="1" thickTop="1" x14ac:dyDescent="0.2">
      <c r="A6" s="9"/>
      <c r="B6" s="9"/>
      <c r="C6" s="9"/>
      <c r="D6" s="369"/>
      <c r="E6" s="370"/>
      <c r="F6" s="86"/>
      <c r="G6" s="86" t="s">
        <v>47</v>
      </c>
      <c r="H6" s="369"/>
      <c r="I6" s="384"/>
      <c r="J6" s="9"/>
      <c r="K6" s="9"/>
      <c r="L6" s="9"/>
      <c r="M6" s="9"/>
      <c r="N6" s="9"/>
      <c r="O6" s="9"/>
      <c r="P6" s="9"/>
      <c r="Q6" s="369"/>
      <c r="R6" s="372"/>
      <c r="S6" s="369"/>
      <c r="T6" s="369" t="s">
        <v>51</v>
      </c>
      <c r="U6" s="86"/>
      <c r="V6" s="371"/>
      <c r="W6" s="9"/>
      <c r="X6" s="9"/>
      <c r="Y6" s="9"/>
    </row>
    <row r="7" spans="1:25" ht="19.5" customHeight="1" thickBot="1" x14ac:dyDescent="0.25">
      <c r="A7" s="9"/>
      <c r="B7" s="9"/>
      <c r="C7" s="92"/>
      <c r="D7" s="92"/>
      <c r="E7" s="382"/>
      <c r="F7" s="369"/>
      <c r="G7" s="369"/>
      <c r="H7" s="369"/>
      <c r="I7" s="385"/>
      <c r="J7" s="92"/>
      <c r="K7" s="92"/>
      <c r="L7" s="9"/>
      <c r="M7" s="9"/>
      <c r="N7" s="9"/>
      <c r="O7" s="9"/>
      <c r="P7" s="386"/>
      <c r="Q7" s="385"/>
      <c r="R7" s="374"/>
      <c r="S7" s="369"/>
      <c r="T7" s="369"/>
      <c r="U7" s="369"/>
      <c r="V7" s="385"/>
      <c r="W7" s="92"/>
      <c r="X7" s="92"/>
      <c r="Y7" s="9"/>
    </row>
    <row r="8" spans="1:25" ht="19.5" customHeight="1" thickTop="1" x14ac:dyDescent="0.2">
      <c r="A8" s="9"/>
      <c r="B8" s="91"/>
      <c r="C8" s="9"/>
      <c r="D8" s="9" t="s">
        <v>56</v>
      </c>
      <c r="E8" s="383"/>
      <c r="F8" s="381"/>
      <c r="G8" s="9"/>
      <c r="H8" s="384"/>
      <c r="I8" s="9"/>
      <c r="J8" s="9" t="s">
        <v>55</v>
      </c>
      <c r="K8" s="9"/>
      <c r="L8" s="95"/>
      <c r="M8" s="9"/>
      <c r="N8" s="9"/>
      <c r="O8" s="384"/>
      <c r="P8" s="369"/>
      <c r="Q8" s="369" t="s">
        <v>58</v>
      </c>
      <c r="R8" s="97"/>
      <c r="S8" s="26"/>
      <c r="T8" s="9"/>
      <c r="U8" s="384"/>
      <c r="V8" s="369"/>
      <c r="W8" s="9" t="s">
        <v>57</v>
      </c>
      <c r="X8" s="91"/>
      <c r="Y8" s="9"/>
    </row>
    <row r="9" spans="1:25" ht="19.5" customHeight="1" x14ac:dyDescent="0.2">
      <c r="A9" s="1"/>
      <c r="B9" s="42"/>
      <c r="C9" s="759" t="s">
        <v>65</v>
      </c>
      <c r="D9" s="715"/>
      <c r="E9" s="716"/>
      <c r="F9" s="279"/>
      <c r="G9" s="1"/>
      <c r="H9" s="316"/>
      <c r="I9" s="715" t="s">
        <v>300</v>
      </c>
      <c r="J9" s="461"/>
      <c r="K9" s="758"/>
      <c r="L9" s="43"/>
      <c r="M9" s="1"/>
      <c r="N9" s="1"/>
      <c r="O9" s="316"/>
      <c r="P9" s="715" t="s">
        <v>301</v>
      </c>
      <c r="Q9" s="461"/>
      <c r="R9" s="758"/>
      <c r="S9" s="1"/>
      <c r="T9" s="1"/>
      <c r="U9" s="316"/>
      <c r="V9" s="715" t="s">
        <v>302</v>
      </c>
      <c r="W9" s="461"/>
      <c r="X9" s="758"/>
      <c r="Y9" s="1"/>
    </row>
    <row r="10" spans="1:25" ht="19.5" customHeight="1" x14ac:dyDescent="0.2">
      <c r="A10" s="1"/>
      <c r="B10" s="580">
        <v>1</v>
      </c>
      <c r="C10" s="580"/>
      <c r="D10" s="1"/>
      <c r="E10" s="580">
        <v>2</v>
      </c>
      <c r="F10" s="580"/>
      <c r="G10" s="1"/>
      <c r="H10" s="580">
        <v>3</v>
      </c>
      <c r="I10" s="580"/>
      <c r="J10" s="1"/>
      <c r="K10" s="580">
        <v>4</v>
      </c>
      <c r="L10" s="580"/>
      <c r="M10" s="1"/>
      <c r="N10" s="1"/>
      <c r="O10" s="580">
        <v>5</v>
      </c>
      <c r="P10" s="580"/>
      <c r="Q10" s="1"/>
      <c r="R10" s="580">
        <v>6</v>
      </c>
      <c r="S10" s="580"/>
      <c r="T10" s="1"/>
      <c r="U10" s="580">
        <v>7</v>
      </c>
      <c r="V10" s="580"/>
      <c r="W10" s="1"/>
      <c r="X10" s="580">
        <v>8</v>
      </c>
      <c r="Y10" s="580"/>
    </row>
    <row r="11" spans="1:25" ht="19.5" customHeight="1" x14ac:dyDescent="0.2">
      <c r="A11" s="1"/>
      <c r="B11" s="755" t="str">
        <f>'U12選手権組合せ (抽選結果)'!C21</f>
        <v>ＦＣ毛野</v>
      </c>
      <c r="C11" s="755"/>
      <c r="D11" s="301"/>
      <c r="E11" s="755" t="str">
        <f>'U12選手権組合せ (抽選結果)'!C24</f>
        <v>ＦＣグラシアス</v>
      </c>
      <c r="F11" s="755"/>
      <c r="G11" s="98"/>
      <c r="H11" s="756" t="str">
        <f>'U12選手権組合せ (抽選結果)'!C35</f>
        <v>那須野ヶ原ＦＣボンジボーラ</v>
      </c>
      <c r="I11" s="756"/>
      <c r="J11" s="98"/>
      <c r="K11" s="753" t="str">
        <f>'U12選手権組合せ (抽選結果)'!C52</f>
        <v>東那須野ＦＣフェニックス</v>
      </c>
      <c r="L11" s="753"/>
      <c r="M11" s="98"/>
      <c r="N11" s="98"/>
      <c r="O11" s="754" t="str">
        <f>'U12選手権組合せ (抽選結果)'!C61</f>
        <v>ＦＣ　ＳＨＵＪＡＫＵ</v>
      </c>
      <c r="P11" s="754"/>
      <c r="Q11" s="98"/>
      <c r="R11" s="755" t="str">
        <f>'U12選手権組合せ (抽選結果)'!C65</f>
        <v>ＦＣみらい</v>
      </c>
      <c r="S11" s="755"/>
      <c r="T11" s="98"/>
      <c r="U11" s="755" t="str">
        <f>'U12選手権組合せ (抽選結果)'!C83</f>
        <v>ＦＣ　ＶＡＬＯＮ</v>
      </c>
      <c r="V11" s="755"/>
      <c r="W11" s="98"/>
      <c r="X11" s="755" t="str">
        <f>'U12選手権組合せ (抽選結果)'!C94</f>
        <v>Ｆ．Ｃ．栃木ジュニア</v>
      </c>
      <c r="Y11" s="755"/>
    </row>
    <row r="12" spans="1:25" ht="19.5" customHeight="1" x14ac:dyDescent="0.2">
      <c r="A12" s="1"/>
      <c r="B12" s="755"/>
      <c r="C12" s="755"/>
      <c r="D12" s="301"/>
      <c r="E12" s="755"/>
      <c r="F12" s="755"/>
      <c r="G12" s="98"/>
      <c r="H12" s="756"/>
      <c r="I12" s="756"/>
      <c r="J12" s="98"/>
      <c r="K12" s="753"/>
      <c r="L12" s="753"/>
      <c r="M12" s="98"/>
      <c r="N12" s="98"/>
      <c r="O12" s="754"/>
      <c r="P12" s="754"/>
      <c r="Q12" s="98"/>
      <c r="R12" s="755"/>
      <c r="S12" s="755"/>
      <c r="T12" s="98"/>
      <c r="U12" s="755"/>
      <c r="V12" s="755"/>
      <c r="W12" s="98"/>
      <c r="X12" s="755"/>
      <c r="Y12" s="755"/>
    </row>
    <row r="13" spans="1:25" ht="19.5" customHeight="1" x14ac:dyDescent="0.2">
      <c r="A13" s="1"/>
      <c r="B13" s="755"/>
      <c r="C13" s="755"/>
      <c r="D13" s="301"/>
      <c r="E13" s="755"/>
      <c r="F13" s="755"/>
      <c r="G13" s="98"/>
      <c r="H13" s="756"/>
      <c r="I13" s="756"/>
      <c r="J13" s="98"/>
      <c r="K13" s="753"/>
      <c r="L13" s="753"/>
      <c r="M13" s="98"/>
      <c r="N13" s="98"/>
      <c r="O13" s="754"/>
      <c r="P13" s="754"/>
      <c r="Q13" s="98"/>
      <c r="R13" s="755"/>
      <c r="S13" s="755"/>
      <c r="T13" s="98"/>
      <c r="U13" s="755"/>
      <c r="V13" s="755"/>
      <c r="W13" s="98"/>
      <c r="X13" s="755"/>
      <c r="Y13" s="755"/>
    </row>
    <row r="14" spans="1:25" ht="19.5" customHeight="1" x14ac:dyDescent="0.2">
      <c r="A14" s="1"/>
      <c r="B14" s="755"/>
      <c r="C14" s="755"/>
      <c r="D14" s="301"/>
      <c r="E14" s="755"/>
      <c r="F14" s="755"/>
      <c r="G14" s="98"/>
      <c r="H14" s="756"/>
      <c r="I14" s="756"/>
      <c r="J14" s="98"/>
      <c r="K14" s="753"/>
      <c r="L14" s="753"/>
      <c r="M14" s="98"/>
      <c r="N14" s="98"/>
      <c r="O14" s="754"/>
      <c r="P14" s="754"/>
      <c r="Q14" s="98"/>
      <c r="R14" s="755"/>
      <c r="S14" s="755"/>
      <c r="T14" s="98"/>
      <c r="U14" s="755"/>
      <c r="V14" s="755"/>
      <c r="W14" s="98"/>
      <c r="X14" s="755"/>
      <c r="Y14" s="755"/>
    </row>
    <row r="15" spans="1:25" ht="19.5" customHeight="1" x14ac:dyDescent="0.2">
      <c r="A15" s="1"/>
      <c r="B15" s="755"/>
      <c r="C15" s="755"/>
      <c r="D15" s="301"/>
      <c r="E15" s="755"/>
      <c r="F15" s="755"/>
      <c r="G15" s="98"/>
      <c r="H15" s="756"/>
      <c r="I15" s="756"/>
      <c r="J15" s="98"/>
      <c r="K15" s="753"/>
      <c r="L15" s="753"/>
      <c r="M15" s="98"/>
      <c r="N15" s="98"/>
      <c r="O15" s="754"/>
      <c r="P15" s="754"/>
      <c r="Q15" s="98"/>
      <c r="R15" s="755"/>
      <c r="S15" s="755"/>
      <c r="T15" s="98"/>
      <c r="U15" s="755"/>
      <c r="V15" s="755"/>
      <c r="W15" s="98"/>
      <c r="X15" s="755"/>
      <c r="Y15" s="755"/>
    </row>
    <row r="16" spans="1:25" ht="19.5" customHeight="1" x14ac:dyDescent="0.2">
      <c r="A16" s="1"/>
      <c r="B16" s="755"/>
      <c r="C16" s="755"/>
      <c r="D16" s="301"/>
      <c r="E16" s="755"/>
      <c r="F16" s="755"/>
      <c r="G16" s="98"/>
      <c r="H16" s="756"/>
      <c r="I16" s="756"/>
      <c r="J16" s="98"/>
      <c r="K16" s="753"/>
      <c r="L16" s="753"/>
      <c r="M16" s="98"/>
      <c r="N16" s="98"/>
      <c r="O16" s="754"/>
      <c r="P16" s="754"/>
      <c r="Q16" s="98"/>
      <c r="R16" s="755"/>
      <c r="S16" s="755"/>
      <c r="T16" s="98"/>
      <c r="U16" s="755"/>
      <c r="V16" s="755"/>
      <c r="W16" s="98"/>
      <c r="X16" s="755"/>
      <c r="Y16" s="755"/>
    </row>
    <row r="17" spans="1:25" ht="19.5" customHeight="1" x14ac:dyDescent="0.2">
      <c r="A17" s="1"/>
      <c r="B17" s="755"/>
      <c r="C17" s="755"/>
      <c r="D17" s="301"/>
      <c r="E17" s="755"/>
      <c r="F17" s="755"/>
      <c r="G17" s="98"/>
      <c r="H17" s="756"/>
      <c r="I17" s="756"/>
      <c r="J17" s="98"/>
      <c r="K17" s="753"/>
      <c r="L17" s="753"/>
      <c r="M17" s="98"/>
      <c r="N17" s="98"/>
      <c r="O17" s="754"/>
      <c r="P17" s="754"/>
      <c r="Q17" s="98"/>
      <c r="R17" s="755"/>
      <c r="S17" s="755"/>
      <c r="T17" s="98"/>
      <c r="U17" s="755"/>
      <c r="V17" s="755"/>
      <c r="W17" s="98"/>
      <c r="X17" s="755"/>
      <c r="Y17" s="755"/>
    </row>
    <row r="18" spans="1:25" ht="19.5" customHeight="1" x14ac:dyDescent="0.2">
      <c r="A18" s="1"/>
      <c r="B18" s="755"/>
      <c r="C18" s="755"/>
      <c r="D18" s="301"/>
      <c r="E18" s="755"/>
      <c r="F18" s="755"/>
      <c r="G18" s="98"/>
      <c r="H18" s="756"/>
      <c r="I18" s="756"/>
      <c r="J18" s="98"/>
      <c r="K18" s="753"/>
      <c r="L18" s="753"/>
      <c r="M18" s="98"/>
      <c r="N18" s="98"/>
      <c r="O18" s="754"/>
      <c r="P18" s="754"/>
      <c r="Q18" s="98"/>
      <c r="R18" s="755"/>
      <c r="S18" s="755"/>
      <c r="T18" s="98"/>
      <c r="U18" s="755"/>
      <c r="V18" s="755"/>
      <c r="W18" s="98"/>
      <c r="X18" s="755"/>
      <c r="Y18" s="755"/>
    </row>
    <row r="19" spans="1:25" ht="19.5" customHeight="1" x14ac:dyDescent="0.2">
      <c r="A19" s="1"/>
      <c r="B19" s="755"/>
      <c r="C19" s="755"/>
      <c r="D19" s="301"/>
      <c r="E19" s="755"/>
      <c r="F19" s="755"/>
      <c r="G19" s="98"/>
      <c r="H19" s="756"/>
      <c r="I19" s="756"/>
      <c r="J19" s="98"/>
      <c r="K19" s="753"/>
      <c r="L19" s="753"/>
      <c r="M19" s="98"/>
      <c r="N19" s="98"/>
      <c r="O19" s="754"/>
      <c r="P19" s="754"/>
      <c r="Q19" s="98"/>
      <c r="R19" s="755"/>
      <c r="S19" s="755"/>
      <c r="T19" s="98"/>
      <c r="U19" s="755"/>
      <c r="V19" s="755"/>
      <c r="W19" s="98"/>
      <c r="X19" s="755"/>
      <c r="Y19" s="755"/>
    </row>
    <row r="20" spans="1:25" ht="19.5" customHeight="1" x14ac:dyDescent="0.2">
      <c r="A20" s="1"/>
      <c r="B20" s="755"/>
      <c r="C20" s="755"/>
      <c r="D20" s="301"/>
      <c r="E20" s="755"/>
      <c r="F20" s="755"/>
      <c r="G20" s="98"/>
      <c r="H20" s="756"/>
      <c r="I20" s="756"/>
      <c r="J20" s="98"/>
      <c r="K20" s="753"/>
      <c r="L20" s="753"/>
      <c r="M20" s="98"/>
      <c r="N20" s="98"/>
      <c r="O20" s="754"/>
      <c r="P20" s="754"/>
      <c r="Q20" s="98"/>
      <c r="R20" s="755"/>
      <c r="S20" s="755"/>
      <c r="T20" s="98"/>
      <c r="U20" s="755"/>
      <c r="V20" s="755"/>
      <c r="W20" s="98"/>
      <c r="X20" s="755"/>
      <c r="Y20" s="755"/>
    </row>
    <row r="21" spans="1:25" ht="19.5" customHeight="1" x14ac:dyDescent="0.2">
      <c r="A21" s="1"/>
      <c r="B21" s="755"/>
      <c r="C21" s="755"/>
      <c r="D21" s="301"/>
      <c r="E21" s="755"/>
      <c r="F21" s="755"/>
      <c r="G21" s="98"/>
      <c r="H21" s="756"/>
      <c r="I21" s="756"/>
      <c r="J21" s="98"/>
      <c r="K21" s="753"/>
      <c r="L21" s="753"/>
      <c r="M21" s="98"/>
      <c r="N21" s="98"/>
      <c r="O21" s="754"/>
      <c r="P21" s="754"/>
      <c r="Q21" s="98"/>
      <c r="R21" s="755"/>
      <c r="S21" s="755"/>
      <c r="T21" s="98"/>
      <c r="U21" s="755"/>
      <c r="V21" s="755"/>
      <c r="W21" s="98"/>
      <c r="X21" s="755"/>
      <c r="Y21" s="755"/>
    </row>
    <row r="22" spans="1:25" ht="19.5" customHeight="1" x14ac:dyDescent="0.2">
      <c r="A22" s="1"/>
      <c r="B22" s="99"/>
      <c r="C22" s="99"/>
      <c r="D22" s="27"/>
      <c r="E22" s="99"/>
      <c r="F22" s="99"/>
      <c r="G22" s="757" t="s">
        <v>130</v>
      </c>
      <c r="H22" s="757"/>
      <c r="I22" s="99"/>
      <c r="J22" s="98"/>
      <c r="K22" s="99"/>
      <c r="L22" s="99"/>
      <c r="M22" s="98"/>
      <c r="N22" s="98"/>
      <c r="O22" s="85"/>
      <c r="P22" s="85"/>
      <c r="Q22" s="98"/>
      <c r="R22" s="85"/>
      <c r="S22" s="85"/>
      <c r="T22" s="757" t="s">
        <v>131</v>
      </c>
      <c r="U22" s="757"/>
      <c r="V22" s="85"/>
      <c r="W22" s="98"/>
      <c r="X22" s="99"/>
      <c r="Y22" s="99"/>
    </row>
    <row r="23" spans="1:25" ht="19.5" customHeight="1" thickBot="1" x14ac:dyDescent="0.25">
      <c r="A23" s="23"/>
      <c r="B23" s="23"/>
      <c r="C23" s="23"/>
      <c r="D23" s="23"/>
      <c r="E23" s="90"/>
      <c r="F23" s="90"/>
      <c r="G23" s="90"/>
      <c r="H23" s="395"/>
      <c r="I23" s="396"/>
      <c r="J23" s="367"/>
      <c r="K23" s="367"/>
      <c r="L23" s="313"/>
      <c r="M23" s="313"/>
      <c r="N23" s="313"/>
      <c r="O23" s="313"/>
      <c r="P23" s="367"/>
      <c r="Q23" s="367"/>
      <c r="R23" s="90"/>
      <c r="S23" s="90"/>
      <c r="T23" s="368"/>
      <c r="U23" s="395"/>
      <c r="V23" s="396"/>
      <c r="W23" s="23"/>
      <c r="X23" s="23"/>
      <c r="Y23" s="23"/>
    </row>
    <row r="24" spans="1:25" ht="19.5" customHeight="1" thickTop="1" x14ac:dyDescent="0.2">
      <c r="A24" s="9"/>
      <c r="B24" s="9"/>
      <c r="C24" s="9"/>
      <c r="D24" s="369"/>
      <c r="E24" s="370"/>
      <c r="F24" s="86"/>
      <c r="G24" s="86" t="s">
        <v>46</v>
      </c>
      <c r="H24" s="369"/>
      <c r="I24" s="384"/>
      <c r="J24" s="9"/>
      <c r="K24" s="9"/>
      <c r="L24" s="9"/>
      <c r="M24" s="9"/>
      <c r="N24" s="9"/>
      <c r="O24" s="9"/>
      <c r="P24" s="9"/>
      <c r="Q24" s="369"/>
      <c r="R24" s="370"/>
      <c r="S24" s="86"/>
      <c r="T24" s="86" t="s">
        <v>50</v>
      </c>
      <c r="U24" s="369"/>
      <c r="V24" s="384"/>
      <c r="W24" s="9"/>
      <c r="X24" s="9"/>
      <c r="Y24" s="9"/>
    </row>
    <row r="25" spans="1:25" ht="19.5" customHeight="1" thickBot="1" x14ac:dyDescent="0.25">
      <c r="A25" s="9"/>
      <c r="B25" s="9"/>
      <c r="C25" s="386"/>
      <c r="D25" s="385"/>
      <c r="E25" s="372"/>
      <c r="F25" s="369"/>
      <c r="G25" s="369"/>
      <c r="H25" s="369"/>
      <c r="I25" s="385"/>
      <c r="J25" s="92"/>
      <c r="K25" s="92"/>
      <c r="L25" s="9"/>
      <c r="M25" s="9"/>
      <c r="N25" s="9"/>
      <c r="O25" s="9"/>
      <c r="P25" s="9"/>
      <c r="Q25" s="92"/>
      <c r="R25" s="382"/>
      <c r="S25" s="369"/>
      <c r="T25" s="369"/>
      <c r="U25" s="369"/>
      <c r="V25" s="373"/>
      <c r="W25" s="382"/>
      <c r="X25" s="386"/>
      <c r="Y25" s="9"/>
    </row>
    <row r="26" spans="1:25" ht="19.5" customHeight="1" thickTop="1" x14ac:dyDescent="0.2">
      <c r="A26" s="9"/>
      <c r="B26" s="384"/>
      <c r="C26" s="9"/>
      <c r="D26" s="9" t="s">
        <v>54</v>
      </c>
      <c r="E26" s="93"/>
      <c r="F26" s="94"/>
      <c r="G26" s="9"/>
      <c r="H26" s="384"/>
      <c r="I26" s="9"/>
      <c r="J26" s="9" t="s">
        <v>53</v>
      </c>
      <c r="K26" s="9"/>
      <c r="L26" s="95"/>
      <c r="M26" s="9"/>
      <c r="N26" s="9"/>
      <c r="O26" s="91"/>
      <c r="P26" s="96"/>
      <c r="Q26" s="86" t="s">
        <v>49</v>
      </c>
      <c r="R26" s="383"/>
      <c r="S26" s="26"/>
      <c r="T26" s="9"/>
      <c r="U26" s="91"/>
      <c r="V26" s="96"/>
      <c r="W26" s="9" t="s">
        <v>48</v>
      </c>
      <c r="X26" s="384"/>
      <c r="Y26" s="9"/>
    </row>
    <row r="27" spans="1:25" ht="19.5" customHeight="1" x14ac:dyDescent="0.2">
      <c r="A27" s="1"/>
      <c r="B27" s="316"/>
      <c r="C27" s="715" t="s">
        <v>73</v>
      </c>
      <c r="D27" s="461"/>
      <c r="E27" s="758"/>
      <c r="F27" s="43"/>
      <c r="G27" s="1"/>
      <c r="H27" s="316"/>
      <c r="I27" s="715" t="s">
        <v>74</v>
      </c>
      <c r="J27" s="461"/>
      <c r="K27" s="758"/>
      <c r="L27" s="43"/>
      <c r="M27" s="1"/>
      <c r="N27" s="1"/>
      <c r="O27" s="42"/>
      <c r="P27" s="759" t="s">
        <v>287</v>
      </c>
      <c r="Q27" s="715"/>
      <c r="R27" s="716"/>
      <c r="S27" s="1"/>
      <c r="T27" s="1"/>
      <c r="U27" s="1"/>
      <c r="V27" s="759" t="s">
        <v>303</v>
      </c>
      <c r="W27" s="715"/>
      <c r="X27" s="716"/>
      <c r="Y27" s="1"/>
    </row>
    <row r="28" spans="1:25" ht="19.5" customHeight="1" x14ac:dyDescent="0.2">
      <c r="A28" s="1"/>
      <c r="B28" s="580">
        <v>9</v>
      </c>
      <c r="C28" s="580"/>
      <c r="D28" s="1"/>
      <c r="E28" s="580">
        <v>10</v>
      </c>
      <c r="F28" s="580"/>
      <c r="G28" s="1"/>
      <c r="H28" s="580">
        <v>11</v>
      </c>
      <c r="I28" s="580"/>
      <c r="J28" s="1"/>
      <c r="K28" s="580">
        <v>12</v>
      </c>
      <c r="L28" s="580"/>
      <c r="M28" s="1"/>
      <c r="N28" s="1"/>
      <c r="O28" s="580">
        <v>13</v>
      </c>
      <c r="P28" s="580"/>
      <c r="Q28" s="1"/>
      <c r="R28" s="580">
        <v>14</v>
      </c>
      <c r="S28" s="580"/>
      <c r="T28" s="1"/>
      <c r="U28" s="580">
        <v>15</v>
      </c>
      <c r="V28" s="580"/>
      <c r="W28" s="1"/>
      <c r="X28" s="580">
        <v>16</v>
      </c>
      <c r="Y28" s="580"/>
    </row>
    <row r="29" spans="1:25" ht="19.5" customHeight="1" x14ac:dyDescent="0.2">
      <c r="A29" s="1"/>
      <c r="B29" s="753" t="str">
        <f>'U12選手権組合せ (抽選結果)'!AJ94</f>
        <v>ヴェルフェ矢板Ｕ－１２・ｆｌｅｕｒ</v>
      </c>
      <c r="C29" s="753"/>
      <c r="D29" s="301"/>
      <c r="E29" s="753" t="str">
        <f>'U12選手権組合せ (抽選結果)'!AJ76</f>
        <v>さくらボン・ディ・ボーラ</v>
      </c>
      <c r="F29" s="753"/>
      <c r="G29" s="98"/>
      <c r="H29" s="754" t="str">
        <f>'U12選手権組合せ (抽選結果)'!AJ65</f>
        <v>栃木ＳＣ　Ｕ－１２</v>
      </c>
      <c r="I29" s="754"/>
      <c r="J29" s="98"/>
      <c r="K29" s="753" t="str">
        <f>'U12選手権組合せ (抽選結果)'!AJ55</f>
        <v>ＮＩＫＫＯ　ＳＰＯＲＴＳ　ＣＬＵＢセレソン</v>
      </c>
      <c r="L29" s="753"/>
      <c r="M29" s="98"/>
      <c r="N29" s="98"/>
      <c r="O29" s="755" t="str">
        <f>'U12選手権組合せ (抽選結果)'!AJ46</f>
        <v>ＧＲＳ足利Ｊｒ．</v>
      </c>
      <c r="P29" s="755"/>
      <c r="Q29" s="98"/>
      <c r="R29" s="753" t="str">
        <f>'U12選手権組合せ (抽選結果)'!AJ45</f>
        <v>清原陽東サッカースポーツ少年団</v>
      </c>
      <c r="S29" s="753"/>
      <c r="T29" s="98"/>
      <c r="U29" s="755" t="str">
        <f>'U12選手権組合せ (抽選結果)'!AJ31</f>
        <v>ＦＣがむしゃら</v>
      </c>
      <c r="V29" s="755"/>
      <c r="W29" s="98"/>
      <c r="X29" s="756" t="str">
        <f>'U12選手権組合せ (抽選結果)'!AJ14</f>
        <v>ＩＳＯＳＯＣＣＥＲＣＬＵＢ</v>
      </c>
      <c r="Y29" s="756"/>
    </row>
    <row r="30" spans="1:25" ht="19.5" customHeight="1" x14ac:dyDescent="0.2">
      <c r="A30" s="1"/>
      <c r="B30" s="753"/>
      <c r="C30" s="753"/>
      <c r="D30" s="301"/>
      <c r="E30" s="753"/>
      <c r="F30" s="753"/>
      <c r="G30" s="98"/>
      <c r="H30" s="754"/>
      <c r="I30" s="754"/>
      <c r="J30" s="98"/>
      <c r="K30" s="753"/>
      <c r="L30" s="753"/>
      <c r="M30" s="98"/>
      <c r="N30" s="98"/>
      <c r="O30" s="755"/>
      <c r="P30" s="755"/>
      <c r="Q30" s="98"/>
      <c r="R30" s="753"/>
      <c r="S30" s="753"/>
      <c r="T30" s="98"/>
      <c r="U30" s="755"/>
      <c r="V30" s="755"/>
      <c r="W30" s="98"/>
      <c r="X30" s="756"/>
      <c r="Y30" s="756"/>
    </row>
    <row r="31" spans="1:25" ht="19.5" customHeight="1" x14ac:dyDescent="0.2">
      <c r="A31" s="1"/>
      <c r="B31" s="753"/>
      <c r="C31" s="753"/>
      <c r="D31" s="301"/>
      <c r="E31" s="753"/>
      <c r="F31" s="753"/>
      <c r="G31" s="98"/>
      <c r="H31" s="754"/>
      <c r="I31" s="754"/>
      <c r="J31" s="98"/>
      <c r="K31" s="753"/>
      <c r="L31" s="753"/>
      <c r="M31" s="98"/>
      <c r="N31" s="98"/>
      <c r="O31" s="755"/>
      <c r="P31" s="755"/>
      <c r="Q31" s="98"/>
      <c r="R31" s="753"/>
      <c r="S31" s="753"/>
      <c r="T31" s="98"/>
      <c r="U31" s="755"/>
      <c r="V31" s="755"/>
      <c r="W31" s="98"/>
      <c r="X31" s="756"/>
      <c r="Y31" s="756"/>
    </row>
    <row r="32" spans="1:25" ht="19.5" customHeight="1" x14ac:dyDescent="0.2">
      <c r="A32" s="1"/>
      <c r="B32" s="753"/>
      <c r="C32" s="753"/>
      <c r="D32" s="301"/>
      <c r="E32" s="753"/>
      <c r="F32" s="753"/>
      <c r="G32" s="98"/>
      <c r="H32" s="754"/>
      <c r="I32" s="754"/>
      <c r="J32" s="98"/>
      <c r="K32" s="753"/>
      <c r="L32" s="753"/>
      <c r="M32" s="98"/>
      <c r="N32" s="98"/>
      <c r="O32" s="755"/>
      <c r="P32" s="755"/>
      <c r="Q32" s="98"/>
      <c r="R32" s="753"/>
      <c r="S32" s="753"/>
      <c r="T32" s="98"/>
      <c r="U32" s="755"/>
      <c r="V32" s="755"/>
      <c r="W32" s="98"/>
      <c r="X32" s="756"/>
      <c r="Y32" s="756"/>
    </row>
    <row r="33" spans="1:28" ht="19.5" customHeight="1" x14ac:dyDescent="0.2">
      <c r="A33" s="1"/>
      <c r="B33" s="753"/>
      <c r="C33" s="753"/>
      <c r="D33" s="301"/>
      <c r="E33" s="753"/>
      <c r="F33" s="753"/>
      <c r="G33" s="98"/>
      <c r="H33" s="754"/>
      <c r="I33" s="754"/>
      <c r="J33" s="98"/>
      <c r="K33" s="753"/>
      <c r="L33" s="753"/>
      <c r="M33" s="98"/>
      <c r="N33" s="98"/>
      <c r="O33" s="755"/>
      <c r="P33" s="755"/>
      <c r="Q33" s="98"/>
      <c r="R33" s="753"/>
      <c r="S33" s="753"/>
      <c r="T33" s="98"/>
      <c r="U33" s="755"/>
      <c r="V33" s="755"/>
      <c r="W33" s="98"/>
      <c r="X33" s="756"/>
      <c r="Y33" s="756"/>
    </row>
    <row r="34" spans="1:28" ht="19.5" customHeight="1" x14ac:dyDescent="0.2">
      <c r="A34" s="1"/>
      <c r="B34" s="753"/>
      <c r="C34" s="753"/>
      <c r="D34" s="301"/>
      <c r="E34" s="753"/>
      <c r="F34" s="753"/>
      <c r="G34" s="98"/>
      <c r="H34" s="754"/>
      <c r="I34" s="754"/>
      <c r="J34" s="98"/>
      <c r="K34" s="753"/>
      <c r="L34" s="753"/>
      <c r="M34" s="98"/>
      <c r="N34" s="98"/>
      <c r="O34" s="755"/>
      <c r="P34" s="755"/>
      <c r="Q34" s="98"/>
      <c r="R34" s="753"/>
      <c r="S34" s="753"/>
      <c r="T34" s="98"/>
      <c r="U34" s="755"/>
      <c r="V34" s="755"/>
      <c r="W34" s="98"/>
      <c r="X34" s="756"/>
      <c r="Y34" s="756"/>
    </row>
    <row r="35" spans="1:28" ht="19.5" customHeight="1" x14ac:dyDescent="0.2">
      <c r="A35" s="1"/>
      <c r="B35" s="753"/>
      <c r="C35" s="753"/>
      <c r="D35" s="301"/>
      <c r="E35" s="753"/>
      <c r="F35" s="753"/>
      <c r="G35" s="98"/>
      <c r="H35" s="754"/>
      <c r="I35" s="754"/>
      <c r="J35" s="98"/>
      <c r="K35" s="753"/>
      <c r="L35" s="753"/>
      <c r="M35" s="98"/>
      <c r="N35" s="98"/>
      <c r="O35" s="755"/>
      <c r="P35" s="755"/>
      <c r="Q35" s="98"/>
      <c r="R35" s="753"/>
      <c r="S35" s="753"/>
      <c r="T35" s="98"/>
      <c r="U35" s="755"/>
      <c r="V35" s="755"/>
      <c r="W35" s="98"/>
      <c r="X35" s="756"/>
      <c r="Y35" s="756"/>
    </row>
    <row r="36" spans="1:28" ht="19.5" customHeight="1" x14ac:dyDescent="0.2">
      <c r="A36" s="1"/>
      <c r="B36" s="753"/>
      <c r="C36" s="753"/>
      <c r="D36" s="301"/>
      <c r="E36" s="753"/>
      <c r="F36" s="753"/>
      <c r="G36" s="98"/>
      <c r="H36" s="754"/>
      <c r="I36" s="754"/>
      <c r="J36" s="98"/>
      <c r="K36" s="753"/>
      <c r="L36" s="753"/>
      <c r="M36" s="98"/>
      <c r="N36" s="98"/>
      <c r="O36" s="755"/>
      <c r="P36" s="755"/>
      <c r="Q36" s="98"/>
      <c r="R36" s="753"/>
      <c r="S36" s="753"/>
      <c r="T36" s="98"/>
      <c r="U36" s="755"/>
      <c r="V36" s="755"/>
      <c r="W36" s="98"/>
      <c r="X36" s="756"/>
      <c r="Y36" s="756"/>
    </row>
    <row r="37" spans="1:28" ht="19.5" customHeight="1" x14ac:dyDescent="0.2">
      <c r="A37" s="1"/>
      <c r="B37" s="753"/>
      <c r="C37" s="753"/>
      <c r="D37" s="301"/>
      <c r="E37" s="753"/>
      <c r="F37" s="753"/>
      <c r="G37" s="98"/>
      <c r="H37" s="754"/>
      <c r="I37" s="754"/>
      <c r="J37" s="98"/>
      <c r="K37" s="753"/>
      <c r="L37" s="753"/>
      <c r="M37" s="98"/>
      <c r="N37" s="98"/>
      <c r="O37" s="755"/>
      <c r="P37" s="755"/>
      <c r="Q37" s="98"/>
      <c r="R37" s="753"/>
      <c r="S37" s="753"/>
      <c r="T37" s="98"/>
      <c r="U37" s="755"/>
      <c r="V37" s="755"/>
      <c r="W37" s="98"/>
      <c r="X37" s="756"/>
      <c r="Y37" s="756"/>
    </row>
    <row r="38" spans="1:28" ht="19.5" customHeight="1" x14ac:dyDescent="0.2">
      <c r="A38" s="1"/>
      <c r="B38" s="753"/>
      <c r="C38" s="753"/>
      <c r="D38" s="301"/>
      <c r="E38" s="753"/>
      <c r="F38" s="753"/>
      <c r="G38" s="98"/>
      <c r="H38" s="754"/>
      <c r="I38" s="754"/>
      <c r="J38" s="98"/>
      <c r="K38" s="753"/>
      <c r="L38" s="753"/>
      <c r="M38" s="98"/>
      <c r="N38" s="98"/>
      <c r="O38" s="755"/>
      <c r="P38" s="755"/>
      <c r="Q38" s="98"/>
      <c r="R38" s="753"/>
      <c r="S38" s="753"/>
      <c r="T38" s="98"/>
      <c r="U38" s="755"/>
      <c r="V38" s="755"/>
      <c r="W38" s="98"/>
      <c r="X38" s="756"/>
      <c r="Y38" s="756"/>
    </row>
    <row r="39" spans="1:28" ht="19.5" customHeight="1" x14ac:dyDescent="0.2">
      <c r="A39" s="1"/>
      <c r="B39" s="753"/>
      <c r="C39" s="753"/>
      <c r="D39" s="301"/>
      <c r="E39" s="753"/>
      <c r="F39" s="753"/>
      <c r="G39" s="98"/>
      <c r="H39" s="754"/>
      <c r="I39" s="754"/>
      <c r="J39" s="98"/>
      <c r="K39" s="753"/>
      <c r="L39" s="753"/>
      <c r="M39" s="98"/>
      <c r="N39" s="98"/>
      <c r="O39" s="755"/>
      <c r="P39" s="755"/>
      <c r="Q39" s="98"/>
      <c r="R39" s="753"/>
      <c r="S39" s="753"/>
      <c r="T39" s="98"/>
      <c r="U39" s="755"/>
      <c r="V39" s="755"/>
      <c r="W39" s="98"/>
      <c r="X39" s="756"/>
      <c r="Y39" s="756"/>
    </row>
    <row r="40" spans="1:28" ht="19.5" customHeight="1" x14ac:dyDescent="0.2">
      <c r="A40" s="25"/>
      <c r="B40" s="25"/>
      <c r="C40" s="25"/>
      <c r="D40" s="25"/>
      <c r="E40" s="25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25"/>
      <c r="X40" s="25"/>
      <c r="Y40" s="25"/>
    </row>
    <row r="41" spans="1:28" ht="19.5" customHeight="1" x14ac:dyDescent="0.2"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Y41" s="75"/>
    </row>
    <row r="42" spans="1:28" ht="19.5" customHeight="1" x14ac:dyDescent="0.2">
      <c r="A42" s="75" t="s">
        <v>126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463" t="s">
        <v>384</v>
      </c>
      <c r="U42" s="463"/>
      <c r="V42" s="463"/>
      <c r="W42" s="463"/>
      <c r="X42" s="463"/>
      <c r="Y42" s="75" t="s">
        <v>132</v>
      </c>
    </row>
    <row r="43" spans="1:28" ht="19.5" customHeight="1" x14ac:dyDescent="0.2">
      <c r="A43" s="461" t="s">
        <v>18</v>
      </c>
      <c r="B43" s="460" t="s">
        <v>5</v>
      </c>
      <c r="C43" s="718">
        <v>0.39583333333333331</v>
      </c>
      <c r="D43" s="718"/>
      <c r="E43" s="448" t="str">
        <f>B11</f>
        <v>ＦＣ毛野</v>
      </c>
      <c r="F43" s="448"/>
      <c r="G43" s="448"/>
      <c r="H43" s="448"/>
      <c r="I43" s="445">
        <f>K43+K44</f>
        <v>0</v>
      </c>
      <c r="J43" s="723" t="s">
        <v>44</v>
      </c>
      <c r="K43" s="309">
        <v>0</v>
      </c>
      <c r="L43" s="309" t="s">
        <v>36</v>
      </c>
      <c r="M43" s="309">
        <v>0</v>
      </c>
      <c r="N43" s="723" t="s">
        <v>43</v>
      </c>
      <c r="O43" s="445">
        <f>M43+M44</f>
        <v>0</v>
      </c>
      <c r="P43" s="722" t="str">
        <f>E11</f>
        <v>ＦＣグラシアス</v>
      </c>
      <c r="Q43" s="722"/>
      <c r="R43" s="722"/>
      <c r="S43" s="722"/>
      <c r="T43" s="463" t="s">
        <v>127</v>
      </c>
      <c r="U43" s="463"/>
      <c r="V43" s="463"/>
      <c r="W43" s="463"/>
      <c r="X43" s="463"/>
      <c r="Y43" s="750">
        <v>10</v>
      </c>
      <c r="AB43" s="100"/>
    </row>
    <row r="44" spans="1:28" ht="19.5" customHeight="1" x14ac:dyDescent="0.2">
      <c r="A44" s="461"/>
      <c r="B44" s="460"/>
      <c r="C44" s="718"/>
      <c r="D44" s="718"/>
      <c r="E44" s="448"/>
      <c r="F44" s="448"/>
      <c r="G44" s="448"/>
      <c r="H44" s="448"/>
      <c r="I44" s="445"/>
      <c r="J44" s="723"/>
      <c r="K44" s="309">
        <v>0</v>
      </c>
      <c r="L44" s="309" t="s">
        <v>36</v>
      </c>
      <c r="M44" s="309">
        <v>0</v>
      </c>
      <c r="N44" s="723"/>
      <c r="O44" s="445"/>
      <c r="P44" s="722"/>
      <c r="Q44" s="722"/>
      <c r="R44" s="722"/>
      <c r="S44" s="722"/>
      <c r="T44" s="463"/>
      <c r="U44" s="463"/>
      <c r="V44" s="463"/>
      <c r="W44" s="463"/>
      <c r="X44" s="463"/>
      <c r="Y44" s="750"/>
    </row>
    <row r="45" spans="1:28" ht="19.5" customHeight="1" x14ac:dyDescent="0.2">
      <c r="A45" s="360"/>
      <c r="B45" s="359"/>
      <c r="C45" s="365"/>
      <c r="D45" s="365"/>
      <c r="E45" s="362"/>
      <c r="F45" s="362"/>
      <c r="G45" s="362"/>
      <c r="H45" s="362"/>
      <c r="I45" s="361"/>
      <c r="J45" s="347" t="s">
        <v>730</v>
      </c>
      <c r="K45" s="361">
        <v>2</v>
      </c>
      <c r="L45" s="361" t="s">
        <v>36</v>
      </c>
      <c r="M45" s="361">
        <v>3</v>
      </c>
      <c r="N45" s="364"/>
      <c r="O45" s="361"/>
      <c r="P45" s="362"/>
      <c r="Q45" s="362"/>
      <c r="R45" s="362"/>
      <c r="S45" s="362"/>
      <c r="T45" s="363"/>
      <c r="U45" s="363"/>
      <c r="V45" s="363"/>
      <c r="W45" s="363"/>
      <c r="X45" s="363"/>
      <c r="Y45" s="366"/>
    </row>
    <row r="46" spans="1:28" ht="19.5" customHeight="1" x14ac:dyDescent="0.2">
      <c r="A46" s="360"/>
      <c r="B46" s="77"/>
      <c r="C46" s="73"/>
      <c r="D46" s="73"/>
      <c r="E46" s="26"/>
      <c r="F46" s="26"/>
      <c r="G46" s="26"/>
      <c r="H46" s="26"/>
      <c r="I46" s="309"/>
      <c r="J46" s="310"/>
      <c r="K46" s="309"/>
      <c r="L46" s="309"/>
      <c r="M46" s="309"/>
      <c r="N46" s="310"/>
      <c r="O46" s="309"/>
      <c r="P46" s="26"/>
      <c r="Q46" s="26"/>
      <c r="R46" s="26"/>
      <c r="S46" s="26"/>
      <c r="T46" s="19"/>
      <c r="U46" s="19"/>
      <c r="V46" s="19"/>
      <c r="W46" s="19"/>
      <c r="X46" s="19"/>
      <c r="Y46" s="40"/>
    </row>
    <row r="47" spans="1:28" ht="19.5" customHeight="1" x14ac:dyDescent="0.2">
      <c r="A47" s="461" t="s">
        <v>19</v>
      </c>
      <c r="B47" s="460" t="s">
        <v>5</v>
      </c>
      <c r="C47" s="718">
        <v>0.39583333333333331</v>
      </c>
      <c r="D47" s="718"/>
      <c r="E47" s="749" t="str">
        <f>H11</f>
        <v>那須野ヶ原ＦＣボンジボーラ</v>
      </c>
      <c r="F47" s="749"/>
      <c r="G47" s="749"/>
      <c r="H47" s="749"/>
      <c r="I47" s="445">
        <f>K47+K48</f>
        <v>5</v>
      </c>
      <c r="J47" s="723" t="s">
        <v>44</v>
      </c>
      <c r="K47" s="309">
        <v>5</v>
      </c>
      <c r="L47" s="309" t="s">
        <v>36</v>
      </c>
      <c r="M47" s="309">
        <v>0</v>
      </c>
      <c r="N47" s="723" t="s">
        <v>43</v>
      </c>
      <c r="O47" s="445">
        <f>M47+M48</f>
        <v>1</v>
      </c>
      <c r="P47" s="752" t="str">
        <f>K11</f>
        <v>東那須野ＦＣフェニックス</v>
      </c>
      <c r="Q47" s="752"/>
      <c r="R47" s="752"/>
      <c r="S47" s="752"/>
      <c r="T47" s="463" t="s">
        <v>127</v>
      </c>
      <c r="U47" s="463"/>
      <c r="V47" s="463"/>
      <c r="W47" s="463"/>
      <c r="X47" s="463"/>
      <c r="Y47" s="750">
        <v>12</v>
      </c>
    </row>
    <row r="48" spans="1:28" ht="19.5" customHeight="1" x14ac:dyDescent="0.2">
      <c r="A48" s="461"/>
      <c r="B48" s="460"/>
      <c r="C48" s="718"/>
      <c r="D48" s="718"/>
      <c r="E48" s="749"/>
      <c r="F48" s="749"/>
      <c r="G48" s="749"/>
      <c r="H48" s="749"/>
      <c r="I48" s="445"/>
      <c r="J48" s="723"/>
      <c r="K48" s="309">
        <v>0</v>
      </c>
      <c r="L48" s="309" t="s">
        <v>36</v>
      </c>
      <c r="M48" s="309">
        <v>1</v>
      </c>
      <c r="N48" s="723"/>
      <c r="O48" s="445"/>
      <c r="P48" s="752"/>
      <c r="Q48" s="752"/>
      <c r="R48" s="752"/>
      <c r="S48" s="752"/>
      <c r="T48" s="463"/>
      <c r="U48" s="463"/>
      <c r="V48" s="463"/>
      <c r="W48" s="463"/>
      <c r="X48" s="463"/>
      <c r="Y48" s="750"/>
    </row>
    <row r="49" spans="1:28" ht="19.5" customHeight="1" x14ac:dyDescent="0.2">
      <c r="A49" s="27"/>
      <c r="B49" s="77"/>
      <c r="C49" s="73"/>
      <c r="D49" s="73"/>
      <c r="E49" s="26"/>
      <c r="F49" s="26"/>
      <c r="G49" s="26"/>
      <c r="H49" s="26"/>
      <c r="I49" s="309"/>
      <c r="J49" s="310"/>
      <c r="K49" s="309"/>
      <c r="L49" s="309"/>
      <c r="M49" s="309"/>
      <c r="N49" s="310"/>
      <c r="O49" s="309"/>
      <c r="P49" s="26"/>
      <c r="Q49" s="26"/>
      <c r="R49" s="26"/>
      <c r="S49" s="26"/>
      <c r="T49" s="19"/>
      <c r="U49" s="19"/>
      <c r="V49" s="19"/>
      <c r="W49" s="19"/>
      <c r="X49" s="19"/>
      <c r="Y49" s="40"/>
    </row>
    <row r="50" spans="1:28" ht="19.5" customHeight="1" x14ac:dyDescent="0.2">
      <c r="A50" s="461" t="s">
        <v>18</v>
      </c>
      <c r="B50" s="460" t="s">
        <v>6</v>
      </c>
      <c r="C50" s="718">
        <v>0.43055555555555558</v>
      </c>
      <c r="D50" s="718"/>
      <c r="E50" s="749" t="str">
        <f>B29</f>
        <v>ヴェルフェ矢板Ｕ－１２・ｆｌｅｕｒ</v>
      </c>
      <c r="F50" s="749"/>
      <c r="G50" s="749"/>
      <c r="H50" s="749"/>
      <c r="I50" s="445">
        <f>K50+K51</f>
        <v>5</v>
      </c>
      <c r="J50" s="723" t="s">
        <v>44</v>
      </c>
      <c r="K50" s="309">
        <v>1</v>
      </c>
      <c r="L50" s="309" t="s">
        <v>36</v>
      </c>
      <c r="M50" s="309">
        <v>0</v>
      </c>
      <c r="N50" s="723" t="s">
        <v>43</v>
      </c>
      <c r="O50" s="445">
        <f>M50+M51</f>
        <v>0</v>
      </c>
      <c r="P50" s="738" t="str">
        <f>E29</f>
        <v>さくらボン・ディ・ボーラ</v>
      </c>
      <c r="Q50" s="738"/>
      <c r="R50" s="738"/>
      <c r="S50" s="738"/>
      <c r="T50" s="463" t="s">
        <v>127</v>
      </c>
      <c r="U50" s="463"/>
      <c r="V50" s="463"/>
      <c r="W50" s="463"/>
      <c r="X50" s="463"/>
      <c r="Y50" s="750">
        <v>1</v>
      </c>
    </row>
    <row r="51" spans="1:28" ht="19.5" customHeight="1" x14ac:dyDescent="0.2">
      <c r="A51" s="461"/>
      <c r="B51" s="460"/>
      <c r="C51" s="718"/>
      <c r="D51" s="718"/>
      <c r="E51" s="749"/>
      <c r="F51" s="749"/>
      <c r="G51" s="749"/>
      <c r="H51" s="749"/>
      <c r="I51" s="445"/>
      <c r="J51" s="723"/>
      <c r="K51" s="309">
        <v>4</v>
      </c>
      <c r="L51" s="309" t="s">
        <v>36</v>
      </c>
      <c r="M51" s="309">
        <v>0</v>
      </c>
      <c r="N51" s="723"/>
      <c r="O51" s="445"/>
      <c r="P51" s="738"/>
      <c r="Q51" s="738"/>
      <c r="R51" s="738"/>
      <c r="S51" s="738"/>
      <c r="T51" s="463"/>
      <c r="U51" s="463"/>
      <c r="V51" s="463"/>
      <c r="W51" s="463"/>
      <c r="X51" s="463"/>
      <c r="Y51" s="750"/>
    </row>
    <row r="52" spans="1:28" ht="19.5" customHeight="1" x14ac:dyDescent="0.2">
      <c r="A52" s="27"/>
      <c r="B52" s="77"/>
      <c r="C52" s="73"/>
      <c r="D52" s="73"/>
      <c r="E52" s="26"/>
      <c r="F52" s="26"/>
      <c r="G52" s="26"/>
      <c r="H52" s="26"/>
      <c r="I52" s="309"/>
      <c r="J52" s="310"/>
      <c r="K52" s="309"/>
      <c r="L52" s="309"/>
      <c r="M52" s="309"/>
      <c r="N52" s="310"/>
      <c r="O52" s="309"/>
      <c r="P52" s="26"/>
      <c r="Q52" s="26"/>
      <c r="R52" s="26"/>
      <c r="S52" s="26"/>
      <c r="T52" s="19"/>
      <c r="U52" s="19"/>
      <c r="V52" s="19"/>
      <c r="W52" s="19"/>
      <c r="X52" s="19"/>
      <c r="Y52" s="40"/>
    </row>
    <row r="53" spans="1:28" ht="19.5" customHeight="1" x14ac:dyDescent="0.2">
      <c r="A53" s="461" t="s">
        <v>19</v>
      </c>
      <c r="B53" s="460" t="s">
        <v>6</v>
      </c>
      <c r="C53" s="718">
        <v>0.43055555555555558</v>
      </c>
      <c r="D53" s="718"/>
      <c r="E53" s="722" t="str">
        <f>H29</f>
        <v>栃木ＳＣ　Ｕ－１２</v>
      </c>
      <c r="F53" s="722"/>
      <c r="G53" s="722"/>
      <c r="H53" s="722"/>
      <c r="I53" s="445">
        <f>K53+K54</f>
        <v>4</v>
      </c>
      <c r="J53" s="723" t="s">
        <v>44</v>
      </c>
      <c r="K53" s="309">
        <v>3</v>
      </c>
      <c r="L53" s="309" t="s">
        <v>36</v>
      </c>
      <c r="M53" s="309">
        <v>0</v>
      </c>
      <c r="N53" s="723" t="s">
        <v>43</v>
      </c>
      <c r="O53" s="445">
        <f>M53+M54</f>
        <v>1</v>
      </c>
      <c r="P53" s="748" t="str">
        <f>K29</f>
        <v>ＮＩＫＫＯ　ＳＰＯＲＴＳ　ＣＬＵＢセレソン</v>
      </c>
      <c r="Q53" s="748"/>
      <c r="R53" s="748"/>
      <c r="S53" s="748"/>
      <c r="T53" s="463" t="s">
        <v>127</v>
      </c>
      <c r="U53" s="463"/>
      <c r="V53" s="463"/>
      <c r="W53" s="463"/>
      <c r="X53" s="463"/>
      <c r="Y53" s="750">
        <v>3</v>
      </c>
    </row>
    <row r="54" spans="1:28" ht="19.5" customHeight="1" x14ac:dyDescent="0.2">
      <c r="A54" s="461"/>
      <c r="B54" s="460"/>
      <c r="C54" s="718"/>
      <c r="D54" s="718"/>
      <c r="E54" s="722"/>
      <c r="F54" s="722"/>
      <c r="G54" s="722"/>
      <c r="H54" s="722"/>
      <c r="I54" s="445"/>
      <c r="J54" s="723"/>
      <c r="K54" s="309">
        <v>1</v>
      </c>
      <c r="L54" s="309" t="s">
        <v>36</v>
      </c>
      <c r="M54" s="309">
        <v>1</v>
      </c>
      <c r="N54" s="723"/>
      <c r="O54" s="445"/>
      <c r="P54" s="748"/>
      <c r="Q54" s="748"/>
      <c r="R54" s="748"/>
      <c r="S54" s="748"/>
      <c r="T54" s="463"/>
      <c r="U54" s="463"/>
      <c r="V54" s="463"/>
      <c r="W54" s="463"/>
      <c r="X54" s="463"/>
      <c r="Y54" s="750"/>
    </row>
    <row r="55" spans="1:28" ht="19.5" customHeight="1" x14ac:dyDescent="0.2">
      <c r="A55" s="27"/>
      <c r="B55" s="77"/>
      <c r="C55" s="73"/>
      <c r="D55" s="73"/>
      <c r="E55" s="26"/>
      <c r="F55" s="26"/>
      <c r="G55" s="26"/>
      <c r="H55" s="26"/>
      <c r="I55" s="309"/>
      <c r="J55" s="310"/>
      <c r="K55" s="309"/>
      <c r="L55" s="309"/>
      <c r="M55" s="309"/>
      <c r="N55" s="310"/>
      <c r="O55" s="309"/>
      <c r="P55" s="26"/>
      <c r="Q55" s="26"/>
      <c r="R55" s="26"/>
      <c r="S55" s="26"/>
      <c r="T55" s="19"/>
      <c r="U55" s="19"/>
      <c r="V55" s="19"/>
      <c r="W55" s="19"/>
      <c r="X55" s="19"/>
      <c r="Y55" s="40"/>
    </row>
    <row r="56" spans="1:28" ht="19.5" customHeight="1" x14ac:dyDescent="0.2">
      <c r="A56" s="461" t="s">
        <v>18</v>
      </c>
      <c r="B56" s="460" t="s">
        <v>7</v>
      </c>
      <c r="C56" s="718">
        <v>0.46527777777777773</v>
      </c>
      <c r="D56" s="718"/>
      <c r="E56" s="722" t="str">
        <f>O11</f>
        <v>ＦＣ　ＳＨＵＪＡＫＵ</v>
      </c>
      <c r="F56" s="722"/>
      <c r="G56" s="722"/>
      <c r="H56" s="722"/>
      <c r="I56" s="445">
        <f>K56+K57</f>
        <v>4</v>
      </c>
      <c r="J56" s="723" t="s">
        <v>44</v>
      </c>
      <c r="K56" s="309">
        <v>3</v>
      </c>
      <c r="L56" s="309" t="s">
        <v>36</v>
      </c>
      <c r="M56" s="309">
        <v>1</v>
      </c>
      <c r="N56" s="723" t="s">
        <v>43</v>
      </c>
      <c r="O56" s="445">
        <f>M56+M57</f>
        <v>2</v>
      </c>
      <c r="P56" s="448" t="str">
        <f>R11</f>
        <v>ＦＣみらい</v>
      </c>
      <c r="Q56" s="448"/>
      <c r="R56" s="448"/>
      <c r="S56" s="448"/>
      <c r="T56" s="463" t="s">
        <v>127</v>
      </c>
      <c r="U56" s="463"/>
      <c r="V56" s="463"/>
      <c r="W56" s="463"/>
      <c r="X56" s="463"/>
      <c r="Y56" s="750">
        <v>14</v>
      </c>
      <c r="AB56" s="100"/>
    </row>
    <row r="57" spans="1:28" ht="19.5" customHeight="1" x14ac:dyDescent="0.2">
      <c r="A57" s="461"/>
      <c r="B57" s="460"/>
      <c r="C57" s="718"/>
      <c r="D57" s="718"/>
      <c r="E57" s="722"/>
      <c r="F57" s="722"/>
      <c r="G57" s="722"/>
      <c r="H57" s="722"/>
      <c r="I57" s="445"/>
      <c r="J57" s="723"/>
      <c r="K57" s="309">
        <v>1</v>
      </c>
      <c r="L57" s="309" t="s">
        <v>36</v>
      </c>
      <c r="M57" s="309">
        <v>1</v>
      </c>
      <c r="N57" s="723"/>
      <c r="O57" s="445"/>
      <c r="P57" s="448"/>
      <c r="Q57" s="448"/>
      <c r="R57" s="448"/>
      <c r="S57" s="448"/>
      <c r="T57" s="463"/>
      <c r="U57" s="463"/>
      <c r="V57" s="463"/>
      <c r="W57" s="463"/>
      <c r="X57" s="463"/>
      <c r="Y57" s="750"/>
    </row>
    <row r="58" spans="1:28" ht="19.5" customHeight="1" x14ac:dyDescent="0.2">
      <c r="A58" s="27"/>
      <c r="B58" s="77"/>
      <c r="C58" s="73"/>
      <c r="D58" s="73"/>
      <c r="E58" s="26"/>
      <c r="F58" s="26"/>
      <c r="G58" s="26"/>
      <c r="H58" s="26"/>
      <c r="I58" s="309"/>
      <c r="J58" s="310"/>
      <c r="K58" s="309"/>
      <c r="L58" s="309"/>
      <c r="M58" s="309"/>
      <c r="N58" s="310"/>
      <c r="O58" s="309"/>
      <c r="P58" s="26"/>
      <c r="Q58" s="26"/>
      <c r="R58" s="26"/>
      <c r="S58" s="26"/>
      <c r="T58" s="19"/>
      <c r="U58" s="19"/>
      <c r="V58" s="19"/>
      <c r="W58" s="19"/>
      <c r="X58" s="19"/>
      <c r="Y58" s="40"/>
    </row>
    <row r="59" spans="1:28" ht="19.5" customHeight="1" x14ac:dyDescent="0.2">
      <c r="A59" s="461" t="s">
        <v>19</v>
      </c>
      <c r="B59" s="460" t="s">
        <v>7</v>
      </c>
      <c r="C59" s="718">
        <v>0.46527777777777773</v>
      </c>
      <c r="D59" s="718"/>
      <c r="E59" s="722" t="str">
        <f>U11</f>
        <v>ＦＣ　ＶＡＬＯＮ</v>
      </c>
      <c r="F59" s="722"/>
      <c r="G59" s="722"/>
      <c r="H59" s="722"/>
      <c r="I59" s="445">
        <f>K59+K60</f>
        <v>2</v>
      </c>
      <c r="J59" s="723" t="s">
        <v>44</v>
      </c>
      <c r="K59" s="309">
        <v>1</v>
      </c>
      <c r="L59" s="309" t="s">
        <v>36</v>
      </c>
      <c r="M59" s="309">
        <v>0</v>
      </c>
      <c r="N59" s="723" t="s">
        <v>43</v>
      </c>
      <c r="O59" s="445">
        <f>M59+M60</f>
        <v>0</v>
      </c>
      <c r="P59" s="448" t="str">
        <f>X11</f>
        <v>Ｆ．Ｃ．栃木ジュニア</v>
      </c>
      <c r="Q59" s="448"/>
      <c r="R59" s="448"/>
      <c r="S59" s="448"/>
      <c r="T59" s="463" t="s">
        <v>127</v>
      </c>
      <c r="U59" s="463"/>
      <c r="V59" s="463"/>
      <c r="W59" s="463"/>
      <c r="X59" s="463"/>
      <c r="Y59" s="750">
        <v>16</v>
      </c>
    </row>
    <row r="60" spans="1:28" ht="19.5" customHeight="1" x14ac:dyDescent="0.2">
      <c r="A60" s="461"/>
      <c r="B60" s="460"/>
      <c r="C60" s="718"/>
      <c r="D60" s="718"/>
      <c r="E60" s="722"/>
      <c r="F60" s="722"/>
      <c r="G60" s="722"/>
      <c r="H60" s="722"/>
      <c r="I60" s="445"/>
      <c r="J60" s="723"/>
      <c r="K60" s="309">
        <v>1</v>
      </c>
      <c r="L60" s="309" t="s">
        <v>36</v>
      </c>
      <c r="M60" s="309">
        <v>0</v>
      </c>
      <c r="N60" s="723"/>
      <c r="O60" s="445"/>
      <c r="P60" s="448"/>
      <c r="Q60" s="448"/>
      <c r="R60" s="448"/>
      <c r="S60" s="448"/>
      <c r="T60" s="463"/>
      <c r="U60" s="463"/>
      <c r="V60" s="463"/>
      <c r="W60" s="463"/>
      <c r="X60" s="463"/>
      <c r="Y60" s="750"/>
    </row>
    <row r="61" spans="1:28" ht="19.5" customHeight="1" x14ac:dyDescent="0.2">
      <c r="A61" s="27"/>
      <c r="B61" s="77"/>
      <c r="C61" s="73"/>
      <c r="D61" s="73"/>
      <c r="E61" s="26"/>
      <c r="F61" s="26"/>
      <c r="G61" s="26"/>
      <c r="H61" s="26"/>
      <c r="I61" s="309"/>
      <c r="J61" s="310"/>
      <c r="K61" s="309"/>
      <c r="L61" s="309"/>
      <c r="M61" s="309"/>
      <c r="N61" s="310"/>
      <c r="O61" s="309"/>
      <c r="P61" s="26"/>
      <c r="Q61" s="26"/>
      <c r="R61" s="26"/>
      <c r="S61" s="26"/>
      <c r="T61" s="19"/>
      <c r="U61" s="19"/>
      <c r="V61" s="19"/>
      <c r="W61" s="19"/>
      <c r="X61" s="19"/>
      <c r="Y61" s="40"/>
    </row>
    <row r="62" spans="1:28" ht="19.5" customHeight="1" x14ac:dyDescent="0.2">
      <c r="A62" s="461" t="s">
        <v>18</v>
      </c>
      <c r="B62" s="460" t="s">
        <v>8</v>
      </c>
      <c r="C62" s="718">
        <v>0.5</v>
      </c>
      <c r="D62" s="718"/>
      <c r="E62" s="448" t="str">
        <f>O29</f>
        <v>ＧＲＳ足利Ｊｒ．</v>
      </c>
      <c r="F62" s="448"/>
      <c r="G62" s="448"/>
      <c r="H62" s="448"/>
      <c r="I62" s="445">
        <f>K62+K63</f>
        <v>1</v>
      </c>
      <c r="J62" s="723" t="s">
        <v>44</v>
      </c>
      <c r="K62" s="309">
        <v>0</v>
      </c>
      <c r="L62" s="309" t="s">
        <v>36</v>
      </c>
      <c r="M62" s="309">
        <v>3</v>
      </c>
      <c r="N62" s="723" t="s">
        <v>43</v>
      </c>
      <c r="O62" s="445">
        <f>M62+M63</f>
        <v>3</v>
      </c>
      <c r="P62" s="751" t="str">
        <f>R29</f>
        <v>清原陽東サッカースポーツ少年団</v>
      </c>
      <c r="Q62" s="751"/>
      <c r="R62" s="751"/>
      <c r="S62" s="751"/>
      <c r="T62" s="463" t="s">
        <v>127</v>
      </c>
      <c r="U62" s="463"/>
      <c r="V62" s="463"/>
      <c r="W62" s="463"/>
      <c r="X62" s="463"/>
      <c r="Y62" s="750">
        <v>5</v>
      </c>
    </row>
    <row r="63" spans="1:28" ht="19.5" customHeight="1" x14ac:dyDescent="0.2">
      <c r="A63" s="461"/>
      <c r="B63" s="460"/>
      <c r="C63" s="718"/>
      <c r="D63" s="718"/>
      <c r="E63" s="448"/>
      <c r="F63" s="448"/>
      <c r="G63" s="448"/>
      <c r="H63" s="448"/>
      <c r="I63" s="445"/>
      <c r="J63" s="723"/>
      <c r="K63" s="309">
        <v>1</v>
      </c>
      <c r="L63" s="309" t="s">
        <v>36</v>
      </c>
      <c r="M63" s="309">
        <v>0</v>
      </c>
      <c r="N63" s="723"/>
      <c r="O63" s="445"/>
      <c r="P63" s="751"/>
      <c r="Q63" s="751"/>
      <c r="R63" s="751"/>
      <c r="S63" s="751"/>
      <c r="T63" s="463"/>
      <c r="U63" s="463"/>
      <c r="V63" s="463"/>
      <c r="W63" s="463"/>
      <c r="X63" s="463"/>
      <c r="Y63" s="750"/>
    </row>
    <row r="64" spans="1:28" ht="19.5" customHeight="1" x14ac:dyDescent="0.2">
      <c r="A64" s="27"/>
      <c r="B64" s="30"/>
      <c r="C64" s="89"/>
      <c r="D64" s="89"/>
      <c r="E64" s="101"/>
      <c r="F64" s="101"/>
      <c r="G64" s="101"/>
      <c r="H64" s="101"/>
      <c r="I64" s="262"/>
      <c r="J64" s="262"/>
      <c r="K64" s="262"/>
      <c r="L64" s="262"/>
      <c r="M64" s="262"/>
      <c r="N64" s="262"/>
      <c r="O64" s="262"/>
      <c r="P64" s="101"/>
      <c r="Q64" s="101"/>
      <c r="R64" s="101"/>
      <c r="S64" s="101"/>
      <c r="T64" s="25"/>
      <c r="U64" s="25"/>
      <c r="V64" s="25"/>
      <c r="W64" s="25"/>
      <c r="X64" s="25"/>
    </row>
    <row r="65" spans="1:25" ht="19.5" customHeight="1" x14ac:dyDescent="0.2">
      <c r="A65" s="461" t="s">
        <v>19</v>
      </c>
      <c r="B65" s="460" t="s">
        <v>8</v>
      </c>
      <c r="C65" s="718">
        <v>0.5</v>
      </c>
      <c r="D65" s="718"/>
      <c r="E65" s="448" t="str">
        <f>U29</f>
        <v>ＦＣがむしゃら</v>
      </c>
      <c r="F65" s="448"/>
      <c r="G65" s="448"/>
      <c r="H65" s="448"/>
      <c r="I65" s="445">
        <f>K65+K66</f>
        <v>1</v>
      </c>
      <c r="J65" s="723" t="s">
        <v>44</v>
      </c>
      <c r="K65" s="309">
        <v>1</v>
      </c>
      <c r="L65" s="309" t="s">
        <v>36</v>
      </c>
      <c r="M65" s="309">
        <v>2</v>
      </c>
      <c r="N65" s="723" t="s">
        <v>43</v>
      </c>
      <c r="O65" s="445">
        <f>M65+M66</f>
        <v>2</v>
      </c>
      <c r="P65" s="722" t="str">
        <f>X29</f>
        <v>ＩＳＯＳＯＣＣＥＲＣＬＵＢ</v>
      </c>
      <c r="Q65" s="722"/>
      <c r="R65" s="722"/>
      <c r="S65" s="722"/>
      <c r="T65" s="463" t="s">
        <v>127</v>
      </c>
      <c r="U65" s="463"/>
      <c r="V65" s="463"/>
      <c r="W65" s="463"/>
      <c r="X65" s="463"/>
      <c r="Y65" s="750">
        <v>7</v>
      </c>
    </row>
    <row r="66" spans="1:25" ht="19.5" customHeight="1" x14ac:dyDescent="0.2">
      <c r="A66" s="461"/>
      <c r="B66" s="460"/>
      <c r="C66" s="718"/>
      <c r="D66" s="718"/>
      <c r="E66" s="448"/>
      <c r="F66" s="448"/>
      <c r="G66" s="448"/>
      <c r="H66" s="448"/>
      <c r="I66" s="445"/>
      <c r="J66" s="723"/>
      <c r="K66" s="309">
        <v>0</v>
      </c>
      <c r="L66" s="309" t="s">
        <v>36</v>
      </c>
      <c r="M66" s="309">
        <v>0</v>
      </c>
      <c r="N66" s="723"/>
      <c r="O66" s="445"/>
      <c r="P66" s="722"/>
      <c r="Q66" s="722"/>
      <c r="R66" s="722"/>
      <c r="S66" s="722"/>
      <c r="T66" s="463"/>
      <c r="U66" s="463"/>
      <c r="V66" s="463"/>
      <c r="W66" s="463"/>
      <c r="X66" s="463"/>
      <c r="Y66" s="750"/>
    </row>
    <row r="67" spans="1:25" ht="19.5" customHeight="1" x14ac:dyDescent="0.2">
      <c r="A67" s="89"/>
      <c r="B67" s="30"/>
      <c r="C67" s="89"/>
      <c r="D67" s="89"/>
      <c r="E67" s="101"/>
      <c r="F67" s="101"/>
      <c r="G67" s="101"/>
      <c r="H67" s="101"/>
      <c r="I67" s="262"/>
      <c r="J67" s="262"/>
      <c r="K67" s="262"/>
      <c r="L67" s="262"/>
      <c r="M67" s="262"/>
      <c r="N67" s="262"/>
      <c r="O67" s="262"/>
      <c r="P67" s="101"/>
      <c r="Q67" s="101"/>
      <c r="R67" s="101"/>
      <c r="S67" s="101"/>
    </row>
    <row r="68" spans="1:25" ht="19.5" customHeight="1" x14ac:dyDescent="0.2">
      <c r="A68" s="461" t="s">
        <v>18</v>
      </c>
      <c r="B68" s="460" t="s">
        <v>9</v>
      </c>
      <c r="C68" s="718">
        <v>0.53472222222222221</v>
      </c>
      <c r="D68" s="718"/>
      <c r="E68" s="448" t="str">
        <f>P43</f>
        <v>ＦＣグラシアス</v>
      </c>
      <c r="F68" s="448"/>
      <c r="G68" s="448"/>
      <c r="H68" s="448"/>
      <c r="I68" s="445">
        <f>K68+K69</f>
        <v>1</v>
      </c>
      <c r="J68" s="723" t="s">
        <v>44</v>
      </c>
      <c r="K68" s="309">
        <v>1</v>
      </c>
      <c r="L68" s="309" t="s">
        <v>36</v>
      </c>
      <c r="M68" s="309">
        <v>0</v>
      </c>
      <c r="N68" s="723" t="s">
        <v>43</v>
      </c>
      <c r="O68" s="445">
        <f>M68+M69</f>
        <v>3</v>
      </c>
      <c r="P68" s="749" t="str">
        <f>E47</f>
        <v>那須野ヶ原ＦＣボンジボーラ</v>
      </c>
      <c r="Q68" s="749"/>
      <c r="R68" s="749"/>
      <c r="S68" s="749"/>
      <c r="T68" s="463" t="s">
        <v>127</v>
      </c>
      <c r="U68" s="463"/>
      <c r="V68" s="463"/>
      <c r="W68" s="463"/>
      <c r="X68" s="463"/>
      <c r="Y68" s="746">
        <v>6</v>
      </c>
    </row>
    <row r="69" spans="1:25" ht="19.5" customHeight="1" x14ac:dyDescent="0.2">
      <c r="A69" s="461"/>
      <c r="B69" s="460"/>
      <c r="C69" s="718"/>
      <c r="D69" s="718"/>
      <c r="E69" s="448"/>
      <c r="F69" s="448"/>
      <c r="G69" s="448"/>
      <c r="H69" s="448"/>
      <c r="I69" s="445"/>
      <c r="J69" s="723"/>
      <c r="K69" s="309">
        <v>0</v>
      </c>
      <c r="L69" s="309" t="s">
        <v>36</v>
      </c>
      <c r="M69" s="309">
        <v>3</v>
      </c>
      <c r="N69" s="723"/>
      <c r="O69" s="445"/>
      <c r="P69" s="749"/>
      <c r="Q69" s="749"/>
      <c r="R69" s="749"/>
      <c r="S69" s="749"/>
      <c r="T69" s="463"/>
      <c r="U69" s="463"/>
      <c r="V69" s="463"/>
      <c r="W69" s="463"/>
      <c r="X69" s="463"/>
      <c r="Y69" s="746"/>
    </row>
    <row r="70" spans="1:25" ht="19.5" customHeight="1" x14ac:dyDescent="0.2">
      <c r="A70" s="27"/>
      <c r="B70" s="30"/>
      <c r="C70" s="89"/>
      <c r="D70" s="89"/>
      <c r="E70" s="101"/>
      <c r="F70" s="101"/>
      <c r="G70" s="101"/>
      <c r="H70" s="101"/>
      <c r="I70" s="262"/>
      <c r="J70" s="262"/>
      <c r="K70" s="262"/>
      <c r="L70" s="262"/>
      <c r="M70" s="262"/>
      <c r="N70" s="262"/>
      <c r="O70" s="262"/>
      <c r="P70" s="101"/>
      <c r="Q70" s="101"/>
      <c r="R70" s="101"/>
      <c r="S70" s="101"/>
      <c r="Y70" s="23"/>
    </row>
    <row r="71" spans="1:25" ht="19.5" customHeight="1" x14ac:dyDescent="0.2">
      <c r="A71" s="461" t="s">
        <v>19</v>
      </c>
      <c r="B71" s="460" t="s">
        <v>9</v>
      </c>
      <c r="C71" s="718">
        <v>0.53472222222222221</v>
      </c>
      <c r="D71" s="718"/>
      <c r="E71" s="748" t="str">
        <f>E50</f>
        <v>ヴェルフェ矢板Ｕ－１２・ｆｌｅｕｒ</v>
      </c>
      <c r="F71" s="748"/>
      <c r="G71" s="748"/>
      <c r="H71" s="748"/>
      <c r="I71" s="445">
        <f>K71+K72</f>
        <v>0</v>
      </c>
      <c r="J71" s="723" t="s">
        <v>44</v>
      </c>
      <c r="K71" s="309">
        <v>0</v>
      </c>
      <c r="L71" s="309" t="s">
        <v>36</v>
      </c>
      <c r="M71" s="309">
        <v>2</v>
      </c>
      <c r="N71" s="723" t="s">
        <v>43</v>
      </c>
      <c r="O71" s="445">
        <f>M71+M72</f>
        <v>4</v>
      </c>
      <c r="P71" s="722" t="str">
        <f>E53</f>
        <v>栃木ＳＣ　Ｕ－１２</v>
      </c>
      <c r="Q71" s="722"/>
      <c r="R71" s="722"/>
      <c r="S71" s="722"/>
      <c r="T71" s="463" t="s">
        <v>127</v>
      </c>
      <c r="U71" s="463"/>
      <c r="V71" s="463"/>
      <c r="W71" s="463"/>
      <c r="X71" s="463"/>
      <c r="Y71" s="746">
        <v>15</v>
      </c>
    </row>
    <row r="72" spans="1:25" ht="19.5" customHeight="1" x14ac:dyDescent="0.2">
      <c r="A72" s="461"/>
      <c r="B72" s="460"/>
      <c r="C72" s="718"/>
      <c r="D72" s="718"/>
      <c r="E72" s="748"/>
      <c r="F72" s="748"/>
      <c r="G72" s="748"/>
      <c r="H72" s="748"/>
      <c r="I72" s="445"/>
      <c r="J72" s="723"/>
      <c r="K72" s="309">
        <v>0</v>
      </c>
      <c r="L72" s="309" t="s">
        <v>36</v>
      </c>
      <c r="M72" s="309">
        <v>2</v>
      </c>
      <c r="N72" s="723"/>
      <c r="O72" s="445"/>
      <c r="P72" s="722"/>
      <c r="Q72" s="722"/>
      <c r="R72" s="722"/>
      <c r="S72" s="722"/>
      <c r="T72" s="463"/>
      <c r="U72" s="463"/>
      <c r="V72" s="463"/>
      <c r="W72" s="463"/>
      <c r="X72" s="463"/>
      <c r="Y72" s="746"/>
    </row>
    <row r="73" spans="1:25" ht="19.5" customHeight="1" x14ac:dyDescent="0.2">
      <c r="A73" s="89"/>
      <c r="B73" s="30"/>
      <c r="C73" s="89"/>
      <c r="D73" s="89"/>
      <c r="E73" s="101"/>
      <c r="F73" s="101"/>
      <c r="G73" s="101"/>
      <c r="H73" s="101"/>
      <c r="I73" s="262"/>
      <c r="J73" s="262"/>
      <c r="K73" s="262"/>
      <c r="L73" s="262"/>
      <c r="M73" s="262"/>
      <c r="N73" s="262"/>
      <c r="O73" s="262"/>
      <c r="P73" s="101"/>
      <c r="Q73" s="101"/>
      <c r="R73" s="101"/>
      <c r="S73" s="101"/>
      <c r="Y73" s="23"/>
    </row>
    <row r="74" spans="1:25" ht="19.5" customHeight="1" x14ac:dyDescent="0.2">
      <c r="A74" s="461" t="s">
        <v>18</v>
      </c>
      <c r="B74" s="460" t="s">
        <v>1</v>
      </c>
      <c r="C74" s="718">
        <v>0.56944444444444442</v>
      </c>
      <c r="D74" s="718"/>
      <c r="E74" s="722" t="str">
        <f>E56</f>
        <v>ＦＣ　ＳＨＵＪＡＫＵ</v>
      </c>
      <c r="F74" s="722"/>
      <c r="G74" s="722"/>
      <c r="H74" s="722"/>
      <c r="I74" s="445">
        <f>K74+K75</f>
        <v>2</v>
      </c>
      <c r="J74" s="723" t="s">
        <v>44</v>
      </c>
      <c r="K74" s="309">
        <v>1</v>
      </c>
      <c r="L74" s="309" t="s">
        <v>36</v>
      </c>
      <c r="M74" s="309">
        <v>0</v>
      </c>
      <c r="N74" s="723" t="s">
        <v>43</v>
      </c>
      <c r="O74" s="445">
        <f>M74+M75</f>
        <v>0</v>
      </c>
      <c r="P74" s="448" t="str">
        <f>E59</f>
        <v>ＦＣ　ＶＡＬＯＮ</v>
      </c>
      <c r="Q74" s="448"/>
      <c r="R74" s="448"/>
      <c r="S74" s="448"/>
      <c r="T74" s="463" t="s">
        <v>127</v>
      </c>
      <c r="U74" s="463"/>
      <c r="V74" s="463"/>
      <c r="W74" s="463"/>
      <c r="X74" s="463"/>
      <c r="Y74" s="746">
        <v>2</v>
      </c>
    </row>
    <row r="75" spans="1:25" ht="19.5" customHeight="1" x14ac:dyDescent="0.2">
      <c r="A75" s="461"/>
      <c r="B75" s="460"/>
      <c r="C75" s="718"/>
      <c r="D75" s="718"/>
      <c r="E75" s="722"/>
      <c r="F75" s="722"/>
      <c r="G75" s="722"/>
      <c r="H75" s="722"/>
      <c r="I75" s="445"/>
      <c r="J75" s="723"/>
      <c r="K75" s="309">
        <v>1</v>
      </c>
      <c r="L75" s="309" t="s">
        <v>36</v>
      </c>
      <c r="M75" s="309">
        <v>0</v>
      </c>
      <c r="N75" s="723"/>
      <c r="O75" s="445"/>
      <c r="P75" s="448"/>
      <c r="Q75" s="448"/>
      <c r="R75" s="448"/>
      <c r="S75" s="448"/>
      <c r="T75" s="463"/>
      <c r="U75" s="463"/>
      <c r="V75" s="463"/>
      <c r="W75" s="463"/>
      <c r="X75" s="463"/>
      <c r="Y75" s="746"/>
    </row>
    <row r="76" spans="1:25" ht="19.5" customHeight="1" x14ac:dyDescent="0.2">
      <c r="A76" s="27"/>
      <c r="B76" s="30"/>
      <c r="C76" s="89"/>
      <c r="D76" s="89"/>
      <c r="E76" s="101"/>
      <c r="F76" s="101"/>
      <c r="G76" s="101"/>
      <c r="H76" s="101"/>
      <c r="I76" s="262"/>
      <c r="J76" s="262"/>
      <c r="K76" s="262"/>
      <c r="L76" s="262"/>
      <c r="M76" s="262"/>
      <c r="N76" s="262"/>
      <c r="O76" s="262"/>
      <c r="P76" s="101"/>
      <c r="Q76" s="101"/>
      <c r="R76" s="101"/>
      <c r="S76" s="101"/>
      <c r="Y76" s="23"/>
    </row>
    <row r="77" spans="1:25" ht="19.5" customHeight="1" x14ac:dyDescent="0.2">
      <c r="A77" s="461" t="s">
        <v>19</v>
      </c>
      <c r="B77" s="460" t="s">
        <v>1</v>
      </c>
      <c r="C77" s="718">
        <v>0.56944444444444442</v>
      </c>
      <c r="D77" s="718"/>
      <c r="E77" s="747" t="str">
        <f>P62</f>
        <v>清原陽東サッカースポーツ少年団</v>
      </c>
      <c r="F77" s="747"/>
      <c r="G77" s="747"/>
      <c r="H77" s="747"/>
      <c r="I77" s="445">
        <f>K77+K78</f>
        <v>2</v>
      </c>
      <c r="J77" s="723" t="s">
        <v>44</v>
      </c>
      <c r="K77" s="309">
        <v>1</v>
      </c>
      <c r="L77" s="309" t="s">
        <v>36</v>
      </c>
      <c r="M77" s="309">
        <v>2</v>
      </c>
      <c r="N77" s="723" t="s">
        <v>43</v>
      </c>
      <c r="O77" s="445">
        <f>M77+M78</f>
        <v>4</v>
      </c>
      <c r="P77" s="722" t="str">
        <f>P65</f>
        <v>ＩＳＯＳＯＣＣＥＲＣＬＵＢ</v>
      </c>
      <c r="Q77" s="722"/>
      <c r="R77" s="722"/>
      <c r="S77" s="722"/>
      <c r="T77" s="463" t="s">
        <v>127</v>
      </c>
      <c r="U77" s="463"/>
      <c r="V77" s="463"/>
      <c r="W77" s="463"/>
      <c r="X77" s="463"/>
      <c r="Y77" s="746">
        <v>11</v>
      </c>
    </row>
    <row r="78" spans="1:25" ht="19.5" customHeight="1" x14ac:dyDescent="0.2">
      <c r="A78" s="461"/>
      <c r="B78" s="460"/>
      <c r="C78" s="718"/>
      <c r="D78" s="718"/>
      <c r="E78" s="747"/>
      <c r="F78" s="747"/>
      <c r="G78" s="747"/>
      <c r="H78" s="747"/>
      <c r="I78" s="445"/>
      <c r="J78" s="723"/>
      <c r="K78" s="309">
        <v>1</v>
      </c>
      <c r="L78" s="309" t="s">
        <v>36</v>
      </c>
      <c r="M78" s="309">
        <v>2</v>
      </c>
      <c r="N78" s="723"/>
      <c r="O78" s="445"/>
      <c r="P78" s="722"/>
      <c r="Q78" s="722"/>
      <c r="R78" s="722"/>
      <c r="S78" s="722"/>
      <c r="T78" s="463"/>
      <c r="U78" s="463"/>
      <c r="V78" s="463"/>
      <c r="W78" s="463"/>
      <c r="X78" s="463"/>
      <c r="Y78" s="746"/>
    </row>
    <row r="79" spans="1:25" ht="19.5" customHeight="1" x14ac:dyDescent="0.2">
      <c r="I79" s="262"/>
      <c r="J79" s="262"/>
      <c r="K79" s="262"/>
      <c r="L79" s="262"/>
      <c r="M79" s="262"/>
      <c r="N79" s="262"/>
      <c r="O79" s="262"/>
    </row>
    <row r="80" spans="1:25" ht="20.100000000000001" customHeight="1" x14ac:dyDescent="0.2">
      <c r="A80" s="1"/>
      <c r="B80" s="27"/>
      <c r="C80" s="1"/>
      <c r="D80" s="1"/>
      <c r="E80" s="27"/>
      <c r="F80" s="27"/>
      <c r="G80" s="27"/>
      <c r="H80" s="27"/>
      <c r="I80" s="37"/>
      <c r="J80" s="38"/>
      <c r="K80" s="39"/>
      <c r="L80" s="39"/>
      <c r="M80" s="39"/>
      <c r="N80" s="38"/>
      <c r="O80" s="37"/>
      <c r="P80" s="27"/>
      <c r="Q80" s="27"/>
      <c r="R80" s="27"/>
      <c r="S80" s="27"/>
      <c r="T80" s="25"/>
      <c r="U80" s="25"/>
      <c r="V80" s="25"/>
      <c r="W80" s="25"/>
      <c r="X80" s="25"/>
      <c r="Y80" s="25"/>
    </row>
    <row r="83" spans="1:25" ht="20.100000000000001" customHeight="1" x14ac:dyDescent="0.2">
      <c r="A83" s="1"/>
      <c r="B83" s="27"/>
      <c r="C83" s="1"/>
      <c r="D83" s="1"/>
      <c r="E83" s="27"/>
      <c r="F83" s="27"/>
      <c r="G83" s="27"/>
      <c r="H83" s="27"/>
      <c r="I83" s="37"/>
      <c r="J83" s="38"/>
      <c r="K83" s="39"/>
      <c r="L83" s="39"/>
      <c r="M83" s="39"/>
      <c r="N83" s="38"/>
      <c r="O83" s="37"/>
      <c r="P83" s="27"/>
      <c r="Q83" s="27"/>
      <c r="R83" s="27"/>
      <c r="S83" s="27"/>
      <c r="T83" s="25"/>
      <c r="U83" s="25"/>
      <c r="V83" s="25"/>
      <c r="W83" s="25"/>
      <c r="X83" s="25"/>
      <c r="Y83" s="25"/>
    </row>
    <row r="86" spans="1:25" ht="20.100000000000001" customHeight="1" x14ac:dyDescent="0.2">
      <c r="A86" s="1"/>
      <c r="B86" s="27"/>
      <c r="C86" s="1"/>
      <c r="D86" s="1"/>
      <c r="E86" s="27"/>
      <c r="F86" s="27"/>
      <c r="G86" s="27"/>
      <c r="H86" s="27"/>
      <c r="I86" s="37"/>
      <c r="J86" s="38"/>
      <c r="K86" s="39"/>
      <c r="L86" s="39"/>
      <c r="M86" s="39"/>
      <c r="N86" s="38"/>
      <c r="O86" s="37"/>
      <c r="P86" s="27"/>
      <c r="Q86" s="27"/>
      <c r="R86" s="27"/>
      <c r="S86" s="27"/>
      <c r="T86" s="25"/>
      <c r="U86" s="25"/>
      <c r="V86" s="25"/>
      <c r="W86" s="25"/>
      <c r="X86" s="25"/>
      <c r="Y86" s="25"/>
    </row>
    <row r="89" spans="1:25" ht="20.100000000000001" customHeight="1" x14ac:dyDescent="0.2">
      <c r="A89" s="1"/>
      <c r="B89" s="1"/>
      <c r="C89" s="1"/>
      <c r="D89" s="1"/>
      <c r="E89" s="27"/>
      <c r="F89" s="27"/>
      <c r="G89" s="27"/>
      <c r="H89" s="27"/>
      <c r="I89" s="36"/>
      <c r="J89" s="1"/>
      <c r="K89" s="1"/>
      <c r="L89" s="1"/>
      <c r="M89" s="1"/>
      <c r="N89" s="1"/>
      <c r="O89" s="36"/>
      <c r="P89" s="27"/>
      <c r="Q89" s="27"/>
      <c r="R89" s="27"/>
      <c r="S89" s="27"/>
      <c r="T89" s="25"/>
      <c r="U89" s="25"/>
      <c r="V89" s="25"/>
      <c r="W89" s="25"/>
      <c r="X89" s="25"/>
      <c r="Y89" s="25"/>
    </row>
    <row r="92" spans="1:25" ht="20.100000000000001" customHeight="1" x14ac:dyDescent="0.2">
      <c r="A92" s="1"/>
      <c r="E92" s="89"/>
      <c r="F92" s="89"/>
      <c r="G92" s="89"/>
      <c r="H92" s="89"/>
      <c r="I92" s="35"/>
      <c r="O92" s="35"/>
      <c r="P92" s="89"/>
      <c r="Q92" s="89"/>
      <c r="R92" s="89"/>
      <c r="S92" s="89"/>
    </row>
  </sheetData>
  <mergeCells count="180">
    <mergeCell ref="R1:Y1"/>
    <mergeCell ref="G4:H4"/>
    <mergeCell ref="T4:U4"/>
    <mergeCell ref="C9:E9"/>
    <mergeCell ref="I9:K9"/>
    <mergeCell ref="P9:R9"/>
    <mergeCell ref="V9:X9"/>
    <mergeCell ref="O1:Q1"/>
    <mergeCell ref="F2:H2"/>
    <mergeCell ref="G22:H22"/>
    <mergeCell ref="T22:U22"/>
    <mergeCell ref="C27:E27"/>
    <mergeCell ref="I27:K27"/>
    <mergeCell ref="P27:R27"/>
    <mergeCell ref="V27:X27"/>
    <mergeCell ref="U10:V10"/>
    <mergeCell ref="X10:Y10"/>
    <mergeCell ref="B11:C21"/>
    <mergeCell ref="E11:F21"/>
    <mergeCell ref="H11:I21"/>
    <mergeCell ref="K11:L21"/>
    <mergeCell ref="O11:P21"/>
    <mergeCell ref="R11:S21"/>
    <mergeCell ref="U11:V21"/>
    <mergeCell ref="X11:Y21"/>
    <mergeCell ref="B10:C10"/>
    <mergeCell ref="E10:F10"/>
    <mergeCell ref="H10:I10"/>
    <mergeCell ref="K10:L10"/>
    <mergeCell ref="O10:P10"/>
    <mergeCell ref="R10:S10"/>
    <mergeCell ref="U28:V28"/>
    <mergeCell ref="X28:Y28"/>
    <mergeCell ref="B29:C39"/>
    <mergeCell ref="E29:F39"/>
    <mergeCell ref="H29:I39"/>
    <mergeCell ref="K29:L39"/>
    <mergeCell ref="O29:P39"/>
    <mergeCell ref="R29:S39"/>
    <mergeCell ref="U29:V39"/>
    <mergeCell ref="X29:Y39"/>
    <mergeCell ref="B28:C28"/>
    <mergeCell ref="E28:F28"/>
    <mergeCell ref="H28:I28"/>
    <mergeCell ref="K28:L28"/>
    <mergeCell ref="O28:P28"/>
    <mergeCell ref="R28:S28"/>
    <mergeCell ref="T42:X42"/>
    <mergeCell ref="A43:A44"/>
    <mergeCell ref="B43:B44"/>
    <mergeCell ref="C43:D44"/>
    <mergeCell ref="E43:H44"/>
    <mergeCell ref="I43:I44"/>
    <mergeCell ref="J43:J44"/>
    <mergeCell ref="N43:N44"/>
    <mergeCell ref="O43:O44"/>
    <mergeCell ref="P43:S44"/>
    <mergeCell ref="T43:X44"/>
    <mergeCell ref="A56:A57"/>
    <mergeCell ref="B56:B57"/>
    <mergeCell ref="C56:D57"/>
    <mergeCell ref="E56:H57"/>
    <mergeCell ref="I56:I57"/>
    <mergeCell ref="J56:J57"/>
    <mergeCell ref="N56:N57"/>
    <mergeCell ref="Y43:Y44"/>
    <mergeCell ref="A47:A48"/>
    <mergeCell ref="B47:B48"/>
    <mergeCell ref="C47:D48"/>
    <mergeCell ref="E47:H48"/>
    <mergeCell ref="I47:I48"/>
    <mergeCell ref="J47:J48"/>
    <mergeCell ref="N47:N48"/>
    <mergeCell ref="O47:O48"/>
    <mergeCell ref="P47:S48"/>
    <mergeCell ref="T47:X48"/>
    <mergeCell ref="Y47:Y48"/>
    <mergeCell ref="O50:O51"/>
    <mergeCell ref="P50:S51"/>
    <mergeCell ref="T50:X51"/>
    <mergeCell ref="Y50:Y51"/>
    <mergeCell ref="A53:A54"/>
    <mergeCell ref="B53:B54"/>
    <mergeCell ref="C53:D54"/>
    <mergeCell ref="E53:H54"/>
    <mergeCell ref="I53:I54"/>
    <mergeCell ref="J53:J54"/>
    <mergeCell ref="A50:A51"/>
    <mergeCell ref="B50:B51"/>
    <mergeCell ref="C50:D51"/>
    <mergeCell ref="E50:H51"/>
    <mergeCell ref="I50:I51"/>
    <mergeCell ref="J50:J51"/>
    <mergeCell ref="N50:N51"/>
    <mergeCell ref="O56:O57"/>
    <mergeCell ref="P56:S57"/>
    <mergeCell ref="T56:X57"/>
    <mergeCell ref="Y56:Y57"/>
    <mergeCell ref="N53:N54"/>
    <mergeCell ref="O53:O54"/>
    <mergeCell ref="P53:S54"/>
    <mergeCell ref="T53:X54"/>
    <mergeCell ref="Y53:Y54"/>
    <mergeCell ref="A62:A63"/>
    <mergeCell ref="B62:B63"/>
    <mergeCell ref="C62:D63"/>
    <mergeCell ref="E62:H63"/>
    <mergeCell ref="I62:I63"/>
    <mergeCell ref="A59:A60"/>
    <mergeCell ref="B59:B60"/>
    <mergeCell ref="C59:D60"/>
    <mergeCell ref="E59:H60"/>
    <mergeCell ref="I59:I60"/>
    <mergeCell ref="J62:J63"/>
    <mergeCell ref="N62:N63"/>
    <mergeCell ref="O62:O63"/>
    <mergeCell ref="P62:S63"/>
    <mergeCell ref="T62:X63"/>
    <mergeCell ref="Y62:Y63"/>
    <mergeCell ref="N59:N60"/>
    <mergeCell ref="O59:O60"/>
    <mergeCell ref="P59:S60"/>
    <mergeCell ref="T59:X60"/>
    <mergeCell ref="Y59:Y60"/>
    <mergeCell ref="J59:J60"/>
    <mergeCell ref="A68:A69"/>
    <mergeCell ref="B68:B69"/>
    <mergeCell ref="C68:D69"/>
    <mergeCell ref="E68:H69"/>
    <mergeCell ref="I68:I69"/>
    <mergeCell ref="A65:A66"/>
    <mergeCell ref="B65:B66"/>
    <mergeCell ref="C65:D66"/>
    <mergeCell ref="E65:H66"/>
    <mergeCell ref="I65:I66"/>
    <mergeCell ref="J68:J69"/>
    <mergeCell ref="N68:N69"/>
    <mergeCell ref="O68:O69"/>
    <mergeCell ref="P68:S69"/>
    <mergeCell ref="T68:X69"/>
    <mergeCell ref="Y68:Y69"/>
    <mergeCell ref="N65:N66"/>
    <mergeCell ref="O65:O66"/>
    <mergeCell ref="P65:S66"/>
    <mergeCell ref="T65:X66"/>
    <mergeCell ref="Y65:Y66"/>
    <mergeCell ref="J65:J66"/>
    <mergeCell ref="A74:A75"/>
    <mergeCell ref="B74:B75"/>
    <mergeCell ref="C74:D75"/>
    <mergeCell ref="E74:H75"/>
    <mergeCell ref="I74:I75"/>
    <mergeCell ref="A71:A72"/>
    <mergeCell ref="B71:B72"/>
    <mergeCell ref="C71:D72"/>
    <mergeCell ref="E71:H72"/>
    <mergeCell ref="I71:I72"/>
    <mergeCell ref="J74:J75"/>
    <mergeCell ref="N74:N75"/>
    <mergeCell ref="O74:O75"/>
    <mergeCell ref="P74:S75"/>
    <mergeCell ref="T74:X75"/>
    <mergeCell ref="Y74:Y75"/>
    <mergeCell ref="N71:N72"/>
    <mergeCell ref="O71:O72"/>
    <mergeCell ref="P71:S72"/>
    <mergeCell ref="T71:X72"/>
    <mergeCell ref="Y71:Y72"/>
    <mergeCell ref="J71:J72"/>
    <mergeCell ref="N77:N78"/>
    <mergeCell ref="O77:O78"/>
    <mergeCell ref="P77:S78"/>
    <mergeCell ref="T77:X78"/>
    <mergeCell ref="Y77:Y78"/>
    <mergeCell ref="A77:A78"/>
    <mergeCell ref="B77:B78"/>
    <mergeCell ref="C77:D78"/>
    <mergeCell ref="E77:H78"/>
    <mergeCell ref="I77:I78"/>
    <mergeCell ref="J77:J78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0" firstPageNumber="4294963191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J292"/>
  <sheetViews>
    <sheetView showGridLines="0" topLeftCell="D27" zoomScale="190" zoomScaleNormal="190" zoomScaleSheetLayoutView="70" workbookViewId="0">
      <selection activeCell="D39" sqref="D39"/>
    </sheetView>
  </sheetViews>
  <sheetFormatPr defaultColWidth="9" defaultRowHeight="13.2" x14ac:dyDescent="0.2"/>
  <cols>
    <col min="1" max="1" width="3.109375" style="188" bestFit="1" customWidth="1"/>
    <col min="2" max="2" width="7" style="188" bestFit="1" customWidth="1"/>
    <col min="3" max="3" width="7" style="222" customWidth="1"/>
    <col min="4" max="4" width="33.77734375" style="208" customWidth="1"/>
    <col min="5" max="5" width="32.44140625" style="208" customWidth="1"/>
    <col min="6" max="6" width="35.6640625" style="213" customWidth="1"/>
    <col min="7" max="16384" width="9" style="192"/>
  </cols>
  <sheetData>
    <row r="1" spans="1:6" s="187" customFormat="1" ht="14.1" customHeight="1" x14ac:dyDescent="0.2">
      <c r="A1" s="199"/>
      <c r="B1" s="199"/>
      <c r="C1" s="433" t="s">
        <v>511</v>
      </c>
      <c r="D1" s="433"/>
      <c r="E1" s="433"/>
      <c r="F1" s="433"/>
    </row>
    <row r="2" spans="1:6" s="187" customFormat="1" ht="14.25" customHeight="1" x14ac:dyDescent="0.2">
      <c r="A2" s="199"/>
      <c r="B2" s="199"/>
      <c r="C2" s="433"/>
      <c r="D2" s="433"/>
      <c r="E2" s="433"/>
      <c r="F2" s="433"/>
    </row>
    <row r="3" spans="1:6" s="187" customFormat="1" ht="14.25" customHeight="1" x14ac:dyDescent="0.2">
      <c r="A3" s="199"/>
      <c r="B3" s="199"/>
      <c r="C3" s="434" t="s">
        <v>512</v>
      </c>
      <c r="D3" s="434"/>
      <c r="E3" s="434"/>
      <c r="F3" s="434"/>
    </row>
    <row r="4" spans="1:6" s="187" customFormat="1" ht="14.25" customHeight="1" x14ac:dyDescent="0.2">
      <c r="A4" s="199"/>
      <c r="B4" s="199"/>
      <c r="C4" s="435" t="s">
        <v>561</v>
      </c>
      <c r="D4" s="435"/>
      <c r="E4" s="435"/>
      <c r="F4" s="435"/>
    </row>
    <row r="5" spans="1:6" s="187" customFormat="1" ht="14.25" customHeight="1" x14ac:dyDescent="0.2">
      <c r="A5" s="199"/>
      <c r="B5" s="199"/>
      <c r="C5" s="436" t="s">
        <v>513</v>
      </c>
      <c r="D5" s="436"/>
      <c r="E5" s="436"/>
      <c r="F5" s="436"/>
    </row>
    <row r="6" spans="1:6" s="187" customFormat="1" ht="14.25" customHeight="1" x14ac:dyDescent="0.2">
      <c r="A6" s="199"/>
      <c r="B6" s="199"/>
      <c r="C6" s="200" t="s">
        <v>399</v>
      </c>
      <c r="D6" s="201"/>
      <c r="E6" s="202"/>
      <c r="F6" s="202"/>
    </row>
    <row r="7" spans="1:6" s="187" customFormat="1" ht="14.25" customHeight="1" x14ac:dyDescent="0.2">
      <c r="A7" s="188">
        <f t="shared" ref="A7:A28" si="0">COUNTIF(B:B,B7)</f>
        <v>1</v>
      </c>
      <c r="B7" s="225" t="s">
        <v>565</v>
      </c>
      <c r="C7" s="203">
        <v>1</v>
      </c>
      <c r="D7" s="204" t="s">
        <v>419</v>
      </c>
      <c r="E7" s="195" t="s">
        <v>720</v>
      </c>
      <c r="F7" s="190"/>
    </row>
    <row r="8" spans="1:6" s="187" customFormat="1" ht="14.25" customHeight="1" x14ac:dyDescent="0.2">
      <c r="A8" s="188">
        <f t="shared" si="0"/>
        <v>1</v>
      </c>
      <c r="B8" s="225" t="s">
        <v>566</v>
      </c>
      <c r="C8" s="203">
        <v>2</v>
      </c>
      <c r="D8" s="204" t="s">
        <v>479</v>
      </c>
      <c r="E8" s="195" t="s">
        <v>567</v>
      </c>
      <c r="F8" s="190"/>
    </row>
    <row r="9" spans="1:6" s="187" customFormat="1" ht="14.25" customHeight="1" x14ac:dyDescent="0.2">
      <c r="A9" s="188">
        <f t="shared" si="0"/>
        <v>1</v>
      </c>
      <c r="B9" s="198" t="s">
        <v>579</v>
      </c>
      <c r="C9" s="203">
        <v>3</v>
      </c>
      <c r="D9" s="204" t="s">
        <v>416</v>
      </c>
      <c r="E9" s="195" t="s">
        <v>568</v>
      </c>
      <c r="F9" s="190"/>
    </row>
    <row r="10" spans="1:6" s="187" customFormat="1" ht="14.25" customHeight="1" x14ac:dyDescent="0.2">
      <c r="A10" s="188">
        <f t="shared" si="0"/>
        <v>1</v>
      </c>
      <c r="B10" s="198" t="s">
        <v>580</v>
      </c>
      <c r="C10" s="203">
        <v>4</v>
      </c>
      <c r="D10" s="204" t="s">
        <v>514</v>
      </c>
      <c r="E10" s="195" t="s">
        <v>569</v>
      </c>
      <c r="F10" s="190"/>
    </row>
    <row r="11" spans="1:6" s="187" customFormat="1" ht="14.25" customHeight="1" x14ac:dyDescent="0.2">
      <c r="A11" s="188">
        <f t="shared" si="0"/>
        <v>1</v>
      </c>
      <c r="B11" s="198" t="s">
        <v>581</v>
      </c>
      <c r="C11" s="203">
        <v>5</v>
      </c>
      <c r="D11" s="204" t="s">
        <v>406</v>
      </c>
      <c r="E11" s="196" t="s">
        <v>570</v>
      </c>
      <c r="F11" s="190"/>
    </row>
    <row r="12" spans="1:6" s="187" customFormat="1" ht="14.25" customHeight="1" x14ac:dyDescent="0.2">
      <c r="A12" s="188">
        <f t="shared" si="0"/>
        <v>1</v>
      </c>
      <c r="B12" s="198" t="s">
        <v>582</v>
      </c>
      <c r="C12" s="203">
        <v>6</v>
      </c>
      <c r="D12" s="204" t="s">
        <v>405</v>
      </c>
      <c r="E12" s="195" t="s">
        <v>571</v>
      </c>
      <c r="F12" s="190"/>
    </row>
    <row r="13" spans="1:6" s="187" customFormat="1" ht="14.25" customHeight="1" x14ac:dyDescent="0.2">
      <c r="A13" s="188">
        <f t="shared" si="0"/>
        <v>1</v>
      </c>
      <c r="B13" s="224" t="s">
        <v>583</v>
      </c>
      <c r="C13" s="203">
        <v>7</v>
      </c>
      <c r="D13" s="206" t="s">
        <v>572</v>
      </c>
      <c r="E13" s="195" t="s">
        <v>515</v>
      </c>
      <c r="F13" s="190"/>
    </row>
    <row r="14" spans="1:6" s="187" customFormat="1" ht="14.25" customHeight="1" x14ac:dyDescent="0.2">
      <c r="A14" s="188">
        <f t="shared" si="0"/>
        <v>1</v>
      </c>
      <c r="B14" s="224" t="s">
        <v>584</v>
      </c>
      <c r="C14" s="203">
        <v>8</v>
      </c>
      <c r="D14" s="206" t="s">
        <v>543</v>
      </c>
      <c r="E14" s="195" t="s">
        <v>516</v>
      </c>
      <c r="F14" s="191"/>
    </row>
    <row r="15" spans="1:6" s="187" customFormat="1" ht="14.25" customHeight="1" x14ac:dyDescent="0.2">
      <c r="A15" s="188">
        <f t="shared" si="0"/>
        <v>1</v>
      </c>
      <c r="B15" s="224" t="s">
        <v>585</v>
      </c>
      <c r="C15" s="203">
        <v>9</v>
      </c>
      <c r="D15" s="206" t="s">
        <v>403</v>
      </c>
      <c r="E15" s="195" t="s">
        <v>573</v>
      </c>
      <c r="F15" s="191"/>
    </row>
    <row r="16" spans="1:6" s="187" customFormat="1" ht="14.25" customHeight="1" x14ac:dyDescent="0.2">
      <c r="A16" s="188">
        <f t="shared" si="0"/>
        <v>1</v>
      </c>
      <c r="B16" s="224" t="s">
        <v>586</v>
      </c>
      <c r="C16" s="203">
        <v>10</v>
      </c>
      <c r="D16" s="206" t="s">
        <v>401</v>
      </c>
      <c r="E16" s="196" t="s">
        <v>574</v>
      </c>
      <c r="F16" s="191"/>
    </row>
    <row r="17" spans="1:6" s="187" customFormat="1" ht="14.25" customHeight="1" x14ac:dyDescent="0.2">
      <c r="A17" s="188">
        <f t="shared" si="0"/>
        <v>1</v>
      </c>
      <c r="B17" s="224" t="s">
        <v>587</v>
      </c>
      <c r="C17" s="203">
        <v>11</v>
      </c>
      <c r="D17" s="206" t="s">
        <v>423</v>
      </c>
      <c r="E17" s="196" t="s">
        <v>517</v>
      </c>
      <c r="F17" s="191"/>
    </row>
    <row r="18" spans="1:6" s="187" customFormat="1" ht="14.25" customHeight="1" x14ac:dyDescent="0.2">
      <c r="A18" s="188">
        <f t="shared" si="0"/>
        <v>1</v>
      </c>
      <c r="B18" s="224" t="s">
        <v>588</v>
      </c>
      <c r="C18" s="203">
        <v>12</v>
      </c>
      <c r="D18" s="206" t="s">
        <v>424</v>
      </c>
      <c r="E18" s="196" t="s">
        <v>518</v>
      </c>
      <c r="F18" s="191"/>
    </row>
    <row r="19" spans="1:6" s="187" customFormat="1" ht="14.25" customHeight="1" x14ac:dyDescent="0.2">
      <c r="A19" s="188">
        <f t="shared" si="0"/>
        <v>1</v>
      </c>
      <c r="B19" s="224" t="s">
        <v>589</v>
      </c>
      <c r="C19" s="203">
        <v>13</v>
      </c>
      <c r="D19" s="206" t="s">
        <v>420</v>
      </c>
      <c r="E19" s="197" t="s">
        <v>575</v>
      </c>
      <c r="F19" s="190"/>
    </row>
    <row r="20" spans="1:6" s="187" customFormat="1" ht="14.25" customHeight="1" x14ac:dyDescent="0.2">
      <c r="A20" s="188">
        <f t="shared" si="0"/>
        <v>1</v>
      </c>
      <c r="B20" s="224" t="s">
        <v>590</v>
      </c>
      <c r="C20" s="203">
        <v>14</v>
      </c>
      <c r="D20" s="206" t="s">
        <v>427</v>
      </c>
      <c r="E20" s="197" t="s">
        <v>576</v>
      </c>
      <c r="F20" s="190"/>
    </row>
    <row r="21" spans="1:6" s="187" customFormat="1" ht="14.25" customHeight="1" x14ac:dyDescent="0.2">
      <c r="A21" s="188">
        <f t="shared" si="0"/>
        <v>1</v>
      </c>
      <c r="B21" s="189" t="s">
        <v>591</v>
      </c>
      <c r="C21" s="203">
        <v>15</v>
      </c>
      <c r="D21" s="204" t="s">
        <v>407</v>
      </c>
      <c r="E21" s="195" t="s">
        <v>519</v>
      </c>
      <c r="F21" s="190"/>
    </row>
    <row r="22" spans="1:6" s="187" customFormat="1" ht="14.25" customHeight="1" x14ac:dyDescent="0.2">
      <c r="A22" s="188">
        <f t="shared" si="0"/>
        <v>1</v>
      </c>
      <c r="B22" s="189" t="s">
        <v>592</v>
      </c>
      <c r="C22" s="203">
        <v>16</v>
      </c>
      <c r="D22" s="204" t="s">
        <v>520</v>
      </c>
      <c r="E22" s="195" t="s">
        <v>521</v>
      </c>
      <c r="F22" s="190"/>
    </row>
    <row r="23" spans="1:6" s="187" customFormat="1" ht="14.25" customHeight="1" x14ac:dyDescent="0.2">
      <c r="A23" s="188">
        <f t="shared" si="0"/>
        <v>1</v>
      </c>
      <c r="B23" s="189" t="s">
        <v>593</v>
      </c>
      <c r="C23" s="203">
        <v>17</v>
      </c>
      <c r="D23" s="206" t="s">
        <v>409</v>
      </c>
      <c r="E23" s="197" t="s">
        <v>577</v>
      </c>
      <c r="F23" s="190"/>
    </row>
    <row r="24" spans="1:6" s="187" customFormat="1" ht="14.25" customHeight="1" x14ac:dyDescent="0.2">
      <c r="A24" s="188">
        <f t="shared" si="0"/>
        <v>1</v>
      </c>
      <c r="B24" s="189" t="s">
        <v>594</v>
      </c>
      <c r="C24" s="203">
        <v>18</v>
      </c>
      <c r="D24" s="206" t="s">
        <v>410</v>
      </c>
      <c r="E24" s="197" t="s">
        <v>578</v>
      </c>
      <c r="F24" s="190"/>
    </row>
    <row r="25" spans="1:6" s="187" customFormat="1" ht="14.25" customHeight="1" x14ac:dyDescent="0.2">
      <c r="A25" s="188">
        <f t="shared" si="0"/>
        <v>1</v>
      </c>
      <c r="B25" s="189" t="s">
        <v>595</v>
      </c>
      <c r="C25" s="203">
        <v>19</v>
      </c>
      <c r="D25" s="204" t="s">
        <v>412</v>
      </c>
      <c r="E25" s="195" t="s">
        <v>522</v>
      </c>
      <c r="F25" s="190"/>
    </row>
    <row r="26" spans="1:6" s="187" customFormat="1" ht="14.25" customHeight="1" x14ac:dyDescent="0.2">
      <c r="A26" s="188">
        <f t="shared" si="0"/>
        <v>1</v>
      </c>
      <c r="B26" s="189" t="s">
        <v>596</v>
      </c>
      <c r="C26" s="203">
        <v>20</v>
      </c>
      <c r="D26" s="204" t="s">
        <v>485</v>
      </c>
      <c r="E26" s="195" t="s">
        <v>523</v>
      </c>
      <c r="F26" s="190"/>
    </row>
    <row r="27" spans="1:6" s="187" customFormat="1" ht="14.25" customHeight="1" x14ac:dyDescent="0.2">
      <c r="A27" s="188">
        <f t="shared" si="0"/>
        <v>1</v>
      </c>
      <c r="B27" s="189" t="s">
        <v>597</v>
      </c>
      <c r="C27" s="203">
        <v>21</v>
      </c>
      <c r="D27" s="204" t="s">
        <v>411</v>
      </c>
      <c r="E27" s="195" t="s">
        <v>524</v>
      </c>
      <c r="F27" s="190"/>
    </row>
    <row r="28" spans="1:6" s="187" customFormat="1" ht="14.25" customHeight="1" x14ac:dyDescent="0.2">
      <c r="A28" s="188">
        <f t="shared" si="0"/>
        <v>1</v>
      </c>
      <c r="B28" s="189" t="s">
        <v>598</v>
      </c>
      <c r="C28" s="203">
        <v>22</v>
      </c>
      <c r="D28" s="204" t="s">
        <v>484</v>
      </c>
      <c r="E28" s="195" t="s">
        <v>525</v>
      </c>
      <c r="F28" s="190"/>
    </row>
    <row r="29" spans="1:6" s="187" customFormat="1" ht="17.100000000000001" customHeight="1" x14ac:dyDescent="0.2">
      <c r="A29" s="199"/>
      <c r="B29" s="199"/>
      <c r="C29" s="207"/>
      <c r="D29" s="208"/>
      <c r="E29" s="209"/>
      <c r="F29" s="209"/>
    </row>
    <row r="30" spans="1:6" s="187" customFormat="1" ht="17.100000000000001" customHeight="1" x14ac:dyDescent="0.2">
      <c r="A30" s="199"/>
      <c r="B30" s="199"/>
      <c r="C30" s="210" t="s">
        <v>526</v>
      </c>
      <c r="D30" s="210"/>
      <c r="E30" s="211"/>
      <c r="F30" s="209"/>
    </row>
    <row r="31" spans="1:6" s="187" customFormat="1" ht="17.100000000000001" customHeight="1" x14ac:dyDescent="0.2">
      <c r="A31" s="188">
        <f t="shared" ref="A31:A41" si="1">COUNTIF(B:B,B31)</f>
        <v>1</v>
      </c>
      <c r="B31" s="189" t="s">
        <v>599</v>
      </c>
      <c r="C31" s="212">
        <v>1</v>
      </c>
      <c r="D31" s="206" t="s">
        <v>418</v>
      </c>
      <c r="E31" s="199"/>
      <c r="F31" s="209"/>
    </row>
    <row r="32" spans="1:6" s="187" customFormat="1" ht="17.100000000000001" customHeight="1" x14ac:dyDescent="0.2">
      <c r="A32" s="188">
        <f t="shared" si="1"/>
        <v>1</v>
      </c>
      <c r="B32" s="189" t="s">
        <v>600</v>
      </c>
      <c r="C32" s="212">
        <v>2</v>
      </c>
      <c r="D32" s="206" t="s">
        <v>504</v>
      </c>
      <c r="E32" s="199"/>
      <c r="F32" s="209"/>
    </row>
    <row r="33" spans="1:10" s="187" customFormat="1" ht="17.100000000000001" customHeight="1" x14ac:dyDescent="0.2">
      <c r="A33" s="188">
        <f t="shared" si="1"/>
        <v>1</v>
      </c>
      <c r="B33" s="189" t="s">
        <v>601</v>
      </c>
      <c r="C33" s="212">
        <v>3</v>
      </c>
      <c r="D33" s="206" t="s">
        <v>505</v>
      </c>
      <c r="E33" s="199"/>
      <c r="F33" s="209"/>
    </row>
    <row r="34" spans="1:10" s="187" customFormat="1" ht="17.100000000000001" customHeight="1" x14ac:dyDescent="0.2">
      <c r="A34" s="188">
        <f t="shared" si="1"/>
        <v>1</v>
      </c>
      <c r="B34" s="189" t="s">
        <v>602</v>
      </c>
      <c r="C34" s="212">
        <v>4</v>
      </c>
      <c r="D34" s="206" t="s">
        <v>527</v>
      </c>
      <c r="E34" s="199"/>
      <c r="F34" s="199"/>
    </row>
    <row r="35" spans="1:10" s="187" customFormat="1" ht="17.100000000000001" customHeight="1" x14ac:dyDescent="0.2">
      <c r="A35" s="188">
        <f t="shared" si="1"/>
        <v>1</v>
      </c>
      <c r="B35" s="189" t="s">
        <v>603</v>
      </c>
      <c r="C35" s="212">
        <v>5</v>
      </c>
      <c r="D35" s="206" t="s">
        <v>506</v>
      </c>
      <c r="E35" s="199"/>
      <c r="F35" s="209"/>
    </row>
    <row r="36" spans="1:10" s="187" customFormat="1" ht="17.100000000000001" customHeight="1" x14ac:dyDescent="0.2">
      <c r="A36" s="188">
        <f t="shared" si="1"/>
        <v>1</v>
      </c>
      <c r="B36" s="189" t="s">
        <v>604</v>
      </c>
      <c r="C36" s="212">
        <v>6</v>
      </c>
      <c r="D36" s="206" t="s">
        <v>507</v>
      </c>
      <c r="E36" s="199"/>
      <c r="F36" s="209"/>
    </row>
    <row r="37" spans="1:10" s="187" customFormat="1" ht="17.100000000000001" customHeight="1" x14ac:dyDescent="0.2">
      <c r="A37" s="188">
        <f t="shared" si="1"/>
        <v>1</v>
      </c>
      <c r="B37" s="189" t="s">
        <v>605</v>
      </c>
      <c r="C37" s="212">
        <v>7</v>
      </c>
      <c r="D37" s="206" t="s">
        <v>508</v>
      </c>
      <c r="E37" s="199"/>
      <c r="F37" s="209"/>
    </row>
    <row r="38" spans="1:10" s="187" customFormat="1" ht="17.100000000000001" customHeight="1" x14ac:dyDescent="0.2">
      <c r="A38" s="188">
        <f t="shared" si="1"/>
        <v>1</v>
      </c>
      <c r="B38" s="189" t="s">
        <v>606</v>
      </c>
      <c r="C38" s="212">
        <v>8</v>
      </c>
      <c r="D38" s="206" t="s">
        <v>721</v>
      </c>
      <c r="E38" s="199"/>
      <c r="F38" s="199"/>
      <c r="J38" s="192"/>
    </row>
    <row r="39" spans="1:10" s="187" customFormat="1" ht="17.100000000000001" customHeight="1" x14ac:dyDescent="0.2">
      <c r="A39" s="188">
        <f t="shared" si="1"/>
        <v>1</v>
      </c>
      <c r="B39" s="189" t="s">
        <v>607</v>
      </c>
      <c r="C39" s="212">
        <v>9</v>
      </c>
      <c r="D39" s="206" t="s">
        <v>509</v>
      </c>
      <c r="E39" s="199"/>
      <c r="F39" s="209"/>
      <c r="J39" s="192"/>
    </row>
    <row r="40" spans="1:10" s="187" customFormat="1" ht="17.100000000000001" customHeight="1" x14ac:dyDescent="0.2">
      <c r="A40" s="188">
        <f t="shared" si="1"/>
        <v>1</v>
      </c>
      <c r="B40" s="189" t="s">
        <v>608</v>
      </c>
      <c r="C40" s="212">
        <v>10</v>
      </c>
      <c r="D40" s="206" t="s">
        <v>528</v>
      </c>
      <c r="E40" s="199"/>
      <c r="F40" s="209"/>
      <c r="J40" s="192"/>
    </row>
    <row r="41" spans="1:10" s="187" customFormat="1" ht="17.100000000000001" customHeight="1" x14ac:dyDescent="0.2">
      <c r="A41" s="188">
        <f t="shared" si="1"/>
        <v>1</v>
      </c>
      <c r="B41" s="189" t="s">
        <v>609</v>
      </c>
      <c r="C41" s="212">
        <v>11</v>
      </c>
      <c r="D41" s="206" t="s">
        <v>510</v>
      </c>
      <c r="E41" s="199"/>
      <c r="F41" s="209"/>
      <c r="J41" s="192"/>
    </row>
    <row r="42" spans="1:10" s="187" customFormat="1" ht="17.100000000000001" customHeight="1" x14ac:dyDescent="0.2">
      <c r="A42" s="199"/>
      <c r="B42" s="199"/>
      <c r="C42" s="212"/>
      <c r="D42" s="212"/>
      <c r="E42" s="206"/>
      <c r="F42" s="209"/>
    </row>
    <row r="43" spans="1:10" s="187" customFormat="1" ht="17.100000000000001" customHeight="1" x14ac:dyDescent="0.2">
      <c r="A43" s="199"/>
      <c r="B43" s="199"/>
      <c r="C43" s="210" t="s">
        <v>529</v>
      </c>
      <c r="D43" s="212"/>
      <c r="E43" s="211"/>
      <c r="F43" s="209"/>
    </row>
    <row r="44" spans="1:10" s="187" customFormat="1" ht="17.100000000000001" customHeight="1" x14ac:dyDescent="0.2">
      <c r="A44" s="188">
        <f t="shared" ref="A44:A76" si="2">COUNTIF(B:B,B44)</f>
        <v>1</v>
      </c>
      <c r="B44" s="189" t="s">
        <v>610</v>
      </c>
      <c r="C44" s="212">
        <v>1</v>
      </c>
      <c r="D44" s="206" t="s">
        <v>530</v>
      </c>
      <c r="E44" s="199"/>
      <c r="F44" s="209"/>
    </row>
    <row r="45" spans="1:10" ht="17.100000000000001" customHeight="1" x14ac:dyDescent="0.2">
      <c r="A45" s="188">
        <f t="shared" si="2"/>
        <v>1</v>
      </c>
      <c r="B45" s="189" t="s">
        <v>611</v>
      </c>
      <c r="C45" s="212">
        <v>2</v>
      </c>
      <c r="D45" s="206" t="s">
        <v>486</v>
      </c>
      <c r="E45" s="188"/>
      <c r="F45" s="188"/>
    </row>
    <row r="46" spans="1:10" ht="17.100000000000001" customHeight="1" x14ac:dyDescent="0.2">
      <c r="A46" s="188">
        <f t="shared" si="2"/>
        <v>1</v>
      </c>
      <c r="B46" s="189" t="s">
        <v>612</v>
      </c>
      <c r="C46" s="212">
        <v>3</v>
      </c>
      <c r="D46" s="206" t="s">
        <v>531</v>
      </c>
      <c r="E46" s="188"/>
      <c r="F46" s="188"/>
    </row>
    <row r="47" spans="1:10" ht="17.100000000000001" customHeight="1" x14ac:dyDescent="0.2">
      <c r="A47" s="188">
        <f t="shared" si="2"/>
        <v>1</v>
      </c>
      <c r="B47" s="189" t="s">
        <v>613</v>
      </c>
      <c r="C47" s="212">
        <v>4</v>
      </c>
      <c r="D47" s="206" t="s">
        <v>414</v>
      </c>
      <c r="E47" s="188"/>
      <c r="F47" s="188"/>
    </row>
    <row r="48" spans="1:10" ht="17.100000000000001" customHeight="1" x14ac:dyDescent="0.2">
      <c r="A48" s="188">
        <f t="shared" si="2"/>
        <v>1</v>
      </c>
      <c r="B48" s="189" t="s">
        <v>614</v>
      </c>
      <c r="C48" s="212">
        <v>5</v>
      </c>
      <c r="D48" s="206" t="s">
        <v>487</v>
      </c>
      <c r="E48" s="188"/>
      <c r="F48" s="188"/>
    </row>
    <row r="49" spans="1:6" ht="17.100000000000001" customHeight="1" x14ac:dyDescent="0.2">
      <c r="A49" s="188">
        <f t="shared" si="2"/>
        <v>1</v>
      </c>
      <c r="B49" s="189" t="s">
        <v>615</v>
      </c>
      <c r="C49" s="212">
        <v>6</v>
      </c>
      <c r="D49" s="206" t="s">
        <v>532</v>
      </c>
      <c r="E49" s="188"/>
      <c r="F49" s="188"/>
    </row>
    <row r="50" spans="1:6" ht="17.100000000000001" customHeight="1" x14ac:dyDescent="0.2">
      <c r="A50" s="188">
        <f t="shared" si="2"/>
        <v>1</v>
      </c>
      <c r="B50" s="189" t="s">
        <v>616</v>
      </c>
      <c r="C50" s="212">
        <v>7</v>
      </c>
      <c r="D50" s="206" t="s">
        <v>488</v>
      </c>
      <c r="E50" s="188"/>
      <c r="F50" s="188"/>
    </row>
    <row r="51" spans="1:6" ht="17.100000000000001" customHeight="1" x14ac:dyDescent="0.2">
      <c r="A51" s="188">
        <f t="shared" si="2"/>
        <v>1</v>
      </c>
      <c r="B51" s="189" t="s">
        <v>617</v>
      </c>
      <c r="C51" s="212">
        <v>8</v>
      </c>
      <c r="D51" s="206" t="s">
        <v>415</v>
      </c>
      <c r="E51" s="188"/>
      <c r="F51" s="188"/>
    </row>
    <row r="52" spans="1:6" ht="17.100000000000001" customHeight="1" x14ac:dyDescent="0.2">
      <c r="A52" s="188">
        <f t="shared" si="2"/>
        <v>1</v>
      </c>
      <c r="B52" s="189" t="s">
        <v>618</v>
      </c>
      <c r="C52" s="212">
        <v>9</v>
      </c>
      <c r="D52" s="206" t="s">
        <v>489</v>
      </c>
      <c r="E52" s="188"/>
      <c r="F52" s="188"/>
    </row>
    <row r="53" spans="1:6" ht="17.100000000000001" customHeight="1" x14ac:dyDescent="0.2">
      <c r="A53" s="188">
        <f t="shared" si="2"/>
        <v>1</v>
      </c>
      <c r="B53" s="189" t="s">
        <v>619</v>
      </c>
      <c r="C53" s="212">
        <v>10</v>
      </c>
      <c r="D53" s="206" t="s">
        <v>490</v>
      </c>
      <c r="E53" s="188"/>
      <c r="F53" s="188"/>
    </row>
    <row r="54" spans="1:6" ht="17.100000000000001" customHeight="1" x14ac:dyDescent="0.2">
      <c r="A54" s="188">
        <f t="shared" si="2"/>
        <v>1</v>
      </c>
      <c r="B54" s="189" t="s">
        <v>620</v>
      </c>
      <c r="C54" s="212">
        <v>11</v>
      </c>
      <c r="D54" s="206" t="s">
        <v>417</v>
      </c>
      <c r="E54" s="188"/>
      <c r="F54" s="188"/>
    </row>
    <row r="55" spans="1:6" ht="17.100000000000001" customHeight="1" x14ac:dyDescent="0.2">
      <c r="A55" s="188">
        <f t="shared" si="2"/>
        <v>1</v>
      </c>
      <c r="B55" s="189" t="s">
        <v>621</v>
      </c>
      <c r="C55" s="212">
        <v>12</v>
      </c>
      <c r="D55" s="206" t="s">
        <v>491</v>
      </c>
      <c r="E55" s="188"/>
      <c r="F55" s="188"/>
    </row>
    <row r="56" spans="1:6" ht="17.100000000000001" customHeight="1" x14ac:dyDescent="0.2">
      <c r="A56" s="188">
        <f t="shared" si="2"/>
        <v>1</v>
      </c>
      <c r="B56" s="189" t="s">
        <v>622</v>
      </c>
      <c r="C56" s="212">
        <v>13</v>
      </c>
      <c r="D56" s="206" t="s">
        <v>492</v>
      </c>
      <c r="E56" s="188"/>
      <c r="F56" s="188"/>
    </row>
    <row r="57" spans="1:6" ht="17.100000000000001" customHeight="1" x14ac:dyDescent="0.2">
      <c r="A57" s="188">
        <f t="shared" si="2"/>
        <v>1</v>
      </c>
      <c r="B57" s="189" t="s">
        <v>623</v>
      </c>
      <c r="C57" s="212">
        <v>14</v>
      </c>
      <c r="D57" s="206" t="s">
        <v>533</v>
      </c>
      <c r="E57" s="188"/>
      <c r="F57" s="188"/>
    </row>
    <row r="58" spans="1:6" ht="17.100000000000001" customHeight="1" x14ac:dyDescent="0.2">
      <c r="A58" s="188">
        <f t="shared" si="2"/>
        <v>1</v>
      </c>
      <c r="B58" s="189" t="s">
        <v>624</v>
      </c>
      <c r="C58" s="212">
        <v>15</v>
      </c>
      <c r="D58" s="206" t="s">
        <v>534</v>
      </c>
      <c r="E58" s="188"/>
      <c r="F58" s="188"/>
    </row>
    <row r="59" spans="1:6" ht="17.100000000000001" customHeight="1" x14ac:dyDescent="0.2">
      <c r="A59" s="188">
        <f t="shared" si="2"/>
        <v>1</v>
      </c>
      <c r="B59" s="189" t="s">
        <v>625</v>
      </c>
      <c r="C59" s="212">
        <v>16</v>
      </c>
      <c r="D59" s="206" t="s">
        <v>535</v>
      </c>
      <c r="E59" s="188"/>
      <c r="F59" s="188"/>
    </row>
    <row r="60" spans="1:6" ht="17.100000000000001" customHeight="1" x14ac:dyDescent="0.2">
      <c r="A60" s="188">
        <f t="shared" si="2"/>
        <v>1</v>
      </c>
      <c r="B60" s="189" t="s">
        <v>626</v>
      </c>
      <c r="C60" s="212">
        <v>17</v>
      </c>
      <c r="D60" s="206" t="s">
        <v>493</v>
      </c>
      <c r="E60" s="188"/>
      <c r="F60" s="188"/>
    </row>
    <row r="61" spans="1:6" ht="17.100000000000001" customHeight="1" x14ac:dyDescent="0.2">
      <c r="A61" s="188">
        <f t="shared" si="2"/>
        <v>1</v>
      </c>
      <c r="B61" s="189" t="s">
        <v>627</v>
      </c>
      <c r="C61" s="212">
        <v>18</v>
      </c>
      <c r="D61" s="206" t="s">
        <v>536</v>
      </c>
      <c r="E61" s="188"/>
      <c r="F61" s="188"/>
    </row>
    <row r="62" spans="1:6" ht="17.100000000000001" customHeight="1" x14ac:dyDescent="0.2">
      <c r="A62" s="188">
        <f t="shared" si="2"/>
        <v>1</v>
      </c>
      <c r="B62" s="189" t="s">
        <v>628</v>
      </c>
      <c r="C62" s="212">
        <v>19</v>
      </c>
      <c r="D62" s="206" t="s">
        <v>537</v>
      </c>
      <c r="E62" s="188"/>
      <c r="F62" s="188"/>
    </row>
    <row r="63" spans="1:6" ht="17.100000000000001" customHeight="1" x14ac:dyDescent="0.2">
      <c r="A63" s="188">
        <f t="shared" si="2"/>
        <v>1</v>
      </c>
      <c r="B63" s="189" t="s">
        <v>629</v>
      </c>
      <c r="C63" s="212">
        <v>20</v>
      </c>
      <c r="D63" s="206" t="s">
        <v>400</v>
      </c>
      <c r="E63" s="188"/>
      <c r="F63" s="188"/>
    </row>
    <row r="64" spans="1:6" ht="17.100000000000001" customHeight="1" x14ac:dyDescent="0.2">
      <c r="A64" s="188">
        <f t="shared" si="2"/>
        <v>1</v>
      </c>
      <c r="B64" s="189" t="s">
        <v>630</v>
      </c>
      <c r="C64" s="212">
        <v>21</v>
      </c>
      <c r="D64" s="206" t="s">
        <v>494</v>
      </c>
      <c r="E64" s="188"/>
      <c r="F64" s="188"/>
    </row>
    <row r="65" spans="1:6" ht="17.100000000000001" customHeight="1" x14ac:dyDescent="0.2">
      <c r="A65" s="188">
        <f t="shared" si="2"/>
        <v>1</v>
      </c>
      <c r="B65" s="189" t="s">
        <v>631</v>
      </c>
      <c r="C65" s="212">
        <v>22</v>
      </c>
      <c r="D65" s="206" t="s">
        <v>413</v>
      </c>
      <c r="E65" s="188"/>
    </row>
    <row r="66" spans="1:6" ht="17.100000000000001" customHeight="1" x14ac:dyDescent="0.2">
      <c r="A66" s="188">
        <f t="shared" si="2"/>
        <v>1</v>
      </c>
      <c r="B66" s="189" t="s">
        <v>632</v>
      </c>
      <c r="C66" s="212">
        <v>23</v>
      </c>
      <c r="D66" s="206" t="s">
        <v>538</v>
      </c>
      <c r="E66" s="188"/>
      <c r="F66" s="188"/>
    </row>
    <row r="67" spans="1:6" ht="17.100000000000001" customHeight="1" x14ac:dyDescent="0.2">
      <c r="A67" s="188">
        <f t="shared" si="2"/>
        <v>1</v>
      </c>
      <c r="B67" s="189" t="s">
        <v>633</v>
      </c>
      <c r="C67" s="212">
        <v>24</v>
      </c>
      <c r="D67" s="206" t="s">
        <v>539</v>
      </c>
      <c r="E67" s="188"/>
      <c r="F67" s="188"/>
    </row>
    <row r="68" spans="1:6" ht="17.100000000000001" customHeight="1" x14ac:dyDescent="0.2">
      <c r="A68" s="188">
        <f t="shared" si="2"/>
        <v>1</v>
      </c>
      <c r="B68" s="189" t="s">
        <v>634</v>
      </c>
      <c r="C68" s="212">
        <v>25</v>
      </c>
      <c r="D68" s="206" t="s">
        <v>495</v>
      </c>
      <c r="E68" s="188"/>
      <c r="F68" s="188"/>
    </row>
    <row r="69" spans="1:6" ht="17.100000000000001" customHeight="1" x14ac:dyDescent="0.2">
      <c r="A69" s="188">
        <f t="shared" si="2"/>
        <v>1</v>
      </c>
      <c r="B69" s="189" t="s">
        <v>635</v>
      </c>
      <c r="C69" s="212">
        <v>26</v>
      </c>
      <c r="D69" s="206" t="s">
        <v>496</v>
      </c>
      <c r="E69" s="188"/>
      <c r="F69" s="188"/>
    </row>
    <row r="70" spans="1:6" ht="17.100000000000001" customHeight="1" x14ac:dyDescent="0.2">
      <c r="A70" s="188">
        <f t="shared" si="2"/>
        <v>1</v>
      </c>
      <c r="B70" s="189" t="s">
        <v>636</v>
      </c>
      <c r="C70" s="212">
        <v>27</v>
      </c>
      <c r="D70" s="206" t="s">
        <v>497</v>
      </c>
      <c r="E70" s="188"/>
      <c r="F70" s="188"/>
    </row>
    <row r="71" spans="1:6" ht="17.100000000000001" customHeight="1" x14ac:dyDescent="0.2">
      <c r="A71" s="188">
        <f t="shared" si="2"/>
        <v>1</v>
      </c>
      <c r="B71" s="189" t="s">
        <v>637</v>
      </c>
      <c r="C71" s="212">
        <v>28</v>
      </c>
      <c r="D71" s="206" t="s">
        <v>498</v>
      </c>
      <c r="E71" s="188"/>
      <c r="F71" s="188"/>
    </row>
    <row r="72" spans="1:6" ht="17.100000000000001" customHeight="1" x14ac:dyDescent="0.2">
      <c r="A72" s="188">
        <f t="shared" si="2"/>
        <v>1</v>
      </c>
      <c r="B72" s="189" t="s">
        <v>638</v>
      </c>
      <c r="C72" s="212">
        <v>29</v>
      </c>
      <c r="D72" s="206" t="s">
        <v>499</v>
      </c>
      <c r="E72" s="188"/>
      <c r="F72" s="188"/>
    </row>
    <row r="73" spans="1:6" ht="17.100000000000001" customHeight="1" x14ac:dyDescent="0.2">
      <c r="A73" s="188">
        <f t="shared" si="2"/>
        <v>1</v>
      </c>
      <c r="B73" s="189" t="s">
        <v>639</v>
      </c>
      <c r="C73" s="212">
        <v>30</v>
      </c>
      <c r="D73" s="206" t="s">
        <v>500</v>
      </c>
      <c r="E73" s="188"/>
      <c r="F73" s="188"/>
    </row>
    <row r="74" spans="1:6" ht="17.100000000000001" customHeight="1" x14ac:dyDescent="0.2">
      <c r="A74" s="188">
        <f t="shared" si="2"/>
        <v>1</v>
      </c>
      <c r="B74" s="189" t="s">
        <v>640</v>
      </c>
      <c r="C74" s="212">
        <v>31</v>
      </c>
      <c r="D74" s="206" t="s">
        <v>501</v>
      </c>
      <c r="E74" s="188"/>
      <c r="F74" s="188"/>
    </row>
    <row r="75" spans="1:6" ht="17.100000000000001" customHeight="1" x14ac:dyDescent="0.2">
      <c r="A75" s="188">
        <f t="shared" si="2"/>
        <v>1</v>
      </c>
      <c r="B75" s="189" t="s">
        <v>641</v>
      </c>
      <c r="C75" s="212">
        <v>32</v>
      </c>
      <c r="D75" s="206" t="s">
        <v>502</v>
      </c>
      <c r="E75" s="188"/>
      <c r="F75" s="188"/>
    </row>
    <row r="76" spans="1:6" ht="17.100000000000001" customHeight="1" x14ac:dyDescent="0.2">
      <c r="A76" s="188">
        <f t="shared" si="2"/>
        <v>1</v>
      </c>
      <c r="B76" s="189" t="s">
        <v>642</v>
      </c>
      <c r="C76" s="212">
        <v>33</v>
      </c>
      <c r="D76" s="206" t="s">
        <v>503</v>
      </c>
      <c r="E76" s="188"/>
      <c r="F76" s="188"/>
    </row>
    <row r="77" spans="1:6" ht="17.100000000000001" customHeight="1" x14ac:dyDescent="0.2">
      <c r="C77" s="214"/>
      <c r="D77" s="212"/>
      <c r="E77" s="211"/>
      <c r="F77" s="188"/>
    </row>
    <row r="78" spans="1:6" ht="17.100000000000001" customHeight="1" x14ac:dyDescent="0.2">
      <c r="C78" s="210" t="s">
        <v>540</v>
      </c>
      <c r="D78" s="214"/>
      <c r="E78" s="211"/>
      <c r="F78" s="188"/>
    </row>
    <row r="79" spans="1:6" ht="17.100000000000001" customHeight="1" x14ac:dyDescent="0.2">
      <c r="A79" s="188">
        <f t="shared" ref="A79:A88" si="3">COUNTIF(B:B,B79)</f>
        <v>1</v>
      </c>
      <c r="B79" s="189" t="s">
        <v>643</v>
      </c>
      <c r="C79" s="212">
        <v>1</v>
      </c>
      <c r="D79" s="206" t="s">
        <v>404</v>
      </c>
      <c r="E79" s="188"/>
      <c r="F79" s="188"/>
    </row>
    <row r="80" spans="1:6" ht="17.100000000000001" customHeight="1" x14ac:dyDescent="0.2">
      <c r="A80" s="188">
        <f t="shared" si="3"/>
        <v>1</v>
      </c>
      <c r="B80" s="189" t="s">
        <v>644</v>
      </c>
      <c r="C80" s="212">
        <v>2</v>
      </c>
      <c r="D80" s="206" t="s">
        <v>421</v>
      </c>
      <c r="E80" s="188"/>
      <c r="F80" s="188"/>
    </row>
    <row r="81" spans="1:6" ht="17.100000000000001" customHeight="1" x14ac:dyDescent="0.2">
      <c r="A81" s="188">
        <f t="shared" si="3"/>
        <v>1</v>
      </c>
      <c r="B81" s="189" t="s">
        <v>645</v>
      </c>
      <c r="C81" s="212">
        <v>3</v>
      </c>
      <c r="D81" s="206" t="s">
        <v>422</v>
      </c>
      <c r="E81" s="188"/>
      <c r="F81" s="188"/>
    </row>
    <row r="82" spans="1:6" ht="17.100000000000001" customHeight="1" x14ac:dyDescent="0.2">
      <c r="A82" s="188">
        <f t="shared" si="3"/>
        <v>1</v>
      </c>
      <c r="B82" s="189" t="s">
        <v>646</v>
      </c>
      <c r="C82" s="212">
        <v>4</v>
      </c>
      <c r="D82" s="206" t="s">
        <v>541</v>
      </c>
      <c r="E82" s="188"/>
      <c r="F82" s="188"/>
    </row>
    <row r="83" spans="1:6" ht="17.100000000000001" customHeight="1" x14ac:dyDescent="0.2">
      <c r="A83" s="188">
        <f t="shared" si="3"/>
        <v>1</v>
      </c>
      <c r="B83" s="189" t="s">
        <v>647</v>
      </c>
      <c r="C83" s="212">
        <v>5</v>
      </c>
      <c r="D83" s="206" t="s">
        <v>425</v>
      </c>
      <c r="E83" s="188"/>
      <c r="F83" s="188"/>
    </row>
    <row r="84" spans="1:6" ht="17.100000000000001" customHeight="1" x14ac:dyDescent="0.2">
      <c r="A84" s="188">
        <f t="shared" si="3"/>
        <v>1</v>
      </c>
      <c r="B84" s="189" t="s">
        <v>648</v>
      </c>
      <c r="C84" s="212">
        <v>6</v>
      </c>
      <c r="D84" s="206" t="s">
        <v>542</v>
      </c>
      <c r="E84" s="188"/>
    </row>
    <row r="85" spans="1:6" ht="17.100000000000001" customHeight="1" x14ac:dyDescent="0.2">
      <c r="A85" s="188">
        <f t="shared" si="3"/>
        <v>1</v>
      </c>
      <c r="B85" s="189" t="s">
        <v>649</v>
      </c>
      <c r="C85" s="212">
        <v>7</v>
      </c>
      <c r="D85" s="206" t="s">
        <v>426</v>
      </c>
      <c r="E85" s="188"/>
      <c r="F85" s="188"/>
    </row>
    <row r="86" spans="1:6" ht="17.100000000000001" customHeight="1" x14ac:dyDescent="0.2">
      <c r="A86" s="188">
        <f t="shared" si="3"/>
        <v>1</v>
      </c>
      <c r="B86" s="189" t="s">
        <v>650</v>
      </c>
      <c r="C86" s="212">
        <v>8</v>
      </c>
      <c r="D86" s="206" t="s">
        <v>402</v>
      </c>
      <c r="E86" s="188"/>
      <c r="F86" s="188"/>
    </row>
    <row r="87" spans="1:6" ht="17.100000000000001" customHeight="1" x14ac:dyDescent="0.2">
      <c r="A87" s="188">
        <f t="shared" si="3"/>
        <v>1</v>
      </c>
      <c r="B87" s="189" t="s">
        <v>651</v>
      </c>
      <c r="C87" s="212">
        <v>9</v>
      </c>
      <c r="D87" s="206" t="s">
        <v>544</v>
      </c>
      <c r="E87" s="188"/>
      <c r="F87" s="188"/>
    </row>
    <row r="88" spans="1:6" ht="17.100000000000001" customHeight="1" x14ac:dyDescent="0.2">
      <c r="A88" s="188">
        <f t="shared" si="3"/>
        <v>1</v>
      </c>
      <c r="B88" s="189" t="s">
        <v>652</v>
      </c>
      <c r="C88" s="212">
        <v>10</v>
      </c>
      <c r="D88" s="206" t="s">
        <v>545</v>
      </c>
      <c r="E88" s="188"/>
      <c r="F88" s="188"/>
    </row>
    <row r="89" spans="1:6" ht="17.100000000000001" customHeight="1" x14ac:dyDescent="0.2">
      <c r="C89" s="212"/>
      <c r="D89" s="212"/>
      <c r="E89" s="205"/>
      <c r="F89" s="188"/>
    </row>
    <row r="90" spans="1:6" ht="17.100000000000001" customHeight="1" x14ac:dyDescent="0.2">
      <c r="C90" s="210" t="s">
        <v>546</v>
      </c>
      <c r="D90" s="212"/>
      <c r="E90" s="211"/>
      <c r="F90" s="215"/>
    </row>
    <row r="91" spans="1:6" ht="17.100000000000001" customHeight="1" x14ac:dyDescent="0.2">
      <c r="A91" s="188">
        <f t="shared" ref="A91:A111" si="4">COUNTIF(B:B,B91)</f>
        <v>1</v>
      </c>
      <c r="B91" s="189" t="s">
        <v>653</v>
      </c>
      <c r="C91" s="212">
        <v>1</v>
      </c>
      <c r="D91" s="206" t="s">
        <v>428</v>
      </c>
      <c r="E91" s="188"/>
      <c r="F91" s="215"/>
    </row>
    <row r="92" spans="1:6" ht="17.100000000000001" customHeight="1" x14ac:dyDescent="0.2">
      <c r="A92" s="188">
        <f t="shared" si="4"/>
        <v>1</v>
      </c>
      <c r="B92" s="189" t="s">
        <v>654</v>
      </c>
      <c r="C92" s="212">
        <v>2</v>
      </c>
      <c r="D92" s="206" t="s">
        <v>429</v>
      </c>
      <c r="E92" s="188"/>
      <c r="F92" s="215"/>
    </row>
    <row r="93" spans="1:6" ht="17.100000000000001" customHeight="1" x14ac:dyDescent="0.2">
      <c r="A93" s="188">
        <f t="shared" si="4"/>
        <v>1</v>
      </c>
      <c r="B93" s="189" t="s">
        <v>655</v>
      </c>
      <c r="C93" s="212">
        <v>3</v>
      </c>
      <c r="D93" s="206" t="s">
        <v>430</v>
      </c>
      <c r="E93" s="188"/>
      <c r="F93" s="215"/>
    </row>
    <row r="94" spans="1:6" ht="17.100000000000001" customHeight="1" x14ac:dyDescent="0.2">
      <c r="A94" s="188">
        <f t="shared" si="4"/>
        <v>1</v>
      </c>
      <c r="B94" s="189" t="s">
        <v>656</v>
      </c>
      <c r="C94" s="212">
        <v>4</v>
      </c>
      <c r="D94" s="206" t="s">
        <v>408</v>
      </c>
      <c r="E94" s="188"/>
      <c r="F94" s="215"/>
    </row>
    <row r="95" spans="1:6" ht="17.100000000000001" customHeight="1" x14ac:dyDescent="0.2">
      <c r="A95" s="188">
        <f t="shared" si="4"/>
        <v>1</v>
      </c>
      <c r="B95" s="189" t="s">
        <v>657</v>
      </c>
      <c r="C95" s="212">
        <v>5</v>
      </c>
      <c r="D95" s="206" t="s">
        <v>431</v>
      </c>
      <c r="E95" s="188"/>
      <c r="F95" s="215"/>
    </row>
    <row r="96" spans="1:6" ht="17.100000000000001" customHeight="1" x14ac:dyDescent="0.2">
      <c r="A96" s="188">
        <f t="shared" si="4"/>
        <v>1</v>
      </c>
      <c r="B96" s="189" t="s">
        <v>658</v>
      </c>
      <c r="C96" s="212">
        <v>6</v>
      </c>
      <c r="D96" s="206" t="s">
        <v>432</v>
      </c>
      <c r="E96" s="188"/>
      <c r="F96" s="215"/>
    </row>
    <row r="97" spans="1:6" ht="17.100000000000001" customHeight="1" x14ac:dyDescent="0.2">
      <c r="A97" s="188">
        <f t="shared" si="4"/>
        <v>1</v>
      </c>
      <c r="B97" s="189" t="s">
        <v>659</v>
      </c>
      <c r="C97" s="212">
        <v>7</v>
      </c>
      <c r="D97" s="206" t="s">
        <v>433</v>
      </c>
      <c r="E97" s="188"/>
      <c r="F97" s="215"/>
    </row>
    <row r="98" spans="1:6" ht="17.100000000000001" customHeight="1" x14ac:dyDescent="0.2">
      <c r="A98" s="188">
        <f t="shared" si="4"/>
        <v>1</v>
      </c>
      <c r="B98" s="189" t="s">
        <v>660</v>
      </c>
      <c r="C98" s="212">
        <v>8</v>
      </c>
      <c r="D98" s="206" t="s">
        <v>434</v>
      </c>
      <c r="E98" s="188"/>
      <c r="F98" s="215"/>
    </row>
    <row r="99" spans="1:6" ht="17.100000000000001" customHeight="1" x14ac:dyDescent="0.2">
      <c r="A99" s="188">
        <f t="shared" si="4"/>
        <v>1</v>
      </c>
      <c r="B99" s="189" t="s">
        <v>661</v>
      </c>
      <c r="C99" s="212">
        <v>9</v>
      </c>
      <c r="D99" s="206" t="s">
        <v>435</v>
      </c>
      <c r="E99" s="188"/>
      <c r="F99" s="215"/>
    </row>
    <row r="100" spans="1:6" ht="17.100000000000001" customHeight="1" x14ac:dyDescent="0.2">
      <c r="A100" s="188">
        <f t="shared" si="4"/>
        <v>1</v>
      </c>
      <c r="B100" s="189" t="s">
        <v>662</v>
      </c>
      <c r="C100" s="216">
        <v>10</v>
      </c>
      <c r="D100" s="206" t="s">
        <v>436</v>
      </c>
      <c r="E100" s="188"/>
      <c r="F100" s="215"/>
    </row>
    <row r="101" spans="1:6" ht="17.100000000000001" customHeight="1" x14ac:dyDescent="0.2">
      <c r="A101" s="188">
        <f t="shared" si="4"/>
        <v>1</v>
      </c>
      <c r="B101" s="189" t="s">
        <v>663</v>
      </c>
      <c r="C101" s="216">
        <v>11</v>
      </c>
      <c r="D101" s="206" t="s">
        <v>437</v>
      </c>
      <c r="E101" s="188"/>
      <c r="F101" s="215"/>
    </row>
    <row r="102" spans="1:6" ht="17.100000000000001" customHeight="1" x14ac:dyDescent="0.2">
      <c r="A102" s="188">
        <f t="shared" si="4"/>
        <v>1</v>
      </c>
      <c r="B102" s="189" t="s">
        <v>664</v>
      </c>
      <c r="C102" s="216">
        <v>12</v>
      </c>
      <c r="D102" s="206" t="s">
        <v>438</v>
      </c>
      <c r="E102" s="188"/>
      <c r="F102" s="215"/>
    </row>
    <row r="103" spans="1:6" ht="17.100000000000001" customHeight="1" x14ac:dyDescent="0.2">
      <c r="A103" s="188">
        <f t="shared" si="4"/>
        <v>1</v>
      </c>
      <c r="B103" s="189" t="s">
        <v>665</v>
      </c>
      <c r="C103" s="216">
        <v>13</v>
      </c>
      <c r="D103" s="206" t="s">
        <v>439</v>
      </c>
      <c r="E103" s="188"/>
      <c r="F103" s="215"/>
    </row>
    <row r="104" spans="1:6" ht="17.100000000000001" customHeight="1" x14ac:dyDescent="0.2">
      <c r="A104" s="188">
        <f t="shared" si="4"/>
        <v>1</v>
      </c>
      <c r="B104" s="189" t="s">
        <v>666</v>
      </c>
      <c r="C104" s="216">
        <v>14</v>
      </c>
      <c r="D104" s="206" t="s">
        <v>440</v>
      </c>
      <c r="E104" s="188"/>
      <c r="F104" s="215"/>
    </row>
    <row r="105" spans="1:6" ht="17.100000000000001" customHeight="1" x14ac:dyDescent="0.2">
      <c r="A105" s="188">
        <f t="shared" si="4"/>
        <v>1</v>
      </c>
      <c r="B105" s="189" t="s">
        <v>667</v>
      </c>
      <c r="C105" s="216">
        <v>15</v>
      </c>
      <c r="D105" s="206" t="s">
        <v>441</v>
      </c>
      <c r="E105" s="188"/>
      <c r="F105" s="215"/>
    </row>
    <row r="106" spans="1:6" ht="17.100000000000001" customHeight="1" x14ac:dyDescent="0.2">
      <c r="A106" s="188">
        <f t="shared" si="4"/>
        <v>1</v>
      </c>
      <c r="B106" s="189" t="s">
        <v>668</v>
      </c>
      <c r="C106" s="216">
        <v>16</v>
      </c>
      <c r="D106" s="206" t="s">
        <v>442</v>
      </c>
      <c r="E106" s="188"/>
      <c r="F106" s="215"/>
    </row>
    <row r="107" spans="1:6" ht="17.100000000000001" customHeight="1" x14ac:dyDescent="0.2">
      <c r="A107" s="188">
        <f t="shared" si="4"/>
        <v>1</v>
      </c>
      <c r="B107" s="189" t="s">
        <v>669</v>
      </c>
      <c r="C107" s="216">
        <v>17</v>
      </c>
      <c r="D107" s="206" t="s">
        <v>443</v>
      </c>
      <c r="E107" s="188"/>
      <c r="F107" s="215"/>
    </row>
    <row r="108" spans="1:6" ht="17.100000000000001" customHeight="1" x14ac:dyDescent="0.2">
      <c r="A108" s="188">
        <f t="shared" si="4"/>
        <v>1</v>
      </c>
      <c r="B108" s="189" t="s">
        <v>670</v>
      </c>
      <c r="C108" s="216">
        <v>18</v>
      </c>
      <c r="D108" s="206" t="s">
        <v>444</v>
      </c>
      <c r="E108" s="188"/>
      <c r="F108" s="215"/>
    </row>
    <row r="109" spans="1:6" ht="17.100000000000001" customHeight="1" x14ac:dyDescent="0.2">
      <c r="A109" s="188">
        <f t="shared" si="4"/>
        <v>1</v>
      </c>
      <c r="B109" s="189" t="s">
        <v>671</v>
      </c>
      <c r="C109" s="216">
        <v>19</v>
      </c>
      <c r="D109" s="206" t="s">
        <v>445</v>
      </c>
      <c r="E109" s="188"/>
      <c r="F109" s="215"/>
    </row>
    <row r="110" spans="1:6" ht="17.100000000000001" customHeight="1" x14ac:dyDescent="0.2">
      <c r="A110" s="188">
        <f t="shared" si="4"/>
        <v>1</v>
      </c>
      <c r="B110" s="189" t="s">
        <v>672</v>
      </c>
      <c r="C110" s="216">
        <v>20</v>
      </c>
      <c r="D110" s="206" t="s">
        <v>446</v>
      </c>
      <c r="E110" s="188"/>
      <c r="F110" s="215"/>
    </row>
    <row r="111" spans="1:6" ht="17.100000000000001" customHeight="1" x14ac:dyDescent="0.2">
      <c r="A111" s="188">
        <f t="shared" si="4"/>
        <v>1</v>
      </c>
      <c r="B111" s="189" t="s">
        <v>673</v>
      </c>
      <c r="C111" s="216">
        <v>21</v>
      </c>
      <c r="D111" s="206" t="s">
        <v>547</v>
      </c>
      <c r="E111" s="188"/>
      <c r="F111" s="215"/>
    </row>
    <row r="112" spans="1:6" ht="17.100000000000001" customHeight="1" x14ac:dyDescent="0.2">
      <c r="A112" s="192"/>
      <c r="B112" s="192"/>
      <c r="C112" s="216"/>
      <c r="D112" s="206"/>
      <c r="E112" s="205"/>
      <c r="F112" s="215"/>
    </row>
    <row r="113" spans="1:6" ht="17.100000000000001" customHeight="1" x14ac:dyDescent="0.2">
      <c r="A113" s="192"/>
      <c r="B113" s="192"/>
      <c r="C113" s="210" t="s">
        <v>548</v>
      </c>
      <c r="D113" s="206"/>
      <c r="E113" s="217"/>
      <c r="F113" s="215"/>
    </row>
    <row r="114" spans="1:6" ht="17.100000000000001" customHeight="1" x14ac:dyDescent="0.2">
      <c r="A114" s="188">
        <f t="shared" ref="A114:A126" si="5">COUNTIF(B:B,B114)</f>
        <v>1</v>
      </c>
      <c r="B114" s="189" t="s">
        <v>674</v>
      </c>
      <c r="C114" s="212">
        <v>1</v>
      </c>
      <c r="D114" s="206" t="s">
        <v>447</v>
      </c>
      <c r="E114" s="188"/>
      <c r="F114" s="215"/>
    </row>
    <row r="115" spans="1:6" ht="17.100000000000001" customHeight="1" x14ac:dyDescent="0.2">
      <c r="A115" s="188">
        <f t="shared" si="5"/>
        <v>1</v>
      </c>
      <c r="B115" s="189" t="s">
        <v>675</v>
      </c>
      <c r="C115" s="212">
        <v>2</v>
      </c>
      <c r="D115" s="206" t="s">
        <v>448</v>
      </c>
      <c r="E115" s="188"/>
      <c r="F115" s="215"/>
    </row>
    <row r="116" spans="1:6" ht="17.100000000000001" customHeight="1" x14ac:dyDescent="0.2">
      <c r="A116" s="188">
        <f t="shared" si="5"/>
        <v>1</v>
      </c>
      <c r="B116" s="189" t="s">
        <v>676</v>
      </c>
      <c r="C116" s="212">
        <v>3</v>
      </c>
      <c r="D116" s="206" t="s">
        <v>449</v>
      </c>
      <c r="E116" s="188"/>
      <c r="F116" s="215"/>
    </row>
    <row r="117" spans="1:6" ht="17.100000000000001" customHeight="1" x14ac:dyDescent="0.2">
      <c r="A117" s="188">
        <f t="shared" si="5"/>
        <v>1</v>
      </c>
      <c r="B117" s="189" t="s">
        <v>677</v>
      </c>
      <c r="C117" s="212">
        <v>4</v>
      </c>
      <c r="D117" s="206" t="s">
        <v>450</v>
      </c>
      <c r="E117" s="188"/>
      <c r="F117" s="215"/>
    </row>
    <row r="118" spans="1:6" ht="17.100000000000001" customHeight="1" x14ac:dyDescent="0.2">
      <c r="A118" s="188">
        <f t="shared" si="5"/>
        <v>1</v>
      </c>
      <c r="B118" s="189" t="s">
        <v>678</v>
      </c>
      <c r="C118" s="212">
        <v>5</v>
      </c>
      <c r="D118" s="206" t="s">
        <v>451</v>
      </c>
      <c r="E118" s="188"/>
      <c r="F118" s="215"/>
    </row>
    <row r="119" spans="1:6" ht="17.100000000000001" customHeight="1" x14ac:dyDescent="0.2">
      <c r="A119" s="188">
        <f t="shared" si="5"/>
        <v>1</v>
      </c>
      <c r="B119" s="189" t="s">
        <v>679</v>
      </c>
      <c r="C119" s="212">
        <v>6</v>
      </c>
      <c r="D119" s="206" t="s">
        <v>452</v>
      </c>
      <c r="E119" s="188"/>
      <c r="F119" s="215"/>
    </row>
    <row r="120" spans="1:6" ht="17.100000000000001" customHeight="1" x14ac:dyDescent="0.2">
      <c r="A120" s="188">
        <f t="shared" si="5"/>
        <v>1</v>
      </c>
      <c r="B120" s="189" t="s">
        <v>680</v>
      </c>
      <c r="C120" s="212">
        <v>7</v>
      </c>
      <c r="D120" s="206" t="s">
        <v>453</v>
      </c>
      <c r="E120" s="188"/>
      <c r="F120" s="215"/>
    </row>
    <row r="121" spans="1:6" ht="17.100000000000001" customHeight="1" x14ac:dyDescent="0.2">
      <c r="A121" s="188">
        <f t="shared" si="5"/>
        <v>1</v>
      </c>
      <c r="B121" s="189" t="s">
        <v>681</v>
      </c>
      <c r="C121" s="212">
        <v>8</v>
      </c>
      <c r="D121" s="206" t="s">
        <v>454</v>
      </c>
      <c r="E121" s="188"/>
      <c r="F121" s="215"/>
    </row>
    <row r="122" spans="1:6" ht="17.100000000000001" customHeight="1" x14ac:dyDescent="0.2">
      <c r="A122" s="188">
        <f t="shared" si="5"/>
        <v>1</v>
      </c>
      <c r="B122" s="189" t="s">
        <v>682</v>
      </c>
      <c r="C122" s="212">
        <v>9</v>
      </c>
      <c r="D122" s="206" t="s">
        <v>455</v>
      </c>
      <c r="E122" s="188"/>
      <c r="F122" s="215"/>
    </row>
    <row r="123" spans="1:6" ht="17.100000000000001" customHeight="1" x14ac:dyDescent="0.2">
      <c r="A123" s="188">
        <f t="shared" si="5"/>
        <v>1</v>
      </c>
      <c r="B123" s="189" t="s">
        <v>683</v>
      </c>
      <c r="C123" s="212">
        <v>10</v>
      </c>
      <c r="D123" s="206" t="s">
        <v>456</v>
      </c>
      <c r="E123" s="188"/>
      <c r="F123" s="215"/>
    </row>
    <row r="124" spans="1:6" ht="17.100000000000001" customHeight="1" x14ac:dyDescent="0.2">
      <c r="A124" s="188">
        <f t="shared" si="5"/>
        <v>1</v>
      </c>
      <c r="B124" s="189" t="s">
        <v>684</v>
      </c>
      <c r="C124" s="212">
        <v>11</v>
      </c>
      <c r="D124" s="206" t="s">
        <v>457</v>
      </c>
      <c r="E124" s="188"/>
      <c r="F124" s="215"/>
    </row>
    <row r="125" spans="1:6" ht="17.100000000000001" customHeight="1" x14ac:dyDescent="0.2">
      <c r="A125" s="188">
        <f t="shared" si="5"/>
        <v>1</v>
      </c>
      <c r="B125" s="189" t="s">
        <v>685</v>
      </c>
      <c r="C125" s="212">
        <v>12</v>
      </c>
      <c r="D125" s="206" t="s">
        <v>458</v>
      </c>
      <c r="E125" s="188"/>
    </row>
    <row r="126" spans="1:6" ht="17.100000000000001" customHeight="1" x14ac:dyDescent="0.2">
      <c r="A126" s="188">
        <f t="shared" si="5"/>
        <v>1</v>
      </c>
      <c r="B126" s="189" t="s">
        <v>686</v>
      </c>
      <c r="C126" s="212">
        <v>13</v>
      </c>
      <c r="D126" s="206" t="s">
        <v>549</v>
      </c>
      <c r="E126" s="188"/>
      <c r="F126" s="215"/>
    </row>
    <row r="127" spans="1:6" ht="17.100000000000001" customHeight="1" x14ac:dyDescent="0.2">
      <c r="A127" s="192"/>
      <c r="B127" s="192"/>
      <c r="C127" s="212"/>
      <c r="D127" s="212"/>
      <c r="E127" s="206"/>
      <c r="F127" s="215"/>
    </row>
    <row r="128" spans="1:6" ht="17.100000000000001" customHeight="1" x14ac:dyDescent="0.2">
      <c r="A128" s="192"/>
      <c r="B128" s="192"/>
      <c r="C128" s="210" t="s">
        <v>550</v>
      </c>
      <c r="D128" s="212"/>
      <c r="E128" s="211"/>
      <c r="F128" s="215"/>
    </row>
    <row r="129" spans="1:6" ht="17.100000000000001" customHeight="1" x14ac:dyDescent="0.2">
      <c r="A129" s="188">
        <f t="shared" ref="A129:A148" si="6">COUNTIF(B:B,B129)</f>
        <v>1</v>
      </c>
      <c r="B129" s="189" t="s">
        <v>687</v>
      </c>
      <c r="C129" s="212">
        <v>1</v>
      </c>
      <c r="D129" s="206" t="s">
        <v>459</v>
      </c>
      <c r="E129" s="188"/>
      <c r="F129" s="215"/>
    </row>
    <row r="130" spans="1:6" ht="17.100000000000001" customHeight="1" x14ac:dyDescent="0.2">
      <c r="A130" s="188">
        <f t="shared" si="6"/>
        <v>1</v>
      </c>
      <c r="B130" s="189" t="s">
        <v>688</v>
      </c>
      <c r="C130" s="212">
        <v>2</v>
      </c>
      <c r="D130" s="206" t="s">
        <v>460</v>
      </c>
      <c r="E130" s="188"/>
      <c r="F130" s="208"/>
    </row>
    <row r="131" spans="1:6" ht="17.100000000000001" customHeight="1" x14ac:dyDescent="0.2">
      <c r="A131" s="188">
        <f t="shared" si="6"/>
        <v>1</v>
      </c>
      <c r="B131" s="189" t="s">
        <v>689</v>
      </c>
      <c r="C131" s="212">
        <v>3</v>
      </c>
      <c r="D131" s="206" t="s">
        <v>461</v>
      </c>
      <c r="E131" s="188"/>
      <c r="F131" s="188"/>
    </row>
    <row r="132" spans="1:6" ht="17.100000000000001" customHeight="1" x14ac:dyDescent="0.2">
      <c r="A132" s="188">
        <f t="shared" si="6"/>
        <v>1</v>
      </c>
      <c r="B132" s="189" t="s">
        <v>690</v>
      </c>
      <c r="C132" s="212">
        <v>4</v>
      </c>
      <c r="D132" s="206" t="s">
        <v>462</v>
      </c>
      <c r="E132" s="188"/>
      <c r="F132" s="188"/>
    </row>
    <row r="133" spans="1:6" ht="17.100000000000001" customHeight="1" x14ac:dyDescent="0.2">
      <c r="A133" s="188">
        <f t="shared" si="6"/>
        <v>1</v>
      </c>
      <c r="B133" s="189" t="s">
        <v>691</v>
      </c>
      <c r="C133" s="212">
        <v>5</v>
      </c>
      <c r="D133" s="206" t="s">
        <v>463</v>
      </c>
      <c r="E133" s="188"/>
      <c r="F133" s="188"/>
    </row>
    <row r="134" spans="1:6" ht="17.100000000000001" customHeight="1" x14ac:dyDescent="0.2">
      <c r="A134" s="188">
        <f t="shared" si="6"/>
        <v>1</v>
      </c>
      <c r="B134" s="189" t="s">
        <v>692</v>
      </c>
      <c r="C134" s="212">
        <v>6</v>
      </c>
      <c r="D134" s="206" t="s">
        <v>464</v>
      </c>
      <c r="E134" s="188"/>
      <c r="F134" s="188"/>
    </row>
    <row r="135" spans="1:6" ht="17.100000000000001" customHeight="1" x14ac:dyDescent="0.2">
      <c r="A135" s="188">
        <f t="shared" si="6"/>
        <v>1</v>
      </c>
      <c r="B135" s="189" t="s">
        <v>693</v>
      </c>
      <c r="C135" s="212">
        <v>7</v>
      </c>
      <c r="D135" s="206" t="s">
        <v>551</v>
      </c>
      <c r="E135" s="188"/>
      <c r="F135" s="188"/>
    </row>
    <row r="136" spans="1:6" ht="17.100000000000001" customHeight="1" x14ac:dyDescent="0.2">
      <c r="A136" s="188">
        <f t="shared" si="6"/>
        <v>1</v>
      </c>
      <c r="B136" s="189" t="s">
        <v>694</v>
      </c>
      <c r="C136" s="212">
        <v>8</v>
      </c>
      <c r="D136" s="206" t="s">
        <v>552</v>
      </c>
      <c r="E136" s="188"/>
      <c r="F136" s="188"/>
    </row>
    <row r="137" spans="1:6" ht="17.100000000000001" customHeight="1" x14ac:dyDescent="0.2">
      <c r="A137" s="188">
        <f t="shared" si="6"/>
        <v>1</v>
      </c>
      <c r="B137" s="189" t="s">
        <v>695</v>
      </c>
      <c r="C137" s="212">
        <v>9</v>
      </c>
      <c r="D137" s="206" t="s">
        <v>465</v>
      </c>
      <c r="E137" s="188"/>
      <c r="F137" s="188"/>
    </row>
    <row r="138" spans="1:6" ht="17.100000000000001" customHeight="1" x14ac:dyDescent="0.2">
      <c r="A138" s="188">
        <f t="shared" si="6"/>
        <v>1</v>
      </c>
      <c r="B138" s="189" t="s">
        <v>696</v>
      </c>
      <c r="C138" s="212">
        <v>10</v>
      </c>
      <c r="D138" s="206" t="s">
        <v>466</v>
      </c>
      <c r="E138" s="188"/>
      <c r="F138" s="188"/>
    </row>
    <row r="139" spans="1:6" ht="17.100000000000001" customHeight="1" x14ac:dyDescent="0.2">
      <c r="A139" s="188">
        <f t="shared" si="6"/>
        <v>1</v>
      </c>
      <c r="B139" s="189" t="s">
        <v>697</v>
      </c>
      <c r="C139" s="212">
        <v>11</v>
      </c>
      <c r="D139" s="206" t="s">
        <v>467</v>
      </c>
      <c r="E139" s="188"/>
      <c r="F139" s="188"/>
    </row>
    <row r="140" spans="1:6" ht="17.100000000000001" customHeight="1" x14ac:dyDescent="0.2">
      <c r="A140" s="188">
        <f t="shared" si="6"/>
        <v>1</v>
      </c>
      <c r="B140" s="189" t="s">
        <v>698</v>
      </c>
      <c r="C140" s="212">
        <v>12</v>
      </c>
      <c r="D140" s="206" t="s">
        <v>468</v>
      </c>
      <c r="E140" s="188"/>
      <c r="F140" s="188"/>
    </row>
    <row r="141" spans="1:6" ht="17.100000000000001" customHeight="1" x14ac:dyDescent="0.2">
      <c r="A141" s="188">
        <f t="shared" si="6"/>
        <v>1</v>
      </c>
      <c r="B141" s="189" t="s">
        <v>699</v>
      </c>
      <c r="C141" s="212">
        <v>13</v>
      </c>
      <c r="D141" s="206" t="s">
        <v>469</v>
      </c>
      <c r="E141" s="188"/>
      <c r="F141" s="188"/>
    </row>
    <row r="142" spans="1:6" ht="17.100000000000001" customHeight="1" x14ac:dyDescent="0.2">
      <c r="A142" s="188">
        <f t="shared" si="6"/>
        <v>1</v>
      </c>
      <c r="B142" s="189" t="s">
        <v>700</v>
      </c>
      <c r="C142" s="212">
        <v>14</v>
      </c>
      <c r="D142" s="206" t="s">
        <v>470</v>
      </c>
      <c r="E142" s="188"/>
      <c r="F142" s="188"/>
    </row>
    <row r="143" spans="1:6" ht="17.100000000000001" customHeight="1" x14ac:dyDescent="0.2">
      <c r="A143" s="188">
        <f t="shared" si="6"/>
        <v>1</v>
      </c>
      <c r="B143" s="189" t="s">
        <v>701</v>
      </c>
      <c r="C143" s="212">
        <v>15</v>
      </c>
      <c r="D143" s="206" t="s">
        <v>553</v>
      </c>
      <c r="E143" s="188"/>
      <c r="F143" s="188"/>
    </row>
    <row r="144" spans="1:6" ht="17.100000000000001" customHeight="1" x14ac:dyDescent="0.2">
      <c r="A144" s="188">
        <f t="shared" si="6"/>
        <v>1</v>
      </c>
      <c r="B144" s="189" t="s">
        <v>702</v>
      </c>
      <c r="C144" s="212">
        <v>16</v>
      </c>
      <c r="D144" s="206" t="s">
        <v>471</v>
      </c>
      <c r="E144" s="188"/>
      <c r="F144" s="188"/>
    </row>
    <row r="145" spans="1:6" ht="17.100000000000001" customHeight="1" x14ac:dyDescent="0.2">
      <c r="A145" s="188">
        <f t="shared" si="6"/>
        <v>1</v>
      </c>
      <c r="B145" s="189" t="s">
        <v>703</v>
      </c>
      <c r="C145" s="212">
        <v>17</v>
      </c>
      <c r="D145" s="206" t="s">
        <v>554</v>
      </c>
      <c r="E145" s="188"/>
    </row>
    <row r="146" spans="1:6" ht="17.100000000000001" customHeight="1" x14ac:dyDescent="0.2">
      <c r="A146" s="188">
        <f t="shared" si="6"/>
        <v>1</v>
      </c>
      <c r="B146" s="189" t="s">
        <v>704</v>
      </c>
      <c r="C146" s="212">
        <v>18</v>
      </c>
      <c r="D146" s="206" t="s">
        <v>555</v>
      </c>
      <c r="E146" s="188"/>
    </row>
    <row r="147" spans="1:6" ht="17.100000000000001" customHeight="1" x14ac:dyDescent="0.2">
      <c r="A147" s="188">
        <f t="shared" si="6"/>
        <v>1</v>
      </c>
      <c r="B147" s="189" t="s">
        <v>705</v>
      </c>
      <c r="C147" s="212">
        <v>19</v>
      </c>
      <c r="D147" s="206" t="s">
        <v>472</v>
      </c>
      <c r="E147" s="188"/>
    </row>
    <row r="148" spans="1:6" ht="17.100000000000001" customHeight="1" x14ac:dyDescent="0.2">
      <c r="A148" s="188">
        <f t="shared" si="6"/>
        <v>1</v>
      </c>
      <c r="B148" s="189" t="s">
        <v>706</v>
      </c>
      <c r="C148" s="212">
        <v>20</v>
      </c>
      <c r="D148" s="206" t="s">
        <v>473</v>
      </c>
      <c r="E148" s="188"/>
    </row>
    <row r="149" spans="1:6" ht="17.100000000000001" customHeight="1" x14ac:dyDescent="0.2">
      <c r="A149" s="192"/>
      <c r="B149" s="192"/>
      <c r="C149" s="212"/>
      <c r="D149" s="212"/>
      <c r="E149" s="218"/>
    </row>
    <row r="150" spans="1:6" ht="17.100000000000001" customHeight="1" x14ac:dyDescent="0.2">
      <c r="A150" s="192"/>
      <c r="B150" s="192"/>
      <c r="C150" s="210" t="s">
        <v>556</v>
      </c>
      <c r="D150" s="212"/>
      <c r="E150" s="211"/>
    </row>
    <row r="151" spans="1:6" ht="17.100000000000001" customHeight="1" x14ac:dyDescent="0.2">
      <c r="A151" s="188">
        <f t="shared" ref="A151:A163" si="7">COUNTIF(B:B,B151)</f>
        <v>1</v>
      </c>
      <c r="B151" s="189" t="s">
        <v>707</v>
      </c>
      <c r="C151" s="212">
        <v>1</v>
      </c>
      <c r="D151" s="206" t="s">
        <v>557</v>
      </c>
      <c r="E151" s="188"/>
    </row>
    <row r="152" spans="1:6" ht="17.100000000000001" customHeight="1" x14ac:dyDescent="0.2">
      <c r="A152" s="188">
        <f t="shared" si="7"/>
        <v>1</v>
      </c>
      <c r="B152" s="189" t="s">
        <v>708</v>
      </c>
      <c r="C152" s="212">
        <v>2</v>
      </c>
      <c r="D152" s="206" t="s">
        <v>558</v>
      </c>
      <c r="E152" s="188"/>
      <c r="F152" s="188"/>
    </row>
    <row r="153" spans="1:6" ht="17.100000000000001" customHeight="1" x14ac:dyDescent="0.2">
      <c r="A153" s="188">
        <f t="shared" si="7"/>
        <v>1</v>
      </c>
      <c r="B153" s="189" t="s">
        <v>709</v>
      </c>
      <c r="C153" s="212">
        <v>3</v>
      </c>
      <c r="D153" s="206" t="s">
        <v>474</v>
      </c>
      <c r="E153" s="188"/>
      <c r="F153" s="188"/>
    </row>
    <row r="154" spans="1:6" ht="17.100000000000001" customHeight="1" x14ac:dyDescent="0.2">
      <c r="A154" s="188">
        <f t="shared" si="7"/>
        <v>1</v>
      </c>
      <c r="B154" s="189" t="s">
        <v>710</v>
      </c>
      <c r="C154" s="212">
        <v>4</v>
      </c>
      <c r="D154" s="206" t="s">
        <v>475</v>
      </c>
      <c r="E154" s="188"/>
      <c r="F154" s="201"/>
    </row>
    <row r="155" spans="1:6" ht="17.100000000000001" customHeight="1" x14ac:dyDescent="0.2">
      <c r="A155" s="188">
        <f t="shared" si="7"/>
        <v>1</v>
      </c>
      <c r="B155" s="189" t="s">
        <v>711</v>
      </c>
      <c r="C155" s="212">
        <v>5</v>
      </c>
      <c r="D155" s="206" t="s">
        <v>476</v>
      </c>
      <c r="E155" s="188"/>
      <c r="F155" s="188"/>
    </row>
    <row r="156" spans="1:6" ht="17.100000000000001" customHeight="1" x14ac:dyDescent="0.2">
      <c r="A156" s="188">
        <f t="shared" si="7"/>
        <v>1</v>
      </c>
      <c r="B156" s="189" t="s">
        <v>712</v>
      </c>
      <c r="C156" s="212">
        <v>6</v>
      </c>
      <c r="D156" s="206" t="s">
        <v>559</v>
      </c>
      <c r="E156" s="188"/>
      <c r="F156" s="188"/>
    </row>
    <row r="157" spans="1:6" ht="17.100000000000001" customHeight="1" x14ac:dyDescent="0.2">
      <c r="A157" s="188">
        <f t="shared" si="7"/>
        <v>1</v>
      </c>
      <c r="B157" s="189" t="s">
        <v>713</v>
      </c>
      <c r="C157" s="212">
        <v>7</v>
      </c>
      <c r="D157" s="206" t="s">
        <v>477</v>
      </c>
      <c r="E157" s="188"/>
      <c r="F157" s="188"/>
    </row>
    <row r="158" spans="1:6" ht="17.100000000000001" customHeight="1" x14ac:dyDescent="0.2">
      <c r="A158" s="188">
        <f t="shared" si="7"/>
        <v>1</v>
      </c>
      <c r="B158" s="189" t="s">
        <v>714</v>
      </c>
      <c r="C158" s="212">
        <v>8</v>
      </c>
      <c r="D158" s="206" t="s">
        <v>560</v>
      </c>
      <c r="E158" s="188"/>
      <c r="F158" s="188"/>
    </row>
    <row r="159" spans="1:6" ht="17.100000000000001" customHeight="1" x14ac:dyDescent="0.2">
      <c r="A159" s="188">
        <f t="shared" si="7"/>
        <v>1</v>
      </c>
      <c r="B159" s="189" t="s">
        <v>715</v>
      </c>
      <c r="C159" s="212">
        <v>9</v>
      </c>
      <c r="D159" s="206" t="s">
        <v>478</v>
      </c>
      <c r="E159" s="188"/>
      <c r="F159" s="188"/>
    </row>
    <row r="160" spans="1:6" ht="17.100000000000001" customHeight="1" x14ac:dyDescent="0.2">
      <c r="A160" s="188">
        <f t="shared" si="7"/>
        <v>1</v>
      </c>
      <c r="B160" s="189" t="s">
        <v>716</v>
      </c>
      <c r="C160" s="212">
        <v>10</v>
      </c>
      <c r="D160" s="206" t="s">
        <v>480</v>
      </c>
      <c r="E160" s="188"/>
      <c r="F160" s="188"/>
    </row>
    <row r="161" spans="1:6" ht="17.100000000000001" customHeight="1" x14ac:dyDescent="0.2">
      <c r="A161" s="188">
        <f t="shared" si="7"/>
        <v>1</v>
      </c>
      <c r="B161" s="189" t="s">
        <v>717</v>
      </c>
      <c r="C161" s="212">
        <v>11</v>
      </c>
      <c r="D161" s="206" t="s">
        <v>481</v>
      </c>
      <c r="E161" s="188"/>
      <c r="F161" s="188"/>
    </row>
    <row r="162" spans="1:6" ht="17.100000000000001" customHeight="1" x14ac:dyDescent="0.2">
      <c r="A162" s="188">
        <f t="shared" si="7"/>
        <v>1</v>
      </c>
      <c r="B162" s="189" t="s">
        <v>718</v>
      </c>
      <c r="C162" s="212">
        <v>12</v>
      </c>
      <c r="D162" s="206" t="s">
        <v>482</v>
      </c>
      <c r="E162" s="188"/>
    </row>
    <row r="163" spans="1:6" ht="17.100000000000001" customHeight="1" x14ac:dyDescent="0.2">
      <c r="A163" s="188">
        <f t="shared" si="7"/>
        <v>1</v>
      </c>
      <c r="B163" s="189" t="s">
        <v>719</v>
      </c>
      <c r="C163" s="212">
        <v>13</v>
      </c>
      <c r="D163" s="206" t="s">
        <v>483</v>
      </c>
      <c r="E163" s="188"/>
      <c r="F163" s="188"/>
    </row>
    <row r="164" spans="1:6" ht="15.6" customHeight="1" x14ac:dyDescent="0.2">
      <c r="C164" s="203"/>
      <c r="F164" s="188"/>
    </row>
    <row r="165" spans="1:6" ht="15.6" customHeight="1" x14ac:dyDescent="0.2">
      <c r="C165" s="203"/>
      <c r="F165" s="188"/>
    </row>
    <row r="166" spans="1:6" ht="15.6" customHeight="1" x14ac:dyDescent="0.2">
      <c r="C166" s="203"/>
      <c r="F166" s="188"/>
    </row>
    <row r="167" spans="1:6" ht="15.6" customHeight="1" x14ac:dyDescent="0.2">
      <c r="C167" s="203"/>
      <c r="F167" s="188"/>
    </row>
    <row r="168" spans="1:6" x14ac:dyDescent="0.2">
      <c r="C168" s="203"/>
      <c r="F168" s="208"/>
    </row>
    <row r="169" spans="1:6" x14ac:dyDescent="0.2">
      <c r="C169" s="203"/>
      <c r="F169" s="208"/>
    </row>
    <row r="170" spans="1:6" x14ac:dyDescent="0.2">
      <c r="C170" s="203"/>
      <c r="F170" s="208"/>
    </row>
    <row r="171" spans="1:6" x14ac:dyDescent="0.2">
      <c r="C171" s="203"/>
      <c r="F171" s="208"/>
    </row>
    <row r="172" spans="1:6" x14ac:dyDescent="0.2">
      <c r="C172" s="219"/>
      <c r="F172" s="208"/>
    </row>
    <row r="173" spans="1:6" x14ac:dyDescent="0.2">
      <c r="C173" s="219"/>
      <c r="F173" s="208"/>
    </row>
    <row r="174" spans="1:6" x14ac:dyDescent="0.2">
      <c r="C174" s="219"/>
      <c r="F174" s="208"/>
    </row>
    <row r="175" spans="1:6" x14ac:dyDescent="0.2">
      <c r="C175" s="219"/>
      <c r="F175" s="208"/>
    </row>
    <row r="176" spans="1:6" x14ac:dyDescent="0.2">
      <c r="C176" s="219"/>
      <c r="E176" s="220"/>
      <c r="F176" s="208"/>
    </row>
    <row r="177" spans="3:6" x14ac:dyDescent="0.2">
      <c r="C177" s="219"/>
      <c r="E177" s="220"/>
      <c r="F177" s="208"/>
    </row>
    <row r="178" spans="3:6" x14ac:dyDescent="0.2">
      <c r="C178" s="219"/>
      <c r="E178" s="220"/>
      <c r="F178" s="208"/>
    </row>
    <row r="179" spans="3:6" x14ac:dyDescent="0.2">
      <c r="C179" s="219"/>
      <c r="E179" s="220"/>
      <c r="F179" s="208"/>
    </row>
    <row r="180" spans="3:6" x14ac:dyDescent="0.2">
      <c r="C180" s="219"/>
      <c r="E180" s="220"/>
      <c r="F180" s="208"/>
    </row>
    <row r="181" spans="3:6" x14ac:dyDescent="0.2">
      <c r="C181" s="219"/>
      <c r="E181" s="220"/>
      <c r="F181" s="208"/>
    </row>
    <row r="182" spans="3:6" x14ac:dyDescent="0.2">
      <c r="C182" s="219"/>
      <c r="E182" s="220"/>
      <c r="F182" s="208"/>
    </row>
    <row r="183" spans="3:6" x14ac:dyDescent="0.2">
      <c r="C183" s="219"/>
      <c r="E183" s="220"/>
      <c r="F183" s="208"/>
    </row>
    <row r="184" spans="3:6" x14ac:dyDescent="0.2">
      <c r="C184" s="219"/>
      <c r="E184" s="220"/>
      <c r="F184" s="208"/>
    </row>
    <row r="185" spans="3:6" x14ac:dyDescent="0.2">
      <c r="C185" s="219"/>
      <c r="E185" s="220"/>
      <c r="F185" s="208"/>
    </row>
    <row r="186" spans="3:6" x14ac:dyDescent="0.2">
      <c r="C186" s="219"/>
      <c r="E186" s="220"/>
      <c r="F186" s="208"/>
    </row>
    <row r="187" spans="3:6" x14ac:dyDescent="0.2">
      <c r="C187" s="219"/>
      <c r="E187" s="220"/>
      <c r="F187" s="208"/>
    </row>
    <row r="188" spans="3:6" x14ac:dyDescent="0.2">
      <c r="C188" s="219"/>
      <c r="E188" s="220"/>
      <c r="F188" s="208"/>
    </row>
    <row r="189" spans="3:6" x14ac:dyDescent="0.2">
      <c r="C189" s="219"/>
      <c r="E189" s="220"/>
      <c r="F189" s="208"/>
    </row>
    <row r="190" spans="3:6" x14ac:dyDescent="0.2">
      <c r="C190" s="219"/>
      <c r="E190" s="220"/>
      <c r="F190" s="208"/>
    </row>
    <row r="191" spans="3:6" x14ac:dyDescent="0.2">
      <c r="C191" s="219"/>
      <c r="E191" s="220"/>
      <c r="F191" s="208"/>
    </row>
    <row r="192" spans="3:6" x14ac:dyDescent="0.2">
      <c r="C192" s="219"/>
      <c r="E192" s="220"/>
      <c r="F192" s="208"/>
    </row>
    <row r="193" spans="3:6" x14ac:dyDescent="0.2">
      <c r="C193" s="219"/>
      <c r="E193" s="220"/>
      <c r="F193" s="208"/>
    </row>
    <row r="194" spans="3:6" x14ac:dyDescent="0.2">
      <c r="C194" s="219"/>
      <c r="E194" s="220"/>
      <c r="F194" s="208"/>
    </row>
    <row r="195" spans="3:6" x14ac:dyDescent="0.2">
      <c r="C195" s="219"/>
      <c r="E195" s="220"/>
      <c r="F195" s="208"/>
    </row>
    <row r="196" spans="3:6" x14ac:dyDescent="0.2">
      <c r="C196" s="219"/>
      <c r="E196" s="220"/>
      <c r="F196" s="208"/>
    </row>
    <row r="197" spans="3:6" x14ac:dyDescent="0.2">
      <c r="C197" s="219"/>
      <c r="E197" s="220"/>
      <c r="F197" s="208"/>
    </row>
    <row r="198" spans="3:6" x14ac:dyDescent="0.2">
      <c r="C198" s="219"/>
      <c r="E198" s="220"/>
      <c r="F198" s="208"/>
    </row>
    <row r="199" spans="3:6" x14ac:dyDescent="0.2">
      <c r="C199" s="219"/>
      <c r="E199" s="220"/>
      <c r="F199" s="208"/>
    </row>
    <row r="200" spans="3:6" x14ac:dyDescent="0.2">
      <c r="C200" s="219"/>
      <c r="E200" s="220"/>
      <c r="F200" s="208"/>
    </row>
    <row r="201" spans="3:6" x14ac:dyDescent="0.2">
      <c r="C201" s="219"/>
      <c r="E201" s="220"/>
      <c r="F201" s="208"/>
    </row>
    <row r="202" spans="3:6" x14ac:dyDescent="0.2">
      <c r="C202" s="219"/>
      <c r="E202" s="220"/>
      <c r="F202" s="208"/>
    </row>
    <row r="203" spans="3:6" x14ac:dyDescent="0.2">
      <c r="C203" s="219"/>
      <c r="E203" s="220"/>
      <c r="F203" s="208"/>
    </row>
    <row r="204" spans="3:6" x14ac:dyDescent="0.2">
      <c r="C204" s="219"/>
      <c r="E204" s="220"/>
      <c r="F204" s="208"/>
    </row>
    <row r="205" spans="3:6" x14ac:dyDescent="0.2">
      <c r="C205" s="219"/>
      <c r="E205" s="220"/>
      <c r="F205" s="208"/>
    </row>
    <row r="206" spans="3:6" x14ac:dyDescent="0.2">
      <c r="C206" s="219"/>
      <c r="E206" s="220"/>
      <c r="F206" s="208"/>
    </row>
    <row r="207" spans="3:6" x14ac:dyDescent="0.2">
      <c r="C207" s="219"/>
      <c r="E207" s="220"/>
      <c r="F207" s="208"/>
    </row>
    <row r="208" spans="3:6" x14ac:dyDescent="0.2">
      <c r="C208" s="219"/>
      <c r="E208" s="220"/>
      <c r="F208" s="208"/>
    </row>
    <row r="209" spans="3:6" x14ac:dyDescent="0.2">
      <c r="C209" s="219"/>
      <c r="E209" s="220"/>
      <c r="F209" s="208"/>
    </row>
    <row r="210" spans="3:6" x14ac:dyDescent="0.2">
      <c r="C210" s="219"/>
      <c r="E210" s="220"/>
      <c r="F210" s="208"/>
    </row>
    <row r="211" spans="3:6" x14ac:dyDescent="0.2">
      <c r="C211" s="219"/>
      <c r="E211" s="220"/>
      <c r="F211" s="208"/>
    </row>
    <row r="212" spans="3:6" x14ac:dyDescent="0.2">
      <c r="C212" s="219"/>
      <c r="E212" s="220"/>
      <c r="F212" s="208"/>
    </row>
    <row r="213" spans="3:6" x14ac:dyDescent="0.2">
      <c r="C213" s="219"/>
      <c r="E213" s="220"/>
      <c r="F213" s="208"/>
    </row>
    <row r="214" spans="3:6" x14ac:dyDescent="0.2">
      <c r="C214" s="219"/>
      <c r="E214" s="220"/>
      <c r="F214" s="208"/>
    </row>
    <row r="215" spans="3:6" x14ac:dyDescent="0.2">
      <c r="C215" s="219"/>
      <c r="E215" s="220"/>
      <c r="F215" s="208"/>
    </row>
    <row r="216" spans="3:6" x14ac:dyDescent="0.2">
      <c r="C216" s="219"/>
      <c r="E216" s="220"/>
      <c r="F216" s="208"/>
    </row>
    <row r="217" spans="3:6" x14ac:dyDescent="0.2">
      <c r="C217" s="219"/>
      <c r="E217" s="220"/>
      <c r="F217" s="208"/>
    </row>
    <row r="218" spans="3:6" x14ac:dyDescent="0.2">
      <c r="C218" s="219"/>
      <c r="E218" s="220"/>
      <c r="F218" s="208"/>
    </row>
    <row r="219" spans="3:6" x14ac:dyDescent="0.2">
      <c r="C219" s="219"/>
      <c r="E219" s="220"/>
      <c r="F219" s="208"/>
    </row>
    <row r="220" spans="3:6" x14ac:dyDescent="0.2">
      <c r="C220" s="219"/>
      <c r="E220" s="220"/>
      <c r="F220" s="208"/>
    </row>
    <row r="221" spans="3:6" x14ac:dyDescent="0.2">
      <c r="C221" s="219"/>
      <c r="E221" s="220"/>
      <c r="F221" s="208"/>
    </row>
    <row r="222" spans="3:6" x14ac:dyDescent="0.2">
      <c r="C222" s="219"/>
      <c r="E222" s="220"/>
      <c r="F222" s="208"/>
    </row>
    <row r="223" spans="3:6" x14ac:dyDescent="0.2">
      <c r="C223" s="219"/>
      <c r="E223" s="220"/>
      <c r="F223" s="208"/>
    </row>
    <row r="224" spans="3:6" x14ac:dyDescent="0.2">
      <c r="C224" s="221"/>
      <c r="E224" s="220"/>
      <c r="F224" s="208"/>
    </row>
    <row r="225" spans="1:6" x14ac:dyDescent="0.2">
      <c r="C225" s="221"/>
      <c r="E225" s="220"/>
      <c r="F225" s="208"/>
    </row>
    <row r="226" spans="1:6" x14ac:dyDescent="0.2">
      <c r="C226" s="221"/>
      <c r="E226" s="220"/>
      <c r="F226" s="208"/>
    </row>
    <row r="227" spans="1:6" x14ac:dyDescent="0.2">
      <c r="C227" s="221"/>
      <c r="E227" s="220"/>
      <c r="F227" s="208"/>
    </row>
    <row r="228" spans="1:6" x14ac:dyDescent="0.2">
      <c r="C228" s="221"/>
      <c r="E228" s="220"/>
      <c r="F228" s="208"/>
    </row>
    <row r="229" spans="1:6" x14ac:dyDescent="0.2">
      <c r="C229" s="221"/>
      <c r="E229" s="220"/>
      <c r="F229" s="208"/>
    </row>
    <row r="230" spans="1:6" x14ac:dyDescent="0.2">
      <c r="C230" s="221"/>
      <c r="E230" s="220"/>
      <c r="F230" s="208"/>
    </row>
    <row r="231" spans="1:6" x14ac:dyDescent="0.2">
      <c r="C231" s="221"/>
      <c r="E231" s="220"/>
      <c r="F231" s="208"/>
    </row>
    <row r="232" spans="1:6" x14ac:dyDescent="0.2">
      <c r="C232" s="221"/>
      <c r="E232" s="220"/>
      <c r="F232" s="208"/>
    </row>
    <row r="233" spans="1:6" x14ac:dyDescent="0.2">
      <c r="C233" s="221"/>
      <c r="E233" s="220"/>
      <c r="F233" s="208"/>
    </row>
    <row r="234" spans="1:6" x14ac:dyDescent="0.2">
      <c r="C234" s="221"/>
      <c r="E234" s="220"/>
      <c r="F234" s="208"/>
    </row>
    <row r="235" spans="1:6" x14ac:dyDescent="0.2">
      <c r="C235" s="221"/>
      <c r="E235" s="220"/>
      <c r="F235" s="208"/>
    </row>
    <row r="236" spans="1:6" x14ac:dyDescent="0.2">
      <c r="C236" s="221"/>
      <c r="E236" s="220"/>
      <c r="F236" s="208"/>
    </row>
    <row r="237" spans="1:6" x14ac:dyDescent="0.2">
      <c r="C237" s="221"/>
      <c r="E237" s="220"/>
      <c r="F237" s="208"/>
    </row>
    <row r="238" spans="1:6" x14ac:dyDescent="0.2">
      <c r="A238" s="213"/>
      <c r="B238" s="213"/>
      <c r="C238" s="221"/>
      <c r="E238" s="220"/>
      <c r="F238" s="208"/>
    </row>
    <row r="239" spans="1:6" x14ac:dyDescent="0.2">
      <c r="A239" s="213"/>
      <c r="B239" s="213"/>
      <c r="C239" s="221"/>
      <c r="E239" s="220"/>
      <c r="F239" s="208"/>
    </row>
    <row r="240" spans="1:6" x14ac:dyDescent="0.2">
      <c r="A240" s="213"/>
      <c r="B240" s="213"/>
      <c r="C240" s="221"/>
      <c r="E240" s="220"/>
      <c r="F240" s="208"/>
    </row>
    <row r="241" spans="1:6" x14ac:dyDescent="0.2">
      <c r="A241" s="213"/>
      <c r="B241" s="213"/>
      <c r="C241" s="221"/>
      <c r="E241" s="220"/>
      <c r="F241" s="208"/>
    </row>
    <row r="242" spans="1:6" x14ac:dyDescent="0.2">
      <c r="A242" s="213"/>
      <c r="B242" s="213"/>
      <c r="C242" s="221"/>
      <c r="E242" s="220"/>
      <c r="F242" s="208"/>
    </row>
    <row r="243" spans="1:6" x14ac:dyDescent="0.2">
      <c r="A243" s="213"/>
      <c r="B243" s="213"/>
      <c r="C243" s="221"/>
      <c r="E243" s="220"/>
      <c r="F243" s="208"/>
    </row>
    <row r="244" spans="1:6" x14ac:dyDescent="0.2">
      <c r="A244" s="213"/>
      <c r="B244" s="213"/>
      <c r="C244" s="221"/>
      <c r="E244" s="220"/>
      <c r="F244" s="208"/>
    </row>
    <row r="245" spans="1:6" x14ac:dyDescent="0.2">
      <c r="A245" s="213"/>
      <c r="B245" s="213"/>
      <c r="C245" s="221"/>
      <c r="E245" s="220"/>
      <c r="F245" s="208"/>
    </row>
    <row r="246" spans="1:6" x14ac:dyDescent="0.2">
      <c r="A246" s="213"/>
      <c r="B246" s="213"/>
      <c r="C246" s="221"/>
      <c r="E246" s="220"/>
      <c r="F246" s="208"/>
    </row>
    <row r="247" spans="1:6" x14ac:dyDescent="0.2">
      <c r="A247" s="213"/>
      <c r="B247" s="213"/>
      <c r="C247" s="221"/>
      <c r="E247" s="220"/>
      <c r="F247" s="208"/>
    </row>
    <row r="248" spans="1:6" x14ac:dyDescent="0.2">
      <c r="A248" s="213"/>
      <c r="B248" s="213"/>
      <c r="C248" s="221"/>
      <c r="E248" s="220"/>
      <c r="F248" s="208"/>
    </row>
    <row r="249" spans="1:6" x14ac:dyDescent="0.2">
      <c r="A249" s="213"/>
      <c r="B249" s="213"/>
      <c r="C249" s="221"/>
      <c r="E249" s="220"/>
      <c r="F249" s="208"/>
    </row>
    <row r="250" spans="1:6" x14ac:dyDescent="0.2">
      <c r="A250" s="213"/>
      <c r="B250" s="213"/>
      <c r="C250" s="221"/>
      <c r="E250" s="220"/>
    </row>
    <row r="251" spans="1:6" x14ac:dyDescent="0.2">
      <c r="A251" s="213"/>
      <c r="B251" s="213"/>
      <c r="C251" s="221"/>
      <c r="E251" s="220"/>
    </row>
    <row r="252" spans="1:6" x14ac:dyDescent="0.2">
      <c r="A252" s="213"/>
      <c r="B252" s="213"/>
      <c r="C252" s="221"/>
      <c r="E252" s="220"/>
    </row>
    <row r="253" spans="1:6" x14ac:dyDescent="0.2">
      <c r="A253" s="213"/>
      <c r="B253" s="213"/>
      <c r="C253" s="221"/>
      <c r="E253" s="220"/>
    </row>
    <row r="254" spans="1:6" x14ac:dyDescent="0.2">
      <c r="A254" s="213"/>
      <c r="B254" s="213"/>
      <c r="C254" s="221"/>
      <c r="E254" s="220"/>
    </row>
    <row r="255" spans="1:6" x14ac:dyDescent="0.2">
      <c r="A255" s="213"/>
      <c r="B255" s="213"/>
      <c r="C255" s="221"/>
      <c r="E255" s="220"/>
    </row>
    <row r="256" spans="1:6" x14ac:dyDescent="0.2">
      <c r="A256" s="213"/>
      <c r="B256" s="213"/>
      <c r="C256" s="221"/>
      <c r="E256" s="220"/>
    </row>
    <row r="257" spans="1:10" x14ac:dyDescent="0.2">
      <c r="A257" s="213"/>
      <c r="B257" s="213"/>
      <c r="C257" s="221"/>
      <c r="E257" s="220"/>
    </row>
    <row r="258" spans="1:10" x14ac:dyDescent="0.2">
      <c r="A258" s="213"/>
      <c r="B258" s="213"/>
      <c r="C258" s="221"/>
      <c r="E258" s="220"/>
    </row>
    <row r="259" spans="1:10" x14ac:dyDescent="0.2">
      <c r="A259" s="213"/>
      <c r="B259" s="213"/>
      <c r="C259" s="221"/>
      <c r="E259" s="220"/>
    </row>
    <row r="260" spans="1:10" s="193" customFormat="1" x14ac:dyDescent="0.2">
      <c r="A260" s="213"/>
      <c r="B260" s="213"/>
      <c r="C260" s="221"/>
      <c r="D260" s="208"/>
      <c r="E260" s="220"/>
      <c r="F260" s="213"/>
      <c r="G260" s="192"/>
      <c r="H260" s="192"/>
      <c r="I260" s="192"/>
      <c r="J260" s="192"/>
    </row>
    <row r="261" spans="1:10" s="193" customFormat="1" x14ac:dyDescent="0.2">
      <c r="A261" s="213"/>
      <c r="B261" s="213"/>
      <c r="C261" s="221"/>
      <c r="D261" s="208"/>
      <c r="E261" s="220"/>
      <c r="F261" s="213"/>
      <c r="G261" s="192"/>
      <c r="H261" s="192"/>
      <c r="I261" s="192"/>
      <c r="J261" s="192"/>
    </row>
    <row r="262" spans="1:10" s="193" customFormat="1" x14ac:dyDescent="0.2">
      <c r="A262" s="213"/>
      <c r="B262" s="213"/>
      <c r="C262" s="221"/>
      <c r="D262" s="208"/>
      <c r="E262" s="220"/>
      <c r="F262" s="213"/>
      <c r="G262" s="192"/>
      <c r="H262" s="192"/>
      <c r="I262" s="192"/>
      <c r="J262" s="192"/>
    </row>
    <row r="263" spans="1:10" s="193" customFormat="1" x14ac:dyDescent="0.2">
      <c r="A263" s="213"/>
      <c r="B263" s="213"/>
      <c r="C263" s="221"/>
      <c r="D263" s="208"/>
      <c r="E263" s="220"/>
      <c r="F263" s="213"/>
      <c r="G263" s="192"/>
      <c r="H263" s="192"/>
      <c r="I263" s="192"/>
      <c r="J263" s="192"/>
    </row>
    <row r="264" spans="1:10" s="193" customFormat="1" x14ac:dyDescent="0.2">
      <c r="A264" s="213"/>
      <c r="B264" s="213"/>
      <c r="C264" s="221"/>
      <c r="D264" s="208"/>
      <c r="E264" s="220"/>
      <c r="F264" s="213"/>
      <c r="G264" s="192"/>
      <c r="H264" s="192"/>
      <c r="I264" s="192"/>
      <c r="J264" s="192"/>
    </row>
    <row r="265" spans="1:10" s="193" customFormat="1" x14ac:dyDescent="0.2">
      <c r="A265" s="213"/>
      <c r="B265" s="213"/>
      <c r="C265" s="221"/>
      <c r="D265" s="208"/>
      <c r="E265" s="220"/>
      <c r="F265" s="213"/>
      <c r="G265" s="192"/>
      <c r="H265" s="192"/>
      <c r="I265" s="192"/>
      <c r="J265" s="192"/>
    </row>
    <row r="266" spans="1:10" s="193" customFormat="1" x14ac:dyDescent="0.2">
      <c r="A266" s="213"/>
      <c r="B266" s="213"/>
      <c r="C266" s="221"/>
      <c r="D266" s="208"/>
      <c r="E266" s="220"/>
      <c r="F266" s="213"/>
      <c r="G266" s="192"/>
      <c r="H266" s="192"/>
      <c r="I266" s="192"/>
      <c r="J266" s="192"/>
    </row>
    <row r="267" spans="1:10" s="193" customFormat="1" x14ac:dyDescent="0.2">
      <c r="A267" s="213"/>
      <c r="B267" s="213"/>
      <c r="C267" s="221"/>
      <c r="D267" s="208"/>
      <c r="E267" s="220"/>
      <c r="F267" s="213"/>
      <c r="G267" s="192"/>
      <c r="H267" s="192"/>
      <c r="I267" s="192"/>
      <c r="J267" s="192"/>
    </row>
    <row r="268" spans="1:10" s="193" customFormat="1" x14ac:dyDescent="0.2">
      <c r="A268" s="213"/>
      <c r="B268" s="213"/>
      <c r="C268" s="221"/>
      <c r="D268" s="208"/>
      <c r="E268" s="220"/>
      <c r="F268" s="213"/>
      <c r="G268" s="192"/>
      <c r="H268" s="192"/>
      <c r="I268" s="192"/>
      <c r="J268" s="192"/>
    </row>
    <row r="269" spans="1:10" s="193" customFormat="1" x14ac:dyDescent="0.2">
      <c r="A269" s="213"/>
      <c r="B269" s="213"/>
      <c r="C269" s="221"/>
      <c r="D269" s="208"/>
      <c r="E269" s="220"/>
      <c r="F269" s="213"/>
      <c r="G269" s="192"/>
      <c r="H269" s="192"/>
      <c r="I269" s="192"/>
      <c r="J269" s="192"/>
    </row>
    <row r="270" spans="1:10" s="193" customFormat="1" x14ac:dyDescent="0.2">
      <c r="A270" s="213"/>
      <c r="B270" s="213"/>
      <c r="C270" s="221"/>
      <c r="D270" s="208"/>
      <c r="E270" s="220"/>
      <c r="F270" s="213"/>
      <c r="G270" s="192"/>
      <c r="H270" s="192"/>
      <c r="I270" s="192"/>
      <c r="J270" s="192"/>
    </row>
    <row r="271" spans="1:10" s="193" customFormat="1" x14ac:dyDescent="0.2">
      <c r="A271" s="213"/>
      <c r="B271" s="213"/>
      <c r="C271" s="221"/>
      <c r="D271" s="208"/>
      <c r="E271" s="220"/>
      <c r="F271" s="213"/>
      <c r="G271" s="192"/>
      <c r="H271" s="192"/>
      <c r="I271" s="192"/>
      <c r="J271" s="192"/>
    </row>
    <row r="272" spans="1:10" s="193" customFormat="1" x14ac:dyDescent="0.2">
      <c r="A272" s="213"/>
      <c r="B272" s="213"/>
      <c r="C272" s="221"/>
      <c r="D272" s="208"/>
      <c r="E272" s="220"/>
      <c r="F272" s="213"/>
      <c r="G272" s="192"/>
      <c r="H272" s="192"/>
      <c r="I272" s="192"/>
      <c r="J272" s="192"/>
    </row>
    <row r="273" spans="1:10" s="193" customFormat="1" x14ac:dyDescent="0.2">
      <c r="A273" s="213"/>
      <c r="B273" s="213"/>
      <c r="C273" s="221"/>
      <c r="D273" s="208"/>
      <c r="E273" s="220"/>
      <c r="F273" s="213"/>
      <c r="G273" s="192"/>
      <c r="H273" s="192"/>
      <c r="I273" s="192"/>
      <c r="J273" s="192"/>
    </row>
    <row r="274" spans="1:10" s="193" customFormat="1" x14ac:dyDescent="0.2">
      <c r="A274" s="213"/>
      <c r="B274" s="213"/>
      <c r="C274" s="221"/>
      <c r="D274" s="208"/>
      <c r="E274" s="220"/>
      <c r="F274" s="213"/>
      <c r="G274" s="192"/>
      <c r="H274" s="192"/>
      <c r="I274" s="192"/>
      <c r="J274" s="192"/>
    </row>
    <row r="275" spans="1:10" s="193" customFormat="1" x14ac:dyDescent="0.2">
      <c r="A275" s="213"/>
      <c r="B275" s="213"/>
      <c r="C275" s="221"/>
      <c r="D275" s="208"/>
      <c r="E275" s="220"/>
      <c r="F275" s="213"/>
      <c r="G275" s="192"/>
      <c r="H275" s="192"/>
      <c r="I275" s="192"/>
      <c r="J275" s="192"/>
    </row>
    <row r="276" spans="1:10" s="193" customFormat="1" x14ac:dyDescent="0.2">
      <c r="A276" s="213"/>
      <c r="B276" s="213"/>
      <c r="C276" s="221"/>
      <c r="D276" s="208"/>
      <c r="E276" s="220"/>
      <c r="F276" s="213"/>
      <c r="G276" s="192"/>
      <c r="H276" s="192"/>
      <c r="I276" s="192"/>
      <c r="J276" s="192"/>
    </row>
    <row r="277" spans="1:10" s="193" customFormat="1" x14ac:dyDescent="0.2">
      <c r="A277" s="213"/>
      <c r="B277" s="213"/>
      <c r="C277" s="221"/>
      <c r="D277" s="208"/>
      <c r="E277" s="220"/>
      <c r="F277" s="213"/>
      <c r="G277" s="192"/>
      <c r="H277" s="192"/>
      <c r="I277" s="192"/>
      <c r="J277" s="192"/>
    </row>
    <row r="278" spans="1:10" s="193" customFormat="1" x14ac:dyDescent="0.2">
      <c r="A278" s="213"/>
      <c r="B278" s="213"/>
      <c r="C278" s="221"/>
      <c r="D278" s="208"/>
      <c r="E278" s="220"/>
      <c r="F278" s="213"/>
      <c r="G278" s="192"/>
      <c r="H278" s="192"/>
      <c r="I278" s="192"/>
      <c r="J278" s="192"/>
    </row>
    <row r="279" spans="1:10" s="193" customFormat="1" x14ac:dyDescent="0.2">
      <c r="A279" s="213"/>
      <c r="B279" s="213"/>
      <c r="C279" s="221"/>
      <c r="D279" s="208"/>
      <c r="E279" s="220"/>
      <c r="F279" s="213"/>
      <c r="G279" s="192"/>
      <c r="H279" s="192"/>
      <c r="I279" s="192"/>
      <c r="J279" s="192"/>
    </row>
    <row r="280" spans="1:10" s="193" customFormat="1" x14ac:dyDescent="0.2">
      <c r="A280" s="213"/>
      <c r="B280" s="213"/>
      <c r="C280" s="221"/>
      <c r="D280" s="208"/>
      <c r="E280" s="220"/>
      <c r="F280" s="213"/>
      <c r="G280" s="192"/>
      <c r="H280" s="192"/>
      <c r="I280" s="192"/>
      <c r="J280" s="192"/>
    </row>
    <row r="281" spans="1:10" s="193" customFormat="1" x14ac:dyDescent="0.2">
      <c r="A281" s="213"/>
      <c r="B281" s="213"/>
      <c r="C281" s="221"/>
      <c r="D281" s="208"/>
      <c r="E281" s="220"/>
      <c r="F281" s="213"/>
      <c r="G281" s="192"/>
      <c r="H281" s="192"/>
      <c r="I281" s="192"/>
      <c r="J281" s="192"/>
    </row>
    <row r="282" spans="1:10" s="193" customFormat="1" x14ac:dyDescent="0.2">
      <c r="A282" s="213"/>
      <c r="B282" s="213"/>
      <c r="C282" s="221"/>
      <c r="D282" s="208"/>
      <c r="E282" s="220"/>
      <c r="F282" s="213"/>
      <c r="G282" s="192"/>
      <c r="H282" s="192"/>
      <c r="I282" s="192"/>
      <c r="J282" s="192"/>
    </row>
    <row r="283" spans="1:10" s="193" customFormat="1" x14ac:dyDescent="0.2">
      <c r="A283" s="213"/>
      <c r="B283" s="213"/>
      <c r="C283" s="221"/>
      <c r="D283" s="208"/>
      <c r="E283" s="220"/>
      <c r="F283" s="213"/>
      <c r="G283" s="192"/>
      <c r="H283" s="192"/>
      <c r="I283" s="192"/>
      <c r="J283" s="192"/>
    </row>
    <row r="284" spans="1:10" s="193" customFormat="1" x14ac:dyDescent="0.2">
      <c r="A284" s="213"/>
      <c r="B284" s="213"/>
      <c r="C284" s="221"/>
      <c r="D284" s="208"/>
      <c r="E284" s="220"/>
      <c r="F284" s="213"/>
      <c r="G284" s="192"/>
      <c r="H284" s="192"/>
      <c r="I284" s="192"/>
      <c r="J284" s="192"/>
    </row>
    <row r="285" spans="1:10" s="193" customFormat="1" x14ac:dyDescent="0.2">
      <c r="A285" s="213"/>
      <c r="B285" s="213"/>
      <c r="C285" s="222"/>
      <c r="D285" s="208"/>
      <c r="E285" s="220"/>
      <c r="F285" s="213"/>
      <c r="G285" s="192"/>
      <c r="H285" s="192"/>
      <c r="I285" s="192"/>
      <c r="J285" s="192"/>
    </row>
    <row r="286" spans="1:10" s="193" customFormat="1" x14ac:dyDescent="0.2">
      <c r="A286" s="213"/>
      <c r="B286" s="213"/>
      <c r="C286" s="222"/>
      <c r="D286" s="208"/>
      <c r="E286" s="220"/>
      <c r="F286" s="213"/>
      <c r="G286" s="192"/>
      <c r="H286" s="192"/>
      <c r="I286" s="192"/>
      <c r="J286" s="192"/>
    </row>
    <row r="287" spans="1:10" s="193" customFormat="1" x14ac:dyDescent="0.2">
      <c r="A287" s="213"/>
      <c r="B287" s="213"/>
      <c r="C287" s="222"/>
      <c r="D287" s="208"/>
      <c r="E287" s="220"/>
      <c r="F287" s="213"/>
      <c r="G287" s="192"/>
      <c r="H287" s="192"/>
      <c r="I287" s="192"/>
      <c r="J287" s="192"/>
    </row>
    <row r="288" spans="1:10" s="193" customFormat="1" x14ac:dyDescent="0.2">
      <c r="A288" s="213"/>
      <c r="B288" s="213"/>
      <c r="C288" s="222"/>
      <c r="D288" s="208"/>
      <c r="E288" s="220"/>
      <c r="F288" s="213"/>
      <c r="G288" s="192"/>
      <c r="H288" s="192"/>
      <c r="I288" s="192"/>
      <c r="J288" s="192"/>
    </row>
    <row r="289" spans="1:10" s="193" customFormat="1" x14ac:dyDescent="0.2">
      <c r="A289" s="213"/>
      <c r="B289" s="213"/>
      <c r="C289" s="222"/>
      <c r="D289" s="208"/>
      <c r="E289" s="208"/>
      <c r="F289" s="213"/>
      <c r="G289" s="192"/>
      <c r="H289" s="192"/>
      <c r="I289" s="192"/>
      <c r="J289" s="192"/>
    </row>
    <row r="290" spans="1:10" s="193" customFormat="1" x14ac:dyDescent="0.2">
      <c r="A290" s="213"/>
      <c r="B290" s="213"/>
      <c r="C290" s="222"/>
      <c r="D290" s="208"/>
      <c r="E290" s="208"/>
      <c r="F290" s="213"/>
      <c r="G290" s="192"/>
      <c r="H290" s="192"/>
      <c r="I290" s="192"/>
      <c r="J290" s="192"/>
    </row>
    <row r="291" spans="1:10" s="193" customFormat="1" x14ac:dyDescent="0.2">
      <c r="A291" s="213"/>
      <c r="B291" s="213"/>
      <c r="C291" s="222"/>
      <c r="D291" s="208"/>
      <c r="E291" s="208"/>
      <c r="F291" s="213"/>
      <c r="G291" s="192"/>
      <c r="H291" s="192"/>
      <c r="I291" s="192"/>
      <c r="J291" s="192"/>
    </row>
    <row r="292" spans="1:10" s="194" customFormat="1" x14ac:dyDescent="0.2">
      <c r="A292" s="213"/>
      <c r="B292" s="213"/>
      <c r="C292" s="222"/>
      <c r="D292" s="208"/>
      <c r="E292" s="208"/>
      <c r="F292" s="213"/>
      <c r="G292" s="192"/>
      <c r="H292" s="192"/>
      <c r="I292" s="192"/>
      <c r="J292" s="192"/>
    </row>
  </sheetData>
  <mergeCells count="4">
    <mergeCell ref="C1:F2"/>
    <mergeCell ref="C3:F3"/>
    <mergeCell ref="C4:F4"/>
    <mergeCell ref="C5:F5"/>
  </mergeCells>
  <phoneticPr fontId="3"/>
  <printOptions horizontalCentered="1"/>
  <pageMargins left="0.31496062992125984" right="0.31496062992125984" top="0.39370078740157483" bottom="0.19685039370078741" header="0" footer="0"/>
  <pageSetup paperSize="9" scale="82" fitToHeight="0" orientation="portrait" r:id="rId1"/>
  <rowBreaks count="1" manualBreakCount="1">
    <brk id="111" max="6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66"/>
  <sheetViews>
    <sheetView tabSelected="1" view="pageBreakPreview" zoomScale="90" zoomScaleNormal="100" zoomScaleSheetLayoutView="90" workbookViewId="0"/>
  </sheetViews>
  <sheetFormatPr defaultColWidth="9" defaultRowHeight="13.2" x14ac:dyDescent="0.2"/>
  <cols>
    <col min="8" max="8" width="9" customWidth="1"/>
    <col min="11" max="11" width="9" customWidth="1"/>
  </cols>
  <sheetData>
    <row r="1" spans="1:25" ht="40.049999999999997" customHeight="1" x14ac:dyDescent="0.2">
      <c r="A1" s="66" t="str">
        <f>'U12選手権組合せ (抽選結果)'!G7</f>
        <v>■第4日　2月23日 　準決勝・決勝　</v>
      </c>
      <c r="B1" s="47"/>
      <c r="C1" s="47"/>
      <c r="D1" s="47"/>
      <c r="E1" s="47"/>
      <c r="F1" s="47"/>
      <c r="G1" s="69"/>
      <c r="H1" s="69"/>
      <c r="I1" s="69"/>
      <c r="J1" s="69"/>
      <c r="K1" s="70"/>
      <c r="L1" s="70"/>
      <c r="M1" s="70"/>
      <c r="N1" s="70"/>
      <c r="O1" s="769" t="s">
        <v>64</v>
      </c>
      <c r="P1" s="769"/>
      <c r="Q1" s="769"/>
      <c r="R1" s="767" t="str">
        <f>'U12選手権組合せ (抽選結果)'!S55</f>
        <v>真岡ハイトラ運動公園運動広場・陸上競技場</v>
      </c>
      <c r="S1" s="767"/>
      <c r="T1" s="767"/>
      <c r="U1" s="767"/>
      <c r="V1" s="767"/>
      <c r="W1" s="767"/>
    </row>
    <row r="2" spans="1:25" ht="30" customHeight="1" x14ac:dyDescent="0.2">
      <c r="A2" s="70"/>
      <c r="B2" s="70"/>
      <c r="C2" s="441"/>
      <c r="D2" s="442"/>
      <c r="E2" s="442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</row>
    <row r="3" spans="1:25" ht="30" customHeight="1" thickBot="1" x14ac:dyDescent="0.25">
      <c r="G3" s="2"/>
      <c r="H3" s="2"/>
      <c r="I3" s="2"/>
      <c r="J3" s="2"/>
      <c r="K3" s="314"/>
      <c r="L3" s="343"/>
      <c r="M3" s="318"/>
      <c r="N3" s="318"/>
      <c r="O3" s="318"/>
      <c r="P3" s="318"/>
    </row>
    <row r="4" spans="1:25" ht="30" customHeight="1" thickTop="1" x14ac:dyDescent="0.2">
      <c r="A4" s="1"/>
      <c r="B4" s="1"/>
      <c r="C4" s="48"/>
      <c r="D4" s="48"/>
      <c r="E4" s="48"/>
      <c r="F4" s="777"/>
      <c r="G4" s="48"/>
      <c r="H4" s="48"/>
      <c r="I4" s="48"/>
      <c r="J4" s="48"/>
      <c r="K4" s="764" t="s">
        <v>54</v>
      </c>
      <c r="L4" s="764"/>
      <c r="M4" s="48"/>
      <c r="N4" s="48"/>
      <c r="O4" s="48"/>
      <c r="P4" s="777"/>
      <c r="Q4" s="313"/>
      <c r="R4" s="48"/>
      <c r="S4" s="48"/>
      <c r="T4" s="1"/>
      <c r="U4" s="1"/>
      <c r="V4" s="1"/>
      <c r="W4" s="1"/>
      <c r="X4" s="1"/>
      <c r="Y4" s="1"/>
    </row>
    <row r="5" spans="1:25" ht="30" customHeight="1" thickBot="1" x14ac:dyDescent="0.25">
      <c r="A5" s="25"/>
      <c r="B5" s="25"/>
      <c r="C5" s="48"/>
      <c r="D5" s="48"/>
      <c r="E5" s="780"/>
      <c r="F5" s="781"/>
      <c r="G5" s="29"/>
      <c r="H5" s="29"/>
      <c r="I5" s="29"/>
      <c r="J5" s="29"/>
      <c r="K5" s="29"/>
      <c r="L5" s="29"/>
      <c r="M5" s="29"/>
      <c r="N5" s="29"/>
      <c r="O5" s="783"/>
      <c r="P5" s="781"/>
      <c r="Q5" s="64"/>
      <c r="R5" s="64"/>
      <c r="S5" s="29"/>
      <c r="T5" s="40"/>
      <c r="U5" s="40"/>
      <c r="V5" s="40"/>
      <c r="W5" s="25"/>
      <c r="X5" s="25"/>
      <c r="Y5" s="25"/>
    </row>
    <row r="6" spans="1:25" ht="30" customHeight="1" thickTop="1" x14ac:dyDescent="0.2">
      <c r="A6" s="25"/>
      <c r="B6" s="25"/>
      <c r="C6" s="48"/>
      <c r="D6" s="777"/>
      <c r="E6" s="48"/>
      <c r="F6" s="779" t="s">
        <v>56</v>
      </c>
      <c r="G6" s="768"/>
      <c r="H6" s="63"/>
      <c r="I6" s="29"/>
      <c r="J6" s="29"/>
      <c r="K6" s="29"/>
      <c r="L6" s="29"/>
      <c r="M6" s="29"/>
      <c r="N6" s="782"/>
      <c r="O6" s="29"/>
      <c r="P6" s="764" t="s">
        <v>55</v>
      </c>
      <c r="Q6" s="764"/>
      <c r="R6" s="62"/>
      <c r="S6" s="29"/>
      <c r="T6" s="40"/>
      <c r="U6" s="40"/>
      <c r="V6" s="40"/>
      <c r="W6" s="25"/>
      <c r="X6" s="25"/>
      <c r="Y6" s="25"/>
    </row>
    <row r="7" spans="1:25" ht="30" customHeight="1" x14ac:dyDescent="0.2">
      <c r="A7" s="25"/>
      <c r="B7" s="25"/>
      <c r="C7" s="48"/>
      <c r="D7" s="778"/>
      <c r="E7" s="48"/>
      <c r="F7" s="764" t="s">
        <v>66</v>
      </c>
      <c r="G7" s="764"/>
      <c r="H7" s="61"/>
      <c r="I7" s="48"/>
      <c r="J7" s="29"/>
      <c r="K7" s="29"/>
      <c r="L7" s="29"/>
      <c r="M7" s="29"/>
      <c r="N7" s="778"/>
      <c r="O7" s="48"/>
      <c r="P7" s="764" t="s">
        <v>67</v>
      </c>
      <c r="Q7" s="764"/>
      <c r="R7" s="61"/>
      <c r="S7" s="48"/>
      <c r="T7" s="40"/>
      <c r="U7" s="40"/>
      <c r="V7" s="40"/>
      <c r="W7" s="25"/>
      <c r="X7" s="25"/>
      <c r="Y7" s="25"/>
    </row>
    <row r="8" spans="1:25" ht="30" customHeight="1" x14ac:dyDescent="0.2">
      <c r="A8" s="25"/>
      <c r="B8" s="25"/>
      <c r="C8" s="48"/>
      <c r="D8" s="765">
        <v>1</v>
      </c>
      <c r="E8" s="765"/>
      <c r="F8" s="29"/>
      <c r="G8" s="29"/>
      <c r="H8" s="765">
        <v>2</v>
      </c>
      <c r="I8" s="765"/>
      <c r="J8" s="29"/>
      <c r="K8" s="29"/>
      <c r="L8" s="29"/>
      <c r="M8" s="29"/>
      <c r="N8" s="765">
        <v>3</v>
      </c>
      <c r="O8" s="765"/>
      <c r="P8" s="29"/>
      <c r="Q8" s="29"/>
      <c r="R8" s="765">
        <v>4</v>
      </c>
      <c r="S8" s="765"/>
      <c r="T8" s="40"/>
      <c r="U8" s="40"/>
      <c r="V8" s="40"/>
      <c r="W8" s="25"/>
      <c r="X8" s="25"/>
      <c r="Y8" s="25"/>
    </row>
    <row r="9" spans="1:25" ht="30" customHeight="1" x14ac:dyDescent="0.2">
      <c r="A9" s="25"/>
      <c r="B9" s="25"/>
      <c r="C9" s="48"/>
      <c r="D9" s="763" t="str">
        <f>'U12選手権組合せ (抽選結果)'!C35</f>
        <v>那須野ヶ原ＦＣボンジボーラ</v>
      </c>
      <c r="E9" s="763"/>
      <c r="F9" s="60"/>
      <c r="G9" s="60"/>
      <c r="H9" s="763" t="str">
        <f>'U12選手権組合せ (抽選結果)'!C61</f>
        <v>ＦＣ　ＳＨＵＪＡＫＵ</v>
      </c>
      <c r="I9" s="763"/>
      <c r="J9" s="60"/>
      <c r="K9" s="60"/>
      <c r="L9" s="60"/>
      <c r="M9" s="60"/>
      <c r="N9" s="787" t="str">
        <f>'U12選手権組合せ (抽選結果)'!AJ65</f>
        <v>栃木ＳＣ　Ｕ－１２</v>
      </c>
      <c r="O9" s="787"/>
      <c r="P9" s="60"/>
      <c r="Q9" s="60"/>
      <c r="R9" s="763" t="str">
        <f>'U12選手権組合せ (抽選結果)'!AJ14</f>
        <v>ＩＳＯＳＯＣＣＥＲＣＬＵＢ</v>
      </c>
      <c r="S9" s="763"/>
      <c r="T9" s="40"/>
      <c r="U9" s="40"/>
      <c r="V9" s="40"/>
      <c r="W9" s="25"/>
      <c r="X9" s="25"/>
      <c r="Y9" s="25"/>
    </row>
    <row r="10" spans="1:25" ht="30" customHeight="1" x14ac:dyDescent="0.2">
      <c r="A10" s="25"/>
      <c r="B10" s="25"/>
      <c r="C10" s="48"/>
      <c r="D10" s="763"/>
      <c r="E10" s="763"/>
      <c r="F10" s="60"/>
      <c r="G10" s="60"/>
      <c r="H10" s="763"/>
      <c r="I10" s="763"/>
      <c r="J10" s="60"/>
      <c r="K10" s="60"/>
      <c r="L10" s="60"/>
      <c r="M10" s="60"/>
      <c r="N10" s="787"/>
      <c r="O10" s="787"/>
      <c r="P10" s="60"/>
      <c r="Q10" s="60"/>
      <c r="R10" s="763"/>
      <c r="S10" s="763"/>
      <c r="T10" s="40"/>
      <c r="U10" s="40"/>
      <c r="V10" s="40"/>
      <c r="W10" s="25"/>
      <c r="X10" s="25"/>
      <c r="Y10" s="25"/>
    </row>
    <row r="11" spans="1:25" ht="30" customHeight="1" x14ac:dyDescent="0.2">
      <c r="A11" s="25"/>
      <c r="B11" s="25"/>
      <c r="C11" s="48"/>
      <c r="D11" s="763"/>
      <c r="E11" s="763"/>
      <c r="F11" s="60"/>
      <c r="G11" s="60"/>
      <c r="H11" s="763"/>
      <c r="I11" s="763"/>
      <c r="J11" s="60"/>
      <c r="K11" s="60"/>
      <c r="L11" s="60"/>
      <c r="M11" s="60"/>
      <c r="N11" s="787"/>
      <c r="O11" s="787"/>
      <c r="P11" s="60"/>
      <c r="Q11" s="60"/>
      <c r="R11" s="763"/>
      <c r="S11" s="763"/>
      <c r="T11" s="40"/>
      <c r="U11" s="40"/>
      <c r="V11" s="40"/>
      <c r="W11" s="25"/>
      <c r="X11" s="25"/>
      <c r="Y11" s="25"/>
    </row>
    <row r="12" spans="1:25" ht="30" customHeight="1" x14ac:dyDescent="0.2">
      <c r="A12" s="25"/>
      <c r="B12" s="25"/>
      <c r="C12" s="48"/>
      <c r="D12" s="763"/>
      <c r="E12" s="763"/>
      <c r="F12" s="60"/>
      <c r="G12" s="60"/>
      <c r="H12" s="763"/>
      <c r="I12" s="763"/>
      <c r="J12" s="60"/>
      <c r="K12" s="60"/>
      <c r="L12" s="60"/>
      <c r="M12" s="60"/>
      <c r="N12" s="787"/>
      <c r="O12" s="787"/>
      <c r="P12" s="60"/>
      <c r="Q12" s="60"/>
      <c r="R12" s="763"/>
      <c r="S12" s="763"/>
      <c r="T12" s="40"/>
      <c r="U12" s="40"/>
      <c r="V12" s="40"/>
      <c r="W12" s="25"/>
      <c r="X12" s="25"/>
      <c r="Y12" s="25"/>
    </row>
    <row r="13" spans="1:25" ht="30" customHeight="1" x14ac:dyDescent="0.2">
      <c r="A13" s="25"/>
      <c r="B13" s="25"/>
      <c r="C13" s="48"/>
      <c r="D13" s="763"/>
      <c r="E13" s="763"/>
      <c r="F13" s="60"/>
      <c r="G13" s="60"/>
      <c r="H13" s="763"/>
      <c r="I13" s="763"/>
      <c r="J13" s="60"/>
      <c r="K13" s="60"/>
      <c r="L13" s="60"/>
      <c r="M13" s="60"/>
      <c r="N13" s="787"/>
      <c r="O13" s="787"/>
      <c r="P13" s="60"/>
      <c r="Q13" s="60"/>
      <c r="R13" s="763"/>
      <c r="S13" s="763"/>
      <c r="T13" s="40"/>
      <c r="U13" s="40"/>
      <c r="V13" s="40"/>
      <c r="W13" s="25"/>
      <c r="X13" s="25"/>
      <c r="Y13" s="25"/>
    </row>
    <row r="14" spans="1:25" ht="30" customHeight="1" x14ac:dyDescent="0.2">
      <c r="A14" s="25"/>
      <c r="B14" s="25"/>
      <c r="C14" s="48"/>
      <c r="D14" s="763"/>
      <c r="E14" s="763"/>
      <c r="F14" s="60"/>
      <c r="G14" s="60"/>
      <c r="H14" s="763"/>
      <c r="I14" s="763"/>
      <c r="J14" s="60"/>
      <c r="K14" s="60"/>
      <c r="L14" s="60"/>
      <c r="M14" s="60"/>
      <c r="N14" s="787"/>
      <c r="O14" s="787"/>
      <c r="P14" s="60"/>
      <c r="Q14" s="60"/>
      <c r="R14" s="763"/>
      <c r="S14" s="763"/>
      <c r="T14" s="40"/>
      <c r="U14" s="40"/>
      <c r="V14" s="40"/>
      <c r="W14" s="25"/>
      <c r="X14" s="25"/>
      <c r="Y14" s="25"/>
    </row>
    <row r="15" spans="1:25" ht="30" customHeight="1" x14ac:dyDescent="0.2">
      <c r="A15" s="25"/>
      <c r="B15" s="25"/>
      <c r="C15" s="48"/>
      <c r="D15" s="763"/>
      <c r="E15" s="763"/>
      <c r="F15" s="60"/>
      <c r="G15" s="60"/>
      <c r="H15" s="763"/>
      <c r="I15" s="763"/>
      <c r="J15" s="60"/>
      <c r="K15" s="60"/>
      <c r="L15" s="60"/>
      <c r="M15" s="60"/>
      <c r="N15" s="787"/>
      <c r="O15" s="787"/>
      <c r="P15" s="60"/>
      <c r="Q15" s="60"/>
      <c r="R15" s="763"/>
      <c r="S15" s="763"/>
      <c r="T15" s="40"/>
      <c r="U15" s="40"/>
      <c r="V15" s="40"/>
      <c r="W15" s="25"/>
      <c r="X15" s="25"/>
      <c r="Y15" s="25"/>
    </row>
    <row r="16" spans="1:25" ht="30" customHeight="1" x14ac:dyDescent="0.2">
      <c r="A16" s="25"/>
      <c r="B16" s="25"/>
      <c r="C16" s="48"/>
      <c r="D16" s="763"/>
      <c r="E16" s="763"/>
      <c r="F16" s="60"/>
      <c r="G16" s="60"/>
      <c r="H16" s="763"/>
      <c r="I16" s="763"/>
      <c r="J16" s="60"/>
      <c r="K16" s="60"/>
      <c r="L16" s="60"/>
      <c r="M16" s="60"/>
      <c r="N16" s="787"/>
      <c r="O16" s="787"/>
      <c r="P16" s="60"/>
      <c r="Q16" s="60"/>
      <c r="R16" s="763"/>
      <c r="S16" s="763"/>
      <c r="T16" s="40"/>
      <c r="U16" s="40"/>
      <c r="V16" s="40"/>
      <c r="W16" s="25"/>
      <c r="X16" s="25"/>
      <c r="Y16" s="25"/>
    </row>
    <row r="17" spans="1:25" ht="30" customHeight="1" x14ac:dyDescent="0.2">
      <c r="A17" s="25"/>
      <c r="B17" s="25"/>
      <c r="C17" s="48"/>
      <c r="D17" s="763"/>
      <c r="E17" s="763"/>
      <c r="F17" s="60"/>
      <c r="G17" s="60"/>
      <c r="H17" s="763"/>
      <c r="I17" s="763"/>
      <c r="J17" s="60"/>
      <c r="K17" s="60"/>
      <c r="L17" s="60"/>
      <c r="M17" s="60"/>
      <c r="N17" s="787"/>
      <c r="O17" s="787"/>
      <c r="P17" s="60"/>
      <c r="Q17" s="60"/>
      <c r="R17" s="763"/>
      <c r="S17" s="763"/>
      <c r="T17" s="40"/>
      <c r="U17" s="40"/>
      <c r="V17" s="40"/>
      <c r="W17" s="25"/>
      <c r="X17" s="25"/>
      <c r="Y17" s="25"/>
    </row>
    <row r="18" spans="1:25" ht="30" customHeight="1" x14ac:dyDescent="0.2">
      <c r="A18" s="25"/>
      <c r="B18" s="25"/>
      <c r="C18" s="48"/>
      <c r="D18" s="763"/>
      <c r="E18" s="763"/>
      <c r="F18" s="60"/>
      <c r="G18" s="60"/>
      <c r="H18" s="763"/>
      <c r="I18" s="763"/>
      <c r="J18" s="60"/>
      <c r="K18" s="60"/>
      <c r="L18" s="60"/>
      <c r="M18" s="60"/>
      <c r="N18" s="787"/>
      <c r="O18" s="787"/>
      <c r="P18" s="60"/>
      <c r="Q18" s="60"/>
      <c r="R18" s="763"/>
      <c r="S18" s="763"/>
      <c r="T18" s="40"/>
      <c r="U18" s="40"/>
      <c r="V18" s="40"/>
      <c r="W18" s="25"/>
      <c r="X18" s="25"/>
      <c r="Y18" s="25"/>
    </row>
    <row r="19" spans="1:25" ht="30" customHeight="1" x14ac:dyDescent="0.2">
      <c r="A19" s="25"/>
      <c r="B19" s="25"/>
      <c r="C19" s="25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25"/>
      <c r="X19" s="25"/>
      <c r="Y19" s="25"/>
    </row>
    <row r="20" spans="1:25" ht="30" customHeight="1" x14ac:dyDescent="0.2">
      <c r="A20" s="25"/>
      <c r="B20" s="770" t="s">
        <v>63</v>
      </c>
      <c r="C20" s="770"/>
      <c r="D20" s="49" t="s">
        <v>381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25"/>
      <c r="X20" s="25"/>
      <c r="Y20" s="25"/>
    </row>
    <row r="21" spans="1:25" ht="30" customHeight="1" x14ac:dyDescent="0.2">
      <c r="A21" s="25" t="s">
        <v>289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P21" s="25"/>
      <c r="Q21" s="25"/>
      <c r="R21" s="25"/>
      <c r="S21" s="25"/>
      <c r="T21" s="461" t="s">
        <v>383</v>
      </c>
      <c r="U21" s="461"/>
      <c r="V21" s="461"/>
      <c r="W21" s="461"/>
      <c r="X21" s="25"/>
      <c r="Y21" s="25"/>
    </row>
    <row r="22" spans="1:25" ht="30" customHeight="1" x14ac:dyDescent="0.2">
      <c r="A22" s="461" t="s">
        <v>18</v>
      </c>
      <c r="B22" s="432" t="s">
        <v>52</v>
      </c>
      <c r="C22" s="766">
        <v>0.39583333333333331</v>
      </c>
      <c r="D22" s="766"/>
      <c r="E22" s="568" t="str">
        <f>D9</f>
        <v>那須野ヶ原ＦＣボンジボーラ</v>
      </c>
      <c r="F22" s="568"/>
      <c r="G22" s="568"/>
      <c r="H22" s="568"/>
      <c r="I22" s="445">
        <f>K22+K23</f>
        <v>1</v>
      </c>
      <c r="J22" s="723" t="s">
        <v>44</v>
      </c>
      <c r="K22" s="393">
        <v>0</v>
      </c>
      <c r="L22" s="393" t="s">
        <v>36</v>
      </c>
      <c r="M22" s="393">
        <v>0</v>
      </c>
      <c r="N22" s="723" t="s">
        <v>43</v>
      </c>
      <c r="O22" s="445">
        <f>M22+M23</f>
        <v>0</v>
      </c>
      <c r="P22" s="432" t="str">
        <f>H9</f>
        <v>ＦＣ　ＳＨＵＪＡＫＵ</v>
      </c>
      <c r="Q22" s="432"/>
      <c r="R22" s="432"/>
      <c r="S22" s="432"/>
      <c r="T22" s="432" t="s">
        <v>61</v>
      </c>
      <c r="U22" s="432"/>
      <c r="V22" s="432"/>
      <c r="W22" s="432"/>
      <c r="X22" s="49"/>
      <c r="Y22" s="25"/>
    </row>
    <row r="23" spans="1:25" ht="30" customHeight="1" x14ac:dyDescent="0.2">
      <c r="A23" s="461"/>
      <c r="B23" s="432"/>
      <c r="C23" s="766"/>
      <c r="D23" s="766"/>
      <c r="E23" s="568"/>
      <c r="F23" s="568"/>
      <c r="G23" s="568"/>
      <c r="H23" s="568"/>
      <c r="I23" s="445"/>
      <c r="J23" s="723"/>
      <c r="K23" s="393">
        <v>1</v>
      </c>
      <c r="L23" s="393" t="s">
        <v>36</v>
      </c>
      <c r="M23" s="393">
        <v>0</v>
      </c>
      <c r="N23" s="723"/>
      <c r="O23" s="445"/>
      <c r="P23" s="432"/>
      <c r="Q23" s="432"/>
      <c r="R23" s="432"/>
      <c r="S23" s="432"/>
      <c r="T23" s="432"/>
      <c r="U23" s="432"/>
      <c r="V23" s="432"/>
      <c r="W23" s="432"/>
      <c r="X23" s="49"/>
      <c r="Y23" s="25"/>
    </row>
    <row r="24" spans="1:25" ht="30" customHeight="1" x14ac:dyDescent="0.2">
      <c r="A24" s="461" t="s">
        <v>19</v>
      </c>
      <c r="B24" s="432" t="s">
        <v>5</v>
      </c>
      <c r="C24" s="766">
        <v>0.39583333333333331</v>
      </c>
      <c r="D24" s="766"/>
      <c r="E24" s="776" t="str">
        <f>N9</f>
        <v>栃木ＳＣ　Ｕ－１２</v>
      </c>
      <c r="F24" s="776"/>
      <c r="G24" s="776"/>
      <c r="H24" s="776"/>
      <c r="I24" s="445">
        <f>K24+K25</f>
        <v>2</v>
      </c>
      <c r="J24" s="723" t="s">
        <v>44</v>
      </c>
      <c r="K24" s="393">
        <v>2</v>
      </c>
      <c r="L24" s="393" t="s">
        <v>36</v>
      </c>
      <c r="M24" s="393">
        <v>0</v>
      </c>
      <c r="N24" s="723" t="s">
        <v>43</v>
      </c>
      <c r="O24" s="445">
        <f>M24+M25</f>
        <v>2</v>
      </c>
      <c r="P24" s="764" t="str">
        <f>R9</f>
        <v>ＩＳＯＳＯＣＣＥＲＣＬＵＢ</v>
      </c>
      <c r="Q24" s="764"/>
      <c r="R24" s="764"/>
      <c r="S24" s="764"/>
      <c r="T24" s="432" t="s">
        <v>61</v>
      </c>
      <c r="U24" s="432"/>
      <c r="V24" s="432"/>
      <c r="W24" s="432"/>
      <c r="X24" s="49"/>
      <c r="Y24" s="25"/>
    </row>
    <row r="25" spans="1:25" ht="30" customHeight="1" x14ac:dyDescent="0.2">
      <c r="A25" s="461"/>
      <c r="B25" s="432"/>
      <c r="C25" s="766"/>
      <c r="D25" s="766"/>
      <c r="E25" s="776"/>
      <c r="F25" s="776"/>
      <c r="G25" s="776"/>
      <c r="H25" s="776"/>
      <c r="I25" s="445"/>
      <c r="J25" s="723"/>
      <c r="K25" s="393">
        <v>0</v>
      </c>
      <c r="L25" s="393" t="s">
        <v>36</v>
      </c>
      <c r="M25" s="393">
        <v>2</v>
      </c>
      <c r="N25" s="723"/>
      <c r="O25" s="445"/>
      <c r="P25" s="764"/>
      <c r="Q25" s="764"/>
      <c r="R25" s="764"/>
      <c r="S25" s="764"/>
      <c r="T25" s="432"/>
      <c r="U25" s="432"/>
      <c r="V25" s="432"/>
      <c r="W25" s="432"/>
      <c r="X25" s="49"/>
      <c r="Y25" s="25"/>
    </row>
    <row r="26" spans="1:25" ht="30" customHeight="1" x14ac:dyDescent="0.2">
      <c r="A26" s="1"/>
      <c r="B26" s="54"/>
      <c r="C26" s="58"/>
      <c r="D26" s="58"/>
      <c r="E26" s="59"/>
      <c r="F26" s="59"/>
      <c r="G26" s="59"/>
      <c r="H26" s="59"/>
      <c r="I26" s="10"/>
      <c r="J26" s="347" t="s">
        <v>731</v>
      </c>
      <c r="K26" s="28">
        <v>3</v>
      </c>
      <c r="L26" s="393" t="s">
        <v>36</v>
      </c>
      <c r="M26" s="28">
        <v>1</v>
      </c>
      <c r="N26" s="46"/>
      <c r="O26" s="10"/>
      <c r="P26" s="59"/>
      <c r="Q26" s="59"/>
      <c r="R26" s="59"/>
      <c r="S26" s="59"/>
      <c r="T26" s="54"/>
      <c r="U26" s="54"/>
      <c r="V26" s="54"/>
      <c r="W26" s="54"/>
      <c r="X26" s="49"/>
      <c r="Y26" s="25"/>
    </row>
    <row r="27" spans="1:25" ht="30" customHeight="1" x14ac:dyDescent="0.2">
      <c r="A27" s="1"/>
      <c r="B27" s="54"/>
      <c r="C27" s="58"/>
      <c r="D27" s="58"/>
      <c r="E27" s="55"/>
      <c r="F27" s="55"/>
      <c r="G27" s="55"/>
      <c r="H27" s="55"/>
      <c r="I27" s="56"/>
      <c r="J27" s="57"/>
      <c r="K27" s="49"/>
      <c r="L27" s="54"/>
      <c r="M27" s="49"/>
      <c r="N27" s="57"/>
      <c r="O27" s="56"/>
      <c r="P27" s="55"/>
      <c r="Q27" s="55"/>
      <c r="R27" s="55"/>
      <c r="S27" s="55"/>
      <c r="T27" s="54"/>
      <c r="U27" s="54"/>
      <c r="V27" s="54"/>
      <c r="W27" s="54"/>
      <c r="X27" s="54"/>
      <c r="Y27" s="25"/>
    </row>
    <row r="28" spans="1:25" ht="30" customHeight="1" x14ac:dyDescent="0.2">
      <c r="A28" s="1"/>
      <c r="B28" s="54"/>
      <c r="C28" s="58"/>
      <c r="D28" s="58"/>
      <c r="E28" s="55"/>
      <c r="F28" s="55"/>
      <c r="G28" s="55"/>
      <c r="H28" s="55"/>
      <c r="I28" s="56"/>
      <c r="J28" s="57"/>
      <c r="K28" s="49"/>
      <c r="L28" s="54"/>
      <c r="M28" s="49"/>
      <c r="N28" s="57"/>
      <c r="O28" s="56"/>
      <c r="P28" s="55"/>
      <c r="Q28" s="55"/>
      <c r="R28" s="55"/>
      <c r="S28" s="55"/>
      <c r="T28" s="54"/>
      <c r="U28" s="54"/>
      <c r="V28" s="54"/>
      <c r="W28" s="54"/>
      <c r="X28" s="54"/>
      <c r="Y28" s="25"/>
    </row>
    <row r="29" spans="1:25" ht="30" customHeight="1" x14ac:dyDescent="0.2">
      <c r="A29" s="1"/>
      <c r="B29" s="770" t="s">
        <v>62</v>
      </c>
      <c r="C29" s="770"/>
      <c r="D29" s="49" t="s">
        <v>382</v>
      </c>
      <c r="E29" s="55"/>
      <c r="F29" s="55"/>
      <c r="G29" s="55"/>
      <c r="H29" s="55"/>
      <c r="I29" s="56"/>
      <c r="J29" s="57"/>
      <c r="K29" s="49"/>
      <c r="L29" s="54"/>
      <c r="M29" s="49"/>
      <c r="N29" s="57"/>
      <c r="O29" s="56"/>
      <c r="P29" s="55"/>
      <c r="Q29" s="55"/>
      <c r="R29" s="55"/>
      <c r="S29" s="55"/>
      <c r="T29" s="54"/>
      <c r="U29" s="54"/>
      <c r="V29" s="54"/>
      <c r="W29" s="54"/>
      <c r="X29" s="54"/>
      <c r="Y29" s="25"/>
    </row>
    <row r="30" spans="1:25" ht="30" customHeight="1" x14ac:dyDescent="0.2">
      <c r="A30" s="1" t="s">
        <v>289</v>
      </c>
      <c r="B30" s="176"/>
      <c r="C30" s="176"/>
      <c r="D30" s="176"/>
      <c r="E30" s="49"/>
      <c r="F30" s="49"/>
      <c r="G30" s="49"/>
      <c r="H30" s="49"/>
      <c r="I30" s="52"/>
      <c r="J30" s="53"/>
      <c r="K30" s="49"/>
      <c r="L30" s="54"/>
      <c r="M30" s="49"/>
      <c r="N30" s="53"/>
      <c r="O30" s="52"/>
      <c r="P30" s="49"/>
      <c r="Q30" s="49"/>
      <c r="R30" s="49"/>
      <c r="S30" s="49"/>
      <c r="T30" s="49"/>
      <c r="U30" s="49"/>
      <c r="V30" s="49"/>
      <c r="W30" s="49"/>
      <c r="X30" s="49"/>
      <c r="Y30" s="25"/>
    </row>
    <row r="31" spans="1:25" ht="30" customHeight="1" x14ac:dyDescent="0.2">
      <c r="A31" s="461" t="s">
        <v>18</v>
      </c>
      <c r="B31" s="432" t="s">
        <v>6</v>
      </c>
      <c r="C31" s="766">
        <v>0.47916666666666669</v>
      </c>
      <c r="D31" s="766"/>
      <c r="E31" s="750" t="str">
        <f>E22</f>
        <v>那須野ヶ原ＦＣボンジボーラ</v>
      </c>
      <c r="F31" s="750"/>
      <c r="G31" s="750"/>
      <c r="H31" s="750"/>
      <c r="I31" s="461">
        <f>K31+K32+K33</f>
        <v>1</v>
      </c>
      <c r="J31" s="561" t="s">
        <v>44</v>
      </c>
      <c r="K31" s="392">
        <v>1</v>
      </c>
      <c r="L31" s="393" t="s">
        <v>36</v>
      </c>
      <c r="M31" s="393">
        <v>1</v>
      </c>
      <c r="N31" s="561" t="s">
        <v>43</v>
      </c>
      <c r="O31" s="461">
        <f>M31+M32+M33</f>
        <v>2</v>
      </c>
      <c r="P31" s="776" t="str">
        <f>E24</f>
        <v>栃木ＳＣ　Ｕ－１２</v>
      </c>
      <c r="Q31" s="776"/>
      <c r="R31" s="776"/>
      <c r="S31" s="776"/>
      <c r="T31" s="432" t="s">
        <v>61</v>
      </c>
      <c r="U31" s="432"/>
      <c r="V31" s="432"/>
      <c r="W31" s="432"/>
      <c r="X31" s="49"/>
      <c r="Y31" s="25"/>
    </row>
    <row r="32" spans="1:25" ht="30" customHeight="1" x14ac:dyDescent="0.2">
      <c r="A32" s="461"/>
      <c r="B32" s="432"/>
      <c r="C32" s="766"/>
      <c r="D32" s="766"/>
      <c r="E32" s="750"/>
      <c r="F32" s="750"/>
      <c r="G32" s="750"/>
      <c r="H32" s="750"/>
      <c r="I32" s="461"/>
      <c r="J32" s="561"/>
      <c r="K32" s="392">
        <v>0</v>
      </c>
      <c r="L32" s="393" t="s">
        <v>36</v>
      </c>
      <c r="M32" s="393">
        <v>1</v>
      </c>
      <c r="N32" s="561"/>
      <c r="O32" s="461"/>
      <c r="P32" s="776"/>
      <c r="Q32" s="776"/>
      <c r="R32" s="776"/>
      <c r="S32" s="776"/>
      <c r="T32" s="432"/>
      <c r="U32" s="432"/>
      <c r="V32" s="432"/>
      <c r="W32" s="432"/>
      <c r="X32" s="49"/>
      <c r="Y32" s="25"/>
    </row>
    <row r="33" spans="1:25" ht="30" customHeight="1" x14ac:dyDescent="0.2">
      <c r="B33" s="49"/>
      <c r="C33" s="51"/>
      <c r="D33" s="51"/>
      <c r="E33" s="49"/>
      <c r="F33" s="49"/>
      <c r="G33" s="49"/>
      <c r="H33" s="49"/>
      <c r="I33" s="36"/>
      <c r="J33" s="50"/>
      <c r="K33" s="27"/>
      <c r="L33" s="28"/>
      <c r="M33" s="27"/>
      <c r="N33" s="50"/>
      <c r="O33" s="36"/>
      <c r="P33" s="11"/>
      <c r="Q33" s="11"/>
      <c r="R33" s="11"/>
      <c r="S33" s="11"/>
      <c r="T33" s="49"/>
      <c r="U33" s="49"/>
      <c r="V33" s="49"/>
      <c r="W33" s="49"/>
    </row>
    <row r="34" spans="1:25" ht="40.049999999999997" customHeight="1" x14ac:dyDescent="0.2">
      <c r="A34" s="71" t="s">
        <v>72</v>
      </c>
      <c r="B34" s="54"/>
      <c r="C34" s="58"/>
      <c r="D34" s="58"/>
      <c r="E34" s="59"/>
      <c r="F34" s="59"/>
      <c r="G34" s="59"/>
      <c r="H34" s="59"/>
      <c r="I34" s="36"/>
      <c r="J34" s="50"/>
      <c r="K34" s="28"/>
      <c r="L34" s="28"/>
      <c r="M34" s="28"/>
      <c r="N34" s="50"/>
      <c r="O34" s="10"/>
      <c r="P34" s="59"/>
      <c r="Q34" s="59"/>
      <c r="R34" s="59"/>
      <c r="S34" s="59"/>
      <c r="T34" s="54"/>
      <c r="U34" s="54"/>
      <c r="V34" s="54"/>
      <c r="W34" s="54"/>
      <c r="X34" s="49"/>
      <c r="Y34" s="25"/>
    </row>
    <row r="35" spans="1:25" ht="40.049999999999997" customHeight="1" x14ac:dyDescent="0.2">
      <c r="A35" s="1"/>
      <c r="B35" s="54"/>
      <c r="C35" s="58"/>
      <c r="D35" s="58"/>
      <c r="E35" s="59"/>
      <c r="F35" s="59"/>
      <c r="G35" s="59"/>
      <c r="H35" s="59"/>
      <c r="I35" s="36"/>
      <c r="J35" s="50"/>
      <c r="K35" s="28"/>
      <c r="L35" s="28"/>
      <c r="M35" s="771"/>
      <c r="N35" s="772"/>
      <c r="O35" s="773"/>
      <c r="P35" s="773"/>
      <c r="Q35" s="773"/>
      <c r="R35" s="773"/>
      <c r="S35" s="773"/>
      <c r="T35" s="357"/>
      <c r="U35" s="357"/>
      <c r="V35" s="357"/>
      <c r="W35" s="357"/>
      <c r="X35" s="54"/>
      <c r="Y35" s="25"/>
    </row>
    <row r="36" spans="1:25" ht="20.100000000000001" customHeight="1" x14ac:dyDescent="0.2">
      <c r="B36" s="760" t="s">
        <v>71</v>
      </c>
      <c r="C36" s="760"/>
      <c r="D36" s="760"/>
      <c r="E36" s="432" t="str">
        <f>P31</f>
        <v>栃木ＳＣ　Ｕ－１２</v>
      </c>
      <c r="F36" s="432"/>
      <c r="G36" s="432"/>
      <c r="H36" s="432"/>
      <c r="I36" s="432"/>
      <c r="J36" s="432"/>
      <c r="M36" s="774"/>
      <c r="N36" s="775"/>
      <c r="O36" s="775"/>
      <c r="P36" s="775"/>
      <c r="Q36" s="775"/>
      <c r="R36" s="312"/>
      <c r="S36" s="774"/>
      <c r="T36" s="775"/>
      <c r="U36" s="775"/>
      <c r="V36" s="775"/>
      <c r="W36" s="775"/>
    </row>
    <row r="37" spans="1:25" ht="20.100000000000001" customHeight="1" x14ac:dyDescent="0.2">
      <c r="B37" s="760"/>
      <c r="C37" s="760"/>
      <c r="D37" s="760"/>
      <c r="E37" s="432"/>
      <c r="F37" s="432"/>
      <c r="G37" s="432"/>
      <c r="H37" s="432"/>
      <c r="I37" s="432"/>
      <c r="J37" s="432"/>
      <c r="M37" s="774"/>
      <c r="N37" s="775"/>
      <c r="O37" s="775"/>
      <c r="P37" s="775"/>
      <c r="Q37" s="775"/>
      <c r="R37" s="312"/>
      <c r="S37" s="774"/>
      <c r="T37" s="775"/>
      <c r="U37" s="775"/>
      <c r="V37" s="775"/>
      <c r="W37" s="775"/>
    </row>
    <row r="38" spans="1:25" ht="20.100000000000001" customHeight="1" x14ac:dyDescent="0.2">
      <c r="B38" s="761"/>
      <c r="C38" s="761"/>
      <c r="D38" s="761"/>
      <c r="E38" s="762"/>
      <c r="F38" s="762"/>
      <c r="G38" s="762"/>
      <c r="H38" s="762"/>
      <c r="I38" s="762"/>
      <c r="J38" s="762"/>
      <c r="M38" s="357"/>
      <c r="N38" s="312"/>
      <c r="O38" s="312"/>
      <c r="P38" s="312"/>
      <c r="Q38" s="312"/>
      <c r="R38" s="312"/>
      <c r="S38" s="394"/>
      <c r="T38" s="312"/>
      <c r="U38" s="312"/>
      <c r="V38" s="312"/>
      <c r="W38" s="394"/>
    </row>
    <row r="39" spans="1:25" ht="20.100000000000001" customHeight="1" x14ac:dyDescent="0.2">
      <c r="B39" s="11"/>
      <c r="M39" s="774"/>
      <c r="N39" s="775"/>
      <c r="O39" s="775"/>
      <c r="P39" s="775"/>
      <c r="Q39" s="775"/>
      <c r="R39" s="312"/>
      <c r="S39" s="774"/>
      <c r="T39" s="775"/>
      <c r="U39" s="775"/>
      <c r="V39" s="775"/>
      <c r="W39" s="775"/>
    </row>
    <row r="40" spans="1:25" ht="20.100000000000001" customHeight="1" x14ac:dyDescent="0.2">
      <c r="B40" s="760" t="s">
        <v>70</v>
      </c>
      <c r="C40" s="760"/>
      <c r="D40" s="760"/>
      <c r="E40" s="432" t="str">
        <f>E31</f>
        <v>那須野ヶ原ＦＣボンジボーラ</v>
      </c>
      <c r="F40" s="432"/>
      <c r="G40" s="432"/>
      <c r="H40" s="432"/>
      <c r="I40" s="432"/>
      <c r="J40" s="432"/>
      <c r="M40" s="774"/>
      <c r="N40" s="775"/>
      <c r="O40" s="775"/>
      <c r="P40" s="775"/>
      <c r="Q40" s="775"/>
      <c r="R40" s="312"/>
      <c r="S40" s="774"/>
      <c r="T40" s="775"/>
      <c r="U40" s="775"/>
      <c r="V40" s="775"/>
      <c r="W40" s="775"/>
    </row>
    <row r="41" spans="1:25" ht="20.100000000000001" customHeight="1" x14ac:dyDescent="0.2">
      <c r="B41" s="760"/>
      <c r="C41" s="760"/>
      <c r="D41" s="760"/>
      <c r="E41" s="432"/>
      <c r="F41" s="432"/>
      <c r="G41" s="432"/>
      <c r="H41" s="432"/>
      <c r="I41" s="432"/>
      <c r="J41" s="432"/>
      <c r="M41" s="357"/>
      <c r="N41" s="312"/>
      <c r="O41" s="312"/>
      <c r="P41" s="312"/>
      <c r="Q41" s="312"/>
      <c r="R41" s="312"/>
      <c r="S41" s="357"/>
      <c r="T41" s="312"/>
      <c r="U41" s="312"/>
      <c r="V41" s="312"/>
      <c r="W41" s="394"/>
    </row>
    <row r="42" spans="1:25" ht="20.100000000000001" customHeight="1" x14ac:dyDescent="0.2">
      <c r="B42" s="761"/>
      <c r="C42" s="761"/>
      <c r="D42" s="761"/>
      <c r="E42" s="762"/>
      <c r="F42" s="762"/>
      <c r="G42" s="762"/>
      <c r="H42" s="762"/>
      <c r="I42" s="762"/>
      <c r="J42" s="762"/>
      <c r="M42" s="774"/>
      <c r="N42" s="775"/>
      <c r="O42" s="775"/>
      <c r="P42" s="775"/>
      <c r="Q42" s="775"/>
      <c r="R42" s="312"/>
      <c r="S42" s="774"/>
      <c r="T42" s="775"/>
      <c r="U42" s="775"/>
      <c r="V42" s="775"/>
      <c r="W42" s="775"/>
    </row>
    <row r="43" spans="1:25" ht="20.100000000000001" customHeight="1" x14ac:dyDescent="0.2">
      <c r="B43" s="11"/>
      <c r="M43" s="774"/>
      <c r="N43" s="775"/>
      <c r="O43" s="775"/>
      <c r="P43" s="775"/>
      <c r="Q43" s="775"/>
      <c r="R43" s="312"/>
      <c r="S43" s="774"/>
      <c r="T43" s="775"/>
      <c r="U43" s="775"/>
      <c r="V43" s="775"/>
      <c r="W43" s="775"/>
    </row>
    <row r="44" spans="1:25" ht="20.100000000000001" customHeight="1" x14ac:dyDescent="0.2">
      <c r="B44" s="760" t="s">
        <v>69</v>
      </c>
      <c r="C44" s="760"/>
      <c r="D44" s="760"/>
      <c r="E44" s="774" t="str">
        <f>P24</f>
        <v>ＩＳＯＳＯＣＣＥＲＣＬＵＢ</v>
      </c>
      <c r="F44" s="774"/>
      <c r="G44" s="774"/>
      <c r="H44" s="774"/>
      <c r="I44" s="774"/>
      <c r="J44" s="774"/>
      <c r="M44" s="357"/>
      <c r="N44" s="312"/>
      <c r="O44" s="312"/>
      <c r="P44" s="312"/>
      <c r="Q44" s="312"/>
      <c r="R44" s="312"/>
      <c r="S44" s="357"/>
      <c r="T44" s="312"/>
      <c r="U44" s="312"/>
      <c r="V44" s="312"/>
      <c r="W44" s="312"/>
    </row>
    <row r="45" spans="1:25" ht="20.100000000000001" customHeight="1" x14ac:dyDescent="0.2">
      <c r="B45" s="760"/>
      <c r="C45" s="760"/>
      <c r="D45" s="760"/>
      <c r="E45" s="774"/>
      <c r="F45" s="774"/>
      <c r="G45" s="774"/>
      <c r="H45" s="774"/>
      <c r="I45" s="774"/>
      <c r="J45" s="774"/>
      <c r="M45" s="774"/>
      <c r="N45" s="775"/>
      <c r="O45" s="775"/>
      <c r="P45" s="775"/>
      <c r="Q45" s="775"/>
      <c r="R45" s="312"/>
      <c r="S45" s="774"/>
    </row>
    <row r="46" spans="1:25" ht="20.100000000000001" customHeight="1" x14ac:dyDescent="0.2">
      <c r="B46" s="761"/>
      <c r="C46" s="761"/>
      <c r="D46" s="761"/>
      <c r="E46" s="762"/>
      <c r="F46" s="762"/>
      <c r="G46" s="762"/>
      <c r="H46" s="762"/>
      <c r="I46" s="762"/>
      <c r="J46" s="762"/>
      <c r="M46" s="774"/>
      <c r="N46" s="775"/>
      <c r="O46" s="775"/>
      <c r="P46" s="775"/>
      <c r="Q46" s="775"/>
      <c r="R46" s="312"/>
      <c r="S46" s="774"/>
    </row>
    <row r="47" spans="1:25" ht="20.100000000000001" customHeight="1" x14ac:dyDescent="0.2">
      <c r="B47" s="11"/>
      <c r="M47" s="357"/>
      <c r="N47" s="312"/>
      <c r="O47" s="312"/>
      <c r="P47" s="312"/>
      <c r="Q47" s="312"/>
      <c r="R47" s="312"/>
      <c r="S47" s="357"/>
      <c r="T47" s="312"/>
      <c r="U47" s="312"/>
      <c r="V47" s="312"/>
      <c r="W47" s="312"/>
    </row>
    <row r="48" spans="1:25" ht="20.100000000000001" customHeight="1" x14ac:dyDescent="0.2">
      <c r="B48" s="760" t="s">
        <v>69</v>
      </c>
      <c r="C48" s="760"/>
      <c r="D48" s="760"/>
      <c r="E48" s="774" t="str">
        <f>P22</f>
        <v>ＦＣ　ＳＨＵＪＡＫＵ</v>
      </c>
      <c r="F48" s="774"/>
      <c r="G48" s="774"/>
      <c r="H48" s="774"/>
      <c r="I48" s="774"/>
      <c r="J48" s="774"/>
      <c r="M48" s="774"/>
      <c r="R48" s="312"/>
      <c r="S48" s="774"/>
    </row>
    <row r="49" spans="2:23" ht="20.100000000000001" customHeight="1" x14ac:dyDescent="0.2">
      <c r="B49" s="760"/>
      <c r="C49" s="760"/>
      <c r="D49" s="760"/>
      <c r="E49" s="774"/>
      <c r="F49" s="774"/>
      <c r="G49" s="774"/>
      <c r="H49" s="774"/>
      <c r="I49" s="774"/>
      <c r="J49" s="774"/>
      <c r="M49" s="774"/>
      <c r="R49" s="312"/>
      <c r="S49" s="774"/>
    </row>
    <row r="50" spans="2:23" ht="20.100000000000001" customHeight="1" x14ac:dyDescent="0.2">
      <c r="B50" s="761"/>
      <c r="C50" s="761"/>
      <c r="D50" s="761"/>
      <c r="E50" s="762"/>
      <c r="F50" s="762"/>
      <c r="G50" s="762"/>
      <c r="H50" s="762"/>
      <c r="I50" s="762"/>
      <c r="J50" s="762"/>
      <c r="M50" s="357"/>
      <c r="N50" s="312"/>
      <c r="O50" s="312"/>
      <c r="P50" s="312"/>
      <c r="Q50" s="312"/>
      <c r="R50" s="312"/>
      <c r="S50" s="357"/>
      <c r="T50" s="312"/>
      <c r="U50" s="312"/>
      <c r="V50" s="312"/>
      <c r="W50" s="312"/>
    </row>
    <row r="51" spans="2:23" ht="20.100000000000001" customHeight="1" x14ac:dyDescent="0.2">
      <c r="B51" s="11"/>
      <c r="M51" s="774"/>
      <c r="R51" s="312"/>
      <c r="S51" s="774"/>
      <c r="T51" s="775"/>
      <c r="U51" s="775"/>
      <c r="V51" s="775"/>
      <c r="W51" s="775"/>
    </row>
    <row r="52" spans="2:23" ht="20.100000000000001" customHeight="1" x14ac:dyDescent="0.2">
      <c r="B52" s="760" t="s">
        <v>133</v>
      </c>
      <c r="C52" s="760"/>
      <c r="D52" s="760"/>
      <c r="E52" s="774" t="str">
        <f>'U12選手権組合せ (抽選結果)'!AJ94</f>
        <v>ヴェルフェ矢板Ｕ－１２・ｆｌｅｕｒ</v>
      </c>
      <c r="F52" s="774"/>
      <c r="G52" s="774"/>
      <c r="H52" s="774"/>
      <c r="I52" s="774"/>
      <c r="J52" s="774"/>
      <c r="M52" s="774"/>
      <c r="R52" s="312"/>
      <c r="S52" s="774"/>
      <c r="T52" s="775"/>
      <c r="U52" s="775"/>
      <c r="V52" s="775"/>
      <c r="W52" s="775"/>
    </row>
    <row r="53" spans="2:23" ht="20.100000000000001" customHeight="1" x14ac:dyDescent="0.2">
      <c r="B53" s="760"/>
      <c r="C53" s="760"/>
      <c r="D53" s="760"/>
      <c r="E53" s="774"/>
      <c r="F53" s="774"/>
      <c r="G53" s="774"/>
      <c r="H53" s="774"/>
      <c r="I53" s="774"/>
      <c r="J53" s="774"/>
      <c r="M53" s="357"/>
      <c r="N53" s="312"/>
      <c r="O53" s="312"/>
      <c r="P53" s="312"/>
      <c r="Q53" s="312"/>
      <c r="R53" s="312"/>
      <c r="S53" s="357"/>
      <c r="T53" s="312"/>
      <c r="U53" s="312"/>
      <c r="V53" s="312"/>
      <c r="W53" s="312"/>
    </row>
    <row r="54" spans="2:23" ht="20.100000000000001" customHeight="1" x14ac:dyDescent="0.2">
      <c r="B54" s="761"/>
      <c r="C54" s="761"/>
      <c r="D54" s="761"/>
      <c r="E54" s="762"/>
      <c r="F54" s="762"/>
      <c r="G54" s="762"/>
      <c r="H54" s="762"/>
      <c r="I54" s="762"/>
      <c r="J54" s="762"/>
      <c r="M54" s="774"/>
      <c r="R54" s="312"/>
      <c r="S54" s="774"/>
    </row>
    <row r="55" spans="2:23" ht="20.100000000000001" customHeight="1" x14ac:dyDescent="0.2">
      <c r="B55" s="11"/>
      <c r="M55" s="774"/>
      <c r="R55" s="312"/>
      <c r="S55" s="774"/>
    </row>
    <row r="56" spans="2:23" ht="20.100000000000001" customHeight="1" x14ac:dyDescent="0.2">
      <c r="B56" s="760" t="s">
        <v>68</v>
      </c>
      <c r="C56" s="760"/>
      <c r="D56" s="760"/>
      <c r="E56" s="774" t="str">
        <f>'U12選手権組合せ (抽選結果)'!C24</f>
        <v>ＦＣグラシアス</v>
      </c>
      <c r="F56" s="774"/>
      <c r="G56" s="774"/>
      <c r="H56" s="774"/>
      <c r="I56" s="774"/>
      <c r="J56" s="774"/>
      <c r="M56" s="357"/>
      <c r="N56" s="312"/>
      <c r="O56" s="312"/>
      <c r="P56" s="312"/>
      <c r="Q56" s="312"/>
      <c r="R56" s="312"/>
      <c r="S56" s="357"/>
      <c r="T56" s="312"/>
      <c r="U56" s="312"/>
      <c r="V56" s="312"/>
      <c r="W56" s="312"/>
    </row>
    <row r="57" spans="2:23" ht="20.100000000000001" customHeight="1" x14ac:dyDescent="0.2">
      <c r="B57" s="760"/>
      <c r="C57" s="760"/>
      <c r="D57" s="760"/>
      <c r="E57" s="774"/>
      <c r="F57" s="774"/>
      <c r="G57" s="774"/>
      <c r="H57" s="774"/>
      <c r="I57" s="774"/>
      <c r="J57" s="774"/>
      <c r="M57" s="774"/>
      <c r="R57" s="312"/>
      <c r="S57" s="774"/>
    </row>
    <row r="58" spans="2:23" ht="20.100000000000001" customHeight="1" x14ac:dyDescent="0.2">
      <c r="B58" s="761"/>
      <c r="C58" s="761"/>
      <c r="D58" s="761"/>
      <c r="E58" s="762"/>
      <c r="F58" s="762"/>
      <c r="G58" s="762"/>
      <c r="H58" s="762"/>
      <c r="I58" s="762"/>
      <c r="J58" s="762"/>
      <c r="M58" s="774"/>
      <c r="R58" s="312"/>
      <c r="S58" s="774"/>
    </row>
    <row r="59" spans="2:23" ht="20.100000000000001" customHeight="1" x14ac:dyDescent="0.2">
      <c r="B59" s="11"/>
      <c r="M59" s="49"/>
      <c r="S59" s="49"/>
    </row>
    <row r="60" spans="2:23" ht="20.100000000000001" customHeight="1" x14ac:dyDescent="0.2">
      <c r="B60" s="760" t="s">
        <v>68</v>
      </c>
      <c r="C60" s="760"/>
      <c r="D60" s="760"/>
      <c r="E60" s="779" t="str">
        <f>'U12選手権組合せ (抽選結果)'!AJ45</f>
        <v>清原陽東サッカースポーツ少年団</v>
      </c>
      <c r="F60" s="779"/>
      <c r="G60" s="779"/>
      <c r="H60" s="779"/>
      <c r="I60" s="779"/>
      <c r="J60" s="779"/>
      <c r="M60" s="49"/>
      <c r="N60" s="25"/>
      <c r="O60" s="25"/>
      <c r="P60" s="25"/>
      <c r="Q60" s="25"/>
      <c r="S60" s="49"/>
      <c r="T60" s="25"/>
      <c r="U60" s="25"/>
      <c r="V60" s="25"/>
      <c r="W60" s="25"/>
    </row>
    <row r="61" spans="2:23" ht="20.100000000000001" customHeight="1" x14ac:dyDescent="0.2">
      <c r="B61" s="760"/>
      <c r="C61" s="760"/>
      <c r="D61" s="760"/>
      <c r="E61" s="779"/>
      <c r="F61" s="779"/>
      <c r="G61" s="779"/>
      <c r="H61" s="779"/>
      <c r="I61" s="779"/>
      <c r="J61" s="779"/>
      <c r="M61" s="49"/>
      <c r="N61" s="25"/>
      <c r="O61" s="25"/>
      <c r="P61" s="25"/>
      <c r="Q61" s="25"/>
      <c r="S61" s="49"/>
      <c r="T61" s="25"/>
      <c r="U61" s="25"/>
      <c r="V61" s="25"/>
      <c r="W61" s="25"/>
    </row>
    <row r="62" spans="2:23" ht="20.100000000000001" customHeight="1" x14ac:dyDescent="0.2">
      <c r="B62" s="761"/>
      <c r="C62" s="761"/>
      <c r="D62" s="761"/>
      <c r="E62" s="786"/>
      <c r="F62" s="786"/>
      <c r="G62" s="786"/>
      <c r="H62" s="786"/>
      <c r="I62" s="786"/>
      <c r="J62" s="786"/>
      <c r="M62" s="49"/>
      <c r="S62" s="49"/>
    </row>
    <row r="63" spans="2:23" ht="20.100000000000001" customHeight="1" x14ac:dyDescent="0.2">
      <c r="B63" s="11"/>
      <c r="M63" s="49"/>
      <c r="N63" s="25"/>
      <c r="O63" s="25"/>
      <c r="P63" s="25"/>
      <c r="Q63" s="25"/>
      <c r="S63" s="49"/>
      <c r="T63" s="25"/>
      <c r="U63" s="25"/>
      <c r="V63" s="25"/>
      <c r="W63" s="25"/>
    </row>
    <row r="64" spans="2:23" ht="20.100000000000001" customHeight="1" x14ac:dyDescent="0.2">
      <c r="B64" s="760" t="s">
        <v>68</v>
      </c>
      <c r="C64" s="760"/>
      <c r="D64" s="760"/>
      <c r="E64" s="774" t="str">
        <f>'U12選手権組合せ (抽選結果)'!C83</f>
        <v>ＦＣ　ＶＡＬＯＮ</v>
      </c>
      <c r="F64" s="774"/>
      <c r="G64" s="774"/>
      <c r="H64" s="774"/>
      <c r="I64" s="774"/>
      <c r="J64" s="774"/>
      <c r="M64" s="49"/>
      <c r="N64" s="25"/>
      <c r="O64" s="25"/>
      <c r="P64" s="25"/>
      <c r="Q64" s="25"/>
      <c r="S64" s="49"/>
      <c r="T64" s="25"/>
      <c r="U64" s="25"/>
      <c r="V64" s="25"/>
      <c r="W64" s="25"/>
    </row>
    <row r="65" spans="2:10" ht="20.100000000000001" customHeight="1" x14ac:dyDescent="0.2">
      <c r="B65" s="760"/>
      <c r="C65" s="760"/>
      <c r="D65" s="760"/>
      <c r="E65" s="774"/>
      <c r="F65" s="774"/>
      <c r="G65" s="774"/>
      <c r="H65" s="774"/>
      <c r="I65" s="774"/>
      <c r="J65" s="774"/>
    </row>
    <row r="66" spans="2:10" ht="20.100000000000001" customHeight="1" x14ac:dyDescent="0.2">
      <c r="B66" s="761"/>
      <c r="C66" s="761"/>
      <c r="D66" s="761"/>
      <c r="E66" s="762"/>
      <c r="F66" s="762"/>
      <c r="G66" s="762"/>
      <c r="H66" s="762"/>
      <c r="I66" s="762"/>
      <c r="J66" s="762"/>
    </row>
  </sheetData>
  <mergeCells count="89">
    <mergeCell ref="B20:C20"/>
    <mergeCell ref="B29:C29"/>
    <mergeCell ref="A24:A25"/>
    <mergeCell ref="A22:A23"/>
    <mergeCell ref="T21:W21"/>
    <mergeCell ref="A31:A32"/>
    <mergeCell ref="T31:W32"/>
    <mergeCell ref="N24:N25"/>
    <mergeCell ref="O24:O25"/>
    <mergeCell ref="I22:I23"/>
    <mergeCell ref="J22:J23"/>
    <mergeCell ref="O22:O23"/>
    <mergeCell ref="I31:I32"/>
    <mergeCell ref="J31:J32"/>
    <mergeCell ref="P22:S23"/>
    <mergeCell ref="O31:O32"/>
    <mergeCell ref="C22:D23"/>
    <mergeCell ref="B24:B25"/>
    <mergeCell ref="B22:B23"/>
    <mergeCell ref="B31:B32"/>
    <mergeCell ref="C31:D32"/>
    <mergeCell ref="R1:W1"/>
    <mergeCell ref="K4:L4"/>
    <mergeCell ref="F6:G6"/>
    <mergeCell ref="P6:Q6"/>
    <mergeCell ref="O1:Q1"/>
    <mergeCell ref="D9:E18"/>
    <mergeCell ref="H9:I18"/>
    <mergeCell ref="N9:O18"/>
    <mergeCell ref="P7:Q7"/>
    <mergeCell ref="N8:O8"/>
    <mergeCell ref="D8:E8"/>
    <mergeCell ref="H8:I8"/>
    <mergeCell ref="C2:E2"/>
    <mergeCell ref="T24:W25"/>
    <mergeCell ref="M39:M40"/>
    <mergeCell ref="R9:S18"/>
    <mergeCell ref="F7:G7"/>
    <mergeCell ref="R8:S8"/>
    <mergeCell ref="N31:N32"/>
    <mergeCell ref="P31:S32"/>
    <mergeCell ref="T22:W23"/>
    <mergeCell ref="C24:D25"/>
    <mergeCell ref="E24:H25"/>
    <mergeCell ref="I24:I25"/>
    <mergeCell ref="J24:J25"/>
    <mergeCell ref="E22:H23"/>
    <mergeCell ref="N22:N23"/>
    <mergeCell ref="P24:S25"/>
    <mergeCell ref="E31:H32"/>
    <mergeCell ref="B36:D38"/>
    <mergeCell ref="M36:M37"/>
    <mergeCell ref="N36:Q37"/>
    <mergeCell ref="S36:S37"/>
    <mergeCell ref="E36:J38"/>
    <mergeCell ref="T36:W37"/>
    <mergeCell ref="N39:Q40"/>
    <mergeCell ref="S39:S40"/>
    <mergeCell ref="T39:W40"/>
    <mergeCell ref="B40:D42"/>
    <mergeCell ref="M42:M43"/>
    <mergeCell ref="N42:Q43"/>
    <mergeCell ref="S42:S43"/>
    <mergeCell ref="T42:W43"/>
    <mergeCell ref="E40:J42"/>
    <mergeCell ref="B44:D46"/>
    <mergeCell ref="M45:M46"/>
    <mergeCell ref="N45:Q46"/>
    <mergeCell ref="S45:S46"/>
    <mergeCell ref="E44:J46"/>
    <mergeCell ref="B48:D50"/>
    <mergeCell ref="M48:M49"/>
    <mergeCell ref="S48:S49"/>
    <mergeCell ref="E48:J50"/>
    <mergeCell ref="B52:D54"/>
    <mergeCell ref="M54:M55"/>
    <mergeCell ref="S54:S55"/>
    <mergeCell ref="E52:J54"/>
    <mergeCell ref="S57:S58"/>
    <mergeCell ref="M51:M52"/>
    <mergeCell ref="S51:S52"/>
    <mergeCell ref="T51:W52"/>
    <mergeCell ref="B64:D66"/>
    <mergeCell ref="B60:D62"/>
    <mergeCell ref="B56:D58"/>
    <mergeCell ref="M57:M58"/>
    <mergeCell ref="E56:J58"/>
    <mergeCell ref="E60:J62"/>
    <mergeCell ref="E64:J66"/>
  </mergeCells>
  <phoneticPr fontId="3"/>
  <printOptions horizontalCentered="1" verticalCentered="1"/>
  <pageMargins left="0.78740157480314965" right="0.78740157480314965" top="0.74803149606299213" bottom="0.59055118110236227" header="0" footer="0"/>
  <pageSetup paperSize="9" scale="42" firstPageNumber="4294963191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AL98"/>
  <sheetViews>
    <sheetView showGridLines="0" view="pageBreakPreview" zoomScale="110" zoomScaleNormal="80" zoomScaleSheetLayoutView="110" workbookViewId="0">
      <selection activeCell="C1" sqref="C1:AJ1"/>
    </sheetView>
  </sheetViews>
  <sheetFormatPr defaultRowHeight="13.2" x14ac:dyDescent="0.2"/>
  <cols>
    <col min="1" max="1" width="5.6640625" customWidth="1"/>
    <col min="2" max="2" width="1.6640625" customWidth="1"/>
    <col min="3" max="3" width="30.6640625" customWidth="1"/>
    <col min="4" max="4" width="2.44140625" style="89" customWidth="1"/>
    <col min="5" max="5" width="2.44140625" style="120" customWidth="1"/>
    <col min="6" max="7" width="1.6640625" customWidth="1"/>
    <col min="8" max="9" width="5.21875" customWidth="1"/>
    <col min="10" max="10" width="0.88671875" customWidth="1"/>
    <col min="11" max="11" width="5.6640625" customWidth="1"/>
    <col min="12" max="12" width="0.88671875" customWidth="1"/>
    <col min="13" max="13" width="1.6640625" customWidth="1"/>
    <col min="14" max="14" width="1.109375" customWidth="1"/>
    <col min="15" max="15" width="5.77734375" customWidth="1"/>
    <col min="16" max="16" width="3.109375" customWidth="1"/>
    <col min="17" max="18" width="4.33203125" customWidth="1"/>
    <col min="19" max="20" width="3.6640625" customWidth="1"/>
    <col min="21" max="22" width="4.33203125" customWidth="1"/>
    <col min="23" max="23" width="3.109375" customWidth="1"/>
    <col min="24" max="24" width="5.77734375" customWidth="1"/>
    <col min="25" max="25" width="1.109375" customWidth="1"/>
    <col min="26" max="26" width="1.6640625" customWidth="1"/>
    <col min="27" max="27" width="0.88671875" customWidth="1"/>
    <col min="28" max="28" width="5.6640625" customWidth="1"/>
    <col min="29" max="29" width="0.88671875" customWidth="1"/>
    <col min="30" max="30" width="5" customWidth="1"/>
    <col min="31" max="31" width="5.21875" customWidth="1"/>
    <col min="32" max="33" width="1.6640625" customWidth="1"/>
    <col min="34" max="34" width="2.44140625" style="120" customWidth="1"/>
    <col min="35" max="35" width="2.44140625" style="89" customWidth="1"/>
    <col min="36" max="36" width="30.6640625" customWidth="1"/>
    <col min="37" max="37" width="1.6640625" customWidth="1"/>
    <col min="38" max="38" width="5.6640625" customWidth="1"/>
    <col min="269" max="269" width="8.44140625" customWidth="1"/>
    <col min="270" max="270" width="2.44140625" customWidth="1"/>
    <col min="271" max="271" width="50" customWidth="1"/>
    <col min="272" max="272" width="8.6640625" customWidth="1"/>
    <col min="273" max="273" width="6.109375" customWidth="1"/>
    <col min="274" max="274" width="3.109375" customWidth="1"/>
    <col min="275" max="275" width="6.109375" customWidth="1"/>
    <col min="276" max="276" width="1.109375" customWidth="1"/>
    <col min="277" max="277" width="7.44140625" customWidth="1"/>
    <col min="278" max="278" width="5.109375" customWidth="1"/>
    <col min="279" max="280" width="6.109375" customWidth="1"/>
    <col min="281" max="282" width="3.6640625" customWidth="1"/>
    <col min="283" max="284" width="6.109375" customWidth="1"/>
    <col min="285" max="285" width="6" customWidth="1"/>
    <col min="286" max="286" width="7.44140625" customWidth="1"/>
    <col min="287" max="287" width="1.109375" customWidth="1"/>
    <col min="288" max="288" width="6.109375" customWidth="1"/>
    <col min="289" max="289" width="3.109375" customWidth="1"/>
    <col min="290" max="290" width="6.109375" customWidth="1"/>
    <col min="291" max="291" width="8.6640625" customWidth="1"/>
    <col min="292" max="292" width="50.109375" customWidth="1"/>
    <col min="293" max="293" width="2.6640625" customWidth="1"/>
    <col min="294" max="294" width="8.44140625" customWidth="1"/>
    <col min="525" max="525" width="8.44140625" customWidth="1"/>
    <col min="526" max="526" width="2.44140625" customWidth="1"/>
    <col min="527" max="527" width="50" customWidth="1"/>
    <col min="528" max="528" width="8.6640625" customWidth="1"/>
    <col min="529" max="529" width="6.109375" customWidth="1"/>
    <col min="530" max="530" width="3.109375" customWidth="1"/>
    <col min="531" max="531" width="6.109375" customWidth="1"/>
    <col min="532" max="532" width="1.109375" customWidth="1"/>
    <col min="533" max="533" width="7.44140625" customWidth="1"/>
    <col min="534" max="534" width="5.109375" customWidth="1"/>
    <col min="535" max="536" width="6.109375" customWidth="1"/>
    <col min="537" max="538" width="3.6640625" customWidth="1"/>
    <col min="539" max="540" width="6.109375" customWidth="1"/>
    <col min="541" max="541" width="6" customWidth="1"/>
    <col min="542" max="542" width="7.44140625" customWidth="1"/>
    <col min="543" max="543" width="1.109375" customWidth="1"/>
    <col min="544" max="544" width="6.109375" customWidth="1"/>
    <col min="545" max="545" width="3.109375" customWidth="1"/>
    <col min="546" max="546" width="6.109375" customWidth="1"/>
    <col min="547" max="547" width="8.6640625" customWidth="1"/>
    <col min="548" max="548" width="50.109375" customWidth="1"/>
    <col min="549" max="549" width="2.6640625" customWidth="1"/>
    <col min="550" max="550" width="8.44140625" customWidth="1"/>
    <col min="781" max="781" width="8.44140625" customWidth="1"/>
    <col min="782" max="782" width="2.44140625" customWidth="1"/>
    <col min="783" max="783" width="50" customWidth="1"/>
    <col min="784" max="784" width="8.6640625" customWidth="1"/>
    <col min="785" max="785" width="6.109375" customWidth="1"/>
    <col min="786" max="786" width="3.109375" customWidth="1"/>
    <col min="787" max="787" width="6.109375" customWidth="1"/>
    <col min="788" max="788" width="1.109375" customWidth="1"/>
    <col min="789" max="789" width="7.44140625" customWidth="1"/>
    <col min="790" max="790" width="5.109375" customWidth="1"/>
    <col min="791" max="792" width="6.109375" customWidth="1"/>
    <col min="793" max="794" width="3.6640625" customWidth="1"/>
    <col min="795" max="796" width="6.109375" customWidth="1"/>
    <col min="797" max="797" width="6" customWidth="1"/>
    <col min="798" max="798" width="7.44140625" customWidth="1"/>
    <col min="799" max="799" width="1.109375" customWidth="1"/>
    <col min="800" max="800" width="6.109375" customWidth="1"/>
    <col min="801" max="801" width="3.109375" customWidth="1"/>
    <col min="802" max="802" width="6.109375" customWidth="1"/>
    <col min="803" max="803" width="8.6640625" customWidth="1"/>
    <col min="804" max="804" width="50.109375" customWidth="1"/>
    <col min="805" max="805" width="2.6640625" customWidth="1"/>
    <col min="806" max="806" width="8.44140625" customWidth="1"/>
    <col min="1037" max="1037" width="8.44140625" customWidth="1"/>
    <col min="1038" max="1038" width="2.44140625" customWidth="1"/>
    <col min="1039" max="1039" width="50" customWidth="1"/>
    <col min="1040" max="1040" width="8.6640625" customWidth="1"/>
    <col min="1041" max="1041" width="6.109375" customWidth="1"/>
    <col min="1042" max="1042" width="3.109375" customWidth="1"/>
    <col min="1043" max="1043" width="6.109375" customWidth="1"/>
    <col min="1044" max="1044" width="1.109375" customWidth="1"/>
    <col min="1045" max="1045" width="7.44140625" customWidth="1"/>
    <col min="1046" max="1046" width="5.109375" customWidth="1"/>
    <col min="1047" max="1048" width="6.109375" customWidth="1"/>
    <col min="1049" max="1050" width="3.6640625" customWidth="1"/>
    <col min="1051" max="1052" width="6.109375" customWidth="1"/>
    <col min="1053" max="1053" width="6" customWidth="1"/>
    <col min="1054" max="1054" width="7.44140625" customWidth="1"/>
    <col min="1055" max="1055" width="1.109375" customWidth="1"/>
    <col min="1056" max="1056" width="6.109375" customWidth="1"/>
    <col min="1057" max="1057" width="3.109375" customWidth="1"/>
    <col min="1058" max="1058" width="6.109375" customWidth="1"/>
    <col min="1059" max="1059" width="8.6640625" customWidth="1"/>
    <col min="1060" max="1060" width="50.109375" customWidth="1"/>
    <col min="1061" max="1061" width="2.6640625" customWidth="1"/>
    <col min="1062" max="1062" width="8.44140625" customWidth="1"/>
    <col min="1293" max="1293" width="8.44140625" customWidth="1"/>
    <col min="1294" max="1294" width="2.44140625" customWidth="1"/>
    <col min="1295" max="1295" width="50" customWidth="1"/>
    <col min="1296" max="1296" width="8.6640625" customWidth="1"/>
    <col min="1297" max="1297" width="6.109375" customWidth="1"/>
    <col min="1298" max="1298" width="3.109375" customWidth="1"/>
    <col min="1299" max="1299" width="6.109375" customWidth="1"/>
    <col min="1300" max="1300" width="1.109375" customWidth="1"/>
    <col min="1301" max="1301" width="7.44140625" customWidth="1"/>
    <col min="1302" max="1302" width="5.109375" customWidth="1"/>
    <col min="1303" max="1304" width="6.109375" customWidth="1"/>
    <col min="1305" max="1306" width="3.6640625" customWidth="1"/>
    <col min="1307" max="1308" width="6.109375" customWidth="1"/>
    <col min="1309" max="1309" width="6" customWidth="1"/>
    <col min="1310" max="1310" width="7.44140625" customWidth="1"/>
    <col min="1311" max="1311" width="1.109375" customWidth="1"/>
    <col min="1312" max="1312" width="6.109375" customWidth="1"/>
    <col min="1313" max="1313" width="3.109375" customWidth="1"/>
    <col min="1314" max="1314" width="6.109375" customWidth="1"/>
    <col min="1315" max="1315" width="8.6640625" customWidth="1"/>
    <col min="1316" max="1316" width="50.109375" customWidth="1"/>
    <col min="1317" max="1317" width="2.6640625" customWidth="1"/>
    <col min="1318" max="1318" width="8.44140625" customWidth="1"/>
    <col min="1549" max="1549" width="8.44140625" customWidth="1"/>
    <col min="1550" max="1550" width="2.44140625" customWidth="1"/>
    <col min="1551" max="1551" width="50" customWidth="1"/>
    <col min="1552" max="1552" width="8.6640625" customWidth="1"/>
    <col min="1553" max="1553" width="6.109375" customWidth="1"/>
    <col min="1554" max="1554" width="3.109375" customWidth="1"/>
    <col min="1555" max="1555" width="6.109375" customWidth="1"/>
    <col min="1556" max="1556" width="1.109375" customWidth="1"/>
    <col min="1557" max="1557" width="7.44140625" customWidth="1"/>
    <col min="1558" max="1558" width="5.109375" customWidth="1"/>
    <col min="1559" max="1560" width="6.109375" customWidth="1"/>
    <col min="1561" max="1562" width="3.6640625" customWidth="1"/>
    <col min="1563" max="1564" width="6.109375" customWidth="1"/>
    <col min="1565" max="1565" width="6" customWidth="1"/>
    <col min="1566" max="1566" width="7.44140625" customWidth="1"/>
    <col min="1567" max="1567" width="1.109375" customWidth="1"/>
    <col min="1568" max="1568" width="6.109375" customWidth="1"/>
    <col min="1569" max="1569" width="3.109375" customWidth="1"/>
    <col min="1570" max="1570" width="6.109375" customWidth="1"/>
    <col min="1571" max="1571" width="8.6640625" customWidth="1"/>
    <col min="1572" max="1572" width="50.109375" customWidth="1"/>
    <col min="1573" max="1573" width="2.6640625" customWidth="1"/>
    <col min="1574" max="1574" width="8.44140625" customWidth="1"/>
    <col min="1805" max="1805" width="8.44140625" customWidth="1"/>
    <col min="1806" max="1806" width="2.44140625" customWidth="1"/>
    <col min="1807" max="1807" width="50" customWidth="1"/>
    <col min="1808" max="1808" width="8.6640625" customWidth="1"/>
    <col min="1809" max="1809" width="6.109375" customWidth="1"/>
    <col min="1810" max="1810" width="3.109375" customWidth="1"/>
    <col min="1811" max="1811" width="6.109375" customWidth="1"/>
    <col min="1812" max="1812" width="1.109375" customWidth="1"/>
    <col min="1813" max="1813" width="7.44140625" customWidth="1"/>
    <col min="1814" max="1814" width="5.109375" customWidth="1"/>
    <col min="1815" max="1816" width="6.109375" customWidth="1"/>
    <col min="1817" max="1818" width="3.6640625" customWidth="1"/>
    <col min="1819" max="1820" width="6.109375" customWidth="1"/>
    <col min="1821" max="1821" width="6" customWidth="1"/>
    <col min="1822" max="1822" width="7.44140625" customWidth="1"/>
    <col min="1823" max="1823" width="1.109375" customWidth="1"/>
    <col min="1824" max="1824" width="6.109375" customWidth="1"/>
    <col min="1825" max="1825" width="3.109375" customWidth="1"/>
    <col min="1826" max="1826" width="6.109375" customWidth="1"/>
    <col min="1827" max="1827" width="8.6640625" customWidth="1"/>
    <col min="1828" max="1828" width="50.109375" customWidth="1"/>
    <col min="1829" max="1829" width="2.6640625" customWidth="1"/>
    <col min="1830" max="1830" width="8.44140625" customWidth="1"/>
    <col min="2061" max="2061" width="8.44140625" customWidth="1"/>
    <col min="2062" max="2062" width="2.44140625" customWidth="1"/>
    <col min="2063" max="2063" width="50" customWidth="1"/>
    <col min="2064" max="2064" width="8.6640625" customWidth="1"/>
    <col min="2065" max="2065" width="6.109375" customWidth="1"/>
    <col min="2066" max="2066" width="3.109375" customWidth="1"/>
    <col min="2067" max="2067" width="6.109375" customWidth="1"/>
    <col min="2068" max="2068" width="1.109375" customWidth="1"/>
    <col min="2069" max="2069" width="7.44140625" customWidth="1"/>
    <col min="2070" max="2070" width="5.109375" customWidth="1"/>
    <col min="2071" max="2072" width="6.109375" customWidth="1"/>
    <col min="2073" max="2074" width="3.6640625" customWidth="1"/>
    <col min="2075" max="2076" width="6.109375" customWidth="1"/>
    <col min="2077" max="2077" width="6" customWidth="1"/>
    <col min="2078" max="2078" width="7.44140625" customWidth="1"/>
    <col min="2079" max="2079" width="1.109375" customWidth="1"/>
    <col min="2080" max="2080" width="6.109375" customWidth="1"/>
    <col min="2081" max="2081" width="3.109375" customWidth="1"/>
    <col min="2082" max="2082" width="6.109375" customWidth="1"/>
    <col min="2083" max="2083" width="8.6640625" customWidth="1"/>
    <col min="2084" max="2084" width="50.109375" customWidth="1"/>
    <col min="2085" max="2085" width="2.6640625" customWidth="1"/>
    <col min="2086" max="2086" width="8.44140625" customWidth="1"/>
    <col min="2317" max="2317" width="8.44140625" customWidth="1"/>
    <col min="2318" max="2318" width="2.44140625" customWidth="1"/>
    <col min="2319" max="2319" width="50" customWidth="1"/>
    <col min="2320" max="2320" width="8.6640625" customWidth="1"/>
    <col min="2321" max="2321" width="6.109375" customWidth="1"/>
    <col min="2322" max="2322" width="3.109375" customWidth="1"/>
    <col min="2323" max="2323" width="6.109375" customWidth="1"/>
    <col min="2324" max="2324" width="1.109375" customWidth="1"/>
    <col min="2325" max="2325" width="7.44140625" customWidth="1"/>
    <col min="2326" max="2326" width="5.109375" customWidth="1"/>
    <col min="2327" max="2328" width="6.109375" customWidth="1"/>
    <col min="2329" max="2330" width="3.6640625" customWidth="1"/>
    <col min="2331" max="2332" width="6.109375" customWidth="1"/>
    <col min="2333" max="2333" width="6" customWidth="1"/>
    <col min="2334" max="2334" width="7.44140625" customWidth="1"/>
    <col min="2335" max="2335" width="1.109375" customWidth="1"/>
    <col min="2336" max="2336" width="6.109375" customWidth="1"/>
    <col min="2337" max="2337" width="3.109375" customWidth="1"/>
    <col min="2338" max="2338" width="6.109375" customWidth="1"/>
    <col min="2339" max="2339" width="8.6640625" customWidth="1"/>
    <col min="2340" max="2340" width="50.109375" customWidth="1"/>
    <col min="2341" max="2341" width="2.6640625" customWidth="1"/>
    <col min="2342" max="2342" width="8.44140625" customWidth="1"/>
    <col min="2573" max="2573" width="8.44140625" customWidth="1"/>
    <col min="2574" max="2574" width="2.44140625" customWidth="1"/>
    <col min="2575" max="2575" width="50" customWidth="1"/>
    <col min="2576" max="2576" width="8.6640625" customWidth="1"/>
    <col min="2577" max="2577" width="6.109375" customWidth="1"/>
    <col min="2578" max="2578" width="3.109375" customWidth="1"/>
    <col min="2579" max="2579" width="6.109375" customWidth="1"/>
    <col min="2580" max="2580" width="1.109375" customWidth="1"/>
    <col min="2581" max="2581" width="7.44140625" customWidth="1"/>
    <col min="2582" max="2582" width="5.109375" customWidth="1"/>
    <col min="2583" max="2584" width="6.109375" customWidth="1"/>
    <col min="2585" max="2586" width="3.6640625" customWidth="1"/>
    <col min="2587" max="2588" width="6.109375" customWidth="1"/>
    <col min="2589" max="2589" width="6" customWidth="1"/>
    <col min="2590" max="2590" width="7.44140625" customWidth="1"/>
    <col min="2591" max="2591" width="1.109375" customWidth="1"/>
    <col min="2592" max="2592" width="6.109375" customWidth="1"/>
    <col min="2593" max="2593" width="3.109375" customWidth="1"/>
    <col min="2594" max="2594" width="6.109375" customWidth="1"/>
    <col min="2595" max="2595" width="8.6640625" customWidth="1"/>
    <col min="2596" max="2596" width="50.109375" customWidth="1"/>
    <col min="2597" max="2597" width="2.6640625" customWidth="1"/>
    <col min="2598" max="2598" width="8.44140625" customWidth="1"/>
    <col min="2829" max="2829" width="8.44140625" customWidth="1"/>
    <col min="2830" max="2830" width="2.44140625" customWidth="1"/>
    <col min="2831" max="2831" width="50" customWidth="1"/>
    <col min="2832" max="2832" width="8.6640625" customWidth="1"/>
    <col min="2833" max="2833" width="6.109375" customWidth="1"/>
    <col min="2834" max="2834" width="3.109375" customWidth="1"/>
    <col min="2835" max="2835" width="6.109375" customWidth="1"/>
    <col min="2836" max="2836" width="1.109375" customWidth="1"/>
    <col min="2837" max="2837" width="7.44140625" customWidth="1"/>
    <col min="2838" max="2838" width="5.109375" customWidth="1"/>
    <col min="2839" max="2840" width="6.109375" customWidth="1"/>
    <col min="2841" max="2842" width="3.6640625" customWidth="1"/>
    <col min="2843" max="2844" width="6.109375" customWidth="1"/>
    <col min="2845" max="2845" width="6" customWidth="1"/>
    <col min="2846" max="2846" width="7.44140625" customWidth="1"/>
    <col min="2847" max="2847" width="1.109375" customWidth="1"/>
    <col min="2848" max="2848" width="6.109375" customWidth="1"/>
    <col min="2849" max="2849" width="3.109375" customWidth="1"/>
    <col min="2850" max="2850" width="6.109375" customWidth="1"/>
    <col min="2851" max="2851" width="8.6640625" customWidth="1"/>
    <col min="2852" max="2852" width="50.109375" customWidth="1"/>
    <col min="2853" max="2853" width="2.6640625" customWidth="1"/>
    <col min="2854" max="2854" width="8.44140625" customWidth="1"/>
    <col min="3085" max="3085" width="8.44140625" customWidth="1"/>
    <col min="3086" max="3086" width="2.44140625" customWidth="1"/>
    <col min="3087" max="3087" width="50" customWidth="1"/>
    <col min="3088" max="3088" width="8.6640625" customWidth="1"/>
    <col min="3089" max="3089" width="6.109375" customWidth="1"/>
    <col min="3090" max="3090" width="3.109375" customWidth="1"/>
    <col min="3091" max="3091" width="6.109375" customWidth="1"/>
    <col min="3092" max="3092" width="1.109375" customWidth="1"/>
    <col min="3093" max="3093" width="7.44140625" customWidth="1"/>
    <col min="3094" max="3094" width="5.109375" customWidth="1"/>
    <col min="3095" max="3096" width="6.109375" customWidth="1"/>
    <col min="3097" max="3098" width="3.6640625" customWidth="1"/>
    <col min="3099" max="3100" width="6.109375" customWidth="1"/>
    <col min="3101" max="3101" width="6" customWidth="1"/>
    <col min="3102" max="3102" width="7.44140625" customWidth="1"/>
    <col min="3103" max="3103" width="1.109375" customWidth="1"/>
    <col min="3104" max="3104" width="6.109375" customWidth="1"/>
    <col min="3105" max="3105" width="3.109375" customWidth="1"/>
    <col min="3106" max="3106" width="6.109375" customWidth="1"/>
    <col min="3107" max="3107" width="8.6640625" customWidth="1"/>
    <col min="3108" max="3108" width="50.109375" customWidth="1"/>
    <col min="3109" max="3109" width="2.6640625" customWidth="1"/>
    <col min="3110" max="3110" width="8.44140625" customWidth="1"/>
    <col min="3341" max="3341" width="8.44140625" customWidth="1"/>
    <col min="3342" max="3342" width="2.44140625" customWidth="1"/>
    <col min="3343" max="3343" width="50" customWidth="1"/>
    <col min="3344" max="3344" width="8.6640625" customWidth="1"/>
    <col min="3345" max="3345" width="6.109375" customWidth="1"/>
    <col min="3346" max="3346" width="3.109375" customWidth="1"/>
    <col min="3347" max="3347" width="6.109375" customWidth="1"/>
    <col min="3348" max="3348" width="1.109375" customWidth="1"/>
    <col min="3349" max="3349" width="7.44140625" customWidth="1"/>
    <col min="3350" max="3350" width="5.109375" customWidth="1"/>
    <col min="3351" max="3352" width="6.109375" customWidth="1"/>
    <col min="3353" max="3354" width="3.6640625" customWidth="1"/>
    <col min="3355" max="3356" width="6.109375" customWidth="1"/>
    <col min="3357" max="3357" width="6" customWidth="1"/>
    <col min="3358" max="3358" width="7.44140625" customWidth="1"/>
    <col min="3359" max="3359" width="1.109375" customWidth="1"/>
    <col min="3360" max="3360" width="6.109375" customWidth="1"/>
    <col min="3361" max="3361" width="3.109375" customWidth="1"/>
    <col min="3362" max="3362" width="6.109375" customWidth="1"/>
    <col min="3363" max="3363" width="8.6640625" customWidth="1"/>
    <col min="3364" max="3364" width="50.109375" customWidth="1"/>
    <col min="3365" max="3365" width="2.6640625" customWidth="1"/>
    <col min="3366" max="3366" width="8.44140625" customWidth="1"/>
    <col min="3597" max="3597" width="8.44140625" customWidth="1"/>
    <col min="3598" max="3598" width="2.44140625" customWidth="1"/>
    <col min="3599" max="3599" width="50" customWidth="1"/>
    <col min="3600" max="3600" width="8.6640625" customWidth="1"/>
    <col min="3601" max="3601" width="6.109375" customWidth="1"/>
    <col min="3602" max="3602" width="3.109375" customWidth="1"/>
    <col min="3603" max="3603" width="6.109375" customWidth="1"/>
    <col min="3604" max="3604" width="1.109375" customWidth="1"/>
    <col min="3605" max="3605" width="7.44140625" customWidth="1"/>
    <col min="3606" max="3606" width="5.109375" customWidth="1"/>
    <col min="3607" max="3608" width="6.109375" customWidth="1"/>
    <col min="3609" max="3610" width="3.6640625" customWidth="1"/>
    <col min="3611" max="3612" width="6.109375" customWidth="1"/>
    <col min="3613" max="3613" width="6" customWidth="1"/>
    <col min="3614" max="3614" width="7.44140625" customWidth="1"/>
    <col min="3615" max="3615" width="1.109375" customWidth="1"/>
    <col min="3616" max="3616" width="6.109375" customWidth="1"/>
    <col min="3617" max="3617" width="3.109375" customWidth="1"/>
    <col min="3618" max="3618" width="6.109375" customWidth="1"/>
    <col min="3619" max="3619" width="8.6640625" customWidth="1"/>
    <col min="3620" max="3620" width="50.109375" customWidth="1"/>
    <col min="3621" max="3621" width="2.6640625" customWidth="1"/>
    <col min="3622" max="3622" width="8.44140625" customWidth="1"/>
    <col min="3853" max="3853" width="8.44140625" customWidth="1"/>
    <col min="3854" max="3854" width="2.44140625" customWidth="1"/>
    <col min="3855" max="3855" width="50" customWidth="1"/>
    <col min="3856" max="3856" width="8.6640625" customWidth="1"/>
    <col min="3857" max="3857" width="6.109375" customWidth="1"/>
    <col min="3858" max="3858" width="3.109375" customWidth="1"/>
    <col min="3859" max="3859" width="6.109375" customWidth="1"/>
    <col min="3860" max="3860" width="1.109375" customWidth="1"/>
    <col min="3861" max="3861" width="7.44140625" customWidth="1"/>
    <col min="3862" max="3862" width="5.109375" customWidth="1"/>
    <col min="3863" max="3864" width="6.109375" customWidth="1"/>
    <col min="3865" max="3866" width="3.6640625" customWidth="1"/>
    <col min="3867" max="3868" width="6.109375" customWidth="1"/>
    <col min="3869" max="3869" width="6" customWidth="1"/>
    <col min="3870" max="3870" width="7.44140625" customWidth="1"/>
    <col min="3871" max="3871" width="1.109375" customWidth="1"/>
    <col min="3872" max="3872" width="6.109375" customWidth="1"/>
    <col min="3873" max="3873" width="3.109375" customWidth="1"/>
    <col min="3874" max="3874" width="6.109375" customWidth="1"/>
    <col min="3875" max="3875" width="8.6640625" customWidth="1"/>
    <col min="3876" max="3876" width="50.109375" customWidth="1"/>
    <col min="3877" max="3877" width="2.6640625" customWidth="1"/>
    <col min="3878" max="3878" width="8.44140625" customWidth="1"/>
    <col min="4109" max="4109" width="8.44140625" customWidth="1"/>
    <col min="4110" max="4110" width="2.44140625" customWidth="1"/>
    <col min="4111" max="4111" width="50" customWidth="1"/>
    <col min="4112" max="4112" width="8.6640625" customWidth="1"/>
    <col min="4113" max="4113" width="6.109375" customWidth="1"/>
    <col min="4114" max="4114" width="3.109375" customWidth="1"/>
    <col min="4115" max="4115" width="6.109375" customWidth="1"/>
    <col min="4116" max="4116" width="1.109375" customWidth="1"/>
    <col min="4117" max="4117" width="7.44140625" customWidth="1"/>
    <col min="4118" max="4118" width="5.109375" customWidth="1"/>
    <col min="4119" max="4120" width="6.109375" customWidth="1"/>
    <col min="4121" max="4122" width="3.6640625" customWidth="1"/>
    <col min="4123" max="4124" width="6.109375" customWidth="1"/>
    <col min="4125" max="4125" width="6" customWidth="1"/>
    <col min="4126" max="4126" width="7.44140625" customWidth="1"/>
    <col min="4127" max="4127" width="1.109375" customWidth="1"/>
    <col min="4128" max="4128" width="6.109375" customWidth="1"/>
    <col min="4129" max="4129" width="3.109375" customWidth="1"/>
    <col min="4130" max="4130" width="6.109375" customWidth="1"/>
    <col min="4131" max="4131" width="8.6640625" customWidth="1"/>
    <col min="4132" max="4132" width="50.109375" customWidth="1"/>
    <col min="4133" max="4133" width="2.6640625" customWidth="1"/>
    <col min="4134" max="4134" width="8.44140625" customWidth="1"/>
    <col min="4365" max="4365" width="8.44140625" customWidth="1"/>
    <col min="4366" max="4366" width="2.44140625" customWidth="1"/>
    <col min="4367" max="4367" width="50" customWidth="1"/>
    <col min="4368" max="4368" width="8.6640625" customWidth="1"/>
    <col min="4369" max="4369" width="6.109375" customWidth="1"/>
    <col min="4370" max="4370" width="3.109375" customWidth="1"/>
    <col min="4371" max="4371" width="6.109375" customWidth="1"/>
    <col min="4372" max="4372" width="1.109375" customWidth="1"/>
    <col min="4373" max="4373" width="7.44140625" customWidth="1"/>
    <col min="4374" max="4374" width="5.109375" customWidth="1"/>
    <col min="4375" max="4376" width="6.109375" customWidth="1"/>
    <col min="4377" max="4378" width="3.6640625" customWidth="1"/>
    <col min="4379" max="4380" width="6.109375" customWidth="1"/>
    <col min="4381" max="4381" width="6" customWidth="1"/>
    <col min="4382" max="4382" width="7.44140625" customWidth="1"/>
    <col min="4383" max="4383" width="1.109375" customWidth="1"/>
    <col min="4384" max="4384" width="6.109375" customWidth="1"/>
    <col min="4385" max="4385" width="3.109375" customWidth="1"/>
    <col min="4386" max="4386" width="6.109375" customWidth="1"/>
    <col min="4387" max="4387" width="8.6640625" customWidth="1"/>
    <col min="4388" max="4388" width="50.109375" customWidth="1"/>
    <col min="4389" max="4389" width="2.6640625" customWidth="1"/>
    <col min="4390" max="4390" width="8.44140625" customWidth="1"/>
    <col min="4621" max="4621" width="8.44140625" customWidth="1"/>
    <col min="4622" max="4622" width="2.44140625" customWidth="1"/>
    <col min="4623" max="4623" width="50" customWidth="1"/>
    <col min="4624" max="4624" width="8.6640625" customWidth="1"/>
    <col min="4625" max="4625" width="6.109375" customWidth="1"/>
    <col min="4626" max="4626" width="3.109375" customWidth="1"/>
    <col min="4627" max="4627" width="6.109375" customWidth="1"/>
    <col min="4628" max="4628" width="1.109375" customWidth="1"/>
    <col min="4629" max="4629" width="7.44140625" customWidth="1"/>
    <col min="4630" max="4630" width="5.109375" customWidth="1"/>
    <col min="4631" max="4632" width="6.109375" customWidth="1"/>
    <col min="4633" max="4634" width="3.6640625" customWidth="1"/>
    <col min="4635" max="4636" width="6.109375" customWidth="1"/>
    <col min="4637" max="4637" width="6" customWidth="1"/>
    <col min="4638" max="4638" width="7.44140625" customWidth="1"/>
    <col min="4639" max="4639" width="1.109375" customWidth="1"/>
    <col min="4640" max="4640" width="6.109375" customWidth="1"/>
    <col min="4641" max="4641" width="3.109375" customWidth="1"/>
    <col min="4642" max="4642" width="6.109375" customWidth="1"/>
    <col min="4643" max="4643" width="8.6640625" customWidth="1"/>
    <col min="4644" max="4644" width="50.109375" customWidth="1"/>
    <col min="4645" max="4645" width="2.6640625" customWidth="1"/>
    <col min="4646" max="4646" width="8.44140625" customWidth="1"/>
    <col min="4877" max="4877" width="8.44140625" customWidth="1"/>
    <col min="4878" max="4878" width="2.44140625" customWidth="1"/>
    <col min="4879" max="4879" width="50" customWidth="1"/>
    <col min="4880" max="4880" width="8.6640625" customWidth="1"/>
    <col min="4881" max="4881" width="6.109375" customWidth="1"/>
    <col min="4882" max="4882" width="3.109375" customWidth="1"/>
    <col min="4883" max="4883" width="6.109375" customWidth="1"/>
    <col min="4884" max="4884" width="1.109375" customWidth="1"/>
    <col min="4885" max="4885" width="7.44140625" customWidth="1"/>
    <col min="4886" max="4886" width="5.109375" customWidth="1"/>
    <col min="4887" max="4888" width="6.109375" customWidth="1"/>
    <col min="4889" max="4890" width="3.6640625" customWidth="1"/>
    <col min="4891" max="4892" width="6.109375" customWidth="1"/>
    <col min="4893" max="4893" width="6" customWidth="1"/>
    <col min="4894" max="4894" width="7.44140625" customWidth="1"/>
    <col min="4895" max="4895" width="1.109375" customWidth="1"/>
    <col min="4896" max="4896" width="6.109375" customWidth="1"/>
    <col min="4897" max="4897" width="3.109375" customWidth="1"/>
    <col min="4898" max="4898" width="6.109375" customWidth="1"/>
    <col min="4899" max="4899" width="8.6640625" customWidth="1"/>
    <col min="4900" max="4900" width="50.109375" customWidth="1"/>
    <col min="4901" max="4901" width="2.6640625" customWidth="1"/>
    <col min="4902" max="4902" width="8.44140625" customWidth="1"/>
    <col min="5133" max="5133" width="8.44140625" customWidth="1"/>
    <col min="5134" max="5134" width="2.44140625" customWidth="1"/>
    <col min="5135" max="5135" width="50" customWidth="1"/>
    <col min="5136" max="5136" width="8.6640625" customWidth="1"/>
    <col min="5137" max="5137" width="6.109375" customWidth="1"/>
    <col min="5138" max="5138" width="3.109375" customWidth="1"/>
    <col min="5139" max="5139" width="6.109375" customWidth="1"/>
    <col min="5140" max="5140" width="1.109375" customWidth="1"/>
    <col min="5141" max="5141" width="7.44140625" customWidth="1"/>
    <col min="5142" max="5142" width="5.109375" customWidth="1"/>
    <col min="5143" max="5144" width="6.109375" customWidth="1"/>
    <col min="5145" max="5146" width="3.6640625" customWidth="1"/>
    <col min="5147" max="5148" width="6.109375" customWidth="1"/>
    <col min="5149" max="5149" width="6" customWidth="1"/>
    <col min="5150" max="5150" width="7.44140625" customWidth="1"/>
    <col min="5151" max="5151" width="1.109375" customWidth="1"/>
    <col min="5152" max="5152" width="6.109375" customWidth="1"/>
    <col min="5153" max="5153" width="3.109375" customWidth="1"/>
    <col min="5154" max="5154" width="6.109375" customWidth="1"/>
    <col min="5155" max="5155" width="8.6640625" customWidth="1"/>
    <col min="5156" max="5156" width="50.109375" customWidth="1"/>
    <col min="5157" max="5157" width="2.6640625" customWidth="1"/>
    <col min="5158" max="5158" width="8.44140625" customWidth="1"/>
    <col min="5389" max="5389" width="8.44140625" customWidth="1"/>
    <col min="5390" max="5390" width="2.44140625" customWidth="1"/>
    <col min="5391" max="5391" width="50" customWidth="1"/>
    <col min="5392" max="5392" width="8.6640625" customWidth="1"/>
    <col min="5393" max="5393" width="6.109375" customWidth="1"/>
    <col min="5394" max="5394" width="3.109375" customWidth="1"/>
    <col min="5395" max="5395" width="6.109375" customWidth="1"/>
    <col min="5396" max="5396" width="1.109375" customWidth="1"/>
    <col min="5397" max="5397" width="7.44140625" customWidth="1"/>
    <col min="5398" max="5398" width="5.109375" customWidth="1"/>
    <col min="5399" max="5400" width="6.109375" customWidth="1"/>
    <col min="5401" max="5402" width="3.6640625" customWidth="1"/>
    <col min="5403" max="5404" width="6.109375" customWidth="1"/>
    <col min="5405" max="5405" width="6" customWidth="1"/>
    <col min="5406" max="5406" width="7.44140625" customWidth="1"/>
    <col min="5407" max="5407" width="1.109375" customWidth="1"/>
    <col min="5408" max="5408" width="6.109375" customWidth="1"/>
    <col min="5409" max="5409" width="3.109375" customWidth="1"/>
    <col min="5410" max="5410" width="6.109375" customWidth="1"/>
    <col min="5411" max="5411" width="8.6640625" customWidth="1"/>
    <col min="5412" max="5412" width="50.109375" customWidth="1"/>
    <col min="5413" max="5413" width="2.6640625" customWidth="1"/>
    <col min="5414" max="5414" width="8.44140625" customWidth="1"/>
    <col min="5645" max="5645" width="8.44140625" customWidth="1"/>
    <col min="5646" max="5646" width="2.44140625" customWidth="1"/>
    <col min="5647" max="5647" width="50" customWidth="1"/>
    <col min="5648" max="5648" width="8.6640625" customWidth="1"/>
    <col min="5649" max="5649" width="6.109375" customWidth="1"/>
    <col min="5650" max="5650" width="3.109375" customWidth="1"/>
    <col min="5651" max="5651" width="6.109375" customWidth="1"/>
    <col min="5652" max="5652" width="1.109375" customWidth="1"/>
    <col min="5653" max="5653" width="7.44140625" customWidth="1"/>
    <col min="5654" max="5654" width="5.109375" customWidth="1"/>
    <col min="5655" max="5656" width="6.109375" customWidth="1"/>
    <col min="5657" max="5658" width="3.6640625" customWidth="1"/>
    <col min="5659" max="5660" width="6.109375" customWidth="1"/>
    <col min="5661" max="5661" width="6" customWidth="1"/>
    <col min="5662" max="5662" width="7.44140625" customWidth="1"/>
    <col min="5663" max="5663" width="1.109375" customWidth="1"/>
    <col min="5664" max="5664" width="6.109375" customWidth="1"/>
    <col min="5665" max="5665" width="3.109375" customWidth="1"/>
    <col min="5666" max="5666" width="6.109375" customWidth="1"/>
    <col min="5667" max="5667" width="8.6640625" customWidth="1"/>
    <col min="5668" max="5668" width="50.109375" customWidth="1"/>
    <col min="5669" max="5669" width="2.6640625" customWidth="1"/>
    <col min="5670" max="5670" width="8.44140625" customWidth="1"/>
    <col min="5901" max="5901" width="8.44140625" customWidth="1"/>
    <col min="5902" max="5902" width="2.44140625" customWidth="1"/>
    <col min="5903" max="5903" width="50" customWidth="1"/>
    <col min="5904" max="5904" width="8.6640625" customWidth="1"/>
    <col min="5905" max="5905" width="6.109375" customWidth="1"/>
    <col min="5906" max="5906" width="3.109375" customWidth="1"/>
    <col min="5907" max="5907" width="6.109375" customWidth="1"/>
    <col min="5908" max="5908" width="1.109375" customWidth="1"/>
    <col min="5909" max="5909" width="7.44140625" customWidth="1"/>
    <col min="5910" max="5910" width="5.109375" customWidth="1"/>
    <col min="5911" max="5912" width="6.109375" customWidth="1"/>
    <col min="5913" max="5914" width="3.6640625" customWidth="1"/>
    <col min="5915" max="5916" width="6.109375" customWidth="1"/>
    <col min="5917" max="5917" width="6" customWidth="1"/>
    <col min="5918" max="5918" width="7.44140625" customWidth="1"/>
    <col min="5919" max="5919" width="1.109375" customWidth="1"/>
    <col min="5920" max="5920" width="6.109375" customWidth="1"/>
    <col min="5921" max="5921" width="3.109375" customWidth="1"/>
    <col min="5922" max="5922" width="6.109375" customWidth="1"/>
    <col min="5923" max="5923" width="8.6640625" customWidth="1"/>
    <col min="5924" max="5924" width="50.109375" customWidth="1"/>
    <col min="5925" max="5925" width="2.6640625" customWidth="1"/>
    <col min="5926" max="5926" width="8.44140625" customWidth="1"/>
    <col min="6157" max="6157" width="8.44140625" customWidth="1"/>
    <col min="6158" max="6158" width="2.44140625" customWidth="1"/>
    <col min="6159" max="6159" width="50" customWidth="1"/>
    <col min="6160" max="6160" width="8.6640625" customWidth="1"/>
    <col min="6161" max="6161" width="6.109375" customWidth="1"/>
    <col min="6162" max="6162" width="3.109375" customWidth="1"/>
    <col min="6163" max="6163" width="6.109375" customWidth="1"/>
    <col min="6164" max="6164" width="1.109375" customWidth="1"/>
    <col min="6165" max="6165" width="7.44140625" customWidth="1"/>
    <col min="6166" max="6166" width="5.109375" customWidth="1"/>
    <col min="6167" max="6168" width="6.109375" customWidth="1"/>
    <col min="6169" max="6170" width="3.6640625" customWidth="1"/>
    <col min="6171" max="6172" width="6.109375" customWidth="1"/>
    <col min="6173" max="6173" width="6" customWidth="1"/>
    <col min="6174" max="6174" width="7.44140625" customWidth="1"/>
    <col min="6175" max="6175" width="1.109375" customWidth="1"/>
    <col min="6176" max="6176" width="6.109375" customWidth="1"/>
    <col min="6177" max="6177" width="3.109375" customWidth="1"/>
    <col min="6178" max="6178" width="6.109375" customWidth="1"/>
    <col min="6179" max="6179" width="8.6640625" customWidth="1"/>
    <col min="6180" max="6180" width="50.109375" customWidth="1"/>
    <col min="6181" max="6181" width="2.6640625" customWidth="1"/>
    <col min="6182" max="6182" width="8.44140625" customWidth="1"/>
    <col min="6413" max="6413" width="8.44140625" customWidth="1"/>
    <col min="6414" max="6414" width="2.44140625" customWidth="1"/>
    <col min="6415" max="6415" width="50" customWidth="1"/>
    <col min="6416" max="6416" width="8.6640625" customWidth="1"/>
    <col min="6417" max="6417" width="6.109375" customWidth="1"/>
    <col min="6418" max="6418" width="3.109375" customWidth="1"/>
    <col min="6419" max="6419" width="6.109375" customWidth="1"/>
    <col min="6420" max="6420" width="1.109375" customWidth="1"/>
    <col min="6421" max="6421" width="7.44140625" customWidth="1"/>
    <col min="6422" max="6422" width="5.109375" customWidth="1"/>
    <col min="6423" max="6424" width="6.109375" customWidth="1"/>
    <col min="6425" max="6426" width="3.6640625" customWidth="1"/>
    <col min="6427" max="6428" width="6.109375" customWidth="1"/>
    <col min="6429" max="6429" width="6" customWidth="1"/>
    <col min="6430" max="6430" width="7.44140625" customWidth="1"/>
    <col min="6431" max="6431" width="1.109375" customWidth="1"/>
    <col min="6432" max="6432" width="6.109375" customWidth="1"/>
    <col min="6433" max="6433" width="3.109375" customWidth="1"/>
    <col min="6434" max="6434" width="6.109375" customWidth="1"/>
    <col min="6435" max="6435" width="8.6640625" customWidth="1"/>
    <col min="6436" max="6436" width="50.109375" customWidth="1"/>
    <col min="6437" max="6437" width="2.6640625" customWidth="1"/>
    <col min="6438" max="6438" width="8.44140625" customWidth="1"/>
    <col min="6669" max="6669" width="8.44140625" customWidth="1"/>
    <col min="6670" max="6670" width="2.44140625" customWidth="1"/>
    <col min="6671" max="6671" width="50" customWidth="1"/>
    <col min="6672" max="6672" width="8.6640625" customWidth="1"/>
    <col min="6673" max="6673" width="6.109375" customWidth="1"/>
    <col min="6674" max="6674" width="3.109375" customWidth="1"/>
    <col min="6675" max="6675" width="6.109375" customWidth="1"/>
    <col min="6676" max="6676" width="1.109375" customWidth="1"/>
    <col min="6677" max="6677" width="7.44140625" customWidth="1"/>
    <col min="6678" max="6678" width="5.109375" customWidth="1"/>
    <col min="6679" max="6680" width="6.109375" customWidth="1"/>
    <col min="6681" max="6682" width="3.6640625" customWidth="1"/>
    <col min="6683" max="6684" width="6.109375" customWidth="1"/>
    <col min="6685" max="6685" width="6" customWidth="1"/>
    <col min="6686" max="6686" width="7.44140625" customWidth="1"/>
    <col min="6687" max="6687" width="1.109375" customWidth="1"/>
    <col min="6688" max="6688" width="6.109375" customWidth="1"/>
    <col min="6689" max="6689" width="3.109375" customWidth="1"/>
    <col min="6690" max="6690" width="6.109375" customWidth="1"/>
    <col min="6691" max="6691" width="8.6640625" customWidth="1"/>
    <col min="6692" max="6692" width="50.109375" customWidth="1"/>
    <col min="6693" max="6693" width="2.6640625" customWidth="1"/>
    <col min="6694" max="6694" width="8.44140625" customWidth="1"/>
    <col min="6925" max="6925" width="8.44140625" customWidth="1"/>
    <col min="6926" max="6926" width="2.44140625" customWidth="1"/>
    <col min="6927" max="6927" width="50" customWidth="1"/>
    <col min="6928" max="6928" width="8.6640625" customWidth="1"/>
    <col min="6929" max="6929" width="6.109375" customWidth="1"/>
    <col min="6930" max="6930" width="3.109375" customWidth="1"/>
    <col min="6931" max="6931" width="6.109375" customWidth="1"/>
    <col min="6932" max="6932" width="1.109375" customWidth="1"/>
    <col min="6933" max="6933" width="7.44140625" customWidth="1"/>
    <col min="6934" max="6934" width="5.109375" customWidth="1"/>
    <col min="6935" max="6936" width="6.109375" customWidth="1"/>
    <col min="6937" max="6938" width="3.6640625" customWidth="1"/>
    <col min="6939" max="6940" width="6.109375" customWidth="1"/>
    <col min="6941" max="6941" width="6" customWidth="1"/>
    <col min="6942" max="6942" width="7.44140625" customWidth="1"/>
    <col min="6943" max="6943" width="1.109375" customWidth="1"/>
    <col min="6944" max="6944" width="6.109375" customWidth="1"/>
    <col min="6945" max="6945" width="3.109375" customWidth="1"/>
    <col min="6946" max="6946" width="6.109375" customWidth="1"/>
    <col min="6947" max="6947" width="8.6640625" customWidth="1"/>
    <col min="6948" max="6948" width="50.109375" customWidth="1"/>
    <col min="6949" max="6949" width="2.6640625" customWidth="1"/>
    <col min="6950" max="6950" width="8.44140625" customWidth="1"/>
    <col min="7181" max="7181" width="8.44140625" customWidth="1"/>
    <col min="7182" max="7182" width="2.44140625" customWidth="1"/>
    <col min="7183" max="7183" width="50" customWidth="1"/>
    <col min="7184" max="7184" width="8.6640625" customWidth="1"/>
    <col min="7185" max="7185" width="6.109375" customWidth="1"/>
    <col min="7186" max="7186" width="3.109375" customWidth="1"/>
    <col min="7187" max="7187" width="6.109375" customWidth="1"/>
    <col min="7188" max="7188" width="1.109375" customWidth="1"/>
    <col min="7189" max="7189" width="7.44140625" customWidth="1"/>
    <col min="7190" max="7190" width="5.109375" customWidth="1"/>
    <col min="7191" max="7192" width="6.109375" customWidth="1"/>
    <col min="7193" max="7194" width="3.6640625" customWidth="1"/>
    <col min="7195" max="7196" width="6.109375" customWidth="1"/>
    <col min="7197" max="7197" width="6" customWidth="1"/>
    <col min="7198" max="7198" width="7.44140625" customWidth="1"/>
    <col min="7199" max="7199" width="1.109375" customWidth="1"/>
    <col min="7200" max="7200" width="6.109375" customWidth="1"/>
    <col min="7201" max="7201" width="3.109375" customWidth="1"/>
    <col min="7202" max="7202" width="6.109375" customWidth="1"/>
    <col min="7203" max="7203" width="8.6640625" customWidth="1"/>
    <col min="7204" max="7204" width="50.109375" customWidth="1"/>
    <col min="7205" max="7205" width="2.6640625" customWidth="1"/>
    <col min="7206" max="7206" width="8.44140625" customWidth="1"/>
    <col min="7437" max="7437" width="8.44140625" customWidth="1"/>
    <col min="7438" max="7438" width="2.44140625" customWidth="1"/>
    <col min="7439" max="7439" width="50" customWidth="1"/>
    <col min="7440" max="7440" width="8.6640625" customWidth="1"/>
    <col min="7441" max="7441" width="6.109375" customWidth="1"/>
    <col min="7442" max="7442" width="3.109375" customWidth="1"/>
    <col min="7443" max="7443" width="6.109375" customWidth="1"/>
    <col min="7444" max="7444" width="1.109375" customWidth="1"/>
    <col min="7445" max="7445" width="7.44140625" customWidth="1"/>
    <col min="7446" max="7446" width="5.109375" customWidth="1"/>
    <col min="7447" max="7448" width="6.109375" customWidth="1"/>
    <col min="7449" max="7450" width="3.6640625" customWidth="1"/>
    <col min="7451" max="7452" width="6.109375" customWidth="1"/>
    <col min="7453" max="7453" width="6" customWidth="1"/>
    <col min="7454" max="7454" width="7.44140625" customWidth="1"/>
    <col min="7455" max="7455" width="1.109375" customWidth="1"/>
    <col min="7456" max="7456" width="6.109375" customWidth="1"/>
    <col min="7457" max="7457" width="3.109375" customWidth="1"/>
    <col min="7458" max="7458" width="6.109375" customWidth="1"/>
    <col min="7459" max="7459" width="8.6640625" customWidth="1"/>
    <col min="7460" max="7460" width="50.109375" customWidth="1"/>
    <col min="7461" max="7461" width="2.6640625" customWidth="1"/>
    <col min="7462" max="7462" width="8.44140625" customWidth="1"/>
    <col min="7693" max="7693" width="8.44140625" customWidth="1"/>
    <col min="7694" max="7694" width="2.44140625" customWidth="1"/>
    <col min="7695" max="7695" width="50" customWidth="1"/>
    <col min="7696" max="7696" width="8.6640625" customWidth="1"/>
    <col min="7697" max="7697" width="6.109375" customWidth="1"/>
    <col min="7698" max="7698" width="3.109375" customWidth="1"/>
    <col min="7699" max="7699" width="6.109375" customWidth="1"/>
    <col min="7700" max="7700" width="1.109375" customWidth="1"/>
    <col min="7701" max="7701" width="7.44140625" customWidth="1"/>
    <col min="7702" max="7702" width="5.109375" customWidth="1"/>
    <col min="7703" max="7704" width="6.109375" customWidth="1"/>
    <col min="7705" max="7706" width="3.6640625" customWidth="1"/>
    <col min="7707" max="7708" width="6.109375" customWidth="1"/>
    <col min="7709" max="7709" width="6" customWidth="1"/>
    <col min="7710" max="7710" width="7.44140625" customWidth="1"/>
    <col min="7711" max="7711" width="1.109375" customWidth="1"/>
    <col min="7712" max="7712" width="6.109375" customWidth="1"/>
    <col min="7713" max="7713" width="3.109375" customWidth="1"/>
    <col min="7714" max="7714" width="6.109375" customWidth="1"/>
    <col min="7715" max="7715" width="8.6640625" customWidth="1"/>
    <col min="7716" max="7716" width="50.109375" customWidth="1"/>
    <col min="7717" max="7717" width="2.6640625" customWidth="1"/>
    <col min="7718" max="7718" width="8.44140625" customWidth="1"/>
    <col min="7949" max="7949" width="8.44140625" customWidth="1"/>
    <col min="7950" max="7950" width="2.44140625" customWidth="1"/>
    <col min="7951" max="7951" width="50" customWidth="1"/>
    <col min="7952" max="7952" width="8.6640625" customWidth="1"/>
    <col min="7953" max="7953" width="6.109375" customWidth="1"/>
    <col min="7954" max="7954" width="3.109375" customWidth="1"/>
    <col min="7955" max="7955" width="6.109375" customWidth="1"/>
    <col min="7956" max="7956" width="1.109375" customWidth="1"/>
    <col min="7957" max="7957" width="7.44140625" customWidth="1"/>
    <col min="7958" max="7958" width="5.109375" customWidth="1"/>
    <col min="7959" max="7960" width="6.109375" customWidth="1"/>
    <col min="7961" max="7962" width="3.6640625" customWidth="1"/>
    <col min="7963" max="7964" width="6.109375" customWidth="1"/>
    <col min="7965" max="7965" width="6" customWidth="1"/>
    <col min="7966" max="7966" width="7.44140625" customWidth="1"/>
    <col min="7967" max="7967" width="1.109375" customWidth="1"/>
    <col min="7968" max="7968" width="6.109375" customWidth="1"/>
    <col min="7969" max="7969" width="3.109375" customWidth="1"/>
    <col min="7970" max="7970" width="6.109375" customWidth="1"/>
    <col min="7971" max="7971" width="8.6640625" customWidth="1"/>
    <col min="7972" max="7972" width="50.109375" customWidth="1"/>
    <col min="7973" max="7973" width="2.6640625" customWidth="1"/>
    <col min="7974" max="7974" width="8.44140625" customWidth="1"/>
    <col min="8205" max="8205" width="8.44140625" customWidth="1"/>
    <col min="8206" max="8206" width="2.44140625" customWidth="1"/>
    <col min="8207" max="8207" width="50" customWidth="1"/>
    <col min="8208" max="8208" width="8.6640625" customWidth="1"/>
    <col min="8209" max="8209" width="6.109375" customWidth="1"/>
    <col min="8210" max="8210" width="3.109375" customWidth="1"/>
    <col min="8211" max="8211" width="6.109375" customWidth="1"/>
    <col min="8212" max="8212" width="1.109375" customWidth="1"/>
    <col min="8213" max="8213" width="7.44140625" customWidth="1"/>
    <col min="8214" max="8214" width="5.109375" customWidth="1"/>
    <col min="8215" max="8216" width="6.109375" customWidth="1"/>
    <col min="8217" max="8218" width="3.6640625" customWidth="1"/>
    <col min="8219" max="8220" width="6.109375" customWidth="1"/>
    <col min="8221" max="8221" width="6" customWidth="1"/>
    <col min="8222" max="8222" width="7.44140625" customWidth="1"/>
    <col min="8223" max="8223" width="1.109375" customWidth="1"/>
    <col min="8224" max="8224" width="6.109375" customWidth="1"/>
    <col min="8225" max="8225" width="3.109375" customWidth="1"/>
    <col min="8226" max="8226" width="6.109375" customWidth="1"/>
    <col min="8227" max="8227" width="8.6640625" customWidth="1"/>
    <col min="8228" max="8228" width="50.109375" customWidth="1"/>
    <col min="8229" max="8229" width="2.6640625" customWidth="1"/>
    <col min="8230" max="8230" width="8.44140625" customWidth="1"/>
    <col min="8461" max="8461" width="8.44140625" customWidth="1"/>
    <col min="8462" max="8462" width="2.44140625" customWidth="1"/>
    <col min="8463" max="8463" width="50" customWidth="1"/>
    <col min="8464" max="8464" width="8.6640625" customWidth="1"/>
    <col min="8465" max="8465" width="6.109375" customWidth="1"/>
    <col min="8466" max="8466" width="3.109375" customWidth="1"/>
    <col min="8467" max="8467" width="6.109375" customWidth="1"/>
    <col min="8468" max="8468" width="1.109375" customWidth="1"/>
    <col min="8469" max="8469" width="7.44140625" customWidth="1"/>
    <col min="8470" max="8470" width="5.109375" customWidth="1"/>
    <col min="8471" max="8472" width="6.109375" customWidth="1"/>
    <col min="8473" max="8474" width="3.6640625" customWidth="1"/>
    <col min="8475" max="8476" width="6.109375" customWidth="1"/>
    <col min="8477" max="8477" width="6" customWidth="1"/>
    <col min="8478" max="8478" width="7.44140625" customWidth="1"/>
    <col min="8479" max="8479" width="1.109375" customWidth="1"/>
    <col min="8480" max="8480" width="6.109375" customWidth="1"/>
    <col min="8481" max="8481" width="3.109375" customWidth="1"/>
    <col min="8482" max="8482" width="6.109375" customWidth="1"/>
    <col min="8483" max="8483" width="8.6640625" customWidth="1"/>
    <col min="8484" max="8484" width="50.109375" customWidth="1"/>
    <col min="8485" max="8485" width="2.6640625" customWidth="1"/>
    <col min="8486" max="8486" width="8.44140625" customWidth="1"/>
    <col min="8717" max="8717" width="8.44140625" customWidth="1"/>
    <col min="8718" max="8718" width="2.44140625" customWidth="1"/>
    <col min="8719" max="8719" width="50" customWidth="1"/>
    <col min="8720" max="8720" width="8.6640625" customWidth="1"/>
    <col min="8721" max="8721" width="6.109375" customWidth="1"/>
    <col min="8722" max="8722" width="3.109375" customWidth="1"/>
    <col min="8723" max="8723" width="6.109375" customWidth="1"/>
    <col min="8724" max="8724" width="1.109375" customWidth="1"/>
    <col min="8725" max="8725" width="7.44140625" customWidth="1"/>
    <col min="8726" max="8726" width="5.109375" customWidth="1"/>
    <col min="8727" max="8728" width="6.109375" customWidth="1"/>
    <col min="8729" max="8730" width="3.6640625" customWidth="1"/>
    <col min="8731" max="8732" width="6.109375" customWidth="1"/>
    <col min="8733" max="8733" width="6" customWidth="1"/>
    <col min="8734" max="8734" width="7.44140625" customWidth="1"/>
    <col min="8735" max="8735" width="1.109375" customWidth="1"/>
    <col min="8736" max="8736" width="6.109375" customWidth="1"/>
    <col min="8737" max="8737" width="3.109375" customWidth="1"/>
    <col min="8738" max="8738" width="6.109375" customWidth="1"/>
    <col min="8739" max="8739" width="8.6640625" customWidth="1"/>
    <col min="8740" max="8740" width="50.109375" customWidth="1"/>
    <col min="8741" max="8741" width="2.6640625" customWidth="1"/>
    <col min="8742" max="8742" width="8.44140625" customWidth="1"/>
    <col min="8973" max="8973" width="8.44140625" customWidth="1"/>
    <col min="8974" max="8974" width="2.44140625" customWidth="1"/>
    <col min="8975" max="8975" width="50" customWidth="1"/>
    <col min="8976" max="8976" width="8.6640625" customWidth="1"/>
    <col min="8977" max="8977" width="6.109375" customWidth="1"/>
    <col min="8978" max="8978" width="3.109375" customWidth="1"/>
    <col min="8979" max="8979" width="6.109375" customWidth="1"/>
    <col min="8980" max="8980" width="1.109375" customWidth="1"/>
    <col min="8981" max="8981" width="7.44140625" customWidth="1"/>
    <col min="8982" max="8982" width="5.109375" customWidth="1"/>
    <col min="8983" max="8984" width="6.109375" customWidth="1"/>
    <col min="8985" max="8986" width="3.6640625" customWidth="1"/>
    <col min="8987" max="8988" width="6.109375" customWidth="1"/>
    <col min="8989" max="8989" width="6" customWidth="1"/>
    <col min="8990" max="8990" width="7.44140625" customWidth="1"/>
    <col min="8991" max="8991" width="1.109375" customWidth="1"/>
    <col min="8992" max="8992" width="6.109375" customWidth="1"/>
    <col min="8993" max="8993" width="3.109375" customWidth="1"/>
    <col min="8994" max="8994" width="6.109375" customWidth="1"/>
    <col min="8995" max="8995" width="8.6640625" customWidth="1"/>
    <col min="8996" max="8996" width="50.109375" customWidth="1"/>
    <col min="8997" max="8997" width="2.6640625" customWidth="1"/>
    <col min="8998" max="8998" width="8.44140625" customWidth="1"/>
    <col min="9229" max="9229" width="8.44140625" customWidth="1"/>
    <col min="9230" max="9230" width="2.44140625" customWidth="1"/>
    <col min="9231" max="9231" width="50" customWidth="1"/>
    <col min="9232" max="9232" width="8.6640625" customWidth="1"/>
    <col min="9233" max="9233" width="6.109375" customWidth="1"/>
    <col min="9234" max="9234" width="3.109375" customWidth="1"/>
    <col min="9235" max="9235" width="6.109375" customWidth="1"/>
    <col min="9236" max="9236" width="1.109375" customWidth="1"/>
    <col min="9237" max="9237" width="7.44140625" customWidth="1"/>
    <col min="9238" max="9238" width="5.109375" customWidth="1"/>
    <col min="9239" max="9240" width="6.109375" customWidth="1"/>
    <col min="9241" max="9242" width="3.6640625" customWidth="1"/>
    <col min="9243" max="9244" width="6.109375" customWidth="1"/>
    <col min="9245" max="9245" width="6" customWidth="1"/>
    <col min="9246" max="9246" width="7.44140625" customWidth="1"/>
    <col min="9247" max="9247" width="1.109375" customWidth="1"/>
    <col min="9248" max="9248" width="6.109375" customWidth="1"/>
    <col min="9249" max="9249" width="3.109375" customWidth="1"/>
    <col min="9250" max="9250" width="6.109375" customWidth="1"/>
    <col min="9251" max="9251" width="8.6640625" customWidth="1"/>
    <col min="9252" max="9252" width="50.109375" customWidth="1"/>
    <col min="9253" max="9253" width="2.6640625" customWidth="1"/>
    <col min="9254" max="9254" width="8.44140625" customWidth="1"/>
    <col min="9485" max="9485" width="8.44140625" customWidth="1"/>
    <col min="9486" max="9486" width="2.44140625" customWidth="1"/>
    <col min="9487" max="9487" width="50" customWidth="1"/>
    <col min="9488" max="9488" width="8.6640625" customWidth="1"/>
    <col min="9489" max="9489" width="6.109375" customWidth="1"/>
    <col min="9490" max="9490" width="3.109375" customWidth="1"/>
    <col min="9491" max="9491" width="6.109375" customWidth="1"/>
    <col min="9492" max="9492" width="1.109375" customWidth="1"/>
    <col min="9493" max="9493" width="7.44140625" customWidth="1"/>
    <col min="9494" max="9494" width="5.109375" customWidth="1"/>
    <col min="9495" max="9496" width="6.109375" customWidth="1"/>
    <col min="9497" max="9498" width="3.6640625" customWidth="1"/>
    <col min="9499" max="9500" width="6.109375" customWidth="1"/>
    <col min="9501" max="9501" width="6" customWidth="1"/>
    <col min="9502" max="9502" width="7.44140625" customWidth="1"/>
    <col min="9503" max="9503" width="1.109375" customWidth="1"/>
    <col min="9504" max="9504" width="6.109375" customWidth="1"/>
    <col min="9505" max="9505" width="3.109375" customWidth="1"/>
    <col min="9506" max="9506" width="6.109375" customWidth="1"/>
    <col min="9507" max="9507" width="8.6640625" customWidth="1"/>
    <col min="9508" max="9508" width="50.109375" customWidth="1"/>
    <col min="9509" max="9509" width="2.6640625" customWidth="1"/>
    <col min="9510" max="9510" width="8.44140625" customWidth="1"/>
    <col min="9741" max="9741" width="8.44140625" customWidth="1"/>
    <col min="9742" max="9742" width="2.44140625" customWidth="1"/>
    <col min="9743" max="9743" width="50" customWidth="1"/>
    <col min="9744" max="9744" width="8.6640625" customWidth="1"/>
    <col min="9745" max="9745" width="6.109375" customWidth="1"/>
    <col min="9746" max="9746" width="3.109375" customWidth="1"/>
    <col min="9747" max="9747" width="6.109375" customWidth="1"/>
    <col min="9748" max="9748" width="1.109375" customWidth="1"/>
    <col min="9749" max="9749" width="7.44140625" customWidth="1"/>
    <col min="9750" max="9750" width="5.109375" customWidth="1"/>
    <col min="9751" max="9752" width="6.109375" customWidth="1"/>
    <col min="9753" max="9754" width="3.6640625" customWidth="1"/>
    <col min="9755" max="9756" width="6.109375" customWidth="1"/>
    <col min="9757" max="9757" width="6" customWidth="1"/>
    <col min="9758" max="9758" width="7.44140625" customWidth="1"/>
    <col min="9759" max="9759" width="1.109375" customWidth="1"/>
    <col min="9760" max="9760" width="6.109375" customWidth="1"/>
    <col min="9761" max="9761" width="3.109375" customWidth="1"/>
    <col min="9762" max="9762" width="6.109375" customWidth="1"/>
    <col min="9763" max="9763" width="8.6640625" customWidth="1"/>
    <col min="9764" max="9764" width="50.109375" customWidth="1"/>
    <col min="9765" max="9765" width="2.6640625" customWidth="1"/>
    <col min="9766" max="9766" width="8.44140625" customWidth="1"/>
    <col min="9997" max="9997" width="8.44140625" customWidth="1"/>
    <col min="9998" max="9998" width="2.44140625" customWidth="1"/>
    <col min="9999" max="9999" width="50" customWidth="1"/>
    <col min="10000" max="10000" width="8.6640625" customWidth="1"/>
    <col min="10001" max="10001" width="6.109375" customWidth="1"/>
    <col min="10002" max="10002" width="3.109375" customWidth="1"/>
    <col min="10003" max="10003" width="6.109375" customWidth="1"/>
    <col min="10004" max="10004" width="1.109375" customWidth="1"/>
    <col min="10005" max="10005" width="7.44140625" customWidth="1"/>
    <col min="10006" max="10006" width="5.109375" customWidth="1"/>
    <col min="10007" max="10008" width="6.109375" customWidth="1"/>
    <col min="10009" max="10010" width="3.6640625" customWidth="1"/>
    <col min="10011" max="10012" width="6.109375" customWidth="1"/>
    <col min="10013" max="10013" width="6" customWidth="1"/>
    <col min="10014" max="10014" width="7.44140625" customWidth="1"/>
    <col min="10015" max="10015" width="1.109375" customWidth="1"/>
    <col min="10016" max="10016" width="6.109375" customWidth="1"/>
    <col min="10017" max="10017" width="3.109375" customWidth="1"/>
    <col min="10018" max="10018" width="6.109375" customWidth="1"/>
    <col min="10019" max="10019" width="8.6640625" customWidth="1"/>
    <col min="10020" max="10020" width="50.109375" customWidth="1"/>
    <col min="10021" max="10021" width="2.6640625" customWidth="1"/>
    <col min="10022" max="10022" width="8.44140625" customWidth="1"/>
    <col min="10253" max="10253" width="8.44140625" customWidth="1"/>
    <col min="10254" max="10254" width="2.44140625" customWidth="1"/>
    <col min="10255" max="10255" width="50" customWidth="1"/>
    <col min="10256" max="10256" width="8.6640625" customWidth="1"/>
    <col min="10257" max="10257" width="6.109375" customWidth="1"/>
    <col min="10258" max="10258" width="3.109375" customWidth="1"/>
    <col min="10259" max="10259" width="6.109375" customWidth="1"/>
    <col min="10260" max="10260" width="1.109375" customWidth="1"/>
    <col min="10261" max="10261" width="7.44140625" customWidth="1"/>
    <col min="10262" max="10262" width="5.109375" customWidth="1"/>
    <col min="10263" max="10264" width="6.109375" customWidth="1"/>
    <col min="10265" max="10266" width="3.6640625" customWidth="1"/>
    <col min="10267" max="10268" width="6.109375" customWidth="1"/>
    <col min="10269" max="10269" width="6" customWidth="1"/>
    <col min="10270" max="10270" width="7.44140625" customWidth="1"/>
    <col min="10271" max="10271" width="1.109375" customWidth="1"/>
    <col min="10272" max="10272" width="6.109375" customWidth="1"/>
    <col min="10273" max="10273" width="3.109375" customWidth="1"/>
    <col min="10274" max="10274" width="6.109375" customWidth="1"/>
    <col min="10275" max="10275" width="8.6640625" customWidth="1"/>
    <col min="10276" max="10276" width="50.109375" customWidth="1"/>
    <col min="10277" max="10277" width="2.6640625" customWidth="1"/>
    <col min="10278" max="10278" width="8.44140625" customWidth="1"/>
    <col min="10509" max="10509" width="8.44140625" customWidth="1"/>
    <col min="10510" max="10510" width="2.44140625" customWidth="1"/>
    <col min="10511" max="10511" width="50" customWidth="1"/>
    <col min="10512" max="10512" width="8.6640625" customWidth="1"/>
    <col min="10513" max="10513" width="6.109375" customWidth="1"/>
    <col min="10514" max="10514" width="3.109375" customWidth="1"/>
    <col min="10515" max="10515" width="6.109375" customWidth="1"/>
    <col min="10516" max="10516" width="1.109375" customWidth="1"/>
    <col min="10517" max="10517" width="7.44140625" customWidth="1"/>
    <col min="10518" max="10518" width="5.109375" customWidth="1"/>
    <col min="10519" max="10520" width="6.109375" customWidth="1"/>
    <col min="10521" max="10522" width="3.6640625" customWidth="1"/>
    <col min="10523" max="10524" width="6.109375" customWidth="1"/>
    <col min="10525" max="10525" width="6" customWidth="1"/>
    <col min="10526" max="10526" width="7.44140625" customWidth="1"/>
    <col min="10527" max="10527" width="1.109375" customWidth="1"/>
    <col min="10528" max="10528" width="6.109375" customWidth="1"/>
    <col min="10529" max="10529" width="3.109375" customWidth="1"/>
    <col min="10530" max="10530" width="6.109375" customWidth="1"/>
    <col min="10531" max="10531" width="8.6640625" customWidth="1"/>
    <col min="10532" max="10532" width="50.109375" customWidth="1"/>
    <col min="10533" max="10533" width="2.6640625" customWidth="1"/>
    <col min="10534" max="10534" width="8.44140625" customWidth="1"/>
    <col min="10765" max="10765" width="8.44140625" customWidth="1"/>
    <col min="10766" max="10766" width="2.44140625" customWidth="1"/>
    <col min="10767" max="10767" width="50" customWidth="1"/>
    <col min="10768" max="10768" width="8.6640625" customWidth="1"/>
    <col min="10769" max="10769" width="6.109375" customWidth="1"/>
    <col min="10770" max="10770" width="3.109375" customWidth="1"/>
    <col min="10771" max="10771" width="6.109375" customWidth="1"/>
    <col min="10772" max="10772" width="1.109375" customWidth="1"/>
    <col min="10773" max="10773" width="7.44140625" customWidth="1"/>
    <col min="10774" max="10774" width="5.109375" customWidth="1"/>
    <col min="10775" max="10776" width="6.109375" customWidth="1"/>
    <col min="10777" max="10778" width="3.6640625" customWidth="1"/>
    <col min="10779" max="10780" width="6.109375" customWidth="1"/>
    <col min="10781" max="10781" width="6" customWidth="1"/>
    <col min="10782" max="10782" width="7.44140625" customWidth="1"/>
    <col min="10783" max="10783" width="1.109375" customWidth="1"/>
    <col min="10784" max="10784" width="6.109375" customWidth="1"/>
    <col min="10785" max="10785" width="3.109375" customWidth="1"/>
    <col min="10786" max="10786" width="6.109375" customWidth="1"/>
    <col min="10787" max="10787" width="8.6640625" customWidth="1"/>
    <col min="10788" max="10788" width="50.109375" customWidth="1"/>
    <col min="10789" max="10789" width="2.6640625" customWidth="1"/>
    <col min="10790" max="10790" width="8.44140625" customWidth="1"/>
    <col min="11021" max="11021" width="8.44140625" customWidth="1"/>
    <col min="11022" max="11022" width="2.44140625" customWidth="1"/>
    <col min="11023" max="11023" width="50" customWidth="1"/>
    <col min="11024" max="11024" width="8.6640625" customWidth="1"/>
    <col min="11025" max="11025" width="6.109375" customWidth="1"/>
    <col min="11026" max="11026" width="3.109375" customWidth="1"/>
    <col min="11027" max="11027" width="6.109375" customWidth="1"/>
    <col min="11028" max="11028" width="1.109375" customWidth="1"/>
    <col min="11029" max="11029" width="7.44140625" customWidth="1"/>
    <col min="11030" max="11030" width="5.109375" customWidth="1"/>
    <col min="11031" max="11032" width="6.109375" customWidth="1"/>
    <col min="11033" max="11034" width="3.6640625" customWidth="1"/>
    <col min="11035" max="11036" width="6.109375" customWidth="1"/>
    <col min="11037" max="11037" width="6" customWidth="1"/>
    <col min="11038" max="11038" width="7.44140625" customWidth="1"/>
    <col min="11039" max="11039" width="1.109375" customWidth="1"/>
    <col min="11040" max="11040" width="6.109375" customWidth="1"/>
    <col min="11041" max="11041" width="3.109375" customWidth="1"/>
    <col min="11042" max="11042" width="6.109375" customWidth="1"/>
    <col min="11043" max="11043" width="8.6640625" customWidth="1"/>
    <col min="11044" max="11044" width="50.109375" customWidth="1"/>
    <col min="11045" max="11045" width="2.6640625" customWidth="1"/>
    <col min="11046" max="11046" width="8.44140625" customWidth="1"/>
    <col min="11277" max="11277" width="8.44140625" customWidth="1"/>
    <col min="11278" max="11278" width="2.44140625" customWidth="1"/>
    <col min="11279" max="11279" width="50" customWidth="1"/>
    <col min="11280" max="11280" width="8.6640625" customWidth="1"/>
    <col min="11281" max="11281" width="6.109375" customWidth="1"/>
    <col min="11282" max="11282" width="3.109375" customWidth="1"/>
    <col min="11283" max="11283" width="6.109375" customWidth="1"/>
    <col min="11284" max="11284" width="1.109375" customWidth="1"/>
    <col min="11285" max="11285" width="7.44140625" customWidth="1"/>
    <col min="11286" max="11286" width="5.109375" customWidth="1"/>
    <col min="11287" max="11288" width="6.109375" customWidth="1"/>
    <col min="11289" max="11290" width="3.6640625" customWidth="1"/>
    <col min="11291" max="11292" width="6.109375" customWidth="1"/>
    <col min="11293" max="11293" width="6" customWidth="1"/>
    <col min="11294" max="11294" width="7.44140625" customWidth="1"/>
    <col min="11295" max="11295" width="1.109375" customWidth="1"/>
    <col min="11296" max="11296" width="6.109375" customWidth="1"/>
    <col min="11297" max="11297" width="3.109375" customWidth="1"/>
    <col min="11298" max="11298" width="6.109375" customWidth="1"/>
    <col min="11299" max="11299" width="8.6640625" customWidth="1"/>
    <col min="11300" max="11300" width="50.109375" customWidth="1"/>
    <col min="11301" max="11301" width="2.6640625" customWidth="1"/>
    <col min="11302" max="11302" width="8.44140625" customWidth="1"/>
    <col min="11533" max="11533" width="8.44140625" customWidth="1"/>
    <col min="11534" max="11534" width="2.44140625" customWidth="1"/>
    <col min="11535" max="11535" width="50" customWidth="1"/>
    <col min="11536" max="11536" width="8.6640625" customWidth="1"/>
    <col min="11537" max="11537" width="6.109375" customWidth="1"/>
    <col min="11538" max="11538" width="3.109375" customWidth="1"/>
    <col min="11539" max="11539" width="6.109375" customWidth="1"/>
    <col min="11540" max="11540" width="1.109375" customWidth="1"/>
    <col min="11541" max="11541" width="7.44140625" customWidth="1"/>
    <col min="11542" max="11542" width="5.109375" customWidth="1"/>
    <col min="11543" max="11544" width="6.109375" customWidth="1"/>
    <col min="11545" max="11546" width="3.6640625" customWidth="1"/>
    <col min="11547" max="11548" width="6.109375" customWidth="1"/>
    <col min="11549" max="11549" width="6" customWidth="1"/>
    <col min="11550" max="11550" width="7.44140625" customWidth="1"/>
    <col min="11551" max="11551" width="1.109375" customWidth="1"/>
    <col min="11552" max="11552" width="6.109375" customWidth="1"/>
    <col min="11553" max="11553" width="3.109375" customWidth="1"/>
    <col min="11554" max="11554" width="6.109375" customWidth="1"/>
    <col min="11555" max="11555" width="8.6640625" customWidth="1"/>
    <col min="11556" max="11556" width="50.109375" customWidth="1"/>
    <col min="11557" max="11557" width="2.6640625" customWidth="1"/>
    <col min="11558" max="11558" width="8.44140625" customWidth="1"/>
    <col min="11789" max="11789" width="8.44140625" customWidth="1"/>
    <col min="11790" max="11790" width="2.44140625" customWidth="1"/>
    <col min="11791" max="11791" width="50" customWidth="1"/>
    <col min="11792" max="11792" width="8.6640625" customWidth="1"/>
    <col min="11793" max="11793" width="6.109375" customWidth="1"/>
    <col min="11794" max="11794" width="3.109375" customWidth="1"/>
    <col min="11795" max="11795" width="6.109375" customWidth="1"/>
    <col min="11796" max="11796" width="1.109375" customWidth="1"/>
    <col min="11797" max="11797" width="7.44140625" customWidth="1"/>
    <col min="11798" max="11798" width="5.109375" customWidth="1"/>
    <col min="11799" max="11800" width="6.109375" customWidth="1"/>
    <col min="11801" max="11802" width="3.6640625" customWidth="1"/>
    <col min="11803" max="11804" width="6.109375" customWidth="1"/>
    <col min="11805" max="11805" width="6" customWidth="1"/>
    <col min="11806" max="11806" width="7.44140625" customWidth="1"/>
    <col min="11807" max="11807" width="1.109375" customWidth="1"/>
    <col min="11808" max="11808" width="6.109375" customWidth="1"/>
    <col min="11809" max="11809" width="3.109375" customWidth="1"/>
    <col min="11810" max="11810" width="6.109375" customWidth="1"/>
    <col min="11811" max="11811" width="8.6640625" customWidth="1"/>
    <col min="11812" max="11812" width="50.109375" customWidth="1"/>
    <col min="11813" max="11813" width="2.6640625" customWidth="1"/>
    <col min="11814" max="11814" width="8.44140625" customWidth="1"/>
    <col min="12045" max="12045" width="8.44140625" customWidth="1"/>
    <col min="12046" max="12046" width="2.44140625" customWidth="1"/>
    <col min="12047" max="12047" width="50" customWidth="1"/>
    <col min="12048" max="12048" width="8.6640625" customWidth="1"/>
    <col min="12049" max="12049" width="6.109375" customWidth="1"/>
    <col min="12050" max="12050" width="3.109375" customWidth="1"/>
    <col min="12051" max="12051" width="6.109375" customWidth="1"/>
    <col min="12052" max="12052" width="1.109375" customWidth="1"/>
    <col min="12053" max="12053" width="7.44140625" customWidth="1"/>
    <col min="12054" max="12054" width="5.109375" customWidth="1"/>
    <col min="12055" max="12056" width="6.109375" customWidth="1"/>
    <col min="12057" max="12058" width="3.6640625" customWidth="1"/>
    <col min="12059" max="12060" width="6.109375" customWidth="1"/>
    <col min="12061" max="12061" width="6" customWidth="1"/>
    <col min="12062" max="12062" width="7.44140625" customWidth="1"/>
    <col min="12063" max="12063" width="1.109375" customWidth="1"/>
    <col min="12064" max="12064" width="6.109375" customWidth="1"/>
    <col min="12065" max="12065" width="3.109375" customWidth="1"/>
    <col min="12066" max="12066" width="6.109375" customWidth="1"/>
    <col min="12067" max="12067" width="8.6640625" customWidth="1"/>
    <col min="12068" max="12068" width="50.109375" customWidth="1"/>
    <col min="12069" max="12069" width="2.6640625" customWidth="1"/>
    <col min="12070" max="12070" width="8.44140625" customWidth="1"/>
    <col min="12301" max="12301" width="8.44140625" customWidth="1"/>
    <col min="12302" max="12302" width="2.44140625" customWidth="1"/>
    <col min="12303" max="12303" width="50" customWidth="1"/>
    <col min="12304" max="12304" width="8.6640625" customWidth="1"/>
    <col min="12305" max="12305" width="6.109375" customWidth="1"/>
    <col min="12306" max="12306" width="3.109375" customWidth="1"/>
    <col min="12307" max="12307" width="6.109375" customWidth="1"/>
    <col min="12308" max="12308" width="1.109375" customWidth="1"/>
    <col min="12309" max="12309" width="7.44140625" customWidth="1"/>
    <col min="12310" max="12310" width="5.109375" customWidth="1"/>
    <col min="12311" max="12312" width="6.109375" customWidth="1"/>
    <col min="12313" max="12314" width="3.6640625" customWidth="1"/>
    <col min="12315" max="12316" width="6.109375" customWidth="1"/>
    <col min="12317" max="12317" width="6" customWidth="1"/>
    <col min="12318" max="12318" width="7.44140625" customWidth="1"/>
    <col min="12319" max="12319" width="1.109375" customWidth="1"/>
    <col min="12320" max="12320" width="6.109375" customWidth="1"/>
    <col min="12321" max="12321" width="3.109375" customWidth="1"/>
    <col min="12322" max="12322" width="6.109375" customWidth="1"/>
    <col min="12323" max="12323" width="8.6640625" customWidth="1"/>
    <col min="12324" max="12324" width="50.109375" customWidth="1"/>
    <col min="12325" max="12325" width="2.6640625" customWidth="1"/>
    <col min="12326" max="12326" width="8.44140625" customWidth="1"/>
    <col min="12557" max="12557" width="8.44140625" customWidth="1"/>
    <col min="12558" max="12558" width="2.44140625" customWidth="1"/>
    <col min="12559" max="12559" width="50" customWidth="1"/>
    <col min="12560" max="12560" width="8.6640625" customWidth="1"/>
    <col min="12561" max="12561" width="6.109375" customWidth="1"/>
    <col min="12562" max="12562" width="3.109375" customWidth="1"/>
    <col min="12563" max="12563" width="6.109375" customWidth="1"/>
    <col min="12564" max="12564" width="1.109375" customWidth="1"/>
    <col min="12565" max="12565" width="7.44140625" customWidth="1"/>
    <col min="12566" max="12566" width="5.109375" customWidth="1"/>
    <col min="12567" max="12568" width="6.109375" customWidth="1"/>
    <col min="12569" max="12570" width="3.6640625" customWidth="1"/>
    <col min="12571" max="12572" width="6.109375" customWidth="1"/>
    <col min="12573" max="12573" width="6" customWidth="1"/>
    <col min="12574" max="12574" width="7.44140625" customWidth="1"/>
    <col min="12575" max="12575" width="1.109375" customWidth="1"/>
    <col min="12576" max="12576" width="6.109375" customWidth="1"/>
    <col min="12577" max="12577" width="3.109375" customWidth="1"/>
    <col min="12578" max="12578" width="6.109375" customWidth="1"/>
    <col min="12579" max="12579" width="8.6640625" customWidth="1"/>
    <col min="12580" max="12580" width="50.109375" customWidth="1"/>
    <col min="12581" max="12581" width="2.6640625" customWidth="1"/>
    <col min="12582" max="12582" width="8.44140625" customWidth="1"/>
    <col min="12813" max="12813" width="8.44140625" customWidth="1"/>
    <col min="12814" max="12814" width="2.44140625" customWidth="1"/>
    <col min="12815" max="12815" width="50" customWidth="1"/>
    <col min="12816" max="12816" width="8.6640625" customWidth="1"/>
    <col min="12817" max="12817" width="6.109375" customWidth="1"/>
    <col min="12818" max="12818" width="3.109375" customWidth="1"/>
    <col min="12819" max="12819" width="6.109375" customWidth="1"/>
    <col min="12820" max="12820" width="1.109375" customWidth="1"/>
    <col min="12821" max="12821" width="7.44140625" customWidth="1"/>
    <col min="12822" max="12822" width="5.109375" customWidth="1"/>
    <col min="12823" max="12824" width="6.109375" customWidth="1"/>
    <col min="12825" max="12826" width="3.6640625" customWidth="1"/>
    <col min="12827" max="12828" width="6.109375" customWidth="1"/>
    <col min="12829" max="12829" width="6" customWidth="1"/>
    <col min="12830" max="12830" width="7.44140625" customWidth="1"/>
    <col min="12831" max="12831" width="1.109375" customWidth="1"/>
    <col min="12832" max="12832" width="6.109375" customWidth="1"/>
    <col min="12833" max="12833" width="3.109375" customWidth="1"/>
    <col min="12834" max="12834" width="6.109375" customWidth="1"/>
    <col min="12835" max="12835" width="8.6640625" customWidth="1"/>
    <col min="12836" max="12836" width="50.109375" customWidth="1"/>
    <col min="12837" max="12837" width="2.6640625" customWidth="1"/>
    <col min="12838" max="12838" width="8.44140625" customWidth="1"/>
    <col min="13069" max="13069" width="8.44140625" customWidth="1"/>
    <col min="13070" max="13070" width="2.44140625" customWidth="1"/>
    <col min="13071" max="13071" width="50" customWidth="1"/>
    <col min="13072" max="13072" width="8.6640625" customWidth="1"/>
    <col min="13073" max="13073" width="6.109375" customWidth="1"/>
    <col min="13074" max="13074" width="3.109375" customWidth="1"/>
    <col min="13075" max="13075" width="6.109375" customWidth="1"/>
    <col min="13076" max="13076" width="1.109375" customWidth="1"/>
    <col min="13077" max="13077" width="7.44140625" customWidth="1"/>
    <col min="13078" max="13078" width="5.109375" customWidth="1"/>
    <col min="13079" max="13080" width="6.109375" customWidth="1"/>
    <col min="13081" max="13082" width="3.6640625" customWidth="1"/>
    <col min="13083" max="13084" width="6.109375" customWidth="1"/>
    <col min="13085" max="13085" width="6" customWidth="1"/>
    <col min="13086" max="13086" width="7.44140625" customWidth="1"/>
    <col min="13087" max="13087" width="1.109375" customWidth="1"/>
    <col min="13088" max="13088" width="6.109375" customWidth="1"/>
    <col min="13089" max="13089" width="3.109375" customWidth="1"/>
    <col min="13090" max="13090" width="6.109375" customWidth="1"/>
    <col min="13091" max="13091" width="8.6640625" customWidth="1"/>
    <col min="13092" max="13092" width="50.109375" customWidth="1"/>
    <col min="13093" max="13093" width="2.6640625" customWidth="1"/>
    <col min="13094" max="13094" width="8.44140625" customWidth="1"/>
    <col min="13325" max="13325" width="8.44140625" customWidth="1"/>
    <col min="13326" max="13326" width="2.44140625" customWidth="1"/>
    <col min="13327" max="13327" width="50" customWidth="1"/>
    <col min="13328" max="13328" width="8.6640625" customWidth="1"/>
    <col min="13329" max="13329" width="6.109375" customWidth="1"/>
    <col min="13330" max="13330" width="3.109375" customWidth="1"/>
    <col min="13331" max="13331" width="6.109375" customWidth="1"/>
    <col min="13332" max="13332" width="1.109375" customWidth="1"/>
    <col min="13333" max="13333" width="7.44140625" customWidth="1"/>
    <col min="13334" max="13334" width="5.109375" customWidth="1"/>
    <col min="13335" max="13336" width="6.109375" customWidth="1"/>
    <col min="13337" max="13338" width="3.6640625" customWidth="1"/>
    <col min="13339" max="13340" width="6.109375" customWidth="1"/>
    <col min="13341" max="13341" width="6" customWidth="1"/>
    <col min="13342" max="13342" width="7.44140625" customWidth="1"/>
    <col min="13343" max="13343" width="1.109375" customWidth="1"/>
    <col min="13344" max="13344" width="6.109375" customWidth="1"/>
    <col min="13345" max="13345" width="3.109375" customWidth="1"/>
    <col min="13346" max="13346" width="6.109375" customWidth="1"/>
    <col min="13347" max="13347" width="8.6640625" customWidth="1"/>
    <col min="13348" max="13348" width="50.109375" customWidth="1"/>
    <col min="13349" max="13349" width="2.6640625" customWidth="1"/>
    <col min="13350" max="13350" width="8.44140625" customWidth="1"/>
    <col min="13581" max="13581" width="8.44140625" customWidth="1"/>
    <col min="13582" max="13582" width="2.44140625" customWidth="1"/>
    <col min="13583" max="13583" width="50" customWidth="1"/>
    <col min="13584" max="13584" width="8.6640625" customWidth="1"/>
    <col min="13585" max="13585" width="6.109375" customWidth="1"/>
    <col min="13586" max="13586" width="3.109375" customWidth="1"/>
    <col min="13587" max="13587" width="6.109375" customWidth="1"/>
    <col min="13588" max="13588" width="1.109375" customWidth="1"/>
    <col min="13589" max="13589" width="7.44140625" customWidth="1"/>
    <col min="13590" max="13590" width="5.109375" customWidth="1"/>
    <col min="13591" max="13592" width="6.109375" customWidth="1"/>
    <col min="13593" max="13594" width="3.6640625" customWidth="1"/>
    <col min="13595" max="13596" width="6.109375" customWidth="1"/>
    <col min="13597" max="13597" width="6" customWidth="1"/>
    <col min="13598" max="13598" width="7.44140625" customWidth="1"/>
    <col min="13599" max="13599" width="1.109375" customWidth="1"/>
    <col min="13600" max="13600" width="6.109375" customWidth="1"/>
    <col min="13601" max="13601" width="3.109375" customWidth="1"/>
    <col min="13602" max="13602" width="6.109375" customWidth="1"/>
    <col min="13603" max="13603" width="8.6640625" customWidth="1"/>
    <col min="13604" max="13604" width="50.109375" customWidth="1"/>
    <col min="13605" max="13605" width="2.6640625" customWidth="1"/>
    <col min="13606" max="13606" width="8.44140625" customWidth="1"/>
    <col min="13837" max="13837" width="8.44140625" customWidth="1"/>
    <col min="13838" max="13838" width="2.44140625" customWidth="1"/>
    <col min="13839" max="13839" width="50" customWidth="1"/>
    <col min="13840" max="13840" width="8.6640625" customWidth="1"/>
    <col min="13841" max="13841" width="6.109375" customWidth="1"/>
    <col min="13842" max="13842" width="3.109375" customWidth="1"/>
    <col min="13843" max="13843" width="6.109375" customWidth="1"/>
    <col min="13844" max="13844" width="1.109375" customWidth="1"/>
    <col min="13845" max="13845" width="7.44140625" customWidth="1"/>
    <col min="13846" max="13846" width="5.109375" customWidth="1"/>
    <col min="13847" max="13848" width="6.109375" customWidth="1"/>
    <col min="13849" max="13850" width="3.6640625" customWidth="1"/>
    <col min="13851" max="13852" width="6.109375" customWidth="1"/>
    <col min="13853" max="13853" width="6" customWidth="1"/>
    <col min="13854" max="13854" width="7.44140625" customWidth="1"/>
    <col min="13855" max="13855" width="1.109375" customWidth="1"/>
    <col min="13856" max="13856" width="6.109375" customWidth="1"/>
    <col min="13857" max="13857" width="3.109375" customWidth="1"/>
    <col min="13858" max="13858" width="6.109375" customWidth="1"/>
    <col min="13859" max="13859" width="8.6640625" customWidth="1"/>
    <col min="13860" max="13860" width="50.109375" customWidth="1"/>
    <col min="13861" max="13861" width="2.6640625" customWidth="1"/>
    <col min="13862" max="13862" width="8.44140625" customWidth="1"/>
    <col min="14093" max="14093" width="8.44140625" customWidth="1"/>
    <col min="14094" max="14094" width="2.44140625" customWidth="1"/>
    <col min="14095" max="14095" width="50" customWidth="1"/>
    <col min="14096" max="14096" width="8.6640625" customWidth="1"/>
    <col min="14097" max="14097" width="6.109375" customWidth="1"/>
    <col min="14098" max="14098" width="3.109375" customWidth="1"/>
    <col min="14099" max="14099" width="6.109375" customWidth="1"/>
    <col min="14100" max="14100" width="1.109375" customWidth="1"/>
    <col min="14101" max="14101" width="7.44140625" customWidth="1"/>
    <col min="14102" max="14102" width="5.109375" customWidth="1"/>
    <col min="14103" max="14104" width="6.109375" customWidth="1"/>
    <col min="14105" max="14106" width="3.6640625" customWidth="1"/>
    <col min="14107" max="14108" width="6.109375" customWidth="1"/>
    <col min="14109" max="14109" width="6" customWidth="1"/>
    <col min="14110" max="14110" width="7.44140625" customWidth="1"/>
    <col min="14111" max="14111" width="1.109375" customWidth="1"/>
    <col min="14112" max="14112" width="6.109375" customWidth="1"/>
    <col min="14113" max="14113" width="3.109375" customWidth="1"/>
    <col min="14114" max="14114" width="6.109375" customWidth="1"/>
    <col min="14115" max="14115" width="8.6640625" customWidth="1"/>
    <col min="14116" max="14116" width="50.109375" customWidth="1"/>
    <col min="14117" max="14117" width="2.6640625" customWidth="1"/>
    <col min="14118" max="14118" width="8.44140625" customWidth="1"/>
    <col min="14349" max="14349" width="8.44140625" customWidth="1"/>
    <col min="14350" max="14350" width="2.44140625" customWidth="1"/>
    <col min="14351" max="14351" width="50" customWidth="1"/>
    <col min="14352" max="14352" width="8.6640625" customWidth="1"/>
    <col min="14353" max="14353" width="6.109375" customWidth="1"/>
    <col min="14354" max="14354" width="3.109375" customWidth="1"/>
    <col min="14355" max="14355" width="6.109375" customWidth="1"/>
    <col min="14356" max="14356" width="1.109375" customWidth="1"/>
    <col min="14357" max="14357" width="7.44140625" customWidth="1"/>
    <col min="14358" max="14358" width="5.109375" customWidth="1"/>
    <col min="14359" max="14360" width="6.109375" customWidth="1"/>
    <col min="14361" max="14362" width="3.6640625" customWidth="1"/>
    <col min="14363" max="14364" width="6.109375" customWidth="1"/>
    <col min="14365" max="14365" width="6" customWidth="1"/>
    <col min="14366" max="14366" width="7.44140625" customWidth="1"/>
    <col min="14367" max="14367" width="1.109375" customWidth="1"/>
    <col min="14368" max="14368" width="6.109375" customWidth="1"/>
    <col min="14369" max="14369" width="3.109375" customWidth="1"/>
    <col min="14370" max="14370" width="6.109375" customWidth="1"/>
    <col min="14371" max="14371" width="8.6640625" customWidth="1"/>
    <col min="14372" max="14372" width="50.109375" customWidth="1"/>
    <col min="14373" max="14373" width="2.6640625" customWidth="1"/>
    <col min="14374" max="14374" width="8.44140625" customWidth="1"/>
    <col min="14605" max="14605" width="8.44140625" customWidth="1"/>
    <col min="14606" max="14606" width="2.44140625" customWidth="1"/>
    <col min="14607" max="14607" width="50" customWidth="1"/>
    <col min="14608" max="14608" width="8.6640625" customWidth="1"/>
    <col min="14609" max="14609" width="6.109375" customWidth="1"/>
    <col min="14610" max="14610" width="3.109375" customWidth="1"/>
    <col min="14611" max="14611" width="6.109375" customWidth="1"/>
    <col min="14612" max="14612" width="1.109375" customWidth="1"/>
    <col min="14613" max="14613" width="7.44140625" customWidth="1"/>
    <col min="14614" max="14614" width="5.109375" customWidth="1"/>
    <col min="14615" max="14616" width="6.109375" customWidth="1"/>
    <col min="14617" max="14618" width="3.6640625" customWidth="1"/>
    <col min="14619" max="14620" width="6.109375" customWidth="1"/>
    <col min="14621" max="14621" width="6" customWidth="1"/>
    <col min="14622" max="14622" width="7.44140625" customWidth="1"/>
    <col min="14623" max="14623" width="1.109375" customWidth="1"/>
    <col min="14624" max="14624" width="6.109375" customWidth="1"/>
    <col min="14625" max="14625" width="3.109375" customWidth="1"/>
    <col min="14626" max="14626" width="6.109375" customWidth="1"/>
    <col min="14627" max="14627" width="8.6640625" customWidth="1"/>
    <col min="14628" max="14628" width="50.109375" customWidth="1"/>
    <col min="14629" max="14629" width="2.6640625" customWidth="1"/>
    <col min="14630" max="14630" width="8.44140625" customWidth="1"/>
    <col min="14861" max="14861" width="8.44140625" customWidth="1"/>
    <col min="14862" max="14862" width="2.44140625" customWidth="1"/>
    <col min="14863" max="14863" width="50" customWidth="1"/>
    <col min="14864" max="14864" width="8.6640625" customWidth="1"/>
    <col min="14865" max="14865" width="6.109375" customWidth="1"/>
    <col min="14866" max="14866" width="3.109375" customWidth="1"/>
    <col min="14867" max="14867" width="6.109375" customWidth="1"/>
    <col min="14868" max="14868" width="1.109375" customWidth="1"/>
    <col min="14869" max="14869" width="7.44140625" customWidth="1"/>
    <col min="14870" max="14870" width="5.109375" customWidth="1"/>
    <col min="14871" max="14872" width="6.109375" customWidth="1"/>
    <col min="14873" max="14874" width="3.6640625" customWidth="1"/>
    <col min="14875" max="14876" width="6.109375" customWidth="1"/>
    <col min="14877" max="14877" width="6" customWidth="1"/>
    <col min="14878" max="14878" width="7.44140625" customWidth="1"/>
    <col min="14879" max="14879" width="1.109375" customWidth="1"/>
    <col min="14880" max="14880" width="6.109375" customWidth="1"/>
    <col min="14881" max="14881" width="3.109375" customWidth="1"/>
    <col min="14882" max="14882" width="6.109375" customWidth="1"/>
    <col min="14883" max="14883" width="8.6640625" customWidth="1"/>
    <col min="14884" max="14884" width="50.109375" customWidth="1"/>
    <col min="14885" max="14885" width="2.6640625" customWidth="1"/>
    <col min="14886" max="14886" width="8.44140625" customWidth="1"/>
    <col min="15117" max="15117" width="8.44140625" customWidth="1"/>
    <col min="15118" max="15118" width="2.44140625" customWidth="1"/>
    <col min="15119" max="15119" width="50" customWidth="1"/>
    <col min="15120" max="15120" width="8.6640625" customWidth="1"/>
    <col min="15121" max="15121" width="6.109375" customWidth="1"/>
    <col min="15122" max="15122" width="3.109375" customWidth="1"/>
    <col min="15123" max="15123" width="6.109375" customWidth="1"/>
    <col min="15124" max="15124" width="1.109375" customWidth="1"/>
    <col min="15125" max="15125" width="7.44140625" customWidth="1"/>
    <col min="15126" max="15126" width="5.109375" customWidth="1"/>
    <col min="15127" max="15128" width="6.109375" customWidth="1"/>
    <col min="15129" max="15130" width="3.6640625" customWidth="1"/>
    <col min="15131" max="15132" width="6.109375" customWidth="1"/>
    <col min="15133" max="15133" width="6" customWidth="1"/>
    <col min="15134" max="15134" width="7.44140625" customWidth="1"/>
    <col min="15135" max="15135" width="1.109375" customWidth="1"/>
    <col min="15136" max="15136" width="6.109375" customWidth="1"/>
    <col min="15137" max="15137" width="3.109375" customWidth="1"/>
    <col min="15138" max="15138" width="6.109375" customWidth="1"/>
    <col min="15139" max="15139" width="8.6640625" customWidth="1"/>
    <col min="15140" max="15140" width="50.109375" customWidth="1"/>
    <col min="15141" max="15141" width="2.6640625" customWidth="1"/>
    <col min="15142" max="15142" width="8.44140625" customWidth="1"/>
    <col min="15373" max="15373" width="8.44140625" customWidth="1"/>
    <col min="15374" max="15374" width="2.44140625" customWidth="1"/>
    <col min="15375" max="15375" width="50" customWidth="1"/>
    <col min="15376" max="15376" width="8.6640625" customWidth="1"/>
    <col min="15377" max="15377" width="6.109375" customWidth="1"/>
    <col min="15378" max="15378" width="3.109375" customWidth="1"/>
    <col min="15379" max="15379" width="6.109375" customWidth="1"/>
    <col min="15380" max="15380" width="1.109375" customWidth="1"/>
    <col min="15381" max="15381" width="7.44140625" customWidth="1"/>
    <col min="15382" max="15382" width="5.109375" customWidth="1"/>
    <col min="15383" max="15384" width="6.109375" customWidth="1"/>
    <col min="15385" max="15386" width="3.6640625" customWidth="1"/>
    <col min="15387" max="15388" width="6.109375" customWidth="1"/>
    <col min="15389" max="15389" width="6" customWidth="1"/>
    <col min="15390" max="15390" width="7.44140625" customWidth="1"/>
    <col min="15391" max="15391" width="1.109375" customWidth="1"/>
    <col min="15392" max="15392" width="6.109375" customWidth="1"/>
    <col min="15393" max="15393" width="3.109375" customWidth="1"/>
    <col min="15394" max="15394" width="6.109375" customWidth="1"/>
    <col min="15395" max="15395" width="8.6640625" customWidth="1"/>
    <col min="15396" max="15396" width="50.109375" customWidth="1"/>
    <col min="15397" max="15397" width="2.6640625" customWidth="1"/>
    <col min="15398" max="15398" width="8.44140625" customWidth="1"/>
    <col min="15629" max="15629" width="8.44140625" customWidth="1"/>
    <col min="15630" max="15630" width="2.44140625" customWidth="1"/>
    <col min="15631" max="15631" width="50" customWidth="1"/>
    <col min="15632" max="15632" width="8.6640625" customWidth="1"/>
    <col min="15633" max="15633" width="6.109375" customWidth="1"/>
    <col min="15634" max="15634" width="3.109375" customWidth="1"/>
    <col min="15635" max="15635" width="6.109375" customWidth="1"/>
    <col min="15636" max="15636" width="1.109375" customWidth="1"/>
    <col min="15637" max="15637" width="7.44140625" customWidth="1"/>
    <col min="15638" max="15638" width="5.109375" customWidth="1"/>
    <col min="15639" max="15640" width="6.109375" customWidth="1"/>
    <col min="15641" max="15642" width="3.6640625" customWidth="1"/>
    <col min="15643" max="15644" width="6.109375" customWidth="1"/>
    <col min="15645" max="15645" width="6" customWidth="1"/>
    <col min="15646" max="15646" width="7.44140625" customWidth="1"/>
    <col min="15647" max="15647" width="1.109375" customWidth="1"/>
    <col min="15648" max="15648" width="6.109375" customWidth="1"/>
    <col min="15649" max="15649" width="3.109375" customWidth="1"/>
    <col min="15650" max="15650" width="6.109375" customWidth="1"/>
    <col min="15651" max="15651" width="8.6640625" customWidth="1"/>
    <col min="15652" max="15652" width="50.109375" customWidth="1"/>
    <col min="15653" max="15653" width="2.6640625" customWidth="1"/>
    <col min="15654" max="15654" width="8.44140625" customWidth="1"/>
    <col min="15885" max="15885" width="8.44140625" customWidth="1"/>
    <col min="15886" max="15886" width="2.44140625" customWidth="1"/>
    <col min="15887" max="15887" width="50" customWidth="1"/>
    <col min="15888" max="15888" width="8.6640625" customWidth="1"/>
    <col min="15889" max="15889" width="6.109375" customWidth="1"/>
    <col min="15890" max="15890" width="3.109375" customWidth="1"/>
    <col min="15891" max="15891" width="6.109375" customWidth="1"/>
    <col min="15892" max="15892" width="1.109375" customWidth="1"/>
    <col min="15893" max="15893" width="7.44140625" customWidth="1"/>
    <col min="15894" max="15894" width="5.109375" customWidth="1"/>
    <col min="15895" max="15896" width="6.109375" customWidth="1"/>
    <col min="15897" max="15898" width="3.6640625" customWidth="1"/>
    <col min="15899" max="15900" width="6.109375" customWidth="1"/>
    <col min="15901" max="15901" width="6" customWidth="1"/>
    <col min="15902" max="15902" width="7.44140625" customWidth="1"/>
    <col min="15903" max="15903" width="1.109375" customWidth="1"/>
    <col min="15904" max="15904" width="6.109375" customWidth="1"/>
    <col min="15905" max="15905" width="3.109375" customWidth="1"/>
    <col min="15906" max="15906" width="6.109375" customWidth="1"/>
    <col min="15907" max="15907" width="8.6640625" customWidth="1"/>
    <col min="15908" max="15908" width="50.109375" customWidth="1"/>
    <col min="15909" max="15909" width="2.6640625" customWidth="1"/>
    <col min="15910" max="15910" width="8.44140625" customWidth="1"/>
    <col min="16141" max="16141" width="8.44140625" customWidth="1"/>
    <col min="16142" max="16142" width="2.44140625" customWidth="1"/>
    <col min="16143" max="16143" width="50" customWidth="1"/>
    <col min="16144" max="16144" width="8.6640625" customWidth="1"/>
    <col min="16145" max="16145" width="6.109375" customWidth="1"/>
    <col min="16146" max="16146" width="3.109375" customWidth="1"/>
    <col min="16147" max="16147" width="6.109375" customWidth="1"/>
    <col min="16148" max="16148" width="1.109375" customWidth="1"/>
    <col min="16149" max="16149" width="7.44140625" customWidth="1"/>
    <col min="16150" max="16150" width="5.109375" customWidth="1"/>
    <col min="16151" max="16152" width="6.109375" customWidth="1"/>
    <col min="16153" max="16154" width="3.6640625" customWidth="1"/>
    <col min="16155" max="16156" width="6.109375" customWidth="1"/>
    <col min="16157" max="16157" width="6" customWidth="1"/>
    <col min="16158" max="16158" width="7.44140625" customWidth="1"/>
    <col min="16159" max="16159" width="1.109375" customWidth="1"/>
    <col min="16160" max="16160" width="6.109375" customWidth="1"/>
    <col min="16161" max="16161" width="3.109375" customWidth="1"/>
    <col min="16162" max="16162" width="6.109375" customWidth="1"/>
    <col min="16163" max="16163" width="8.6640625" customWidth="1"/>
    <col min="16164" max="16164" width="50.109375" customWidth="1"/>
    <col min="16165" max="16165" width="2.6640625" customWidth="1"/>
    <col min="16166" max="16166" width="8.44140625" customWidth="1"/>
  </cols>
  <sheetData>
    <row r="1" spans="1:38" ht="49.5" customHeight="1" x14ac:dyDescent="0.2">
      <c r="C1" s="405" t="s">
        <v>299</v>
      </c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  <c r="AG1" s="405"/>
      <c r="AH1" s="405"/>
      <c r="AI1" s="405"/>
      <c r="AJ1" s="405"/>
    </row>
    <row r="2" spans="1:38" ht="20.100000000000001" customHeight="1" x14ac:dyDescent="0.2">
      <c r="G2" s="121" t="s">
        <v>336</v>
      </c>
      <c r="H2" s="121"/>
      <c r="I2" s="40"/>
      <c r="J2" s="40"/>
      <c r="K2" s="29"/>
      <c r="L2" s="29"/>
      <c r="M2" s="29"/>
      <c r="N2" s="29"/>
      <c r="O2" s="29"/>
      <c r="P2" s="24"/>
      <c r="Q2" s="24"/>
      <c r="R2" s="24"/>
      <c r="S2" s="24"/>
      <c r="T2" s="24"/>
      <c r="U2" s="24"/>
      <c r="V2" s="24"/>
      <c r="W2" s="24"/>
      <c r="X2" s="29"/>
      <c r="Y2" s="29"/>
      <c r="Z2" s="29"/>
      <c r="AA2" s="29"/>
      <c r="AB2" s="29"/>
      <c r="AC2" s="29"/>
      <c r="AD2" s="29"/>
      <c r="AE2" s="29"/>
    </row>
    <row r="3" spans="1:38" ht="20.100000000000001" customHeight="1" x14ac:dyDescent="0.2">
      <c r="G3" s="121" t="s">
        <v>135</v>
      </c>
      <c r="H3" s="121"/>
      <c r="I3" s="25"/>
      <c r="J3" s="25"/>
      <c r="K3" s="1"/>
      <c r="L3" s="1"/>
      <c r="M3" s="1"/>
      <c r="N3" s="1"/>
      <c r="O3" s="1"/>
      <c r="P3" s="1"/>
      <c r="Q3" s="1"/>
      <c r="R3" s="1"/>
      <c r="T3" s="1"/>
      <c r="V3" s="121" t="s">
        <v>306</v>
      </c>
      <c r="W3" s="1"/>
      <c r="X3" s="1"/>
      <c r="Y3" s="1"/>
      <c r="Z3" s="1"/>
      <c r="AA3" s="1"/>
      <c r="AB3" s="1"/>
      <c r="AC3" s="1"/>
      <c r="AE3" s="1"/>
    </row>
    <row r="4" spans="1:38" ht="20.100000000000001" customHeight="1" x14ac:dyDescent="0.2">
      <c r="D4" s="137"/>
      <c r="E4" s="137"/>
      <c r="G4" s="25"/>
      <c r="H4" s="147" t="s">
        <v>307</v>
      </c>
      <c r="J4" s="148"/>
      <c r="K4" s="149"/>
      <c r="L4" s="149"/>
      <c r="M4" s="149"/>
      <c r="N4" s="149"/>
      <c r="O4" s="149"/>
      <c r="P4" s="149"/>
      <c r="R4" s="149"/>
      <c r="S4" s="149"/>
      <c r="T4" s="149"/>
      <c r="U4" s="149"/>
      <c r="W4" s="150" t="s">
        <v>308</v>
      </c>
      <c r="X4" s="149"/>
      <c r="Y4" s="149"/>
      <c r="Z4" s="149"/>
      <c r="AA4" s="148"/>
      <c r="AB4" s="9"/>
      <c r="AC4" s="9"/>
      <c r="AD4" s="9"/>
      <c r="AE4" s="9"/>
    </row>
    <row r="5" spans="1:38" ht="20.100000000000001" customHeight="1" x14ac:dyDescent="0.2">
      <c r="D5" s="137"/>
      <c r="E5" s="137"/>
      <c r="G5" s="25"/>
      <c r="H5" s="147" t="s">
        <v>305</v>
      </c>
      <c r="J5" s="148"/>
      <c r="K5" s="149"/>
      <c r="L5" s="149"/>
      <c r="M5" s="149"/>
      <c r="N5" s="149"/>
      <c r="O5" s="149"/>
      <c r="P5" s="149"/>
      <c r="R5" s="149"/>
      <c r="S5" s="149"/>
      <c r="T5" s="149"/>
      <c r="U5" s="149"/>
      <c r="W5" s="150" t="s">
        <v>304</v>
      </c>
      <c r="X5" s="149"/>
      <c r="Y5" s="149"/>
      <c r="Z5" s="149"/>
      <c r="AA5" s="148"/>
      <c r="AB5" s="9"/>
      <c r="AC5" s="9"/>
      <c r="AD5" s="9"/>
      <c r="AE5" s="9"/>
    </row>
    <row r="6" spans="1:38" ht="20.100000000000001" customHeight="1" x14ac:dyDescent="0.2">
      <c r="G6" s="146" t="s">
        <v>296</v>
      </c>
      <c r="H6" s="121"/>
      <c r="I6" s="40"/>
      <c r="J6" s="40"/>
      <c r="K6" s="29"/>
      <c r="L6" s="29"/>
      <c r="M6" s="29"/>
      <c r="N6" s="29"/>
      <c r="P6" s="67"/>
      <c r="Q6" s="67"/>
      <c r="R6" s="67"/>
      <c r="S6" s="67"/>
      <c r="T6" s="67"/>
      <c r="U6" s="67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8" ht="20.100000000000001" customHeight="1" x14ac:dyDescent="0.2">
      <c r="G7" s="146" t="s">
        <v>134</v>
      </c>
      <c r="H7" s="121"/>
      <c r="I7" s="40"/>
      <c r="J7" s="40"/>
      <c r="K7" s="29"/>
      <c r="L7" s="29"/>
      <c r="M7" s="29"/>
      <c r="N7" s="29"/>
      <c r="P7" s="67"/>
      <c r="Q7" s="67"/>
      <c r="R7" s="67"/>
      <c r="S7" s="67"/>
      <c r="T7" s="67"/>
      <c r="U7" s="67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8" ht="20.100000000000001" customHeight="1" x14ac:dyDescent="0.2">
      <c r="I8" s="29"/>
      <c r="J8" s="29"/>
      <c r="K8" s="29"/>
      <c r="L8" s="29"/>
      <c r="M8" s="29"/>
      <c r="N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38" ht="19.5" customHeight="1" thickBot="1" x14ac:dyDescent="0.25">
      <c r="A9" s="406">
        <v>44596</v>
      </c>
      <c r="B9" s="406"/>
      <c r="C9" s="406"/>
      <c r="D9" s="406"/>
      <c r="E9" s="406"/>
      <c r="F9" s="406"/>
      <c r="G9" s="407">
        <v>44968</v>
      </c>
      <c r="H9" s="408"/>
      <c r="I9" s="408"/>
      <c r="J9" s="408"/>
      <c r="K9" s="408"/>
      <c r="L9" s="409"/>
      <c r="M9" s="407">
        <v>44974</v>
      </c>
      <c r="N9" s="408"/>
      <c r="O9" s="408"/>
      <c r="P9" s="409"/>
      <c r="Q9" s="408">
        <v>44615</v>
      </c>
      <c r="R9" s="408"/>
      <c r="S9" s="408"/>
      <c r="T9" s="408"/>
      <c r="U9" s="408"/>
      <c r="V9" s="408"/>
      <c r="W9" s="410">
        <f>M9</f>
        <v>44974</v>
      </c>
      <c r="X9" s="406"/>
      <c r="Y9" s="406"/>
      <c r="Z9" s="406"/>
      <c r="AA9" s="407">
        <f>G9</f>
        <v>44968</v>
      </c>
      <c r="AB9" s="408"/>
      <c r="AC9" s="408"/>
      <c r="AD9" s="408"/>
      <c r="AE9" s="408"/>
      <c r="AF9" s="409"/>
      <c r="AG9" s="406">
        <f>A9</f>
        <v>44596</v>
      </c>
      <c r="AH9" s="406"/>
      <c r="AI9" s="406"/>
      <c r="AJ9" s="406"/>
      <c r="AK9" s="406"/>
      <c r="AL9" s="406"/>
    </row>
    <row r="10" spans="1:38" ht="20.100000000000001" customHeight="1" thickTop="1" x14ac:dyDescent="0.2">
      <c r="A10" s="411" t="str">
        <f>IFERROR(VLOOKUP(E11&amp;D15,抽選結果!$B:$E,4,FALSE),"")</f>
        <v>真岡市鬼怒自然公園サッカー場BB</v>
      </c>
      <c r="B10" s="103"/>
      <c r="G10" s="104"/>
      <c r="I10" s="102"/>
      <c r="J10" s="102"/>
      <c r="K10" s="102"/>
      <c r="L10" s="105"/>
      <c r="M10" s="104"/>
      <c r="N10" s="102"/>
      <c r="O10" s="102"/>
      <c r="P10" s="105"/>
      <c r="R10" s="102"/>
      <c r="S10" s="102"/>
      <c r="T10" s="102"/>
      <c r="U10" s="102"/>
      <c r="W10" s="114"/>
      <c r="X10" s="89"/>
      <c r="Y10" s="89"/>
      <c r="AA10" s="104"/>
      <c r="AB10" s="102"/>
      <c r="AC10" s="102"/>
      <c r="AD10" s="102"/>
      <c r="AF10" s="106"/>
      <c r="AL10" s="411" t="str">
        <f>IFERROR(VLOOKUP(AH14&amp;AI12,抽選結果!$B:$E,4,FALSE),"")</f>
        <v>真岡市北運動場A</v>
      </c>
    </row>
    <row r="11" spans="1:38" ht="20.100000000000001" customHeight="1" x14ac:dyDescent="0.2">
      <c r="A11" s="412"/>
      <c r="B11" s="103"/>
      <c r="C11" s="223" t="str">
        <f>IFERROR(VLOOKUP($E$11&amp;D11,抽選結果!$B:$D,3,FALSE),"")</f>
        <v>ＦＣアネーロ宇都宮</v>
      </c>
      <c r="D11" s="122">
        <v>1</v>
      </c>
      <c r="E11" s="414" t="s">
        <v>90</v>
      </c>
      <c r="G11" s="104"/>
      <c r="H11" s="30"/>
      <c r="L11" s="106"/>
      <c r="M11" s="104"/>
      <c r="P11" s="106"/>
      <c r="W11" s="114"/>
      <c r="AA11" s="104"/>
      <c r="AF11" s="106"/>
      <c r="AH11" s="414" t="s">
        <v>125</v>
      </c>
      <c r="AI11" s="122">
        <v>6</v>
      </c>
      <c r="AJ11" s="317" t="str">
        <f>IFERROR(VLOOKUP($AH$14&amp;AI11,抽選結果!$B:$D,3,FALSE),"")</f>
        <v>ＣＡ．アトレチコ　佐野</v>
      </c>
      <c r="AL11" s="412"/>
    </row>
    <row r="12" spans="1:38" ht="20.100000000000001" customHeight="1" x14ac:dyDescent="0.2">
      <c r="A12" s="412"/>
      <c r="B12" s="103"/>
      <c r="C12" s="317" t="str">
        <f>IFERROR(VLOOKUP($E$11&amp;D12,抽選結果!$B:$D,3,FALSE),"")</f>
        <v>上松山クラブ</v>
      </c>
      <c r="D12" s="122">
        <v>2</v>
      </c>
      <c r="E12" s="415"/>
      <c r="F12" s="32"/>
      <c r="G12" s="113"/>
      <c r="H12" s="5"/>
      <c r="I12" s="6"/>
      <c r="L12" s="106"/>
      <c r="M12" s="104"/>
      <c r="P12" s="106"/>
      <c r="W12" s="114"/>
      <c r="Z12" s="168"/>
      <c r="AA12" s="169"/>
      <c r="AD12" s="32"/>
      <c r="AE12" s="5"/>
      <c r="AF12" s="116"/>
      <c r="AG12" s="6"/>
      <c r="AH12" s="414"/>
      <c r="AI12" s="122">
        <v>5</v>
      </c>
      <c r="AJ12" s="223" t="str">
        <f>IFERROR(VLOOKUP($AH$14&amp;AI12,抽選結果!$B:$D,3,FALSE),"")</f>
        <v>エスペランサＭＯＫＡ</v>
      </c>
      <c r="AL12" s="412"/>
    </row>
    <row r="13" spans="1:38" ht="20.100000000000001" customHeight="1" x14ac:dyDescent="0.2">
      <c r="A13" s="412"/>
      <c r="B13" s="103"/>
      <c r="C13" s="223" t="str">
        <f>IFERROR(VLOOKUP($E$11&amp;D13,抽選結果!$B:$D,3,FALSE),"")</f>
        <v>紫塚ＦＣ</v>
      </c>
      <c r="D13" s="122">
        <v>3</v>
      </c>
      <c r="E13" s="416"/>
      <c r="F13" s="15"/>
      <c r="G13" s="104"/>
      <c r="I13" s="4"/>
      <c r="L13" s="106"/>
      <c r="M13" s="104"/>
      <c r="P13" s="106"/>
      <c r="W13" s="114"/>
      <c r="AA13" s="104"/>
      <c r="AD13" s="78"/>
      <c r="AF13" s="106"/>
      <c r="AG13" s="4"/>
      <c r="AH13" s="414"/>
      <c r="AI13" s="122">
        <v>4</v>
      </c>
      <c r="AJ13" s="223" t="str">
        <f>IFERROR(VLOOKUP($AH$14&amp;AI13,抽選結果!$B:$D,3,FALSE),"")</f>
        <v>上河内ジュニアサッカークラブ</v>
      </c>
      <c r="AL13" s="412"/>
    </row>
    <row r="14" spans="1:38" ht="20.100000000000001" customHeight="1" thickBot="1" x14ac:dyDescent="0.25">
      <c r="A14" s="412"/>
      <c r="B14" s="103"/>
      <c r="C14" s="223" t="str">
        <f>IFERROR(VLOOKUP($E$11&amp;D14,抽選結果!$B:$D,3,FALSE),"")</f>
        <v>宝木キッカーズＭＯＲＡＬＥ１２</v>
      </c>
      <c r="D14" s="122">
        <v>4</v>
      </c>
      <c r="E14" s="414" t="s">
        <v>91</v>
      </c>
      <c r="F14" s="15"/>
      <c r="G14" s="104"/>
      <c r="I14" s="4"/>
      <c r="J14" s="325"/>
      <c r="K14" s="318"/>
      <c r="L14" s="319"/>
      <c r="M14" s="327"/>
      <c r="P14" s="106"/>
      <c r="W14" s="114"/>
      <c r="Z14" s="318"/>
      <c r="AA14" s="327"/>
      <c r="AB14" s="318"/>
      <c r="AC14" s="320"/>
      <c r="AD14" s="78"/>
      <c r="AF14" s="106"/>
      <c r="AG14" s="4"/>
      <c r="AH14" s="414" t="s">
        <v>124</v>
      </c>
      <c r="AI14" s="122">
        <v>3</v>
      </c>
      <c r="AJ14" s="317" t="str">
        <f>IFERROR(VLOOKUP($AH$14&amp;AI14,抽選結果!$B:$D,3,FALSE),"")</f>
        <v>ＩＳＯＳＯＣＣＥＲＣＬＵＢ</v>
      </c>
      <c r="AL14" s="412"/>
    </row>
    <row r="15" spans="1:38" ht="20.100000000000001" customHeight="1" thickTop="1" thickBot="1" x14ac:dyDescent="0.25">
      <c r="A15" s="412"/>
      <c r="B15" s="103"/>
      <c r="C15" s="223" t="str">
        <f>IFERROR(VLOOKUP($E$11&amp;D15,抽選結果!$B:$D,3,FALSE),"")</f>
        <v>久下田ＦＣ</v>
      </c>
      <c r="D15" s="122">
        <v>5</v>
      </c>
      <c r="E15" s="415"/>
      <c r="F15" s="16"/>
      <c r="G15" s="104"/>
      <c r="H15" s="30"/>
      <c r="I15" s="315"/>
      <c r="J15" s="312"/>
      <c r="K15" s="328"/>
      <c r="L15" s="106"/>
      <c r="M15" s="108"/>
      <c r="P15" s="106"/>
      <c r="W15" s="104"/>
      <c r="Y15" s="315"/>
      <c r="Z15" s="312"/>
      <c r="AA15" s="104"/>
      <c r="AB15" s="328"/>
      <c r="AC15" s="341"/>
      <c r="AD15" s="312"/>
      <c r="AE15" s="318"/>
      <c r="AF15" s="319"/>
      <c r="AG15" s="320"/>
      <c r="AH15" s="414"/>
      <c r="AI15" s="122">
        <v>2</v>
      </c>
      <c r="AJ15" s="223" t="str">
        <f>IFERROR(VLOOKUP($AH$14&amp;AI15,抽選結果!$B:$D,3,FALSE),"")</f>
        <v>栃木ジュニオール</v>
      </c>
      <c r="AL15" s="412"/>
    </row>
    <row r="16" spans="1:38" ht="20.100000000000001" customHeight="1" thickTop="1" x14ac:dyDescent="0.2">
      <c r="A16" s="412"/>
      <c r="B16" s="103"/>
      <c r="C16" s="317" t="str">
        <f>IFERROR(VLOOKUP($E$11&amp;D16,抽選結果!$B:$D,3,FALSE),"")</f>
        <v>都賀クラブジュニア</v>
      </c>
      <c r="D16" s="122">
        <v>6</v>
      </c>
      <c r="E16" s="416"/>
      <c r="G16" s="113"/>
      <c r="H16" s="6"/>
      <c r="I16" s="315"/>
      <c r="K16" s="156"/>
      <c r="L16" s="106"/>
      <c r="M16" s="108"/>
      <c r="P16" s="106"/>
      <c r="W16" s="104"/>
      <c r="Y16" s="315"/>
      <c r="Z16" s="312"/>
      <c r="AA16" s="104"/>
      <c r="AB16" s="156"/>
      <c r="AC16" s="315"/>
      <c r="AD16" s="315"/>
      <c r="AE16" s="312"/>
      <c r="AF16" s="106"/>
      <c r="AG16" s="312"/>
      <c r="AH16" s="414"/>
      <c r="AI16" s="122">
        <v>1</v>
      </c>
      <c r="AJ16" s="223" t="str">
        <f>IFERROR(VLOOKUP($AH$14&amp;AI16,抽選結果!$B:$D,3,FALSE),"")</f>
        <v>今市ジュニオール</v>
      </c>
      <c r="AL16" s="412"/>
    </row>
    <row r="17" spans="1:38" ht="20.100000000000001" customHeight="1" thickBot="1" x14ac:dyDescent="0.25">
      <c r="A17" s="413"/>
      <c r="B17" s="103"/>
      <c r="G17" s="104"/>
      <c r="H17" s="4"/>
      <c r="I17" s="322"/>
      <c r="J17" s="152"/>
      <c r="K17" s="156"/>
      <c r="L17" s="143"/>
      <c r="M17" s="108"/>
      <c r="P17" s="106"/>
      <c r="W17" s="104"/>
      <c r="Y17" s="315"/>
      <c r="Z17" s="312"/>
      <c r="AA17" s="104"/>
      <c r="AB17" s="156"/>
      <c r="AC17" s="315"/>
      <c r="AD17" s="324"/>
      <c r="AE17" s="312"/>
      <c r="AF17" s="106"/>
      <c r="AL17" s="413"/>
    </row>
    <row r="18" spans="1:38" ht="20.100000000000001" customHeight="1" thickTop="1" x14ac:dyDescent="0.2">
      <c r="A18" s="411" t="str">
        <f>IFERROR(VLOOKUP(E19&amp;D23,抽選結果!$B:$E,4,FALSE),"")</f>
        <v>益子町民センターグランドB</v>
      </c>
      <c r="B18" s="103"/>
      <c r="G18" s="104"/>
      <c r="H18" s="315"/>
      <c r="I18" s="332"/>
      <c r="J18" s="152"/>
      <c r="K18" s="156"/>
      <c r="L18" s="143"/>
      <c r="M18" s="108"/>
      <c r="P18" s="106"/>
      <c r="W18" s="104"/>
      <c r="Y18" s="315"/>
      <c r="Z18" s="312"/>
      <c r="AA18" s="104"/>
      <c r="AB18" s="156"/>
      <c r="AD18" s="312"/>
      <c r="AE18" s="15"/>
      <c r="AF18" s="106"/>
      <c r="AL18" s="411" t="str">
        <f>IFERROR(VLOOKUP(AH22&amp;AI20,抽選結果!$B:$E,4,FALSE),"")</f>
        <v>南河内東部運動広場B</v>
      </c>
    </row>
    <row r="19" spans="1:38" ht="20.100000000000001" customHeight="1" thickBot="1" x14ac:dyDescent="0.25">
      <c r="A19" s="412"/>
      <c r="B19" s="103"/>
      <c r="C19" s="223" t="str">
        <f>IFERROR(VLOOKUP($E$19&amp;D19,抽選結果!$B:$D,3,FALSE),"")</f>
        <v>合戦場フットボールクラブ</v>
      </c>
      <c r="D19" s="122">
        <v>1</v>
      </c>
      <c r="E19" s="414" t="s">
        <v>19</v>
      </c>
      <c r="F19" s="325"/>
      <c r="G19" s="327"/>
      <c r="H19" s="339"/>
      <c r="K19" s="156"/>
      <c r="L19" s="106"/>
      <c r="M19" s="108"/>
      <c r="P19" s="106"/>
      <c r="W19" s="104"/>
      <c r="Y19" s="315"/>
      <c r="Z19" s="312"/>
      <c r="AA19" s="104"/>
      <c r="AB19" s="156"/>
      <c r="AE19" s="16"/>
      <c r="AF19" s="145"/>
      <c r="AG19" s="2"/>
      <c r="AH19" s="414" t="s">
        <v>123</v>
      </c>
      <c r="AI19" s="122">
        <v>6</v>
      </c>
      <c r="AJ19" s="223" t="str">
        <f>IFERROR(VLOOKUP($AH$22&amp;AI19,抽選結果!$B:$D,3,FALSE),"")</f>
        <v>ＮＩＫＫＯ　ＳＰＯＲＴＳ　ＣＬＵＢ　セントラル</v>
      </c>
      <c r="AL19" s="412"/>
    </row>
    <row r="20" spans="1:38" ht="20.100000000000001" customHeight="1" thickTop="1" x14ac:dyDescent="0.2">
      <c r="A20" s="412"/>
      <c r="B20" s="103"/>
      <c r="C20" s="223" t="str">
        <f>IFERROR(VLOOKUP($E$19&amp;D20,抽選結果!$B:$D,3,FALSE),"")</f>
        <v>ＦＣ黒羽</v>
      </c>
      <c r="D20" s="122">
        <v>2</v>
      </c>
      <c r="E20" s="414"/>
      <c r="F20" s="15"/>
      <c r="G20" s="104"/>
      <c r="K20" s="156"/>
      <c r="L20" s="106"/>
      <c r="M20" s="108"/>
      <c r="P20" s="106"/>
      <c r="W20" s="104"/>
      <c r="Y20" s="315"/>
      <c r="Z20" s="312"/>
      <c r="AA20" s="104"/>
      <c r="AB20" s="156"/>
      <c r="AF20" s="106"/>
      <c r="AG20" s="4"/>
      <c r="AH20" s="414"/>
      <c r="AI20" s="122">
        <v>5</v>
      </c>
      <c r="AJ20" s="223" t="str">
        <f>IFERROR(VLOOKUP($AH$22&amp;AI20,抽選結果!$B:$D,3,FALSE),"")</f>
        <v>国分寺サッカークラブ</v>
      </c>
      <c r="AL20" s="412"/>
    </row>
    <row r="21" spans="1:38" ht="20.100000000000001" customHeight="1" thickBot="1" x14ac:dyDescent="0.25">
      <c r="A21" s="412"/>
      <c r="B21" s="103"/>
      <c r="C21" s="317" t="str">
        <f>IFERROR(VLOOKUP($E$19&amp;D21,抽選結果!$B:$D,3,FALSE),"")</f>
        <v>ＦＣ毛野</v>
      </c>
      <c r="D21" s="122">
        <v>3</v>
      </c>
      <c r="E21" s="414"/>
      <c r="F21" s="15"/>
      <c r="G21" s="104"/>
      <c r="I21" s="49"/>
      <c r="J21" s="49"/>
      <c r="K21" s="417" t="s">
        <v>76</v>
      </c>
      <c r="L21" s="136"/>
      <c r="M21" s="108"/>
      <c r="P21" s="106"/>
      <c r="W21" s="104"/>
      <c r="Y21" s="324"/>
      <c r="Z21" s="394"/>
      <c r="AA21" s="167"/>
      <c r="AB21" s="417" t="s">
        <v>38</v>
      </c>
      <c r="AC21" s="49"/>
      <c r="AD21" s="49"/>
      <c r="AF21" s="106"/>
      <c r="AG21" s="4"/>
      <c r="AH21" s="414"/>
      <c r="AI21" s="122">
        <v>4</v>
      </c>
      <c r="AJ21" s="317" t="str">
        <f>IFERROR(VLOOKUP($AH$22&amp;AI21,抽選結果!$B:$D,3,FALSE),"")</f>
        <v>野原グランディオスＦＣ</v>
      </c>
      <c r="AL21" s="412"/>
    </row>
    <row r="22" spans="1:38" ht="20.100000000000001" customHeight="1" thickTop="1" x14ac:dyDescent="0.2">
      <c r="A22" s="412"/>
      <c r="B22" s="103"/>
      <c r="C22" s="223" t="str">
        <f>IFERROR(VLOOKUP($E$19&amp;D22,抽選結果!$B:$D,3,FALSE),"")</f>
        <v>熟田フットボールクラブ</v>
      </c>
      <c r="D22" s="122">
        <v>4</v>
      </c>
      <c r="E22" s="414" t="s">
        <v>20</v>
      </c>
      <c r="F22" s="15"/>
      <c r="G22" s="104"/>
      <c r="I22" s="49"/>
      <c r="J22" s="49"/>
      <c r="K22" s="417"/>
      <c r="L22" s="136"/>
      <c r="M22" s="388"/>
      <c r="N22" s="356"/>
      <c r="O22" s="375"/>
      <c r="P22" s="106"/>
      <c r="W22" s="388"/>
      <c r="X22" s="356"/>
      <c r="Y22" s="356"/>
      <c r="Z22" s="162"/>
      <c r="AA22" s="167"/>
      <c r="AB22" s="417"/>
      <c r="AC22" s="49"/>
      <c r="AD22" s="49"/>
      <c r="AF22" s="106"/>
      <c r="AG22" s="4"/>
      <c r="AH22" s="414" t="s">
        <v>122</v>
      </c>
      <c r="AI22" s="122">
        <v>3</v>
      </c>
      <c r="AJ22" s="223" t="str">
        <f>IFERROR(VLOOKUP($AH$22&amp;AI22,抽選結果!$B:$D,3,FALSE),"")</f>
        <v>赤見フットボールクラブ</v>
      </c>
      <c r="AL22" s="412"/>
    </row>
    <row r="23" spans="1:38" ht="20.100000000000001" customHeight="1" thickBot="1" x14ac:dyDescent="0.25">
      <c r="A23" s="412"/>
      <c r="B23" s="103"/>
      <c r="C23" s="223" t="str">
        <f>IFERROR(VLOOKUP($E$19&amp;D23,抽選結果!$B:$D,3,FALSE),"")</f>
        <v>茂木ＦＣ</v>
      </c>
      <c r="D23" s="122">
        <v>5</v>
      </c>
      <c r="E23" s="414"/>
      <c r="F23" s="325"/>
      <c r="G23" s="327"/>
      <c r="H23" s="340"/>
      <c r="K23" s="156"/>
      <c r="L23" s="106"/>
      <c r="M23" s="388"/>
      <c r="N23" s="312"/>
      <c r="O23" s="4"/>
      <c r="P23" s="106"/>
      <c r="W23" s="388"/>
      <c r="X23" s="312"/>
      <c r="Y23" s="312"/>
      <c r="Z23" s="15"/>
      <c r="AA23" s="104"/>
      <c r="AB23" s="156"/>
      <c r="AF23" s="106"/>
      <c r="AG23" s="4"/>
      <c r="AH23" s="414"/>
      <c r="AI23" s="122">
        <v>2</v>
      </c>
      <c r="AJ23" s="223" t="str">
        <f>IFERROR(VLOOKUP($AH$22&amp;AI23,抽選結果!$B:$D,3,FALSE),"")</f>
        <v>ＡＣ　ＥＳＰＡＣＩＯ</v>
      </c>
      <c r="AL23" s="412"/>
    </row>
    <row r="24" spans="1:38" ht="20.100000000000001" customHeight="1" thickTop="1" x14ac:dyDescent="0.2">
      <c r="A24" s="412"/>
      <c r="B24" s="103"/>
      <c r="C24" s="317" t="str">
        <f>IFERROR(VLOOKUP($E$19&amp;D24,抽選結果!$B:$D,3,FALSE),"")</f>
        <v>ＦＣグラシアス</v>
      </c>
      <c r="D24" s="122">
        <v>6</v>
      </c>
      <c r="E24" s="414"/>
      <c r="F24" s="312"/>
      <c r="G24" s="104"/>
      <c r="H24" s="341"/>
      <c r="K24" s="156"/>
      <c r="L24" s="106"/>
      <c r="M24" s="388"/>
      <c r="N24" s="312"/>
      <c r="O24" s="4"/>
      <c r="P24" s="106"/>
      <c r="W24" s="399"/>
      <c r="X24" s="312"/>
      <c r="Y24" s="312"/>
      <c r="Z24" s="15"/>
      <c r="AA24" s="104"/>
      <c r="AB24" s="156"/>
      <c r="AE24" s="32"/>
      <c r="AF24" s="116"/>
      <c r="AG24" s="5"/>
      <c r="AH24" s="414"/>
      <c r="AI24" s="122">
        <v>1</v>
      </c>
      <c r="AJ24" s="317" t="str">
        <f>IFERROR(VLOOKUP($AH$22&amp;AI24,抽選結果!$B:$D,3,FALSE),"")</f>
        <v>ＦＣＲｉｓｏ</v>
      </c>
      <c r="AL24" s="412"/>
    </row>
    <row r="25" spans="1:38" ht="20.100000000000001" customHeight="1" thickBot="1" x14ac:dyDescent="0.25">
      <c r="A25" s="413"/>
      <c r="B25" s="103"/>
      <c r="G25" s="104"/>
      <c r="H25" s="315"/>
      <c r="I25" s="342"/>
      <c r="J25" s="49"/>
      <c r="K25" s="156"/>
      <c r="L25" s="144"/>
      <c r="M25" s="388"/>
      <c r="N25" s="333"/>
      <c r="O25" s="4"/>
      <c r="P25" s="106"/>
      <c r="W25" s="399"/>
      <c r="X25" s="312"/>
      <c r="Y25" s="312"/>
      <c r="Z25" s="15"/>
      <c r="AA25" s="104"/>
      <c r="AB25" s="156"/>
      <c r="AD25" s="320"/>
      <c r="AE25" s="15"/>
      <c r="AF25" s="106"/>
      <c r="AL25" s="413"/>
    </row>
    <row r="26" spans="1:38" ht="20.100000000000001" customHeight="1" thickTop="1" x14ac:dyDescent="0.2">
      <c r="A26" s="411" t="str">
        <f>IFERROR(VLOOKUP(E27&amp;D31,抽選結果!$B:$E,4,FALSE),"")</f>
        <v>那須烏山市緑地運動公園B</v>
      </c>
      <c r="B26" s="103"/>
      <c r="G26" s="104"/>
      <c r="H26" s="4"/>
      <c r="I26" s="353"/>
      <c r="J26" s="49"/>
      <c r="K26" s="156"/>
      <c r="L26" s="144"/>
      <c r="M26" s="388"/>
      <c r="N26" s="333"/>
      <c r="O26" s="4"/>
      <c r="P26" s="106"/>
      <c r="W26" s="399"/>
      <c r="X26" s="312"/>
      <c r="Y26" s="312"/>
      <c r="Z26" s="15"/>
      <c r="AA26" s="104"/>
      <c r="AB26" s="156"/>
      <c r="AD26" s="349"/>
      <c r="AE26" s="312"/>
      <c r="AF26" s="106"/>
      <c r="AL26" s="411" t="str">
        <f>IFERROR(VLOOKUP(AH30&amp;AI28,抽選結果!$B:$E,4,FALSE),"")</f>
        <v>真岡市鬼怒自然公園サッカー場BＡ</v>
      </c>
    </row>
    <row r="27" spans="1:38" ht="20.100000000000001" customHeight="1" thickBot="1" x14ac:dyDescent="0.25">
      <c r="A27" s="412"/>
      <c r="B27" s="103"/>
      <c r="C27" s="317" t="str">
        <f>IFERROR(VLOOKUP($E$27&amp;D27,抽選結果!$B:$D,3,FALSE),"")</f>
        <v>ＫＯＨＡＲＵ　ＰＲＯＵＤ栃木フットボールクラブ</v>
      </c>
      <c r="D27" s="122">
        <v>1</v>
      </c>
      <c r="E27" s="414" t="s">
        <v>21</v>
      </c>
      <c r="F27" s="2"/>
      <c r="G27" s="112"/>
      <c r="H27" s="31"/>
      <c r="I27" s="315"/>
      <c r="K27" s="156"/>
      <c r="L27" s="106"/>
      <c r="M27" s="388"/>
      <c r="N27" s="312"/>
      <c r="O27" s="4"/>
      <c r="P27" s="106"/>
      <c r="W27" s="399"/>
      <c r="X27" s="312"/>
      <c r="Y27" s="312"/>
      <c r="Z27" s="15"/>
      <c r="AA27" s="104"/>
      <c r="AB27" s="156"/>
      <c r="AD27" s="321"/>
      <c r="AE27" s="343"/>
      <c r="AF27" s="319"/>
      <c r="AG27" s="320"/>
      <c r="AH27" s="418" t="s">
        <v>121</v>
      </c>
      <c r="AI27" s="122">
        <v>6</v>
      </c>
      <c r="AJ27" s="317" t="str">
        <f>IFERROR(VLOOKUP($AH$30&amp;AI27,抽選結果!$B:$D,3,FALSE),"")</f>
        <v>しおやＦＣヴィガウス</v>
      </c>
      <c r="AL27" s="412"/>
    </row>
    <row r="28" spans="1:38" ht="20.100000000000001" customHeight="1" thickTop="1" thickBot="1" x14ac:dyDescent="0.25">
      <c r="A28" s="412"/>
      <c r="B28" s="103"/>
      <c r="C28" s="223" t="str">
        <f>IFERROR(VLOOKUP($E$27&amp;D28,抽選結果!$B:$D,3,FALSE),"")</f>
        <v>カテット白沢サッカースクール</v>
      </c>
      <c r="D28" s="122">
        <v>2</v>
      </c>
      <c r="E28" s="414"/>
      <c r="F28" s="15"/>
      <c r="G28" s="104"/>
      <c r="I28" s="315"/>
      <c r="J28" s="318"/>
      <c r="K28" s="330"/>
      <c r="L28" s="319"/>
      <c r="M28" s="389"/>
      <c r="N28" s="312"/>
      <c r="O28" s="4"/>
      <c r="P28" s="106"/>
      <c r="W28" s="399"/>
      <c r="X28" s="312"/>
      <c r="Y28" s="312"/>
      <c r="Z28" s="325"/>
      <c r="AA28" s="327"/>
      <c r="AB28" s="330"/>
      <c r="AC28" s="320"/>
      <c r="AD28" s="15"/>
      <c r="AF28" s="106"/>
      <c r="AG28" s="4"/>
      <c r="AH28" s="415"/>
      <c r="AI28" s="122">
        <v>5</v>
      </c>
      <c r="AJ28" s="223" t="str">
        <f>IFERROR(VLOOKUP($AH$30&amp;AI28,抽選結果!$B:$D,3,FALSE),"")</f>
        <v>ＦＣ中村</v>
      </c>
      <c r="AL28" s="412"/>
    </row>
    <row r="29" spans="1:38" ht="20.100000000000001" customHeight="1" thickTop="1" thickBot="1" x14ac:dyDescent="0.25">
      <c r="A29" s="412"/>
      <c r="B29" s="103"/>
      <c r="C29" s="223" t="str">
        <f>IFERROR(VLOOKUP($E$27&amp;D29,抽選結果!$B:$D,3,FALSE),"")</f>
        <v>坂西ジュニオール</v>
      </c>
      <c r="D29" s="122">
        <v>3</v>
      </c>
      <c r="E29" s="414"/>
      <c r="F29" s="15"/>
      <c r="G29" s="104"/>
      <c r="I29" s="4"/>
      <c r="L29" s="106"/>
      <c r="M29" s="104"/>
      <c r="N29" s="312"/>
      <c r="O29" s="4"/>
      <c r="P29" s="106"/>
      <c r="W29" s="399"/>
      <c r="X29" s="312"/>
      <c r="Y29" s="312"/>
      <c r="AA29" s="104"/>
      <c r="AC29" s="341"/>
      <c r="AD29" s="332"/>
      <c r="AF29" s="106"/>
      <c r="AG29" s="4"/>
      <c r="AH29" s="416"/>
      <c r="AI29" s="122">
        <v>4</v>
      </c>
      <c r="AJ29" s="223" t="str">
        <f>IFERROR(VLOOKUP($AH$30&amp;AI29,抽選結果!$B:$D,3,FALSE),"")</f>
        <v>小山三小　ＦＣ</v>
      </c>
      <c r="AL29" s="412"/>
    </row>
    <row r="30" spans="1:38" ht="20.100000000000001" customHeight="1" thickTop="1" x14ac:dyDescent="0.2">
      <c r="A30" s="412"/>
      <c r="B30" s="103"/>
      <c r="C30" s="317" t="str">
        <f>IFERROR(VLOOKUP($E$27&amp;D30,抽選結果!$B:$D,3,FALSE),"")</f>
        <v>間東ＦＣミラクルズ</v>
      </c>
      <c r="D30" s="122">
        <v>4</v>
      </c>
      <c r="E30" s="414" t="s">
        <v>22</v>
      </c>
      <c r="F30" s="15"/>
      <c r="G30" s="104"/>
      <c r="I30" s="4"/>
      <c r="K30" s="419" t="s">
        <v>724</v>
      </c>
      <c r="L30" s="106"/>
      <c r="M30" s="104"/>
      <c r="N30" s="312"/>
      <c r="O30" s="4"/>
      <c r="P30" s="106"/>
      <c r="W30" s="399"/>
      <c r="X30" s="312"/>
      <c r="Y30" s="312"/>
      <c r="AA30" s="104"/>
      <c r="AB30" s="411" t="s">
        <v>725</v>
      </c>
      <c r="AC30" s="315"/>
      <c r="AD30" s="332"/>
      <c r="AF30" s="106"/>
      <c r="AG30" s="4"/>
      <c r="AH30" s="418" t="s">
        <v>120</v>
      </c>
      <c r="AI30" s="122">
        <v>3</v>
      </c>
      <c r="AJ30" s="223" t="str">
        <f>IFERROR(VLOOKUP($AH$30&amp;AI30,抽選結果!$B:$D,3,FALSE),"")</f>
        <v>ＦＣ西那須２１アストロ</v>
      </c>
      <c r="AL30" s="412"/>
    </row>
    <row r="31" spans="1:38" ht="20.100000000000001" customHeight="1" thickBot="1" x14ac:dyDescent="0.25">
      <c r="A31" s="412"/>
      <c r="B31" s="103"/>
      <c r="C31" s="223" t="str">
        <f>IFERROR(VLOOKUP($E$27&amp;D31,抽選結果!$B:$D,3,FALSE),"")</f>
        <v>ＹＵＺＵＨＡ　ＦＣ　ジュニア</v>
      </c>
      <c r="D31" s="122">
        <v>5</v>
      </c>
      <c r="E31" s="414"/>
      <c r="F31" s="16"/>
      <c r="G31" s="112"/>
      <c r="H31" s="33"/>
      <c r="I31" s="3"/>
      <c r="K31" s="420"/>
      <c r="L31" s="106"/>
      <c r="M31" s="104"/>
      <c r="N31" s="312"/>
      <c r="O31" s="4"/>
      <c r="P31" s="106"/>
      <c r="W31" s="399"/>
      <c r="X31" s="312"/>
      <c r="Y31" s="312"/>
      <c r="AA31" s="104"/>
      <c r="AB31" s="412"/>
      <c r="AC31" s="315"/>
      <c r="AD31" s="318"/>
      <c r="AE31" s="318"/>
      <c r="AF31" s="319"/>
      <c r="AG31" s="320"/>
      <c r="AH31" s="415"/>
      <c r="AI31" s="122">
        <v>2</v>
      </c>
      <c r="AJ31" s="317" t="str">
        <f>IFERROR(VLOOKUP($AH$30&amp;AI31,抽選結果!$B:$D,3,FALSE),"")</f>
        <v>ＦＣがむしゃら</v>
      </c>
      <c r="AL31" s="412"/>
    </row>
    <row r="32" spans="1:38" ht="20.100000000000001" customHeight="1" thickTop="1" x14ac:dyDescent="0.2">
      <c r="A32" s="412"/>
      <c r="B32" s="103"/>
      <c r="C32" s="223" t="str">
        <f>IFERROR(VLOOKUP($E$27&amp;D32,抽選結果!$B:$D,3,FALSE),"")</f>
        <v>Ｎ　Ｆ　Ｃ</v>
      </c>
      <c r="D32" s="122">
        <v>6</v>
      </c>
      <c r="E32" s="414"/>
      <c r="G32" s="104"/>
      <c r="K32" s="420"/>
      <c r="L32" s="106"/>
      <c r="M32" s="104"/>
      <c r="N32" s="312"/>
      <c r="O32" s="4"/>
      <c r="P32" s="106"/>
      <c r="W32" s="399"/>
      <c r="X32" s="312"/>
      <c r="Y32" s="312"/>
      <c r="AA32" s="104"/>
      <c r="AB32" s="412"/>
      <c r="AD32" s="356"/>
      <c r="AF32" s="106"/>
      <c r="AH32" s="416"/>
      <c r="AI32" s="122">
        <v>1</v>
      </c>
      <c r="AJ32" s="223" t="str">
        <f>IFERROR(VLOOKUP($AH$30&amp;AI32,抽選結果!$B:$D,3,FALSE),"")</f>
        <v>ＳＵＧＡＯサッカークラブ</v>
      </c>
      <c r="AL32" s="412"/>
    </row>
    <row r="33" spans="1:38" ht="20.100000000000001" customHeight="1" thickBot="1" x14ac:dyDescent="0.25">
      <c r="A33" s="413"/>
      <c r="B33" s="103"/>
      <c r="G33" s="104"/>
      <c r="I33" s="152"/>
      <c r="J33" s="152"/>
      <c r="K33" s="420"/>
      <c r="L33" s="143"/>
      <c r="M33" s="104"/>
      <c r="N33" s="312"/>
      <c r="O33" s="4"/>
      <c r="P33" s="380"/>
      <c r="Q33" s="318"/>
      <c r="W33" s="404"/>
      <c r="X33" s="312"/>
      <c r="Y33" s="312"/>
      <c r="AA33" s="104"/>
      <c r="AB33" s="412"/>
      <c r="AF33" s="106"/>
      <c r="AL33" s="413"/>
    </row>
    <row r="34" spans="1:38" ht="20.100000000000001" customHeight="1" thickTop="1" x14ac:dyDescent="0.2">
      <c r="A34" s="411" t="str">
        <f>IFERROR(VLOOKUP(E35&amp;D39,抽選結果!$B:$E,4,FALSE),"")</f>
        <v>足利本町緑地サッカー場Ａ</v>
      </c>
      <c r="B34" s="103"/>
      <c r="G34" s="104"/>
      <c r="I34" s="152"/>
      <c r="J34" s="152"/>
      <c r="K34" s="420"/>
      <c r="L34" s="143"/>
      <c r="M34" s="104"/>
      <c r="N34" s="312"/>
      <c r="O34" s="315"/>
      <c r="P34" s="106"/>
      <c r="Q34" s="387"/>
      <c r="S34" s="788" t="str">
        <f>AJ65</f>
        <v>栃木ＳＣ　Ｕ－１２</v>
      </c>
      <c r="T34" s="789"/>
      <c r="V34" s="376"/>
      <c r="W34" s="379"/>
      <c r="X34" s="15"/>
      <c r="Y34" s="312"/>
      <c r="AA34" s="104"/>
      <c r="AB34" s="412"/>
      <c r="AF34" s="106"/>
      <c r="AL34" s="411" t="str">
        <f>IFERROR(VLOOKUP(AH38&amp;AI36,抽選結果!$B:$E,4,FALSE),"")</f>
        <v>那須烏山市緑地運動公園A</v>
      </c>
    </row>
    <row r="35" spans="1:38" ht="20.100000000000001" customHeight="1" thickBot="1" x14ac:dyDescent="0.25">
      <c r="A35" s="412"/>
      <c r="B35" s="103"/>
      <c r="C35" s="317" t="str">
        <f>IFERROR(VLOOKUP($E$35&amp;D35,抽選結果!$B:$D,3,FALSE),"")</f>
        <v>那須野ヶ原ＦＣボンジボーラ</v>
      </c>
      <c r="D35" s="122">
        <v>1</v>
      </c>
      <c r="E35" s="414" t="s">
        <v>23</v>
      </c>
      <c r="F35" s="325"/>
      <c r="G35" s="327"/>
      <c r="H35" s="340"/>
      <c r="K35" s="420"/>
      <c r="L35" s="106"/>
      <c r="M35" s="104"/>
      <c r="N35" s="312"/>
      <c r="O35" s="315"/>
      <c r="P35" s="106"/>
      <c r="Q35" s="388"/>
      <c r="S35" s="790"/>
      <c r="T35" s="791"/>
      <c r="V35" s="15"/>
      <c r="W35" s="115"/>
      <c r="X35" s="15"/>
      <c r="Y35" s="312"/>
      <c r="AA35" s="104"/>
      <c r="AB35" s="412"/>
      <c r="AF35" s="106"/>
      <c r="AH35" s="418" t="s">
        <v>119</v>
      </c>
      <c r="AI35" s="122">
        <v>6</v>
      </c>
      <c r="AJ35" s="223" t="str">
        <f>IFERROR(VLOOKUP($AH$38&amp;AI35,抽選結果!$B:$D,3,FALSE),"")</f>
        <v>ブラッドレスサッカークラブ</v>
      </c>
      <c r="AL35" s="412"/>
    </row>
    <row r="36" spans="1:38" ht="20.100000000000001" customHeight="1" thickTop="1" x14ac:dyDescent="0.2">
      <c r="A36" s="412"/>
      <c r="B36" s="103"/>
      <c r="C36" s="223" t="str">
        <f>IFERROR(VLOOKUP($E$35&amp;D36,抽選結果!$B:$D,3,FALSE),"")</f>
        <v>栃木ウーヴァＦＣ・Ｕ－１２</v>
      </c>
      <c r="D36" s="122">
        <v>2</v>
      </c>
      <c r="E36" s="414"/>
      <c r="F36" s="15"/>
      <c r="G36" s="104"/>
      <c r="H36" s="341"/>
      <c r="K36" s="420"/>
      <c r="L36" s="106"/>
      <c r="M36" s="104"/>
      <c r="N36" s="312"/>
      <c r="O36" s="315"/>
      <c r="P36" s="106"/>
      <c r="Q36" s="388"/>
      <c r="S36" s="790"/>
      <c r="T36" s="791"/>
      <c r="V36" s="15"/>
      <c r="W36" s="115"/>
      <c r="X36" s="15"/>
      <c r="Y36" s="312"/>
      <c r="AA36" s="104"/>
      <c r="AB36" s="412"/>
      <c r="AE36" s="32"/>
      <c r="AF36" s="116"/>
      <c r="AG36" s="6"/>
      <c r="AH36" s="415"/>
      <c r="AI36" s="122">
        <v>5</v>
      </c>
      <c r="AJ36" s="317" t="str">
        <f>IFERROR(VLOOKUP($AH$38&amp;AI36,抽選結果!$B:$D,3,FALSE),"")</f>
        <v>ＦＣバジェルボ那須烏山</v>
      </c>
      <c r="AL36" s="412"/>
    </row>
    <row r="37" spans="1:38" ht="20.100000000000001" customHeight="1" thickBot="1" x14ac:dyDescent="0.25">
      <c r="A37" s="412"/>
      <c r="B37" s="76"/>
      <c r="C37" s="223" t="str">
        <f>IFERROR(VLOOKUP($E$35&amp;D37,抽選結果!$B:$D,3,FALSE),"")</f>
        <v>ともぞうサッカークラブＢ</v>
      </c>
      <c r="D37" s="122">
        <v>3</v>
      </c>
      <c r="E37" s="414"/>
      <c r="F37" s="15"/>
      <c r="G37" s="104"/>
      <c r="H37" s="315"/>
      <c r="I37" s="343"/>
      <c r="K37" s="420"/>
      <c r="L37" s="106"/>
      <c r="M37" s="104"/>
      <c r="N37" s="312"/>
      <c r="O37" s="315"/>
      <c r="P37" s="106"/>
      <c r="Q37" s="388"/>
      <c r="S37" s="790"/>
      <c r="T37" s="791"/>
      <c r="V37" s="15"/>
      <c r="W37" s="115"/>
      <c r="X37" s="15"/>
      <c r="Y37" s="312"/>
      <c r="AA37" s="104"/>
      <c r="AB37" s="412"/>
      <c r="AD37" s="350"/>
      <c r="AE37" s="15"/>
      <c r="AF37" s="106"/>
      <c r="AG37" s="4"/>
      <c r="AH37" s="416"/>
      <c r="AI37" s="122">
        <v>4</v>
      </c>
      <c r="AJ37" s="223" t="str">
        <f>IFERROR(VLOOKUP($AH$38&amp;AI37,抽選結果!$B:$D,3,FALSE),"")</f>
        <v>ＪＦＣアミスタ市貝Ｕ１１</v>
      </c>
      <c r="AL37" s="412"/>
    </row>
    <row r="38" spans="1:38" ht="20.100000000000001" customHeight="1" thickTop="1" x14ac:dyDescent="0.2">
      <c r="A38" s="412"/>
      <c r="B38" s="76"/>
      <c r="C38" s="223" t="str">
        <f>IFERROR(VLOOKUP($E$35&amp;D38,抽選結果!$B:$D,3,FALSE),"")</f>
        <v>緑が丘ＹＦＣサッカー教室</v>
      </c>
      <c r="D38" s="122">
        <v>4</v>
      </c>
      <c r="E38" s="414" t="s">
        <v>24</v>
      </c>
      <c r="F38" s="15"/>
      <c r="G38" s="104"/>
      <c r="H38" s="4"/>
      <c r="I38" s="341"/>
      <c r="K38" s="420"/>
      <c r="L38" s="106"/>
      <c r="M38" s="104"/>
      <c r="N38" s="312"/>
      <c r="O38" s="315"/>
      <c r="P38" s="106"/>
      <c r="Q38" s="388"/>
      <c r="S38" s="790"/>
      <c r="T38" s="791"/>
      <c r="V38" s="15"/>
      <c r="W38" s="115"/>
      <c r="X38" s="15"/>
      <c r="Y38" s="312"/>
      <c r="AA38" s="104"/>
      <c r="AB38" s="412"/>
      <c r="AD38" s="351"/>
      <c r="AE38" s="312"/>
      <c r="AF38" s="106"/>
      <c r="AG38" s="4"/>
      <c r="AH38" s="418" t="s">
        <v>118</v>
      </c>
      <c r="AI38" s="122">
        <v>3</v>
      </c>
      <c r="AJ38" s="223" t="str">
        <f>IFERROR(VLOOKUP($AH$38&amp;AI38,抽選結果!$B:$D,3,FALSE),"")</f>
        <v>ｕｎｉｏｎｓｐｏｒｔｓｃｌｕｂ</v>
      </c>
      <c r="AL38" s="412"/>
    </row>
    <row r="39" spans="1:38" ht="20.100000000000001" customHeight="1" thickBot="1" x14ac:dyDescent="0.25">
      <c r="A39" s="412"/>
      <c r="B39" s="103"/>
      <c r="C39" s="317" t="str">
        <f>IFERROR(VLOOKUP($E$35&amp;D39,抽選結果!$B:$D,3,FALSE),"")</f>
        <v>Ｋ－ＷＥＳＴ．ＦＣ２００１</v>
      </c>
      <c r="D39" s="122">
        <v>5</v>
      </c>
      <c r="E39" s="414"/>
      <c r="F39" s="16"/>
      <c r="G39" s="112"/>
      <c r="H39" s="31"/>
      <c r="I39" s="315"/>
      <c r="K39" s="421"/>
      <c r="L39" s="106"/>
      <c r="M39" s="104"/>
      <c r="N39" s="312"/>
      <c r="O39" s="315"/>
      <c r="P39" s="106"/>
      <c r="Q39" s="388"/>
      <c r="S39" s="790"/>
      <c r="T39" s="791"/>
      <c r="U39" s="4"/>
      <c r="V39" s="15"/>
      <c r="W39" s="115"/>
      <c r="X39" s="15"/>
      <c r="Y39" s="312"/>
      <c r="AA39" s="104"/>
      <c r="AB39" s="413"/>
      <c r="AD39" s="321"/>
      <c r="AE39" s="343"/>
      <c r="AF39" s="319"/>
      <c r="AG39" s="320"/>
      <c r="AH39" s="415"/>
      <c r="AI39" s="122">
        <v>2</v>
      </c>
      <c r="AJ39" s="223" t="str">
        <f>IFERROR(VLOOKUP($AH$38&amp;AI39,抽選結果!$B:$D,3,FALSE),"")</f>
        <v>ＦＣ　ＷＩＬＬＥ</v>
      </c>
      <c r="AL39" s="412"/>
    </row>
    <row r="40" spans="1:38" ht="20.100000000000001" customHeight="1" thickTop="1" thickBot="1" x14ac:dyDescent="0.25">
      <c r="A40" s="412"/>
      <c r="B40" s="103"/>
      <c r="C40" s="223" t="str">
        <f>IFERROR(VLOOKUP($E$35&amp;D40,抽選結果!$B:$D,3,FALSE),"")</f>
        <v>ＫＳＣ鹿沼</v>
      </c>
      <c r="D40" s="122">
        <v>6</v>
      </c>
      <c r="E40" s="414"/>
      <c r="G40" s="104"/>
      <c r="I40" s="315"/>
      <c r="J40" s="318"/>
      <c r="K40" s="318"/>
      <c r="L40" s="319"/>
      <c r="M40" s="327"/>
      <c r="N40" s="312"/>
      <c r="O40" s="315"/>
      <c r="P40" s="106"/>
      <c r="Q40" s="388"/>
      <c r="S40" s="790"/>
      <c r="T40" s="791"/>
      <c r="U40" s="4"/>
      <c r="V40" s="15"/>
      <c r="W40" s="117"/>
      <c r="X40" s="15"/>
      <c r="Y40" s="312"/>
      <c r="Z40" s="318"/>
      <c r="AA40" s="327"/>
      <c r="AB40" s="318"/>
      <c r="AC40" s="320"/>
      <c r="AD40" s="15"/>
      <c r="AF40" s="106"/>
      <c r="AH40" s="416"/>
      <c r="AI40" s="122">
        <v>1</v>
      </c>
      <c r="AJ40" s="317" t="str">
        <f>IFERROR(VLOOKUP($AH$38&amp;AI40,抽選結果!$B:$D,3,FALSE),"")</f>
        <v>大谷東フットボールクラブ</v>
      </c>
      <c r="AL40" s="412"/>
    </row>
    <row r="41" spans="1:38" ht="20.100000000000001" customHeight="1" thickTop="1" thickBot="1" x14ac:dyDescent="0.25">
      <c r="A41" s="413"/>
      <c r="B41" s="103"/>
      <c r="G41" s="104"/>
      <c r="I41" s="34"/>
      <c r="J41" s="332"/>
      <c r="K41" s="333"/>
      <c r="L41" s="143"/>
      <c r="M41" s="387"/>
      <c r="N41" s="312"/>
      <c r="O41" s="315"/>
      <c r="P41" s="106"/>
      <c r="Q41" s="388"/>
      <c r="S41" s="790"/>
      <c r="T41" s="791"/>
      <c r="U41" s="4"/>
      <c r="V41" s="15"/>
      <c r="W41" s="117"/>
      <c r="X41" s="15"/>
      <c r="Y41" s="315"/>
      <c r="Z41" s="312"/>
      <c r="AA41" s="104"/>
      <c r="AB41" s="312"/>
      <c r="AC41" s="341"/>
      <c r="AD41" s="312"/>
      <c r="AF41" s="106"/>
      <c r="AL41" s="413"/>
    </row>
    <row r="42" spans="1:38" ht="20.100000000000001" customHeight="1" thickTop="1" x14ac:dyDescent="0.2">
      <c r="A42" s="411" t="str">
        <f>IFERROR(VLOOKUP(E42&amp;D46,抽選結果!$B:$E,4,FALSE),"")</f>
        <v>宇都宮市石井緑地サッカー場3・4</v>
      </c>
      <c r="B42" s="103"/>
      <c r="C42" s="223" t="str">
        <f>IFERROR(VLOOKUP($E$42&amp;D42,抽選結果!$B:$D,3,FALSE),"")</f>
        <v>ＮＰＯ法人サウス宇都宮スポーツクラブ</v>
      </c>
      <c r="D42" s="122">
        <v>1</v>
      </c>
      <c r="E42" s="418" t="s">
        <v>25</v>
      </c>
      <c r="G42" s="104"/>
      <c r="I42" s="34"/>
      <c r="J42" s="152"/>
      <c r="K42" s="154"/>
      <c r="L42" s="143"/>
      <c r="M42" s="388"/>
      <c r="N42" s="312"/>
      <c r="O42" s="315"/>
      <c r="P42" s="106"/>
      <c r="Q42" s="388"/>
      <c r="S42" s="790"/>
      <c r="T42" s="791"/>
      <c r="U42" s="4"/>
      <c r="V42" s="15"/>
      <c r="W42" s="104"/>
      <c r="X42" s="15"/>
      <c r="Y42" s="315"/>
      <c r="Z42" s="312"/>
      <c r="AA42" s="104"/>
      <c r="AC42" s="315"/>
      <c r="AD42" s="312"/>
      <c r="AF42" s="106"/>
      <c r="AI42" s="151"/>
      <c r="AJ42" s="151"/>
      <c r="AL42" s="411" t="str">
        <f>IFERROR(VLOOKUP(AH46&amp;AI45,抽選結果!$B:$E,4,FALSE),"")</f>
        <v>宇都宮市石井緑地サッカー場5・6</v>
      </c>
    </row>
    <row r="43" spans="1:38" ht="20.100000000000001" customHeight="1" thickBot="1" x14ac:dyDescent="0.25">
      <c r="A43" s="412"/>
      <c r="B43" s="103"/>
      <c r="C43" s="223" t="str">
        <f>IFERROR(VLOOKUP($E$42&amp;D43,抽選結果!$B:$D,3,FALSE),"")</f>
        <v>大田原城山サッカークラブ</v>
      </c>
      <c r="D43" s="122">
        <v>2</v>
      </c>
      <c r="E43" s="415"/>
      <c r="F43" s="16"/>
      <c r="G43" s="112"/>
      <c r="H43" s="33"/>
      <c r="I43" s="3"/>
      <c r="K43" s="156"/>
      <c r="L43" s="106"/>
      <c r="M43" s="388"/>
      <c r="N43" s="312"/>
      <c r="O43" s="315"/>
      <c r="P43" s="106"/>
      <c r="Q43" s="388"/>
      <c r="S43" s="790"/>
      <c r="T43" s="791"/>
      <c r="U43" s="4"/>
      <c r="V43" s="15"/>
      <c r="W43" s="104"/>
      <c r="X43" s="15"/>
      <c r="Y43" s="315"/>
      <c r="Z43" s="312"/>
      <c r="AA43" s="104"/>
      <c r="AB43" s="156"/>
      <c r="AC43" s="315"/>
      <c r="AD43" s="318"/>
      <c r="AE43" s="318"/>
      <c r="AF43" s="319"/>
      <c r="AG43" s="320"/>
      <c r="AH43" s="418" t="s">
        <v>117</v>
      </c>
      <c r="AI43" s="122">
        <v>7</v>
      </c>
      <c r="AJ43" s="223" t="str">
        <f>IFERROR(VLOOKUP($AH$46&amp;AI43,抽選結果!$B:$D,3,FALSE),"")</f>
        <v>野原グランディオスＦＣ希望</v>
      </c>
      <c r="AL43" s="412"/>
    </row>
    <row r="44" spans="1:38" ht="20.100000000000001" customHeight="1" thickTop="1" x14ac:dyDescent="0.2">
      <c r="A44" s="412"/>
      <c r="B44" s="103"/>
      <c r="C44" s="317" t="str">
        <f>IFERROR(VLOOKUP($E$42&amp;D44,抽選結果!$B:$D,3,FALSE),"")</f>
        <v>ＪＦＣアミスタ市貝</v>
      </c>
      <c r="D44" s="122">
        <v>3</v>
      </c>
      <c r="E44" s="415"/>
      <c r="G44" s="104"/>
      <c r="K44" s="156"/>
      <c r="L44" s="106"/>
      <c r="M44" s="388"/>
      <c r="N44" s="312"/>
      <c r="O44" s="315"/>
      <c r="P44" s="106"/>
      <c r="Q44" s="388"/>
      <c r="S44" s="790"/>
      <c r="T44" s="791"/>
      <c r="U44" s="4"/>
      <c r="V44" s="15"/>
      <c r="W44" s="104"/>
      <c r="X44" s="15"/>
      <c r="Y44" s="315"/>
      <c r="Z44" s="312"/>
      <c r="AA44" s="104"/>
      <c r="AB44" s="156"/>
      <c r="AF44" s="106"/>
      <c r="AG44" s="4"/>
      <c r="AH44" s="415"/>
      <c r="AI44" s="122">
        <v>6</v>
      </c>
      <c r="AJ44" s="223" t="str">
        <f>IFERROR(VLOOKUP($AH$46&amp;AI44,抽選結果!$B:$D,3,FALSE),"")</f>
        <v>ＦＣ中村Ｕ－１１</v>
      </c>
      <c r="AL44" s="412"/>
    </row>
    <row r="45" spans="1:38" ht="20.100000000000001" customHeight="1" thickBot="1" x14ac:dyDescent="0.25">
      <c r="A45" s="412"/>
      <c r="B45" s="103"/>
      <c r="C45" s="223" t="str">
        <f>IFERROR(VLOOKUP($E$42&amp;D45,抽選結果!$B:$D,3,FALSE),"")</f>
        <v>北郷山辺千歳ＦＣ</v>
      </c>
      <c r="D45" s="122">
        <v>4</v>
      </c>
      <c r="E45" s="416"/>
      <c r="G45" s="104"/>
      <c r="K45" s="417" t="s">
        <v>39</v>
      </c>
      <c r="L45" s="106"/>
      <c r="M45" s="388"/>
      <c r="N45" s="318"/>
      <c r="O45" s="324"/>
      <c r="P45" s="106"/>
      <c r="Q45" s="388"/>
      <c r="S45" s="790"/>
      <c r="T45" s="791"/>
      <c r="U45" s="4"/>
      <c r="V45" s="15"/>
      <c r="W45" s="104"/>
      <c r="X45" s="325"/>
      <c r="Y45" s="324"/>
      <c r="Z45" s="394"/>
      <c r="AA45" s="167"/>
      <c r="AB45" s="417" t="s">
        <v>79</v>
      </c>
      <c r="AC45" s="49"/>
      <c r="AD45" s="49"/>
      <c r="AF45" s="106"/>
      <c r="AG45" s="4"/>
      <c r="AH45" s="416"/>
      <c r="AI45" s="122">
        <v>5</v>
      </c>
      <c r="AJ45" s="317" t="str">
        <f>IFERROR(VLOOKUP($AH$46&amp;AI45,抽選結果!$B:$D,3,FALSE),"")</f>
        <v>清原陽東サッカースポーツ少年団</v>
      </c>
      <c r="AL45" s="412"/>
    </row>
    <row r="46" spans="1:38" ht="20.100000000000001" customHeight="1" thickTop="1" thickBot="1" x14ac:dyDescent="0.25">
      <c r="A46" s="412"/>
      <c r="B46" s="103"/>
      <c r="C46" s="317" t="str">
        <f>IFERROR(VLOOKUP($E$42&amp;D46,抽選結果!$B:$D,3,FALSE),"")</f>
        <v>ＦＣスポルト宇都宮</v>
      </c>
      <c r="D46" s="122">
        <v>5</v>
      </c>
      <c r="E46" s="418" t="s">
        <v>26</v>
      </c>
      <c r="G46" s="104"/>
      <c r="K46" s="417"/>
      <c r="L46" s="106"/>
      <c r="M46" s="108"/>
      <c r="P46" s="106"/>
      <c r="Q46" s="388"/>
      <c r="S46" s="790"/>
      <c r="T46" s="791"/>
      <c r="U46" s="4"/>
      <c r="V46" s="15"/>
      <c r="W46" s="104"/>
      <c r="Z46" s="162"/>
      <c r="AA46" s="167"/>
      <c r="AB46" s="417"/>
      <c r="AC46" s="49"/>
      <c r="AD46" s="49"/>
      <c r="AF46" s="106"/>
      <c r="AG46" s="4"/>
      <c r="AH46" s="418" t="s">
        <v>116</v>
      </c>
      <c r="AI46" s="122">
        <v>4</v>
      </c>
      <c r="AJ46" s="317" t="str">
        <f>IFERROR(VLOOKUP($AH$46&amp;AI46,抽選結果!$B:$D,3,FALSE),"")</f>
        <v>ＧＲＳ足利Ｊｒ．</v>
      </c>
      <c r="AL46" s="412"/>
    </row>
    <row r="47" spans="1:38" ht="20.100000000000001" customHeight="1" thickTop="1" thickBot="1" x14ac:dyDescent="0.25">
      <c r="A47" s="412"/>
      <c r="B47" s="103"/>
      <c r="C47" s="223" t="str">
        <f>IFERROR(VLOOKUP($E$42&amp;D47,抽選結果!$B:$D,3,FALSE),"")</f>
        <v>ＳＡＫＵＲＡ　ＦＯＯＴＢＡＬＬ　ＣＬＵＢ　Ｊｒ</v>
      </c>
      <c r="D47" s="122">
        <v>6</v>
      </c>
      <c r="E47" s="415"/>
      <c r="G47" s="104"/>
      <c r="H47" s="30"/>
      <c r="K47" s="156"/>
      <c r="L47" s="106"/>
      <c r="M47" s="108"/>
      <c r="O47" s="423" t="s">
        <v>297</v>
      </c>
      <c r="P47" s="106"/>
      <c r="Q47" s="388"/>
      <c r="S47" s="790"/>
      <c r="T47" s="791"/>
      <c r="U47" s="4"/>
      <c r="V47" s="15"/>
      <c r="W47" s="104"/>
      <c r="X47" s="423" t="str">
        <f>O47</f>
        <v>栃木県グリーンスタジアムサブグランド</v>
      </c>
      <c r="Z47" s="15"/>
      <c r="AA47" s="104"/>
      <c r="AB47" s="156"/>
      <c r="AD47" s="318"/>
      <c r="AE47" s="318"/>
      <c r="AF47" s="319"/>
      <c r="AG47" s="320"/>
      <c r="AH47" s="415"/>
      <c r="AI47" s="122">
        <v>3</v>
      </c>
      <c r="AJ47" s="223" t="str">
        <f>IFERROR(VLOOKUP($AH$46&amp;AI47,抽選結果!$B:$D,3,FALSE),"")</f>
        <v>ＦＣ城東</v>
      </c>
      <c r="AL47" s="412"/>
    </row>
    <row r="48" spans="1:38" ht="20.100000000000001" customHeight="1" thickTop="1" x14ac:dyDescent="0.2">
      <c r="A48" s="412"/>
      <c r="B48" s="103"/>
      <c r="C48" s="223" t="str">
        <f>IFERROR(VLOOKUP($E$42&amp;D48,抽選結果!$B:$D,3,FALSE),"")</f>
        <v>北押原ＦＣ</v>
      </c>
      <c r="D48" s="122">
        <v>7</v>
      </c>
      <c r="E48" s="415"/>
      <c r="F48" s="32"/>
      <c r="G48" s="113"/>
      <c r="H48" s="5"/>
      <c r="I48" s="6"/>
      <c r="K48" s="156"/>
      <c r="L48" s="106"/>
      <c r="M48" s="108"/>
      <c r="O48" s="424"/>
      <c r="P48" s="106"/>
      <c r="Q48" s="388"/>
      <c r="S48" s="790"/>
      <c r="T48" s="791"/>
      <c r="U48" s="4"/>
      <c r="V48" s="15"/>
      <c r="W48" s="104"/>
      <c r="X48" s="424"/>
      <c r="Z48" s="15"/>
      <c r="AA48" s="104"/>
      <c r="AB48" s="156"/>
      <c r="AC48" s="315"/>
      <c r="AD48" s="312"/>
      <c r="AE48" s="312"/>
      <c r="AF48" s="106"/>
      <c r="AG48" s="4"/>
      <c r="AH48" s="415"/>
      <c r="AI48" s="122">
        <v>2</v>
      </c>
      <c r="AJ48" s="223" t="str">
        <f>IFERROR(VLOOKUP($AH$46&amp;AI48,抽選結果!$B:$D,3,FALSE),"")</f>
        <v>藤原ＦＣ</v>
      </c>
      <c r="AL48" s="412"/>
    </row>
    <row r="49" spans="1:38" ht="20.100000000000001" customHeight="1" thickBot="1" x14ac:dyDescent="0.25">
      <c r="A49" s="413"/>
      <c r="B49" s="103"/>
      <c r="C49" s="223" t="str">
        <f>IFERROR(VLOOKUP($E$42&amp;D49,抽選結果!$B:$D,3,FALSE),"")</f>
        <v>フットボールクラブ氏家ｃｏｎｂｒｉｏ</v>
      </c>
      <c r="D49" s="122">
        <v>8</v>
      </c>
      <c r="E49" s="416"/>
      <c r="F49" s="15"/>
      <c r="G49" s="104"/>
      <c r="I49" s="153"/>
      <c r="J49" s="329"/>
      <c r="K49" s="330"/>
      <c r="L49" s="337"/>
      <c r="M49" s="338"/>
      <c r="N49" s="154"/>
      <c r="O49" s="424"/>
      <c r="P49" s="106"/>
      <c r="Q49" s="388"/>
      <c r="S49" s="790"/>
      <c r="T49" s="791"/>
      <c r="U49" s="4"/>
      <c r="V49" s="15"/>
      <c r="W49" s="104"/>
      <c r="X49" s="424"/>
      <c r="Z49" s="325"/>
      <c r="AA49" s="327"/>
      <c r="AB49" s="330"/>
      <c r="AC49" s="358"/>
      <c r="AD49" s="357"/>
      <c r="AF49" s="106"/>
      <c r="AG49" s="4"/>
      <c r="AH49" s="416"/>
      <c r="AI49" s="122">
        <v>1</v>
      </c>
      <c r="AJ49" s="223" t="str">
        <f>IFERROR(VLOOKUP($AH$46&amp;AI49,抽選結果!$B:$D,3,FALSE),"")</f>
        <v>阿久津サッカークラブ</v>
      </c>
      <c r="AL49" s="413"/>
    </row>
    <row r="50" spans="1:38" ht="20.100000000000001" customHeight="1" thickTop="1" x14ac:dyDescent="0.2">
      <c r="A50" s="411" t="str">
        <f>IFERROR(VLOOKUP(E50&amp;D54,抽選結果!$B:$E,4,FALSE),"")</f>
        <v>大松山運動公園多目的グランドAB</v>
      </c>
      <c r="B50" s="103"/>
      <c r="C50" s="223" t="str">
        <f>IFERROR(VLOOKUP($E$50&amp;D50,抽選結果!$B:$D,3,FALSE),"")</f>
        <v>ＨＦＣ．ＺＥＲＯ</v>
      </c>
      <c r="D50" s="122">
        <v>1</v>
      </c>
      <c r="E50" s="418" t="s">
        <v>562</v>
      </c>
      <c r="F50" s="15"/>
      <c r="G50" s="104"/>
      <c r="I50" s="354"/>
      <c r="J50" s="49"/>
      <c r="K50" s="156"/>
      <c r="L50" s="136"/>
      <c r="M50" s="167"/>
      <c r="N50" s="154"/>
      <c r="O50" s="424"/>
      <c r="P50" s="106"/>
      <c r="Q50" s="388"/>
      <c r="S50" s="790"/>
      <c r="T50" s="791"/>
      <c r="U50" s="4"/>
      <c r="V50" s="15"/>
      <c r="W50" s="104"/>
      <c r="X50" s="424"/>
      <c r="AA50" s="104"/>
      <c r="AB50" s="156"/>
      <c r="AC50" s="49"/>
      <c r="AD50" s="170"/>
      <c r="AF50" s="106"/>
      <c r="AG50" s="4"/>
      <c r="AH50" s="418" t="s">
        <v>115</v>
      </c>
      <c r="AI50" s="122">
        <v>8</v>
      </c>
      <c r="AJ50" s="223" t="str">
        <f>IFERROR(VLOOKUP($AH$54&amp;AI50,抽選結果!$B:$D,3,FALSE),"")</f>
        <v>ジヴェルチード那須</v>
      </c>
      <c r="AL50" s="411" t="str">
        <f>IFERROR(VLOOKUP(AH54&amp;AI53,抽選結果!$B:$E,4,FALSE),"")</f>
        <v>別処山公園サッカー場AB</v>
      </c>
    </row>
    <row r="51" spans="1:38" ht="20.100000000000001" customHeight="1" thickBot="1" x14ac:dyDescent="0.25">
      <c r="A51" s="412"/>
      <c r="B51" s="103"/>
      <c r="C51" s="223" t="str">
        <f>IFERROR(VLOOKUP($E$50&amp;D51,抽選結果!$B:$D,3,FALSE),"")</f>
        <v>石井フットボールクラブ</v>
      </c>
      <c r="D51" s="122">
        <v>2</v>
      </c>
      <c r="E51" s="415"/>
      <c r="F51" s="325"/>
      <c r="G51" s="327"/>
      <c r="H51" s="340"/>
      <c r="I51" s="324"/>
      <c r="K51" s="156"/>
      <c r="L51" s="106"/>
      <c r="M51" s="104"/>
      <c r="O51" s="424"/>
      <c r="P51" s="106"/>
      <c r="Q51" s="388"/>
      <c r="S51" s="792"/>
      <c r="T51" s="793"/>
      <c r="U51" s="4"/>
      <c r="V51" s="15"/>
      <c r="W51" s="104"/>
      <c r="X51" s="424"/>
      <c r="AA51" s="104"/>
      <c r="AB51" s="156"/>
      <c r="AD51" s="16"/>
      <c r="AE51" s="2"/>
      <c r="AF51" s="145"/>
      <c r="AG51" s="3"/>
      <c r="AH51" s="415"/>
      <c r="AI51" s="122">
        <v>7</v>
      </c>
      <c r="AJ51" s="223" t="str">
        <f>IFERROR(VLOOKUP($AH$54&amp;AI51,抽選結果!$B:$D,3,FALSE),"")</f>
        <v>おおぞらＳＣ</v>
      </c>
      <c r="AL51" s="412"/>
    </row>
    <row r="52" spans="1:38" ht="20.100000000000001" customHeight="1" thickTop="1" x14ac:dyDescent="0.2">
      <c r="A52" s="412"/>
      <c r="B52" s="103"/>
      <c r="C52" s="317" t="str">
        <f>IFERROR(VLOOKUP($E$50&amp;D52,抽選結果!$B:$D,3,FALSE),"")</f>
        <v>東那須野ＦＣフェニックス</v>
      </c>
      <c r="D52" s="122">
        <v>3</v>
      </c>
      <c r="E52" s="415"/>
      <c r="F52" s="15"/>
      <c r="G52" s="104"/>
      <c r="K52" s="156"/>
      <c r="L52" s="106"/>
      <c r="M52" s="104"/>
      <c r="O52" s="424"/>
      <c r="P52" s="106"/>
      <c r="Q52" s="388"/>
      <c r="S52" s="785"/>
      <c r="T52" s="312"/>
      <c r="U52" s="4"/>
      <c r="V52" s="15"/>
      <c r="W52" s="115"/>
      <c r="X52" s="424"/>
      <c r="AA52" s="104"/>
      <c r="AB52" s="156"/>
      <c r="AF52" s="106"/>
      <c r="AG52" s="4"/>
      <c r="AH52" s="415"/>
      <c r="AI52" s="122">
        <v>6</v>
      </c>
      <c r="AJ52" s="223" t="str">
        <f>IFERROR(VLOOKUP($AH$54&amp;AI52,抽選結果!$B:$D,3,FALSE),"")</f>
        <v>ＦＣアリーバ　ヴィクトリー</v>
      </c>
      <c r="AL52" s="412"/>
    </row>
    <row r="53" spans="1:38" ht="20.100000000000001" customHeight="1" thickBot="1" x14ac:dyDescent="0.25">
      <c r="A53" s="412"/>
      <c r="B53" s="103"/>
      <c r="C53" s="223" t="str">
        <f>IFERROR(VLOOKUP($E$50&amp;D53,抽選結果!$B:$D,3,FALSE),"")</f>
        <v>今市ＦＣプログレス</v>
      </c>
      <c r="D53" s="122">
        <v>4</v>
      </c>
      <c r="E53" s="416"/>
      <c r="F53" s="15"/>
      <c r="G53" s="104"/>
      <c r="K53" s="156"/>
      <c r="L53" s="106"/>
      <c r="M53" s="104"/>
      <c r="O53" s="424"/>
      <c r="P53" s="106"/>
      <c r="Q53" s="388"/>
      <c r="S53" s="314"/>
      <c r="T53" s="343"/>
      <c r="U53" s="320"/>
      <c r="V53" s="15"/>
      <c r="W53" s="115"/>
      <c r="X53" s="424"/>
      <c r="AA53" s="104"/>
      <c r="AB53" s="156"/>
      <c r="AD53" s="152"/>
      <c r="AF53" s="106"/>
      <c r="AG53" s="4"/>
      <c r="AH53" s="416"/>
      <c r="AI53" s="122">
        <v>5</v>
      </c>
      <c r="AJ53" s="317" t="str">
        <f>IFERROR(VLOOKUP($AH$54&amp;AI53,抽選結果!$B:$D,3,FALSE),"")</f>
        <v>南河内サッカースポーツ少年団</v>
      </c>
      <c r="AL53" s="412"/>
    </row>
    <row r="54" spans="1:38" ht="20.100000000000001" customHeight="1" thickTop="1" thickBot="1" x14ac:dyDescent="0.25">
      <c r="A54" s="412"/>
      <c r="B54" s="103"/>
      <c r="C54" s="223" t="str">
        <f>IFERROR(VLOOKUP($E$50&amp;D54,抽選結果!$B:$D,3,FALSE),"")</f>
        <v>石橋ＦＣ</v>
      </c>
      <c r="D54" s="122">
        <v>5</v>
      </c>
      <c r="E54" s="418" t="s">
        <v>103</v>
      </c>
      <c r="F54" s="15"/>
      <c r="G54" s="104"/>
      <c r="K54" s="156"/>
      <c r="L54" s="106"/>
      <c r="M54" s="104"/>
      <c r="O54" s="424"/>
      <c r="P54" s="106"/>
      <c r="Q54" s="4"/>
      <c r="R54" s="32"/>
      <c r="S54" s="5"/>
      <c r="T54" s="312"/>
      <c r="U54" s="315"/>
      <c r="V54" s="312"/>
      <c r="W54" s="115"/>
      <c r="X54" s="424"/>
      <c r="AA54" s="104"/>
      <c r="AB54" s="156"/>
      <c r="AD54" s="152"/>
      <c r="AF54" s="106"/>
      <c r="AG54" s="4"/>
      <c r="AH54" s="418" t="s">
        <v>114</v>
      </c>
      <c r="AI54" s="122">
        <v>4</v>
      </c>
      <c r="AJ54" s="223" t="str">
        <f>IFERROR(VLOOKUP($AH$54&amp;AI54,抽選結果!$B:$D,3,FALSE),"")</f>
        <v>佐野ＳＳＳ</v>
      </c>
      <c r="AL54" s="412"/>
    </row>
    <row r="55" spans="1:38" ht="20.100000000000001" customHeight="1" thickTop="1" thickBot="1" x14ac:dyDescent="0.25">
      <c r="A55" s="412"/>
      <c r="B55" s="103"/>
      <c r="C55" s="223" t="str">
        <f>IFERROR(VLOOKUP($E$50&amp;D55,抽選結果!$B:$D,3,FALSE),"")</f>
        <v>ＷＥＳＴ　Ｆｏｏｔｂａｌｌ　Ｃｏｍｍｕｎｉｔｙ</v>
      </c>
      <c r="D55" s="122">
        <v>6</v>
      </c>
      <c r="E55" s="415"/>
      <c r="F55" s="15"/>
      <c r="G55" s="104"/>
      <c r="H55" s="30"/>
      <c r="K55" s="156"/>
      <c r="L55" s="106"/>
      <c r="M55" s="104"/>
      <c r="O55" s="424"/>
      <c r="P55" s="106"/>
      <c r="Q55" s="4"/>
      <c r="S55" s="426" t="s">
        <v>298</v>
      </c>
      <c r="T55" s="427"/>
      <c r="U55" s="315"/>
      <c r="V55" s="312"/>
      <c r="W55" s="115"/>
      <c r="X55" s="424"/>
      <c r="AA55" s="104"/>
      <c r="AB55" s="156"/>
      <c r="AD55" s="318"/>
      <c r="AE55" s="318"/>
      <c r="AF55" s="319"/>
      <c r="AG55" s="320"/>
      <c r="AH55" s="415"/>
      <c r="AI55" s="122">
        <v>3</v>
      </c>
      <c r="AJ55" s="317" t="str">
        <f>IFERROR(VLOOKUP($AH$54&amp;AI55,抽選結果!$B:$D,3,FALSE),"")</f>
        <v>ＮＩＫＫＯ　ＳＰＯＲＴＳ　ＣＬＵＢセレソン</v>
      </c>
      <c r="AL55" s="412"/>
    </row>
    <row r="56" spans="1:38" ht="20.100000000000001" customHeight="1" thickTop="1" x14ac:dyDescent="0.2">
      <c r="A56" s="412"/>
      <c r="B56" s="103"/>
      <c r="C56" s="317" t="str">
        <f>IFERROR(VLOOKUP($E$50&amp;D56,抽選結果!$B:$D,3,FALSE),"")</f>
        <v>ヴェルフェ矢板Ｕ－１２・ｂｌａｎｃ</v>
      </c>
      <c r="D56" s="122">
        <v>7</v>
      </c>
      <c r="E56" s="415"/>
      <c r="F56" s="32"/>
      <c r="G56" s="113"/>
      <c r="H56" s="5"/>
      <c r="I56" s="6"/>
      <c r="K56" s="156"/>
      <c r="L56" s="106"/>
      <c r="M56" s="104"/>
      <c r="O56" s="424"/>
      <c r="P56" s="106"/>
      <c r="Q56" s="4"/>
      <c r="S56" s="428"/>
      <c r="T56" s="429"/>
      <c r="U56" s="315"/>
      <c r="V56" s="312"/>
      <c r="W56" s="115"/>
      <c r="X56" s="424"/>
      <c r="AA56" s="104"/>
      <c r="AB56" s="156"/>
      <c r="AC56" s="315"/>
      <c r="AD56" s="312"/>
      <c r="AE56" s="312"/>
      <c r="AF56" s="106"/>
      <c r="AG56" s="4"/>
      <c r="AH56" s="415"/>
      <c r="AI56" s="122">
        <v>2</v>
      </c>
      <c r="AJ56" s="223" t="str">
        <f>IFERROR(VLOOKUP($AH$54&amp;AI56,抽選結果!$B:$D,3,FALSE),"")</f>
        <v>ＦＣアリーバ　フトゥーロ</v>
      </c>
      <c r="AL56" s="412"/>
    </row>
    <row r="57" spans="1:38" ht="20.100000000000001" customHeight="1" thickBot="1" x14ac:dyDescent="0.25">
      <c r="A57" s="413"/>
      <c r="B57" s="103"/>
      <c r="C57" s="223" t="str">
        <f>IFERROR(VLOOKUP($E$50&amp;D57,抽選結果!$B:$D,3,FALSE),"")</f>
        <v>呑竜ＦＣ</v>
      </c>
      <c r="D57" s="122">
        <v>8</v>
      </c>
      <c r="E57" s="416"/>
      <c r="F57" s="15"/>
      <c r="G57" s="104"/>
      <c r="I57" s="34"/>
      <c r="J57" s="334"/>
      <c r="K57" s="335"/>
      <c r="L57" s="336"/>
      <c r="M57" s="327"/>
      <c r="O57" s="424"/>
      <c r="P57" s="106"/>
      <c r="Q57" s="4"/>
      <c r="S57" s="428"/>
      <c r="T57" s="429"/>
      <c r="U57" s="784"/>
      <c r="V57" s="312"/>
      <c r="W57" s="115"/>
      <c r="X57" s="424"/>
      <c r="Z57" s="318"/>
      <c r="AA57" s="327"/>
      <c r="AB57" s="318"/>
      <c r="AC57" s="324"/>
      <c r="AD57" s="312"/>
      <c r="AF57" s="106"/>
      <c r="AG57" s="4"/>
      <c r="AH57" s="416"/>
      <c r="AI57" s="122">
        <v>1</v>
      </c>
      <c r="AJ57" s="223" t="str">
        <f>IFERROR(VLOOKUP($AH$54&amp;AI57,抽選結果!$B:$D,3,FALSE),"")</f>
        <v>ＢＬＵＥ　ＴＨＵＮＤＥＲ</v>
      </c>
      <c r="AL57" s="413"/>
    </row>
    <row r="58" spans="1:38" ht="20.100000000000001" customHeight="1" thickTop="1" x14ac:dyDescent="0.2">
      <c r="A58" s="411" t="str">
        <f>IFERROR(VLOOKUP(E58&amp;D62,抽選結果!$B:$E,4,FALSE),"")</f>
        <v>SAKURAグリーンフィールドAB</v>
      </c>
      <c r="B58" s="103"/>
      <c r="C58" s="223" t="str">
        <f>IFERROR(VLOOKUP($E$58&amp;D58,抽選結果!$B:$D,3,FALSE),"")</f>
        <v>さつきが丘スポーツ少年団サッカー部</v>
      </c>
      <c r="D58" s="122">
        <v>1</v>
      </c>
      <c r="E58" s="418" t="s">
        <v>563</v>
      </c>
      <c r="F58" s="15"/>
      <c r="G58" s="104"/>
      <c r="I58" s="352"/>
      <c r="J58" s="332"/>
      <c r="K58" s="333"/>
      <c r="L58" s="143"/>
      <c r="M58" s="387"/>
      <c r="O58" s="424"/>
      <c r="P58" s="106"/>
      <c r="Q58" s="4"/>
      <c r="S58" s="428"/>
      <c r="T58" s="429"/>
      <c r="U58" s="784"/>
      <c r="V58" s="312"/>
      <c r="W58" s="115"/>
      <c r="X58" s="424"/>
      <c r="Z58" s="15"/>
      <c r="AA58" s="104"/>
      <c r="AB58" s="312"/>
      <c r="AC58" s="312"/>
      <c r="AD58" s="15"/>
      <c r="AF58" s="106"/>
      <c r="AG58" s="4"/>
      <c r="AH58" s="418" t="s">
        <v>113</v>
      </c>
      <c r="AI58" s="122">
        <v>8</v>
      </c>
      <c r="AJ58" s="317" t="str">
        <f>IFERROR(VLOOKUP($AH$62&amp;AI58,抽選結果!$B:$D,3,FALSE),"")</f>
        <v>御厨フットボールクラブ</v>
      </c>
      <c r="AL58" s="411" t="str">
        <f>IFERROR(VLOOKUP(AH62&amp;AI61,抽選結果!$B:$E,4,FALSE),"")</f>
        <v>鬼怒グリーンパーク白沢AB</v>
      </c>
    </row>
    <row r="59" spans="1:38" ht="20.100000000000001" customHeight="1" thickBot="1" x14ac:dyDescent="0.25">
      <c r="A59" s="412"/>
      <c r="B59" s="103"/>
      <c r="C59" s="223" t="str">
        <f>IFERROR(VLOOKUP($E$58&amp;D59,抽選結果!$B:$D,3,FALSE),"")</f>
        <v>ＦＣ真岡２１ファンタジーＵ－１１</v>
      </c>
      <c r="D59" s="122">
        <v>2</v>
      </c>
      <c r="E59" s="415"/>
      <c r="F59" s="325"/>
      <c r="G59" s="327"/>
      <c r="H59" s="340"/>
      <c r="I59" s="324"/>
      <c r="L59" s="106"/>
      <c r="M59" s="388"/>
      <c r="N59" s="155"/>
      <c r="O59" s="424"/>
      <c r="P59" s="106"/>
      <c r="Q59" s="4"/>
      <c r="S59" s="428"/>
      <c r="T59" s="429"/>
      <c r="U59" s="784"/>
      <c r="V59" s="312"/>
      <c r="W59" s="115"/>
      <c r="X59" s="424"/>
      <c r="Z59" s="15"/>
      <c r="AA59" s="104"/>
      <c r="AD59" s="16"/>
      <c r="AE59" s="2"/>
      <c r="AF59" s="145"/>
      <c r="AG59" s="3"/>
      <c r="AH59" s="415"/>
      <c r="AI59" s="122">
        <v>7</v>
      </c>
      <c r="AJ59" s="223" t="str">
        <f>IFERROR(VLOOKUP($AH$62&amp;AI59,抽選結果!$B:$D,3,FALSE),"")</f>
        <v>西那須野西ＳＣ</v>
      </c>
      <c r="AL59" s="412"/>
    </row>
    <row r="60" spans="1:38" ht="20.100000000000001" customHeight="1" thickTop="1" thickBot="1" x14ac:dyDescent="0.25">
      <c r="A60" s="412"/>
      <c r="B60" s="103"/>
      <c r="C60" s="223" t="str">
        <f>IFERROR(VLOOKUP($E$58&amp;D60,抽選結果!$B:$D,3,FALSE),"")</f>
        <v>宇都宮フットボールクラブジュニア</v>
      </c>
      <c r="D60" s="122">
        <v>3</v>
      </c>
      <c r="E60" s="415"/>
      <c r="F60" s="15"/>
      <c r="G60" s="104"/>
      <c r="L60" s="106"/>
      <c r="M60" s="388"/>
      <c r="N60" s="155"/>
      <c r="O60" s="425"/>
      <c r="P60" s="106"/>
      <c r="Q60" s="4"/>
      <c r="R60" s="15"/>
      <c r="S60" s="428"/>
      <c r="T60" s="429"/>
      <c r="U60" s="784"/>
      <c r="V60" s="312"/>
      <c r="W60" s="115"/>
      <c r="X60" s="425"/>
      <c r="Z60" s="15"/>
      <c r="AA60" s="104"/>
      <c r="AF60" s="106"/>
      <c r="AH60" s="415"/>
      <c r="AI60" s="122">
        <v>6</v>
      </c>
      <c r="AJ60" s="223" t="str">
        <f>IFERROR(VLOOKUP($AH$62&amp;AI60,抽選結果!$B:$D,3,FALSE),"")</f>
        <v>ともぞうサッカークラブ</v>
      </c>
      <c r="AL60" s="412"/>
    </row>
    <row r="61" spans="1:38" ht="20.100000000000001" customHeight="1" thickTop="1" thickBot="1" x14ac:dyDescent="0.25">
      <c r="A61" s="412"/>
      <c r="B61" s="76"/>
      <c r="C61" s="317" t="str">
        <f>IFERROR(VLOOKUP($E$58&amp;D61,抽選結果!$B:$D,3,FALSE),"")</f>
        <v>ＦＣ　ＳＨＵＪＡＫＵ</v>
      </c>
      <c r="D61" s="122">
        <v>4</v>
      </c>
      <c r="E61" s="416"/>
      <c r="F61" s="15"/>
      <c r="G61" s="104"/>
      <c r="K61" s="432" t="s">
        <v>77</v>
      </c>
      <c r="L61" s="106"/>
      <c r="M61" s="388"/>
      <c r="N61" s="155"/>
      <c r="O61" s="157"/>
      <c r="P61" s="106"/>
      <c r="Q61" s="4"/>
      <c r="R61" s="15"/>
      <c r="S61" s="428"/>
      <c r="T61" s="429"/>
      <c r="U61" s="784"/>
      <c r="V61" s="312"/>
      <c r="W61" s="115"/>
      <c r="X61" s="157"/>
      <c r="Z61" s="171"/>
      <c r="AA61" s="169"/>
      <c r="AB61" s="432" t="s">
        <v>40</v>
      </c>
      <c r="AF61" s="106"/>
      <c r="AH61" s="416"/>
      <c r="AI61" s="122">
        <v>5</v>
      </c>
      <c r="AJ61" s="223" t="str">
        <f>IFERROR(VLOOKUP($AH$62&amp;AI61,抽選結果!$B:$D,3,FALSE),"")</f>
        <v>鹿沼東光ＦＣ</v>
      </c>
      <c r="AL61" s="412"/>
    </row>
    <row r="62" spans="1:38" ht="20.100000000000001" customHeight="1" thickTop="1" x14ac:dyDescent="0.2">
      <c r="A62" s="412"/>
      <c r="B62" s="76"/>
      <c r="C62" s="223" t="str">
        <f>IFERROR(VLOOKUP($E$58&amp;D62,抽選結果!$B:$D,3,FALSE),"")</f>
        <v>ＦＣ　ＳＦｉＤＡ</v>
      </c>
      <c r="D62" s="183">
        <v>5</v>
      </c>
      <c r="E62" s="418" t="s">
        <v>105</v>
      </c>
      <c r="F62" s="15"/>
      <c r="G62" s="104"/>
      <c r="K62" s="432"/>
      <c r="L62" s="106"/>
      <c r="M62" s="108"/>
      <c r="N62" s="377"/>
      <c r="O62" s="402"/>
      <c r="P62" s="106"/>
      <c r="Q62" s="4"/>
      <c r="R62" s="15"/>
      <c r="S62" s="428"/>
      <c r="T62" s="429"/>
      <c r="U62" s="784"/>
      <c r="V62" s="312"/>
      <c r="W62" s="399"/>
      <c r="X62" s="397"/>
      <c r="Y62" s="341"/>
      <c r="Z62" s="390"/>
      <c r="AA62" s="169"/>
      <c r="AB62" s="432"/>
      <c r="AF62" s="106"/>
      <c r="AH62" s="437" t="s">
        <v>564</v>
      </c>
      <c r="AI62" s="122">
        <v>4</v>
      </c>
      <c r="AJ62" s="223" t="str">
        <f>IFERROR(VLOOKUP($AH$62&amp;AI62,抽選結果!$B:$D,3,FALSE),"")</f>
        <v>Ｊ－ＳＰＯＲＴＳＦＯＯＴＢＡＬＬＣＬＵＢＵ－１２</v>
      </c>
      <c r="AL62" s="412"/>
    </row>
    <row r="63" spans="1:38" ht="20.100000000000001" customHeight="1" thickBot="1" x14ac:dyDescent="0.25">
      <c r="A63" s="412"/>
      <c r="B63" s="103"/>
      <c r="C63" s="223" t="str">
        <f>IFERROR(VLOOKUP($E$58&amp;D63,抽選結果!$B:$D,3,FALSE),"")</f>
        <v>大山フットボールクラブアミーゴ</v>
      </c>
      <c r="D63" s="122">
        <v>6</v>
      </c>
      <c r="E63" s="415"/>
      <c r="F63" s="325"/>
      <c r="G63" s="327"/>
      <c r="H63" s="340"/>
      <c r="I63" s="318"/>
      <c r="L63" s="106"/>
      <c r="M63" s="108"/>
      <c r="N63" s="378"/>
      <c r="O63" s="403"/>
      <c r="P63" s="106"/>
      <c r="Q63" s="4"/>
      <c r="R63" s="15"/>
      <c r="S63" s="428"/>
      <c r="T63" s="429"/>
      <c r="U63" s="784"/>
      <c r="V63" s="312"/>
      <c r="W63" s="399"/>
      <c r="X63" s="398"/>
      <c r="Y63" s="315"/>
      <c r="Z63" s="390"/>
      <c r="AA63" s="169"/>
      <c r="AD63" s="318"/>
      <c r="AE63" s="318"/>
      <c r="AF63" s="319"/>
      <c r="AG63" s="320"/>
      <c r="AH63" s="438"/>
      <c r="AI63" s="122">
        <v>3</v>
      </c>
      <c r="AJ63" s="223" t="str">
        <f>IFERROR(VLOOKUP($AH$62&amp;AI63,抽選結果!$B:$D,3,FALSE),"")</f>
        <v>高根沢西フットボールクラブ</v>
      </c>
      <c r="AL63" s="412"/>
    </row>
    <row r="64" spans="1:38" ht="20.100000000000001" customHeight="1" thickTop="1" x14ac:dyDescent="0.2">
      <c r="A64" s="412"/>
      <c r="B64" s="103"/>
      <c r="C64" s="223" t="str">
        <f>IFERROR(VLOOKUP($E$58&amp;D64,抽選結果!$B:$D,3,FALSE),"")</f>
        <v>大谷北ＦＣフォルテ</v>
      </c>
      <c r="D64" s="122">
        <v>7</v>
      </c>
      <c r="E64" s="415"/>
      <c r="F64" s="15"/>
      <c r="G64" s="104"/>
      <c r="H64" s="312"/>
      <c r="I64" s="315"/>
      <c r="L64" s="106"/>
      <c r="M64" s="108"/>
      <c r="N64" s="378"/>
      <c r="O64" s="403"/>
      <c r="P64" s="106"/>
      <c r="Q64" s="4"/>
      <c r="R64" s="15"/>
      <c r="S64" s="428"/>
      <c r="T64" s="429"/>
      <c r="U64" s="784"/>
      <c r="V64" s="312"/>
      <c r="W64" s="400"/>
      <c r="X64" s="398"/>
      <c r="Y64" s="315"/>
      <c r="Z64" s="390"/>
      <c r="AA64" s="169"/>
      <c r="AC64" s="315"/>
      <c r="AD64" s="312"/>
      <c r="AE64" s="312"/>
      <c r="AF64" s="106"/>
      <c r="AG64" s="4"/>
      <c r="AH64" s="438"/>
      <c r="AI64" s="122">
        <v>2</v>
      </c>
      <c r="AJ64" s="223" t="str">
        <f>IFERROR(VLOOKUP($AH$62&amp;AI64,抽選結果!$B:$D,3,FALSE),"")</f>
        <v>野木ＳＳＳ</v>
      </c>
      <c r="AL64" s="412"/>
    </row>
    <row r="65" spans="1:38" ht="20.100000000000001" customHeight="1" thickBot="1" x14ac:dyDescent="0.25">
      <c r="A65" s="413"/>
      <c r="B65" s="103"/>
      <c r="C65" s="317" t="str">
        <f>IFERROR(VLOOKUP($E$58&amp;D65,抽選結果!$B:$D,3,FALSE),"")</f>
        <v>ＦＣみらい</v>
      </c>
      <c r="D65" s="122">
        <v>8</v>
      </c>
      <c r="E65" s="416"/>
      <c r="G65" s="104"/>
      <c r="I65" s="315"/>
      <c r="L65" s="106"/>
      <c r="M65" s="108"/>
      <c r="N65" s="378"/>
      <c r="O65" s="403"/>
      <c r="P65" s="106"/>
      <c r="Q65" s="4"/>
      <c r="R65" s="15"/>
      <c r="S65" s="428"/>
      <c r="T65" s="429"/>
      <c r="U65" s="784"/>
      <c r="V65" s="312"/>
      <c r="W65" s="400"/>
      <c r="X65" s="398"/>
      <c r="Y65" s="391"/>
      <c r="Z65" s="312"/>
      <c r="AA65" s="104"/>
      <c r="AC65" s="315"/>
      <c r="AD65" s="332"/>
      <c r="AF65" s="106"/>
      <c r="AH65" s="439"/>
      <c r="AI65" s="122">
        <v>1</v>
      </c>
      <c r="AJ65" s="294" t="str">
        <f>IFERROR(VLOOKUP($AH$62&amp;AI65,抽選結果!$B:$D,3,FALSE),"")</f>
        <v>栃木ＳＣ　Ｕ－１２</v>
      </c>
      <c r="AL65" s="413"/>
    </row>
    <row r="66" spans="1:38" ht="20.100000000000001" customHeight="1" thickTop="1" thickBot="1" x14ac:dyDescent="0.25">
      <c r="A66" s="411" t="str">
        <f>IFERROR(VLOOKUP(E67&amp;D71,抽選結果!$B:$E,4,FALSE),"")</f>
        <v>足利本町緑地サッカー場Ｂ</v>
      </c>
      <c r="B66" s="103"/>
      <c r="G66" s="104"/>
      <c r="I66" s="315"/>
      <c r="J66" s="318"/>
      <c r="K66" s="318"/>
      <c r="L66" s="319"/>
      <c r="M66" s="326"/>
      <c r="N66" s="378"/>
      <c r="O66" s="403"/>
      <c r="P66" s="106"/>
      <c r="Q66" s="4"/>
      <c r="S66" s="428"/>
      <c r="T66" s="429"/>
      <c r="U66" s="784"/>
      <c r="V66" s="312"/>
      <c r="W66" s="388"/>
      <c r="X66" s="398"/>
      <c r="Y66" s="391"/>
      <c r="Z66" s="318"/>
      <c r="AA66" s="327"/>
      <c r="AB66" s="318"/>
      <c r="AC66" s="324"/>
      <c r="AD66" s="332"/>
      <c r="AF66" s="106"/>
      <c r="AL66" s="411" t="str">
        <f>IFERROR(VLOOKUP(AH70&amp;AI68,抽選結果!$B:$E,4,FALSE),"")</f>
        <v>真岡市北運動場B</v>
      </c>
    </row>
    <row r="67" spans="1:38" ht="20.100000000000001" customHeight="1" thickTop="1" thickBot="1" x14ac:dyDescent="0.25">
      <c r="A67" s="412"/>
      <c r="B67" s="103"/>
      <c r="C67" s="223" t="str">
        <f>IFERROR(VLOOKUP($E$67&amp;D67,抽選結果!$B:$D,3,FALSE),"")</f>
        <v>ＦＣ　Ａｖａｎｃｅ</v>
      </c>
      <c r="D67" s="122">
        <v>1</v>
      </c>
      <c r="E67" s="414" t="s">
        <v>106</v>
      </c>
      <c r="F67" s="325"/>
      <c r="G67" s="327"/>
      <c r="H67" s="340"/>
      <c r="I67" s="4"/>
      <c r="K67" s="156"/>
      <c r="L67" s="106"/>
      <c r="M67" s="104"/>
      <c r="N67" s="378"/>
      <c r="O67" s="403"/>
      <c r="P67" s="106"/>
      <c r="Q67" s="4"/>
      <c r="S67" s="428"/>
      <c r="T67" s="429"/>
      <c r="U67" s="784"/>
      <c r="V67" s="312"/>
      <c r="W67" s="388"/>
      <c r="X67" s="398"/>
      <c r="Y67" s="378"/>
      <c r="AA67" s="104"/>
      <c r="AB67" s="156"/>
      <c r="AD67" s="15"/>
      <c r="AF67" s="106"/>
      <c r="AH67" s="418" t="s">
        <v>111</v>
      </c>
      <c r="AI67" s="122">
        <v>6</v>
      </c>
      <c r="AJ67" s="317" t="str">
        <f>IFERROR(VLOOKUP($AH$70&amp;AI67,抽選結果!$B:$D,3,FALSE),"")</f>
        <v>ＦＣプリメーロ</v>
      </c>
      <c r="AL67" s="412"/>
    </row>
    <row r="68" spans="1:38" ht="20.100000000000001" customHeight="1" thickTop="1" x14ac:dyDescent="0.2">
      <c r="A68" s="412"/>
      <c r="B68" s="103"/>
      <c r="C68" s="317" t="str">
        <f>IFERROR(VLOOKUP($E$67&amp;D68,抽選結果!$B:$D,3,FALSE),"")</f>
        <v>亀山サッカークラブ</v>
      </c>
      <c r="D68" s="122">
        <v>2</v>
      </c>
      <c r="E68" s="414"/>
      <c r="F68" s="15"/>
      <c r="G68" s="104"/>
      <c r="H68" s="341"/>
      <c r="I68" s="4"/>
      <c r="K68" s="419" t="s">
        <v>726</v>
      </c>
      <c r="L68" s="106"/>
      <c r="M68" s="104"/>
      <c r="N68" s="378"/>
      <c r="O68" s="403"/>
      <c r="P68" s="106"/>
      <c r="Q68" s="4"/>
      <c r="S68" s="428"/>
      <c r="T68" s="429"/>
      <c r="U68" s="784"/>
      <c r="V68" s="312"/>
      <c r="W68" s="388"/>
      <c r="X68" s="398"/>
      <c r="Y68" s="378"/>
      <c r="AA68" s="104"/>
      <c r="AB68" s="419" t="s">
        <v>307</v>
      </c>
      <c r="AD68" s="15"/>
      <c r="AE68" s="32"/>
      <c r="AF68" s="116"/>
      <c r="AG68" s="6"/>
      <c r="AH68" s="415"/>
      <c r="AI68" s="122">
        <v>5</v>
      </c>
      <c r="AJ68" s="223" t="str">
        <f>IFERROR(VLOOKUP($AH$70&amp;AI68,抽選結果!$B:$D,3,FALSE),"")</f>
        <v>ＦＣ真岡２１ファンタジー</v>
      </c>
      <c r="AL68" s="412"/>
    </row>
    <row r="69" spans="1:38" ht="20.100000000000001" customHeight="1" thickBot="1" x14ac:dyDescent="0.25">
      <c r="A69" s="412"/>
      <c r="B69" s="76"/>
      <c r="C69" s="223" t="str">
        <f>IFERROR(VLOOKUP($E$67&amp;D69,抽選結果!$B:$D,3,FALSE),"")</f>
        <v>栃木Ｃｈａｒｍｅ．Ｆ．Ｃ</v>
      </c>
      <c r="D69" s="122">
        <v>3</v>
      </c>
      <c r="E69" s="414"/>
      <c r="F69" s="15"/>
      <c r="G69" s="104"/>
      <c r="H69" s="315"/>
      <c r="I69" s="344"/>
      <c r="J69" s="152"/>
      <c r="K69" s="420"/>
      <c r="L69" s="143"/>
      <c r="M69" s="104"/>
      <c r="N69" s="378"/>
      <c r="O69" s="403"/>
      <c r="P69" s="106"/>
      <c r="Q69" s="4"/>
      <c r="S69" s="428"/>
      <c r="T69" s="429"/>
      <c r="U69" s="784"/>
      <c r="V69" s="312"/>
      <c r="W69" s="388"/>
      <c r="X69" s="398"/>
      <c r="Y69" s="378"/>
      <c r="AA69" s="104"/>
      <c r="AB69" s="420"/>
      <c r="AD69" s="345"/>
      <c r="AE69" s="15"/>
      <c r="AF69" s="106"/>
      <c r="AG69" s="4"/>
      <c r="AH69" s="416"/>
      <c r="AI69" s="122">
        <v>4</v>
      </c>
      <c r="AJ69" s="223" t="str">
        <f>IFERROR(VLOOKUP($AH$70&amp;AI69,抽選結果!$B:$D,3,FALSE),"")</f>
        <v>南イレブン</v>
      </c>
      <c r="AL69" s="412"/>
    </row>
    <row r="70" spans="1:38" ht="20.100000000000001" customHeight="1" thickTop="1" x14ac:dyDescent="0.2">
      <c r="A70" s="412"/>
      <c r="B70" s="76"/>
      <c r="C70" s="223" t="str">
        <f>IFERROR(VLOOKUP($E$67&amp;D70,抽選結果!$B:$D,3,FALSE),"")</f>
        <v>壬生町ジュニアサッカークラブ</v>
      </c>
      <c r="D70" s="122">
        <v>4</v>
      </c>
      <c r="E70" s="414" t="s">
        <v>107</v>
      </c>
      <c r="F70" s="15"/>
      <c r="G70" s="104"/>
      <c r="H70" s="4"/>
      <c r="I70" s="152"/>
      <c r="J70" s="152"/>
      <c r="K70" s="420"/>
      <c r="L70" s="143"/>
      <c r="M70" s="104"/>
      <c r="N70" s="378"/>
      <c r="O70" s="403"/>
      <c r="P70" s="106"/>
      <c r="Q70" s="4"/>
      <c r="S70" s="428"/>
      <c r="T70" s="429"/>
      <c r="U70" s="784"/>
      <c r="V70" s="312"/>
      <c r="W70" s="388"/>
      <c r="X70" s="398"/>
      <c r="Y70" s="378"/>
      <c r="AA70" s="104"/>
      <c r="AB70" s="420"/>
      <c r="AD70" s="315"/>
      <c r="AE70" s="312"/>
      <c r="AF70" s="106"/>
      <c r="AG70" s="4"/>
      <c r="AH70" s="418" t="s">
        <v>110</v>
      </c>
      <c r="AI70" s="122">
        <v>3</v>
      </c>
      <c r="AJ70" s="223" t="str">
        <f>IFERROR(VLOOKUP($AH$70&amp;AI70,抽選結果!$B:$D,3,FALSE),"")</f>
        <v>昭和戸祭・細谷サッカークラブ</v>
      </c>
      <c r="AL70" s="412"/>
    </row>
    <row r="71" spans="1:38" ht="20.100000000000001" customHeight="1" thickBot="1" x14ac:dyDescent="0.25">
      <c r="A71" s="412"/>
      <c r="B71" s="103"/>
      <c r="C71" s="223" t="str">
        <f>IFERROR(VLOOKUP($E$67&amp;D71,抽選結果!$B:$D,3,FALSE),"")</f>
        <v>足利サッカークラブジュニア</v>
      </c>
      <c r="D71" s="122">
        <v>5</v>
      </c>
      <c r="E71" s="414"/>
      <c r="F71" s="16"/>
      <c r="G71" s="112"/>
      <c r="H71" s="31"/>
      <c r="K71" s="420"/>
      <c r="L71" s="106"/>
      <c r="M71" s="104"/>
      <c r="N71" s="378"/>
      <c r="O71" s="403"/>
      <c r="P71" s="106"/>
      <c r="Q71" s="4"/>
      <c r="S71" s="428"/>
      <c r="T71" s="429"/>
      <c r="U71" s="784"/>
      <c r="V71" s="312"/>
      <c r="W71" s="388"/>
      <c r="X71" s="398"/>
      <c r="Y71" s="378"/>
      <c r="AA71" s="104"/>
      <c r="AB71" s="420"/>
      <c r="AD71" s="315"/>
      <c r="AE71" s="318"/>
      <c r="AF71" s="319"/>
      <c r="AG71" s="320"/>
      <c r="AH71" s="415"/>
      <c r="AI71" s="122">
        <v>2</v>
      </c>
      <c r="AJ71" s="223" t="str">
        <f>IFERROR(VLOOKUP($AH$70&amp;AI71,抽選結果!$B:$D,3,FALSE),"")</f>
        <v>フットボールクラブ氏家ｓａｌｉｒｅ</v>
      </c>
      <c r="AL71" s="412"/>
    </row>
    <row r="72" spans="1:38" ht="20.100000000000001" customHeight="1" thickTop="1" x14ac:dyDescent="0.2">
      <c r="A72" s="412"/>
      <c r="B72" s="103"/>
      <c r="C72" s="317" t="str">
        <f>IFERROR(VLOOKUP($E$67&amp;D72,抽選結果!$B:$D,3,FALSE),"")</f>
        <v>豊郷ＪＦＣ宇都宮</v>
      </c>
      <c r="D72" s="122">
        <v>6</v>
      </c>
      <c r="E72" s="414"/>
      <c r="G72" s="104"/>
      <c r="K72" s="420"/>
      <c r="L72" s="106"/>
      <c r="M72" s="104"/>
      <c r="N72" s="378"/>
      <c r="O72" s="403"/>
      <c r="P72" s="106"/>
      <c r="Q72" s="4"/>
      <c r="S72" s="428"/>
      <c r="T72" s="429"/>
      <c r="U72" s="784"/>
      <c r="V72" s="312"/>
      <c r="W72" s="388"/>
      <c r="X72" s="398"/>
      <c r="Y72" s="378"/>
      <c r="AA72" s="104"/>
      <c r="AB72" s="420"/>
      <c r="AF72" s="106"/>
      <c r="AH72" s="416"/>
      <c r="AI72" s="122">
        <v>1</v>
      </c>
      <c r="AJ72" s="317" t="str">
        <f>IFERROR(VLOOKUP($AH$70&amp;AI72,抽選結果!$B:$D,3,FALSE),"")</f>
        <v>三重・山前ＦＣ</v>
      </c>
      <c r="AL72" s="412"/>
    </row>
    <row r="73" spans="1:38" ht="20.100000000000001" customHeight="1" thickBot="1" x14ac:dyDescent="0.25">
      <c r="A73" s="413"/>
      <c r="B73" s="103"/>
      <c r="G73" s="104"/>
      <c r="I73" s="49"/>
      <c r="J73" s="49"/>
      <c r="K73" s="420"/>
      <c r="L73" s="136"/>
      <c r="M73" s="104"/>
      <c r="N73" s="312"/>
      <c r="O73" s="315"/>
      <c r="P73" s="319"/>
      <c r="Q73" s="320"/>
      <c r="S73" s="428"/>
      <c r="T73" s="429"/>
      <c r="U73" s="784"/>
      <c r="V73" s="318"/>
      <c r="W73" s="389"/>
      <c r="X73" s="312"/>
      <c r="Y73" s="378"/>
      <c r="Z73" s="54"/>
      <c r="AA73" s="167"/>
      <c r="AB73" s="420"/>
      <c r="AC73" s="49"/>
      <c r="AD73" s="49"/>
      <c r="AF73" s="106"/>
      <c r="AL73" s="413"/>
    </row>
    <row r="74" spans="1:38" ht="20.100000000000001" customHeight="1" thickTop="1" x14ac:dyDescent="0.2">
      <c r="A74" s="411" t="str">
        <f>IFERROR(VLOOKUP(E75&amp;D79,抽選結果!$B:$E,4,FALSE),"")</f>
        <v>真岡市鬼怒自然公園サッカー場AA</v>
      </c>
      <c r="B74" s="103"/>
      <c r="G74" s="104"/>
      <c r="I74" s="49"/>
      <c r="J74" s="49"/>
      <c r="K74" s="420"/>
      <c r="L74" s="136"/>
      <c r="M74" s="104"/>
      <c r="N74" s="312"/>
      <c r="O74" s="4"/>
      <c r="P74" s="106"/>
      <c r="Q74" s="312"/>
      <c r="S74" s="428"/>
      <c r="T74" s="429"/>
      <c r="V74" s="106"/>
      <c r="W74" s="108"/>
      <c r="X74" s="15"/>
      <c r="Y74" s="378"/>
      <c r="Z74" s="54"/>
      <c r="AA74" s="167"/>
      <c r="AB74" s="420"/>
      <c r="AC74" s="49"/>
      <c r="AD74" s="49"/>
      <c r="AF74" s="106"/>
      <c r="AL74" s="411" t="str">
        <f>IFERROR(VLOOKUP(AH78&amp;AI76,抽選結果!$B:$E,4,FALSE),"")</f>
        <v>大桶運動公園B</v>
      </c>
    </row>
    <row r="75" spans="1:38" ht="20.100000000000001" customHeight="1" thickBot="1" x14ac:dyDescent="0.25">
      <c r="A75" s="412"/>
      <c r="B75" s="103"/>
      <c r="C75" s="317" t="str">
        <f>IFERROR(VLOOKUP($E$75&amp;D75,抽選結果!$B:$D,3,FALSE),"")</f>
        <v>本郷北フットボールクラブ</v>
      </c>
      <c r="D75" s="122">
        <v>1</v>
      </c>
      <c r="E75" s="414" t="s">
        <v>27</v>
      </c>
      <c r="G75" s="104"/>
      <c r="H75" s="30"/>
      <c r="K75" s="420"/>
      <c r="L75" s="106"/>
      <c r="M75" s="104"/>
      <c r="N75" s="312"/>
      <c r="O75" s="4"/>
      <c r="P75" s="106"/>
      <c r="S75" s="428"/>
      <c r="T75" s="429"/>
      <c r="V75" s="106"/>
      <c r="W75" s="104"/>
      <c r="X75" s="15"/>
      <c r="Y75" s="378"/>
      <c r="AA75" s="104"/>
      <c r="AB75" s="420"/>
      <c r="AD75" s="318"/>
      <c r="AE75" s="318"/>
      <c r="AF75" s="319"/>
      <c r="AG75" s="320"/>
      <c r="AH75" s="418" t="s">
        <v>316</v>
      </c>
      <c r="AI75" s="122">
        <v>6</v>
      </c>
      <c r="AJ75" s="223" t="str">
        <f>IFERROR(VLOOKUP($AH$78&amp;AI75,抽選結果!$B:$D,3,FALSE),"")</f>
        <v>西原ＦＣ</v>
      </c>
      <c r="AL75" s="412"/>
    </row>
    <row r="76" spans="1:38" ht="20.100000000000001" customHeight="1" thickTop="1" thickBot="1" x14ac:dyDescent="0.25">
      <c r="A76" s="412"/>
      <c r="B76" s="103"/>
      <c r="C76" s="223" t="str">
        <f>IFERROR(VLOOKUP($E$75&amp;D76,抽選結果!$B:$D,3,FALSE),"")</f>
        <v>高林・青木フットボールクラブ（高林・青木ＦＣ）</v>
      </c>
      <c r="D76" s="122">
        <v>2</v>
      </c>
      <c r="E76" s="414"/>
      <c r="F76" s="32"/>
      <c r="G76" s="113"/>
      <c r="H76" s="5"/>
      <c r="I76" s="6"/>
      <c r="K76" s="420"/>
      <c r="L76" s="106"/>
      <c r="M76" s="104"/>
      <c r="N76" s="312"/>
      <c r="O76" s="4"/>
      <c r="P76" s="106"/>
      <c r="S76" s="430"/>
      <c r="T76" s="431"/>
      <c r="V76" s="106"/>
      <c r="W76" s="104"/>
      <c r="X76" s="15"/>
      <c r="Y76" s="378"/>
      <c r="AA76" s="104"/>
      <c r="AB76" s="420"/>
      <c r="AC76" s="315"/>
      <c r="AD76" s="312"/>
      <c r="AE76" s="312"/>
      <c r="AF76" s="106"/>
      <c r="AG76" s="4"/>
      <c r="AH76" s="415"/>
      <c r="AI76" s="122">
        <v>5</v>
      </c>
      <c r="AJ76" s="317" t="str">
        <f>IFERROR(VLOOKUP($AH$78&amp;AI76,抽選結果!$B:$D,3,FALSE),"")</f>
        <v>さくらボン・ディ・ボーラ</v>
      </c>
      <c r="AL76" s="412"/>
    </row>
    <row r="77" spans="1:38" ht="20.100000000000001" customHeight="1" thickTop="1" thickBot="1" x14ac:dyDescent="0.25">
      <c r="A77" s="412"/>
      <c r="B77" s="103"/>
      <c r="C77" s="223" t="str">
        <f>IFERROR(VLOOKUP($E$75&amp;D77,抽選結果!$B:$D,3,FALSE),"")</f>
        <v>喜連川ＦＣＪｒ</v>
      </c>
      <c r="D77" s="122">
        <v>3</v>
      </c>
      <c r="E77" s="414"/>
      <c r="F77" s="15"/>
      <c r="G77" s="104"/>
      <c r="I77" s="153"/>
      <c r="J77" s="49"/>
      <c r="K77" s="421"/>
      <c r="L77" s="144"/>
      <c r="M77" s="104"/>
      <c r="N77" s="312"/>
      <c r="O77" s="4"/>
      <c r="P77" s="106"/>
      <c r="V77" s="106"/>
      <c r="W77" s="104"/>
      <c r="X77" s="15"/>
      <c r="Y77" s="312"/>
      <c r="AA77" s="104"/>
      <c r="AB77" s="421"/>
      <c r="AC77" s="315"/>
      <c r="AD77" s="312"/>
      <c r="AF77" s="106"/>
      <c r="AG77" s="4"/>
      <c r="AH77" s="416"/>
      <c r="AI77" s="122">
        <v>4</v>
      </c>
      <c r="AJ77" s="223" t="str">
        <f>IFERROR(VLOOKUP($AH$78&amp;AI77,抽選結果!$B:$D,3,FALSE),"")</f>
        <v>ＳＵＧＡＯ富士見サッカークラブ</v>
      </c>
      <c r="AL77" s="412"/>
    </row>
    <row r="78" spans="1:38" ht="20.100000000000001" customHeight="1" thickTop="1" thickBot="1" x14ac:dyDescent="0.25">
      <c r="A78" s="412"/>
      <c r="B78" s="103"/>
      <c r="C78" s="223" t="str">
        <f>IFERROR(VLOOKUP($E$75&amp;D78,抽選結果!$B:$D,3,FALSE),"")</f>
        <v>ＴＥＡＭ　リフレＳＣ</v>
      </c>
      <c r="D78" s="122">
        <v>4</v>
      </c>
      <c r="E78" s="414" t="s">
        <v>28</v>
      </c>
      <c r="F78" s="15"/>
      <c r="G78" s="104"/>
      <c r="I78" s="153"/>
      <c r="J78" s="329"/>
      <c r="K78" s="330"/>
      <c r="L78" s="331"/>
      <c r="M78" s="327"/>
      <c r="N78" s="312"/>
      <c r="O78" s="4"/>
      <c r="P78" s="106"/>
      <c r="V78" s="106"/>
      <c r="W78" s="104"/>
      <c r="X78" s="15"/>
      <c r="Y78" s="312"/>
      <c r="Z78" s="318"/>
      <c r="AA78" s="327"/>
      <c r="AB78" s="330"/>
      <c r="AC78" s="324"/>
      <c r="AD78" s="312"/>
      <c r="AF78" s="106"/>
      <c r="AG78" s="4"/>
      <c r="AH78" s="418" t="s">
        <v>317</v>
      </c>
      <c r="AI78" s="122">
        <v>3</v>
      </c>
      <c r="AJ78" s="317" t="str">
        <f>IFERROR(VLOOKUP($AH$78&amp;AI78,抽選結果!$B:$D,3,FALSE),"")</f>
        <v>ＪＦＣファイターズ</v>
      </c>
      <c r="AL78" s="412"/>
    </row>
    <row r="79" spans="1:38" ht="20.100000000000001" customHeight="1" thickTop="1" thickBot="1" x14ac:dyDescent="0.25">
      <c r="A79" s="412"/>
      <c r="B79" s="103"/>
      <c r="C79" s="317" t="str">
        <f>IFERROR(VLOOKUP($E$75&amp;D79,抽選結果!$B:$D,3,FALSE),"")</f>
        <v>真岡西サッカークラブブリッツ</v>
      </c>
      <c r="D79" s="122">
        <v>5</v>
      </c>
      <c r="E79" s="414"/>
      <c r="F79" s="15"/>
      <c r="G79" s="104"/>
      <c r="H79" s="30"/>
      <c r="I79" s="315"/>
      <c r="J79" s="312"/>
      <c r="K79" s="328"/>
      <c r="L79" s="106"/>
      <c r="M79" s="387"/>
      <c r="N79" s="312"/>
      <c r="O79" s="4"/>
      <c r="P79" s="106"/>
      <c r="V79" s="106"/>
      <c r="W79" s="104"/>
      <c r="X79" s="15"/>
      <c r="Y79" s="312"/>
      <c r="Z79" s="15"/>
      <c r="AA79" s="104"/>
      <c r="AB79" s="328"/>
      <c r="AC79" s="312"/>
      <c r="AD79" s="15"/>
      <c r="AE79" s="318"/>
      <c r="AF79" s="319"/>
      <c r="AG79" s="320"/>
      <c r="AH79" s="415"/>
      <c r="AI79" s="122">
        <v>2</v>
      </c>
      <c r="AJ79" s="223" t="str">
        <f>IFERROR(VLOOKUP($AH$78&amp;AI79,抽選結果!$B:$D,3,FALSE),"")</f>
        <v>上三川サッカークラブ</v>
      </c>
      <c r="AL79" s="412"/>
    </row>
    <row r="80" spans="1:38" ht="20.100000000000001" customHeight="1" thickTop="1" x14ac:dyDescent="0.2">
      <c r="A80" s="412"/>
      <c r="B80" s="103"/>
      <c r="C80" s="223" t="str">
        <f>IFERROR(VLOOKUP($E$75&amp;D80,抽選結果!$B:$D,3,FALSE),"")</f>
        <v>壬生ＦＣユナイテッド</v>
      </c>
      <c r="D80" s="122">
        <v>6</v>
      </c>
      <c r="E80" s="414"/>
      <c r="F80" s="5"/>
      <c r="G80" s="113"/>
      <c r="H80" s="6"/>
      <c r="I80" s="315"/>
      <c r="K80" s="156"/>
      <c r="L80" s="106"/>
      <c r="M80" s="388"/>
      <c r="N80" s="312"/>
      <c r="O80" s="4"/>
      <c r="P80" s="106"/>
      <c r="V80" s="106"/>
      <c r="W80" s="104"/>
      <c r="X80" s="15"/>
      <c r="Y80" s="312"/>
      <c r="Z80" s="15"/>
      <c r="AA80" s="104"/>
      <c r="AB80" s="156"/>
      <c r="AD80" s="321"/>
      <c r="AE80" s="312"/>
      <c r="AF80" s="106"/>
      <c r="AH80" s="416"/>
      <c r="AI80" s="122">
        <v>1</v>
      </c>
      <c r="AJ80" s="223" t="str">
        <f>IFERROR(VLOOKUP($AH$78&amp;AI80,抽選結果!$B:$D,3,FALSE),"")</f>
        <v>栃木フォルツァＳＣ</v>
      </c>
      <c r="AL80" s="412"/>
    </row>
    <row r="81" spans="1:38" ht="20.100000000000001" customHeight="1" thickBot="1" x14ac:dyDescent="0.25">
      <c r="A81" s="413"/>
      <c r="B81" s="103"/>
      <c r="G81" s="104"/>
      <c r="H81" s="4"/>
      <c r="I81" s="348"/>
      <c r="L81" s="106"/>
      <c r="M81" s="388"/>
      <c r="N81" s="333"/>
      <c r="O81" s="4"/>
      <c r="P81" s="106"/>
      <c r="V81" s="106"/>
      <c r="W81" s="104"/>
      <c r="X81" s="15"/>
      <c r="Y81" s="312"/>
      <c r="Z81" s="15"/>
      <c r="AA81" s="104"/>
      <c r="AD81" s="322"/>
      <c r="AE81" s="312"/>
      <c r="AF81" s="106"/>
      <c r="AL81" s="413"/>
    </row>
    <row r="82" spans="1:38" ht="20.100000000000001" customHeight="1" thickTop="1" x14ac:dyDescent="0.2">
      <c r="A82" s="411" t="str">
        <f>IFERROR(VLOOKUP(E83&amp;D87,抽選結果!$B:$E,4,FALSE),"")</f>
        <v>益子町民センターグランドA</v>
      </c>
      <c r="B82" s="103"/>
      <c r="G82" s="104"/>
      <c r="H82" s="315"/>
      <c r="I82" s="312"/>
      <c r="L82" s="106"/>
      <c r="M82" s="388"/>
      <c r="N82" s="333"/>
      <c r="O82" s="4"/>
      <c r="P82" s="106"/>
      <c r="S82" s="119"/>
      <c r="T82" s="119"/>
      <c r="V82" s="106"/>
      <c r="W82" s="104"/>
      <c r="X82" s="15"/>
      <c r="Y82" s="312"/>
      <c r="Z82" s="15"/>
      <c r="AA82" s="104"/>
      <c r="AD82" s="152"/>
      <c r="AE82" s="15"/>
      <c r="AF82" s="106"/>
      <c r="AL82" s="411" t="str">
        <f>IFERROR(VLOOKUP(AH86&amp;AI84,抽選結果!$B:$E,4,FALSE),"")</f>
        <v>真岡市鬼怒自然公園サッカー場AB</v>
      </c>
    </row>
    <row r="83" spans="1:38" ht="20.100000000000001" customHeight="1" thickBot="1" x14ac:dyDescent="0.25">
      <c r="A83" s="412"/>
      <c r="B83" s="103"/>
      <c r="C83" s="317" t="str">
        <f>IFERROR(VLOOKUP($E$83&amp;D83,抽選結果!$B:$D,3,FALSE),"")</f>
        <v>ＦＣ　ＶＡＬＯＮ</v>
      </c>
      <c r="D83" s="122">
        <v>1</v>
      </c>
      <c r="E83" s="414" t="s">
        <v>29</v>
      </c>
      <c r="F83" s="325"/>
      <c r="G83" s="327"/>
      <c r="H83" s="339"/>
      <c r="L83" s="106"/>
      <c r="M83" s="388"/>
      <c r="N83" s="312"/>
      <c r="O83" s="4"/>
      <c r="P83" s="106"/>
      <c r="S83" s="119"/>
      <c r="T83" s="119"/>
      <c r="V83" s="106"/>
      <c r="W83" s="104"/>
      <c r="X83" s="15"/>
      <c r="Y83" s="312"/>
      <c r="Z83" s="15"/>
      <c r="AA83" s="104"/>
      <c r="AE83" s="16"/>
      <c r="AF83" s="145"/>
      <c r="AH83" s="418" t="s">
        <v>318</v>
      </c>
      <c r="AI83" s="122">
        <v>6</v>
      </c>
      <c r="AJ83" s="223" t="str">
        <f>IFERROR(VLOOKUP($AH$86&amp;AI83,抽選結果!$B:$D,3,FALSE),"")</f>
        <v>リフレＳＣチェルビアット</v>
      </c>
      <c r="AL83" s="412"/>
    </row>
    <row r="84" spans="1:38" ht="20.100000000000001" customHeight="1" thickTop="1" x14ac:dyDescent="0.2">
      <c r="A84" s="412"/>
      <c r="B84" s="103"/>
      <c r="C84" s="223" t="str">
        <f>IFERROR(VLOOKUP($E$83&amp;D84,抽選結果!$B:$D,3,FALSE),"")</f>
        <v>Ｓ４　スペランツァ</v>
      </c>
      <c r="D84" s="122">
        <v>2</v>
      </c>
      <c r="E84" s="414"/>
      <c r="F84" s="15"/>
      <c r="G84" s="104"/>
      <c r="L84" s="106"/>
      <c r="M84" s="388"/>
      <c r="N84" s="312"/>
      <c r="O84" s="4"/>
      <c r="P84" s="106"/>
      <c r="S84" s="119"/>
      <c r="T84" s="119"/>
      <c r="V84" s="106"/>
      <c r="W84" s="115"/>
      <c r="X84" s="15"/>
      <c r="Y84" s="312"/>
      <c r="Z84" s="15"/>
      <c r="AA84" s="104"/>
      <c r="AF84" s="106"/>
      <c r="AG84" s="6"/>
      <c r="AH84" s="415"/>
      <c r="AI84" s="122">
        <v>5</v>
      </c>
      <c r="AJ84" s="223" t="str">
        <f>IFERROR(VLOOKUP($AH$86&amp;AI84,抽選結果!$B:$D,3,FALSE),"")</f>
        <v>ＨＦＣ真岡</v>
      </c>
      <c r="AL84" s="412"/>
    </row>
    <row r="85" spans="1:38" ht="20.100000000000001" customHeight="1" thickBot="1" x14ac:dyDescent="0.25">
      <c r="A85" s="412"/>
      <c r="B85" s="103"/>
      <c r="C85" s="223" t="str">
        <f>IFERROR(VLOOKUP($E$83&amp;D85,抽選結果!$B:$D,3,FALSE),"")</f>
        <v>フットボールクラブガナドール大田原Ｕ１２</v>
      </c>
      <c r="D85" s="122">
        <v>3</v>
      </c>
      <c r="E85" s="414"/>
      <c r="F85" s="15"/>
      <c r="G85" s="104"/>
      <c r="I85" s="152"/>
      <c r="J85" s="152"/>
      <c r="K85" s="432" t="s">
        <v>41</v>
      </c>
      <c r="L85" s="143"/>
      <c r="M85" s="388"/>
      <c r="N85" s="318"/>
      <c r="O85" s="320"/>
      <c r="P85" s="106"/>
      <c r="S85" s="119"/>
      <c r="T85" s="119"/>
      <c r="V85" s="106"/>
      <c r="W85" s="115"/>
      <c r="X85" s="325"/>
      <c r="Y85" s="318"/>
      <c r="Z85" s="15"/>
      <c r="AA85" s="104"/>
      <c r="AB85" s="432" t="s">
        <v>78</v>
      </c>
      <c r="AF85" s="106"/>
      <c r="AG85" s="4"/>
      <c r="AH85" s="416"/>
      <c r="AI85" s="122">
        <v>4</v>
      </c>
      <c r="AJ85" s="317" t="str">
        <f>IFERROR(VLOOKUP($AH$86&amp;AI85,抽選結果!$B:$D,3,FALSE),"")</f>
        <v>ヴェルフェ矢板Ｕ－１２・ｖｅｒｔ</v>
      </c>
      <c r="AL85" s="412"/>
    </row>
    <row r="86" spans="1:38" ht="20.100000000000001" customHeight="1" thickTop="1" x14ac:dyDescent="0.2">
      <c r="A86" s="412"/>
      <c r="B86" s="103"/>
      <c r="C86" s="223" t="str">
        <f>IFERROR(VLOOKUP($E$83&amp;D86,抽選結果!$B:$D,3,FALSE),"")</f>
        <v>鹿沼西ＦＣ</v>
      </c>
      <c r="D86" s="122">
        <v>4</v>
      </c>
      <c r="E86" s="414" t="s">
        <v>30</v>
      </c>
      <c r="F86" s="15"/>
      <c r="G86" s="104"/>
      <c r="I86" s="152"/>
      <c r="J86" s="152"/>
      <c r="K86" s="432"/>
      <c r="L86" s="143"/>
      <c r="M86" s="108"/>
      <c r="P86" s="106"/>
      <c r="S86" s="119"/>
      <c r="T86" s="119"/>
      <c r="W86" s="115"/>
      <c r="X86" s="312"/>
      <c r="Y86" s="341"/>
      <c r="Z86" s="312"/>
      <c r="AA86" s="104"/>
      <c r="AB86" s="432"/>
      <c r="AF86" s="106"/>
      <c r="AG86" s="4"/>
      <c r="AH86" s="418" t="s">
        <v>319</v>
      </c>
      <c r="AI86" s="122">
        <v>3</v>
      </c>
      <c r="AJ86" s="317" t="str">
        <f>IFERROR(VLOOKUP($AH$86&amp;AI86,抽選結果!$B:$D,3,FALSE),"")</f>
        <v>ＭＯＲＡＮＧＯ栃木フットボールクラブＵ１２</v>
      </c>
      <c r="AL86" s="412"/>
    </row>
    <row r="87" spans="1:38" ht="20.100000000000001" customHeight="1" thickBot="1" x14ac:dyDescent="0.25">
      <c r="A87" s="412"/>
      <c r="B87" s="103"/>
      <c r="C87" s="317" t="str">
        <f>IFERROR(VLOOKUP($E$83&amp;D87,抽選結果!$B:$D,3,FALSE),"")</f>
        <v>益子ＳＣ</v>
      </c>
      <c r="D87" s="122">
        <v>5</v>
      </c>
      <c r="E87" s="414"/>
      <c r="F87" s="325"/>
      <c r="G87" s="327"/>
      <c r="H87" s="340"/>
      <c r="L87" s="106"/>
      <c r="M87" s="108"/>
      <c r="P87" s="106"/>
      <c r="S87" s="119"/>
      <c r="T87" s="119"/>
      <c r="W87" s="115"/>
      <c r="Y87" s="315"/>
      <c r="Z87" s="312"/>
      <c r="AA87" s="104"/>
      <c r="AE87" s="318"/>
      <c r="AF87" s="319"/>
      <c r="AG87" s="320"/>
      <c r="AH87" s="415"/>
      <c r="AI87" s="122">
        <v>2</v>
      </c>
      <c r="AJ87" s="223" t="str">
        <f>IFERROR(VLOOKUP($AH$86&amp;AI87,抽選結果!$B:$D,3,FALSE),"")</f>
        <v>那須野ヶ原ＦＣボンジボーラ　Ｕ１１</v>
      </c>
      <c r="AL87" s="412"/>
    </row>
    <row r="88" spans="1:38" ht="20.100000000000001" customHeight="1" thickTop="1" thickBot="1" x14ac:dyDescent="0.25">
      <c r="A88" s="412"/>
      <c r="B88" s="103"/>
      <c r="C88" s="223" t="str">
        <f>IFERROR(VLOOKUP($E$83&amp;D88,抽選結果!$B:$D,3,FALSE),"")</f>
        <v>岡西ＦＣ</v>
      </c>
      <c r="D88" s="122">
        <v>6</v>
      </c>
      <c r="E88" s="414"/>
      <c r="F88" s="312"/>
      <c r="G88" s="104"/>
      <c r="H88" s="341"/>
      <c r="L88" s="106"/>
      <c r="M88" s="108"/>
      <c r="P88" s="106"/>
      <c r="S88" s="119"/>
      <c r="T88" s="119"/>
      <c r="W88" s="115"/>
      <c r="Y88" s="315"/>
      <c r="Z88" s="312"/>
      <c r="AA88" s="104"/>
      <c r="AD88" s="324"/>
      <c r="AE88" s="323"/>
      <c r="AF88" s="106"/>
      <c r="AG88" s="312"/>
      <c r="AH88" s="416"/>
      <c r="AI88" s="122">
        <v>1</v>
      </c>
      <c r="AJ88" s="223" t="str">
        <f>IFERROR(VLOOKUP($AH$86&amp;AI88,抽選結果!$B:$D,3,FALSE),"")</f>
        <v>富士見サッカースポーツ少年団</v>
      </c>
      <c r="AL88" s="412"/>
    </row>
    <row r="89" spans="1:38" ht="20.100000000000001" customHeight="1" thickTop="1" thickBot="1" x14ac:dyDescent="0.25">
      <c r="A89" s="413"/>
      <c r="B89" s="76"/>
      <c r="G89" s="104"/>
      <c r="H89" s="315"/>
      <c r="I89" s="346"/>
      <c r="J89" s="152"/>
      <c r="K89" s="154"/>
      <c r="L89" s="143"/>
      <c r="M89" s="108"/>
      <c r="P89" s="106"/>
      <c r="S89" s="119"/>
      <c r="T89" s="119"/>
      <c r="W89" s="115"/>
      <c r="Y89" s="315"/>
      <c r="Z89" s="312"/>
      <c r="AA89" s="104"/>
      <c r="AD89" s="78"/>
      <c r="AE89" s="15"/>
      <c r="AF89" s="106"/>
      <c r="AL89" s="413"/>
    </row>
    <row r="90" spans="1:38" ht="20.100000000000001" customHeight="1" thickTop="1" x14ac:dyDescent="0.2">
      <c r="A90" s="411" t="str">
        <f>IFERROR(VLOOKUP(E91&amp;D95,抽選結果!$B:$E,4,FALSE),"")</f>
        <v>大桶運動公園A</v>
      </c>
      <c r="B90" s="76"/>
      <c r="G90" s="104"/>
      <c r="H90" s="4"/>
      <c r="I90" s="4"/>
      <c r="L90" s="106"/>
      <c r="M90" s="108"/>
      <c r="P90" s="106"/>
      <c r="S90" s="119"/>
      <c r="T90" s="119"/>
      <c r="W90" s="115"/>
      <c r="Y90" s="315"/>
      <c r="Z90" s="312"/>
      <c r="AA90" s="104"/>
      <c r="AD90" s="78"/>
      <c r="AE90" s="15"/>
      <c r="AF90" s="106"/>
      <c r="AL90" s="411" t="str">
        <f>IFERROR(VLOOKUP(AH94&amp;AI92,抽選結果!$B:$E,4,FALSE),"")</f>
        <v>南河内東部運動広場A</v>
      </c>
    </row>
    <row r="91" spans="1:38" ht="20.100000000000001" customHeight="1" x14ac:dyDescent="0.2">
      <c r="A91" s="412"/>
      <c r="B91" s="103"/>
      <c r="C91" s="317" t="str">
        <f>IFERROR(VLOOKUP($E$91&amp;D91,抽選結果!$B:$D,3,FALSE),"")</f>
        <v>祖母井クラブ</v>
      </c>
      <c r="D91" s="122">
        <v>1</v>
      </c>
      <c r="E91" s="414" t="s">
        <v>31</v>
      </c>
      <c r="F91" s="2"/>
      <c r="G91" s="112"/>
      <c r="H91" s="31"/>
      <c r="I91" s="4"/>
      <c r="L91" s="106"/>
      <c r="M91" s="108"/>
      <c r="P91" s="106"/>
      <c r="S91" s="119"/>
      <c r="T91" s="119"/>
      <c r="W91" s="115"/>
      <c r="Y91" s="315"/>
      <c r="Z91" s="312"/>
      <c r="AA91" s="104"/>
      <c r="AD91" s="15"/>
      <c r="AE91" s="16"/>
      <c r="AF91" s="145"/>
      <c r="AG91" s="2"/>
      <c r="AH91" s="418" t="s">
        <v>109</v>
      </c>
      <c r="AI91" s="122">
        <v>6</v>
      </c>
      <c r="AJ91" s="223" t="str">
        <f>IFERROR(VLOOKUP($AH$94&amp;AI91,抽選結果!$B:$D,3,FALSE),"")</f>
        <v>市野沢ＦＣ</v>
      </c>
      <c r="AL91" s="412"/>
    </row>
    <row r="92" spans="1:38" ht="20.100000000000001" customHeight="1" thickBot="1" x14ac:dyDescent="0.25">
      <c r="A92" s="412"/>
      <c r="B92" s="103"/>
      <c r="C92" s="223" t="str">
        <f>IFERROR(VLOOKUP($E$91&amp;D92,抽選結果!$B:$D,3,FALSE),"")</f>
        <v>ＣＦＡ日光</v>
      </c>
      <c r="D92" s="122">
        <v>2</v>
      </c>
      <c r="E92" s="414"/>
      <c r="F92" s="15"/>
      <c r="G92" s="104"/>
      <c r="I92" s="4"/>
      <c r="J92" s="325"/>
      <c r="K92" s="318"/>
      <c r="L92" s="319"/>
      <c r="M92" s="326"/>
      <c r="P92" s="106"/>
      <c r="S92" s="119"/>
      <c r="T92" s="119"/>
      <c r="W92" s="115"/>
      <c r="Y92" s="315"/>
      <c r="Z92" s="318"/>
      <c r="AA92" s="327"/>
      <c r="AB92" s="318"/>
      <c r="AC92" s="320"/>
      <c r="AD92" s="15"/>
      <c r="AF92" s="106"/>
      <c r="AG92" s="4"/>
      <c r="AH92" s="415"/>
      <c r="AI92" s="122">
        <v>5</v>
      </c>
      <c r="AJ92" s="317" t="str">
        <f>IFERROR(VLOOKUP($AH$94&amp;AI92,抽選結果!$B:$D,3,FALSE),"")</f>
        <v>ＪＦＣ　Ｗｉｎｇ</v>
      </c>
      <c r="AL92" s="412"/>
    </row>
    <row r="93" spans="1:38" ht="20.100000000000001" customHeight="1" thickTop="1" x14ac:dyDescent="0.2">
      <c r="A93" s="412"/>
      <c r="B93" s="103"/>
      <c r="C93" s="223" t="str">
        <f>IFERROR(VLOOKUP($E$91&amp;D93,抽選結果!$B:$D,3,FALSE),"")</f>
        <v>国本ジュニアサッカークラブ（国本ＪＳＣ）</v>
      </c>
      <c r="D93" s="122">
        <v>3</v>
      </c>
      <c r="E93" s="414"/>
      <c r="F93" s="15"/>
      <c r="G93" s="104"/>
      <c r="I93" s="352"/>
      <c r="J93" s="152"/>
      <c r="K93" s="154"/>
      <c r="L93" s="143"/>
      <c r="M93" s="104"/>
      <c r="P93" s="106"/>
      <c r="W93" s="115"/>
      <c r="AA93" s="104"/>
      <c r="AC93" s="341"/>
      <c r="AD93" s="312"/>
      <c r="AF93" s="106"/>
      <c r="AG93" s="4"/>
      <c r="AH93" s="416"/>
      <c r="AI93" s="122">
        <v>4</v>
      </c>
      <c r="AJ93" s="223" t="str">
        <f>IFERROR(VLOOKUP($AH$94&amp;AI93,抽選結果!$B:$D,3,FALSE),"")</f>
        <v>ＦＣブロケード</v>
      </c>
      <c r="AL93" s="412"/>
    </row>
    <row r="94" spans="1:38" ht="20.100000000000001" customHeight="1" x14ac:dyDescent="0.2">
      <c r="A94" s="412"/>
      <c r="B94" s="103"/>
      <c r="C94" s="317" t="str">
        <f>IFERROR(VLOOKUP($E$91&amp;D94,抽選結果!$B:$D,3,FALSE),"")</f>
        <v>Ｆ．Ｃ．栃木ジュニア</v>
      </c>
      <c r="D94" s="122">
        <v>4</v>
      </c>
      <c r="E94" s="414" t="s">
        <v>32</v>
      </c>
      <c r="F94" s="15"/>
      <c r="G94" s="104"/>
      <c r="I94" s="352"/>
      <c r="J94" s="152"/>
      <c r="K94" s="154"/>
      <c r="L94" s="143"/>
      <c r="M94" s="104"/>
      <c r="P94" s="106"/>
      <c r="W94" s="115"/>
      <c r="AA94" s="104"/>
      <c r="AC94" s="315"/>
      <c r="AD94" s="312"/>
      <c r="AF94" s="106"/>
      <c r="AG94" s="4"/>
      <c r="AH94" s="418" t="s">
        <v>108</v>
      </c>
      <c r="AI94" s="122">
        <v>3</v>
      </c>
      <c r="AJ94" s="317" t="str">
        <f>IFERROR(VLOOKUP($AH$94&amp;AI94,抽選結果!$B:$D,3,FALSE),"")</f>
        <v>ヴェルフェ矢板Ｕ－１２・ｆｌｅｕｒ</v>
      </c>
      <c r="AL94" s="412"/>
    </row>
    <row r="95" spans="1:38" ht="20.100000000000001" customHeight="1" thickBot="1" x14ac:dyDescent="0.25">
      <c r="A95" s="412"/>
      <c r="B95" s="103"/>
      <c r="C95" s="223" t="str">
        <f>IFERROR(VLOOKUP($E$91&amp;D95,抽選結果!$B:$D,3,FALSE),"")</f>
        <v>ＦＣアラノ</v>
      </c>
      <c r="D95" s="122">
        <v>5</v>
      </c>
      <c r="E95" s="414"/>
      <c r="F95" s="325"/>
      <c r="G95" s="327"/>
      <c r="H95" s="340"/>
      <c r="I95" s="324"/>
      <c r="K95" s="156"/>
      <c r="L95" s="106"/>
      <c r="M95" s="104"/>
      <c r="P95" s="106"/>
      <c r="W95" s="115"/>
      <c r="AA95" s="104"/>
      <c r="AB95" s="156"/>
      <c r="AC95" s="315"/>
      <c r="AD95" s="343"/>
      <c r="AE95" s="318"/>
      <c r="AF95" s="319"/>
      <c r="AG95" s="320"/>
      <c r="AH95" s="415"/>
      <c r="AI95" s="122">
        <v>2</v>
      </c>
      <c r="AJ95" s="223" t="str">
        <f>IFERROR(VLOOKUP($AH$94&amp;AI95,抽選結果!$B:$D,3,FALSE),"")</f>
        <v>ＦＣ　ＶＡＬＯＮセカンド</v>
      </c>
      <c r="AL95" s="412"/>
    </row>
    <row r="96" spans="1:38" ht="20.100000000000001" customHeight="1" thickTop="1" x14ac:dyDescent="0.2">
      <c r="A96" s="412"/>
      <c r="B96" s="103"/>
      <c r="C96" s="223" t="str">
        <f>IFERROR(VLOOKUP($E$91&amp;D96,抽選結果!$B:$D,3,FALSE),"")</f>
        <v>ＴＡＣ　ＫＵＺＵＵ　ＦＣ</v>
      </c>
      <c r="D96" s="122">
        <v>6</v>
      </c>
      <c r="E96" s="414"/>
      <c r="G96" s="104"/>
      <c r="K96" s="156"/>
      <c r="L96" s="106"/>
      <c r="M96" s="104"/>
      <c r="P96" s="106"/>
      <c r="W96" s="117"/>
      <c r="AA96" s="104"/>
      <c r="AB96" s="156"/>
      <c r="AF96" s="106"/>
      <c r="AH96" s="416"/>
      <c r="AI96" s="122">
        <v>1</v>
      </c>
      <c r="AJ96" s="223" t="str">
        <f>IFERROR(VLOOKUP($AH$94&amp;AI96,抽選結果!$B:$D,3,FALSE),"")</f>
        <v>ＪＦＣ　足利ラトゥール</v>
      </c>
      <c r="AL96" s="412"/>
    </row>
    <row r="97" spans="1:38" ht="20.100000000000001" customHeight="1" thickBot="1" x14ac:dyDescent="0.25">
      <c r="A97" s="413"/>
      <c r="B97" s="103"/>
      <c r="G97" s="104"/>
      <c r="K97" s="156"/>
      <c r="L97" s="106"/>
      <c r="M97" s="104"/>
      <c r="P97" s="106"/>
      <c r="W97" s="117"/>
      <c r="Z97" s="54"/>
      <c r="AA97" s="167"/>
      <c r="AB97" s="156"/>
      <c r="AC97" s="49"/>
      <c r="AD97" s="49"/>
      <c r="AF97" s="106"/>
      <c r="AL97" s="413"/>
    </row>
    <row r="98" spans="1:38" ht="17.100000000000001" customHeight="1" thickTop="1" x14ac:dyDescent="0.2"/>
  </sheetData>
  <mergeCells count="90">
    <mergeCell ref="AL82:AL89"/>
    <mergeCell ref="AL90:AL97"/>
    <mergeCell ref="E11:E13"/>
    <mergeCell ref="E46:E49"/>
    <mergeCell ref="E42:E45"/>
    <mergeCell ref="E50:E53"/>
    <mergeCell ref="E54:E57"/>
    <mergeCell ref="E58:E61"/>
    <mergeCell ref="E62:E65"/>
    <mergeCell ref="AH62:AH65"/>
    <mergeCell ref="AH58:AH61"/>
    <mergeCell ref="AH50:AH53"/>
    <mergeCell ref="AH54:AH57"/>
    <mergeCell ref="AH46:AH49"/>
    <mergeCell ref="AH43:AH45"/>
    <mergeCell ref="AL66:AL73"/>
    <mergeCell ref="AL74:AL81"/>
    <mergeCell ref="AH38:AH40"/>
    <mergeCell ref="AH35:AH37"/>
    <mergeCell ref="AH30:AH32"/>
    <mergeCell ref="AL26:AL33"/>
    <mergeCell ref="AL34:AL41"/>
    <mergeCell ref="AL42:AL49"/>
    <mergeCell ref="AL50:AL57"/>
    <mergeCell ref="AL58:AL65"/>
    <mergeCell ref="AH75:AH77"/>
    <mergeCell ref="AH70:AH72"/>
    <mergeCell ref="A34:A41"/>
    <mergeCell ref="A42:A49"/>
    <mergeCell ref="A50:A57"/>
    <mergeCell ref="E67:E69"/>
    <mergeCell ref="S34:T51"/>
    <mergeCell ref="S55:T76"/>
    <mergeCell ref="K30:K39"/>
    <mergeCell ref="A58:A65"/>
    <mergeCell ref="A66:A73"/>
    <mergeCell ref="A74:A81"/>
    <mergeCell ref="A26:A33"/>
    <mergeCell ref="K45:K46"/>
    <mergeCell ref="AH94:AH96"/>
    <mergeCell ref="AH91:AH93"/>
    <mergeCell ref="AH86:AH88"/>
    <mergeCell ref="AH83:AH85"/>
    <mergeCell ref="AH78:AH80"/>
    <mergeCell ref="AB85:AB86"/>
    <mergeCell ref="A82:A89"/>
    <mergeCell ref="O47:O60"/>
    <mergeCell ref="A90:A97"/>
    <mergeCell ref="K68:K77"/>
    <mergeCell ref="K85:K86"/>
    <mergeCell ref="K61:K62"/>
    <mergeCell ref="E94:E96"/>
    <mergeCell ref="E91:E93"/>
    <mergeCell ref="E86:E88"/>
    <mergeCell ref="E83:E85"/>
    <mergeCell ref="E78:E80"/>
    <mergeCell ref="E75:E77"/>
    <mergeCell ref="E70:E72"/>
    <mergeCell ref="A10:A17"/>
    <mergeCell ref="A18:A25"/>
    <mergeCell ref="AG9:AL9"/>
    <mergeCell ref="A9:F9"/>
    <mergeCell ref="W9:Z9"/>
    <mergeCell ref="Q9:V9"/>
    <mergeCell ref="M9:P9"/>
    <mergeCell ref="G9:L9"/>
    <mergeCell ref="E22:E24"/>
    <mergeCell ref="E19:E21"/>
    <mergeCell ref="AH22:AH24"/>
    <mergeCell ref="AH19:AH21"/>
    <mergeCell ref="AH14:AH16"/>
    <mergeCell ref="AA9:AF9"/>
    <mergeCell ref="AL10:AL17"/>
    <mergeCell ref="AL18:AL25"/>
    <mergeCell ref="AH11:AH13"/>
    <mergeCell ref="E14:E16"/>
    <mergeCell ref="AH67:AH69"/>
    <mergeCell ref="E38:E40"/>
    <mergeCell ref="C1:AJ1"/>
    <mergeCell ref="AB30:AB39"/>
    <mergeCell ref="X47:X60"/>
    <mergeCell ref="AB61:AB62"/>
    <mergeCell ref="AB45:AB46"/>
    <mergeCell ref="AH27:AH29"/>
    <mergeCell ref="AB21:AB22"/>
    <mergeCell ref="E27:E29"/>
    <mergeCell ref="K21:K22"/>
    <mergeCell ref="E35:E37"/>
    <mergeCell ref="E30:E32"/>
    <mergeCell ref="AB68:AB77"/>
  </mergeCells>
  <phoneticPr fontId="3"/>
  <printOptions horizontalCentered="1" verticalCentered="1"/>
  <pageMargins left="0" right="0" top="0.31496062992125984" bottom="0.47244094488188981" header="0" footer="0"/>
  <pageSetup paperSize="9" scale="42" orientation="portrait" horizontalDpi="4294967294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G85"/>
  <sheetViews>
    <sheetView view="pageBreakPreview" zoomScale="90" zoomScaleNormal="100" zoomScaleSheetLayoutView="90" workbookViewId="0">
      <selection sqref="A1:L1"/>
    </sheetView>
  </sheetViews>
  <sheetFormatPr defaultRowHeight="13.2" x14ac:dyDescent="0.2"/>
  <cols>
    <col min="1" max="1" width="5.44140625" style="262" customWidth="1"/>
    <col min="2" max="36" width="5.6640625" style="262" customWidth="1"/>
    <col min="37" max="256" width="8.88671875" style="262"/>
    <col min="257" max="257" width="5.44140625" style="262" customWidth="1"/>
    <col min="258" max="292" width="5.6640625" style="262" customWidth="1"/>
    <col min="293" max="512" width="8.88671875" style="262"/>
    <col min="513" max="513" width="5.44140625" style="262" customWidth="1"/>
    <col min="514" max="548" width="5.6640625" style="262" customWidth="1"/>
    <col min="549" max="768" width="8.88671875" style="262"/>
    <col min="769" max="769" width="5.44140625" style="262" customWidth="1"/>
    <col min="770" max="804" width="5.6640625" style="262" customWidth="1"/>
    <col min="805" max="1024" width="8.88671875" style="262"/>
    <col min="1025" max="1025" width="5.44140625" style="262" customWidth="1"/>
    <col min="1026" max="1060" width="5.6640625" style="262" customWidth="1"/>
    <col min="1061" max="1280" width="8.88671875" style="262"/>
    <col min="1281" max="1281" width="5.44140625" style="262" customWidth="1"/>
    <col min="1282" max="1316" width="5.6640625" style="262" customWidth="1"/>
    <col min="1317" max="1536" width="8.88671875" style="262"/>
    <col min="1537" max="1537" width="5.44140625" style="262" customWidth="1"/>
    <col min="1538" max="1572" width="5.6640625" style="262" customWidth="1"/>
    <col min="1573" max="1792" width="8.88671875" style="262"/>
    <col min="1793" max="1793" width="5.44140625" style="262" customWidth="1"/>
    <col min="1794" max="1828" width="5.6640625" style="262" customWidth="1"/>
    <col min="1829" max="2048" width="8.88671875" style="262"/>
    <col min="2049" max="2049" width="5.44140625" style="262" customWidth="1"/>
    <col min="2050" max="2084" width="5.6640625" style="262" customWidth="1"/>
    <col min="2085" max="2304" width="8.88671875" style="262"/>
    <col min="2305" max="2305" width="5.44140625" style="262" customWidth="1"/>
    <col min="2306" max="2340" width="5.6640625" style="262" customWidth="1"/>
    <col min="2341" max="2560" width="8.88671875" style="262"/>
    <col min="2561" max="2561" width="5.44140625" style="262" customWidth="1"/>
    <col min="2562" max="2596" width="5.6640625" style="262" customWidth="1"/>
    <col min="2597" max="2816" width="8.88671875" style="262"/>
    <col min="2817" max="2817" width="5.44140625" style="262" customWidth="1"/>
    <col min="2818" max="2852" width="5.6640625" style="262" customWidth="1"/>
    <col min="2853" max="3072" width="8.88671875" style="262"/>
    <col min="3073" max="3073" width="5.44140625" style="262" customWidth="1"/>
    <col min="3074" max="3108" width="5.6640625" style="262" customWidth="1"/>
    <col min="3109" max="3328" width="8.88671875" style="262"/>
    <col min="3329" max="3329" width="5.44140625" style="262" customWidth="1"/>
    <col min="3330" max="3364" width="5.6640625" style="262" customWidth="1"/>
    <col min="3365" max="3584" width="8.88671875" style="262"/>
    <col min="3585" max="3585" width="5.44140625" style="262" customWidth="1"/>
    <col min="3586" max="3620" width="5.6640625" style="262" customWidth="1"/>
    <col min="3621" max="3840" width="8.88671875" style="262"/>
    <col min="3841" max="3841" width="5.44140625" style="262" customWidth="1"/>
    <col min="3842" max="3876" width="5.6640625" style="262" customWidth="1"/>
    <col min="3877" max="4096" width="8.88671875" style="262"/>
    <col min="4097" max="4097" width="5.44140625" style="262" customWidth="1"/>
    <col min="4098" max="4132" width="5.6640625" style="262" customWidth="1"/>
    <col min="4133" max="4352" width="8.88671875" style="262"/>
    <col min="4353" max="4353" width="5.44140625" style="262" customWidth="1"/>
    <col min="4354" max="4388" width="5.6640625" style="262" customWidth="1"/>
    <col min="4389" max="4608" width="8.88671875" style="262"/>
    <col min="4609" max="4609" width="5.44140625" style="262" customWidth="1"/>
    <col min="4610" max="4644" width="5.6640625" style="262" customWidth="1"/>
    <col min="4645" max="4864" width="8.88671875" style="262"/>
    <col min="4865" max="4865" width="5.44140625" style="262" customWidth="1"/>
    <col min="4866" max="4900" width="5.6640625" style="262" customWidth="1"/>
    <col min="4901" max="5120" width="8.88671875" style="262"/>
    <col min="5121" max="5121" width="5.44140625" style="262" customWidth="1"/>
    <col min="5122" max="5156" width="5.6640625" style="262" customWidth="1"/>
    <col min="5157" max="5376" width="8.88671875" style="262"/>
    <col min="5377" max="5377" width="5.44140625" style="262" customWidth="1"/>
    <col min="5378" max="5412" width="5.6640625" style="262" customWidth="1"/>
    <col min="5413" max="5632" width="8.88671875" style="262"/>
    <col min="5633" max="5633" width="5.44140625" style="262" customWidth="1"/>
    <col min="5634" max="5668" width="5.6640625" style="262" customWidth="1"/>
    <col min="5669" max="5888" width="8.88671875" style="262"/>
    <col min="5889" max="5889" width="5.44140625" style="262" customWidth="1"/>
    <col min="5890" max="5924" width="5.6640625" style="262" customWidth="1"/>
    <col min="5925" max="6144" width="8.88671875" style="262"/>
    <col min="6145" max="6145" width="5.44140625" style="262" customWidth="1"/>
    <col min="6146" max="6180" width="5.6640625" style="262" customWidth="1"/>
    <col min="6181" max="6400" width="8.88671875" style="262"/>
    <col min="6401" max="6401" width="5.44140625" style="262" customWidth="1"/>
    <col min="6402" max="6436" width="5.6640625" style="262" customWidth="1"/>
    <col min="6437" max="6656" width="8.88671875" style="262"/>
    <col min="6657" max="6657" width="5.44140625" style="262" customWidth="1"/>
    <col min="6658" max="6692" width="5.6640625" style="262" customWidth="1"/>
    <col min="6693" max="6912" width="8.88671875" style="262"/>
    <col min="6913" max="6913" width="5.44140625" style="262" customWidth="1"/>
    <col min="6914" max="6948" width="5.6640625" style="262" customWidth="1"/>
    <col min="6949" max="7168" width="8.88671875" style="262"/>
    <col min="7169" max="7169" width="5.44140625" style="262" customWidth="1"/>
    <col min="7170" max="7204" width="5.6640625" style="262" customWidth="1"/>
    <col min="7205" max="7424" width="8.88671875" style="262"/>
    <col min="7425" max="7425" width="5.44140625" style="262" customWidth="1"/>
    <col min="7426" max="7460" width="5.6640625" style="262" customWidth="1"/>
    <col min="7461" max="7680" width="8.88671875" style="262"/>
    <col min="7681" max="7681" width="5.44140625" style="262" customWidth="1"/>
    <col min="7682" max="7716" width="5.6640625" style="262" customWidth="1"/>
    <col min="7717" max="7936" width="8.88671875" style="262"/>
    <col min="7937" max="7937" width="5.44140625" style="262" customWidth="1"/>
    <col min="7938" max="7972" width="5.6640625" style="262" customWidth="1"/>
    <col min="7973" max="8192" width="8.88671875" style="262"/>
    <col min="8193" max="8193" width="5.44140625" style="262" customWidth="1"/>
    <col min="8194" max="8228" width="5.6640625" style="262" customWidth="1"/>
    <col min="8229" max="8448" width="8.88671875" style="262"/>
    <col min="8449" max="8449" width="5.44140625" style="262" customWidth="1"/>
    <col min="8450" max="8484" width="5.6640625" style="262" customWidth="1"/>
    <col min="8485" max="8704" width="8.88671875" style="262"/>
    <col min="8705" max="8705" width="5.44140625" style="262" customWidth="1"/>
    <col min="8706" max="8740" width="5.6640625" style="262" customWidth="1"/>
    <col min="8741" max="8960" width="8.88671875" style="262"/>
    <col min="8961" max="8961" width="5.44140625" style="262" customWidth="1"/>
    <col min="8962" max="8996" width="5.6640625" style="262" customWidth="1"/>
    <col min="8997" max="9216" width="8.88671875" style="262"/>
    <col min="9217" max="9217" width="5.44140625" style="262" customWidth="1"/>
    <col min="9218" max="9252" width="5.6640625" style="262" customWidth="1"/>
    <col min="9253" max="9472" width="8.88671875" style="262"/>
    <col min="9473" max="9473" width="5.44140625" style="262" customWidth="1"/>
    <col min="9474" max="9508" width="5.6640625" style="262" customWidth="1"/>
    <col min="9509" max="9728" width="8.88671875" style="262"/>
    <col min="9729" max="9729" width="5.44140625" style="262" customWidth="1"/>
    <col min="9730" max="9764" width="5.6640625" style="262" customWidth="1"/>
    <col min="9765" max="9984" width="8.88671875" style="262"/>
    <col min="9985" max="9985" width="5.44140625" style="262" customWidth="1"/>
    <col min="9986" max="10020" width="5.6640625" style="262" customWidth="1"/>
    <col min="10021" max="10240" width="8.88671875" style="262"/>
    <col min="10241" max="10241" width="5.44140625" style="262" customWidth="1"/>
    <col min="10242" max="10276" width="5.6640625" style="262" customWidth="1"/>
    <col min="10277" max="10496" width="8.88671875" style="262"/>
    <col min="10497" max="10497" width="5.44140625" style="262" customWidth="1"/>
    <col min="10498" max="10532" width="5.6640625" style="262" customWidth="1"/>
    <col min="10533" max="10752" width="8.88671875" style="262"/>
    <col min="10753" max="10753" width="5.44140625" style="262" customWidth="1"/>
    <col min="10754" max="10788" width="5.6640625" style="262" customWidth="1"/>
    <col min="10789" max="11008" width="8.88671875" style="262"/>
    <col min="11009" max="11009" width="5.44140625" style="262" customWidth="1"/>
    <col min="11010" max="11044" width="5.6640625" style="262" customWidth="1"/>
    <col min="11045" max="11264" width="8.88671875" style="262"/>
    <col min="11265" max="11265" width="5.44140625" style="262" customWidth="1"/>
    <col min="11266" max="11300" width="5.6640625" style="262" customWidth="1"/>
    <col min="11301" max="11520" width="8.88671875" style="262"/>
    <col min="11521" max="11521" width="5.44140625" style="262" customWidth="1"/>
    <col min="11522" max="11556" width="5.6640625" style="262" customWidth="1"/>
    <col min="11557" max="11776" width="8.88671875" style="262"/>
    <col min="11777" max="11777" width="5.44140625" style="262" customWidth="1"/>
    <col min="11778" max="11812" width="5.6640625" style="262" customWidth="1"/>
    <col min="11813" max="12032" width="8.88671875" style="262"/>
    <col min="12033" max="12033" width="5.44140625" style="262" customWidth="1"/>
    <col min="12034" max="12068" width="5.6640625" style="262" customWidth="1"/>
    <col min="12069" max="12288" width="8.88671875" style="262"/>
    <col min="12289" max="12289" width="5.44140625" style="262" customWidth="1"/>
    <col min="12290" max="12324" width="5.6640625" style="262" customWidth="1"/>
    <col min="12325" max="12544" width="8.88671875" style="262"/>
    <col min="12545" max="12545" width="5.44140625" style="262" customWidth="1"/>
    <col min="12546" max="12580" width="5.6640625" style="262" customWidth="1"/>
    <col min="12581" max="12800" width="8.88671875" style="262"/>
    <col min="12801" max="12801" width="5.44140625" style="262" customWidth="1"/>
    <col min="12802" max="12836" width="5.6640625" style="262" customWidth="1"/>
    <col min="12837" max="13056" width="8.88671875" style="262"/>
    <col min="13057" max="13057" width="5.44140625" style="262" customWidth="1"/>
    <col min="13058" max="13092" width="5.6640625" style="262" customWidth="1"/>
    <col min="13093" max="13312" width="8.88671875" style="262"/>
    <col min="13313" max="13313" width="5.44140625" style="262" customWidth="1"/>
    <col min="13314" max="13348" width="5.6640625" style="262" customWidth="1"/>
    <col min="13349" max="13568" width="8.88671875" style="262"/>
    <col min="13569" max="13569" width="5.44140625" style="262" customWidth="1"/>
    <col min="13570" max="13604" width="5.6640625" style="262" customWidth="1"/>
    <col min="13605" max="13824" width="8.88671875" style="262"/>
    <col min="13825" max="13825" width="5.44140625" style="262" customWidth="1"/>
    <col min="13826" max="13860" width="5.6640625" style="262" customWidth="1"/>
    <col min="13861" max="14080" width="8.88671875" style="262"/>
    <col min="14081" max="14081" width="5.44140625" style="262" customWidth="1"/>
    <col min="14082" max="14116" width="5.6640625" style="262" customWidth="1"/>
    <col min="14117" max="14336" width="8.88671875" style="262"/>
    <col min="14337" max="14337" width="5.44140625" style="262" customWidth="1"/>
    <col min="14338" max="14372" width="5.6640625" style="262" customWidth="1"/>
    <col min="14373" max="14592" width="8.88671875" style="262"/>
    <col min="14593" max="14593" width="5.44140625" style="262" customWidth="1"/>
    <col min="14594" max="14628" width="5.6640625" style="262" customWidth="1"/>
    <col min="14629" max="14848" width="8.88671875" style="262"/>
    <col min="14849" max="14849" width="5.44140625" style="262" customWidth="1"/>
    <col min="14850" max="14884" width="5.6640625" style="262" customWidth="1"/>
    <col min="14885" max="15104" width="8.88671875" style="262"/>
    <col min="15105" max="15105" width="5.44140625" style="262" customWidth="1"/>
    <col min="15106" max="15140" width="5.6640625" style="262" customWidth="1"/>
    <col min="15141" max="15360" width="8.88671875" style="262"/>
    <col min="15361" max="15361" width="5.44140625" style="262" customWidth="1"/>
    <col min="15362" max="15396" width="5.6640625" style="262" customWidth="1"/>
    <col min="15397" max="15616" width="8.88671875" style="262"/>
    <col min="15617" max="15617" width="5.44140625" style="262" customWidth="1"/>
    <col min="15618" max="15652" width="5.6640625" style="262" customWidth="1"/>
    <col min="15653" max="15872" width="8.88671875" style="262"/>
    <col min="15873" max="15873" width="5.44140625" style="262" customWidth="1"/>
    <col min="15874" max="15908" width="5.6640625" style="262" customWidth="1"/>
    <col min="15909" max="16128" width="8.88671875" style="262"/>
    <col min="16129" max="16129" width="5.44140625" style="262" customWidth="1"/>
    <col min="16130" max="16164" width="5.6640625" style="262" customWidth="1"/>
    <col min="16165" max="16384" width="8.88671875" style="262"/>
  </cols>
  <sheetData>
    <row r="1" spans="1:33" ht="22.05" customHeight="1" x14ac:dyDescent="0.2">
      <c r="A1" s="440" t="str">
        <f>'U12選手権組合せ (抽選結果)'!G2</f>
        <v>■第1日　2月4日  予選リーグ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N1" s="441" t="s">
        <v>93</v>
      </c>
      <c r="O1" s="441"/>
      <c r="P1" s="441"/>
      <c r="Q1" s="441"/>
      <c r="R1" s="441"/>
      <c r="T1" s="442" t="s">
        <v>13</v>
      </c>
      <c r="U1" s="442"/>
      <c r="V1" s="442"/>
      <c r="W1" s="442"/>
      <c r="X1" s="443" t="str">
        <f>'U12選手権組合せ (抽選結果)'!A10</f>
        <v>真岡市鬼怒自然公園サッカー場BB</v>
      </c>
      <c r="Y1" s="443"/>
      <c r="Z1" s="443"/>
      <c r="AA1" s="443"/>
      <c r="AB1" s="443"/>
      <c r="AC1" s="443"/>
      <c r="AD1" s="443"/>
      <c r="AE1" s="443"/>
      <c r="AF1" s="443"/>
      <c r="AG1" s="443"/>
    </row>
    <row r="2" spans="1:33" ht="20.100000000000001" customHeight="1" x14ac:dyDescent="0.2">
      <c r="A2" s="234"/>
      <c r="B2" s="234"/>
      <c r="C2" s="234"/>
      <c r="D2" s="234"/>
      <c r="E2" s="234"/>
      <c r="F2" s="234"/>
      <c r="G2" s="234"/>
      <c r="H2" s="12"/>
      <c r="I2" s="235"/>
      <c r="J2" s="235"/>
      <c r="K2" s="235"/>
      <c r="L2" s="235"/>
      <c r="N2" s="235"/>
      <c r="O2" s="235"/>
      <c r="P2" s="235"/>
      <c r="Q2" s="235"/>
      <c r="R2" s="235"/>
      <c r="T2" s="236"/>
      <c r="U2" s="236"/>
      <c r="V2" s="236"/>
      <c r="W2" s="236"/>
      <c r="X2" s="237"/>
      <c r="Y2" s="237"/>
      <c r="AA2" s="17"/>
      <c r="AB2" s="82"/>
      <c r="AC2" s="82"/>
      <c r="AD2" s="82"/>
      <c r="AE2" s="82"/>
      <c r="AF2" s="82"/>
      <c r="AG2" s="82"/>
    </row>
    <row r="3" spans="1:33" ht="20.100000000000001" customHeight="1" x14ac:dyDescent="0.2">
      <c r="F3" s="238"/>
      <c r="J3" s="444" t="s">
        <v>90</v>
      </c>
      <c r="K3" s="444"/>
      <c r="W3" s="444" t="s">
        <v>91</v>
      </c>
      <c r="X3" s="444"/>
      <c r="Z3" s="17"/>
      <c r="AA3" s="17"/>
      <c r="AB3" s="82"/>
      <c r="AC3" s="82"/>
      <c r="AD3" s="82"/>
      <c r="AE3" s="82"/>
      <c r="AF3" s="82"/>
      <c r="AG3" s="82"/>
    </row>
    <row r="4" spans="1:33" ht="20.100000000000001" customHeight="1" thickBot="1" x14ac:dyDescent="0.25">
      <c r="G4" s="263"/>
      <c r="H4" s="263"/>
      <c r="I4" s="263"/>
      <c r="J4" s="263"/>
      <c r="K4" s="275"/>
      <c r="L4" s="263"/>
      <c r="M4" s="263"/>
      <c r="N4" s="263"/>
      <c r="O4" s="276"/>
      <c r="P4" s="276"/>
      <c r="Q4" s="276"/>
      <c r="R4" s="276"/>
      <c r="S4" s="276"/>
      <c r="T4" s="263"/>
      <c r="U4" s="263"/>
      <c r="V4" s="263"/>
      <c r="W4" s="277"/>
      <c r="X4" s="296"/>
      <c r="Y4" s="287"/>
      <c r="Z4" s="298"/>
      <c r="AA4" s="298"/>
      <c r="AB4" s="82"/>
      <c r="AC4" s="82"/>
      <c r="AD4" s="82"/>
      <c r="AE4" s="82"/>
      <c r="AF4" s="82"/>
      <c r="AG4" s="82"/>
    </row>
    <row r="5" spans="1:33" ht="20.100000000000001" customHeight="1" thickTop="1" x14ac:dyDescent="0.2">
      <c r="F5" s="266"/>
      <c r="H5" s="267"/>
      <c r="J5" s="295"/>
      <c r="K5" s="267"/>
      <c r="N5" s="266"/>
      <c r="S5" s="266"/>
      <c r="V5" s="267"/>
      <c r="W5" s="268"/>
      <c r="Y5" s="276"/>
      <c r="Z5" s="276"/>
      <c r="AA5" s="297"/>
      <c r="AB5" s="276"/>
    </row>
    <row r="6" spans="1:33" ht="20.100000000000001" customHeight="1" x14ac:dyDescent="0.2">
      <c r="B6" s="457"/>
      <c r="C6" s="457"/>
      <c r="D6" s="7"/>
      <c r="E6" s="7"/>
      <c r="F6" s="448">
        <v>1</v>
      </c>
      <c r="G6" s="448"/>
      <c r="H6" s="9"/>
      <c r="I6" s="9"/>
      <c r="J6" s="448">
        <v>2</v>
      </c>
      <c r="K6" s="448"/>
      <c r="L6" s="9"/>
      <c r="M6" s="9"/>
      <c r="N6" s="448">
        <v>3</v>
      </c>
      <c r="O6" s="448"/>
      <c r="P6" s="270"/>
      <c r="Q6" s="9"/>
      <c r="R6" s="9"/>
      <c r="S6" s="448">
        <v>4</v>
      </c>
      <c r="T6" s="448"/>
      <c r="U6" s="9"/>
      <c r="V6" s="9"/>
      <c r="W6" s="448">
        <v>5</v>
      </c>
      <c r="X6" s="448"/>
      <c r="Y6" s="9"/>
      <c r="Z6" s="9"/>
      <c r="AA6" s="448">
        <v>6</v>
      </c>
      <c r="AB6" s="448"/>
      <c r="AC6" s="7"/>
      <c r="AD6" s="7"/>
      <c r="AE6" s="449"/>
      <c r="AF6" s="450"/>
    </row>
    <row r="7" spans="1:33" ht="20.100000000000001" customHeight="1" x14ac:dyDescent="0.2">
      <c r="B7" s="451"/>
      <c r="C7" s="451"/>
      <c r="D7" s="8"/>
      <c r="E7" s="8"/>
      <c r="F7" s="452" t="str">
        <f>'U12選手権組合せ (抽選結果)'!C11</f>
        <v>ＦＣアネーロ宇都宮</v>
      </c>
      <c r="G7" s="452"/>
      <c r="H7" s="8"/>
      <c r="I7" s="8"/>
      <c r="J7" s="453" t="str">
        <f>'U12選手権組合せ (抽選結果)'!C12</f>
        <v>上松山クラブ</v>
      </c>
      <c r="K7" s="453"/>
      <c r="L7" s="8"/>
      <c r="M7" s="8"/>
      <c r="N7" s="452" t="str">
        <f>'U12選手権組合せ (抽選結果)'!C13</f>
        <v>紫塚ＦＣ</v>
      </c>
      <c r="O7" s="452"/>
      <c r="P7" s="271"/>
      <c r="Q7" s="8"/>
      <c r="R7" s="8"/>
      <c r="S7" s="454" t="str">
        <f>'U12選手権組合せ (抽選結果)'!C14</f>
        <v>宝木キッカーズＭＯＲＡＬＥ１２</v>
      </c>
      <c r="T7" s="454"/>
      <c r="U7" s="8"/>
      <c r="V7" s="8"/>
      <c r="W7" s="452" t="str">
        <f>'U12選手権組合せ (抽選結果)'!C15</f>
        <v>久下田ＦＣ</v>
      </c>
      <c r="X7" s="452"/>
      <c r="Y7" s="8"/>
      <c r="Z7" s="8"/>
      <c r="AA7" s="453" t="str">
        <f>'U12選手権組合せ (抽選結果)'!C16</f>
        <v>都賀クラブジュニア</v>
      </c>
      <c r="AB7" s="453"/>
      <c r="AC7" s="8"/>
      <c r="AD7" s="8"/>
      <c r="AE7" s="455"/>
      <c r="AF7" s="456"/>
    </row>
    <row r="8" spans="1:33" ht="20.100000000000001" customHeight="1" x14ac:dyDescent="0.2">
      <c r="B8" s="451"/>
      <c r="C8" s="451"/>
      <c r="D8" s="8"/>
      <c r="E8" s="8"/>
      <c r="F8" s="452"/>
      <c r="G8" s="452"/>
      <c r="H8" s="8"/>
      <c r="I8" s="8"/>
      <c r="J8" s="453"/>
      <c r="K8" s="453"/>
      <c r="L8" s="8"/>
      <c r="M8" s="8"/>
      <c r="N8" s="452"/>
      <c r="O8" s="452"/>
      <c r="P8" s="271"/>
      <c r="Q8" s="8"/>
      <c r="R8" s="8"/>
      <c r="S8" s="454"/>
      <c r="T8" s="454"/>
      <c r="U8" s="8"/>
      <c r="V8" s="8"/>
      <c r="W8" s="452"/>
      <c r="X8" s="452"/>
      <c r="Y8" s="8"/>
      <c r="Z8" s="8"/>
      <c r="AA8" s="453"/>
      <c r="AB8" s="453"/>
      <c r="AC8" s="8"/>
      <c r="AD8" s="8"/>
      <c r="AE8" s="455"/>
      <c r="AF8" s="456"/>
    </row>
    <row r="9" spans="1:33" ht="20.100000000000001" customHeight="1" x14ac:dyDescent="0.2">
      <c r="B9" s="451"/>
      <c r="C9" s="451"/>
      <c r="D9" s="8"/>
      <c r="E9" s="8"/>
      <c r="F9" s="452"/>
      <c r="G9" s="452"/>
      <c r="H9" s="8"/>
      <c r="I9" s="8"/>
      <c r="J9" s="453"/>
      <c r="K9" s="453"/>
      <c r="L9" s="8"/>
      <c r="M9" s="8"/>
      <c r="N9" s="452"/>
      <c r="O9" s="452"/>
      <c r="P9" s="271"/>
      <c r="Q9" s="8"/>
      <c r="R9" s="8"/>
      <c r="S9" s="454"/>
      <c r="T9" s="454"/>
      <c r="U9" s="8"/>
      <c r="V9" s="8"/>
      <c r="W9" s="452"/>
      <c r="X9" s="452"/>
      <c r="Y9" s="8"/>
      <c r="Z9" s="8"/>
      <c r="AA9" s="453"/>
      <c r="AB9" s="453"/>
      <c r="AC9" s="8"/>
      <c r="AD9" s="8"/>
      <c r="AE9" s="455"/>
      <c r="AF9" s="456"/>
    </row>
    <row r="10" spans="1:33" ht="20.100000000000001" customHeight="1" x14ac:dyDescent="0.2">
      <c r="B10" s="451"/>
      <c r="C10" s="451"/>
      <c r="D10" s="8"/>
      <c r="E10" s="8"/>
      <c r="F10" s="452"/>
      <c r="G10" s="452"/>
      <c r="H10" s="8"/>
      <c r="I10" s="8"/>
      <c r="J10" s="453"/>
      <c r="K10" s="453"/>
      <c r="L10" s="8"/>
      <c r="M10" s="8"/>
      <c r="N10" s="452"/>
      <c r="O10" s="452"/>
      <c r="P10" s="271"/>
      <c r="Q10" s="8"/>
      <c r="R10" s="8"/>
      <c r="S10" s="454"/>
      <c r="T10" s="454"/>
      <c r="U10" s="8"/>
      <c r="V10" s="8"/>
      <c r="W10" s="452"/>
      <c r="X10" s="452"/>
      <c r="Y10" s="8"/>
      <c r="Z10" s="8"/>
      <c r="AA10" s="453"/>
      <c r="AB10" s="453"/>
      <c r="AC10" s="8"/>
      <c r="AD10" s="8"/>
      <c r="AE10" s="455"/>
      <c r="AF10" s="456"/>
    </row>
    <row r="11" spans="1:33" ht="20.100000000000001" customHeight="1" x14ac:dyDescent="0.2">
      <c r="B11" s="451"/>
      <c r="C11" s="451"/>
      <c r="D11" s="8"/>
      <c r="E11" s="8"/>
      <c r="F11" s="452"/>
      <c r="G11" s="452"/>
      <c r="H11" s="8"/>
      <c r="I11" s="8"/>
      <c r="J11" s="453"/>
      <c r="K11" s="453"/>
      <c r="L11" s="8"/>
      <c r="M11" s="8"/>
      <c r="N11" s="452"/>
      <c r="O11" s="452"/>
      <c r="P11" s="271"/>
      <c r="Q11" s="8"/>
      <c r="R11" s="8"/>
      <c r="S11" s="454"/>
      <c r="T11" s="454"/>
      <c r="U11" s="8"/>
      <c r="V11" s="8"/>
      <c r="W11" s="452"/>
      <c r="X11" s="452"/>
      <c r="Y11" s="8"/>
      <c r="Z11" s="8"/>
      <c r="AA11" s="453"/>
      <c r="AB11" s="453"/>
      <c r="AC11" s="8"/>
      <c r="AD11" s="8"/>
      <c r="AE11" s="455"/>
      <c r="AF11" s="456"/>
    </row>
    <row r="12" spans="1:33" ht="20.100000000000001" customHeight="1" x14ac:dyDescent="0.2">
      <c r="B12" s="451"/>
      <c r="C12" s="451"/>
      <c r="D12" s="8"/>
      <c r="E12" s="8"/>
      <c r="F12" s="452"/>
      <c r="G12" s="452"/>
      <c r="H12" s="8"/>
      <c r="I12" s="8"/>
      <c r="J12" s="453"/>
      <c r="K12" s="453"/>
      <c r="L12" s="8"/>
      <c r="M12" s="8"/>
      <c r="N12" s="452"/>
      <c r="O12" s="452"/>
      <c r="P12" s="271"/>
      <c r="Q12" s="8"/>
      <c r="R12" s="8"/>
      <c r="S12" s="454"/>
      <c r="T12" s="454"/>
      <c r="U12" s="8"/>
      <c r="V12" s="8"/>
      <c r="W12" s="452"/>
      <c r="X12" s="452"/>
      <c r="Y12" s="8"/>
      <c r="Z12" s="8"/>
      <c r="AA12" s="453"/>
      <c r="AB12" s="453"/>
      <c r="AC12" s="8"/>
      <c r="AD12" s="8"/>
      <c r="AE12" s="455"/>
      <c r="AF12" s="456"/>
    </row>
    <row r="13" spans="1:33" ht="20.100000000000001" customHeight="1" x14ac:dyDescent="0.2">
      <c r="B13" s="451"/>
      <c r="C13" s="451"/>
      <c r="D13" s="271"/>
      <c r="E13" s="271"/>
      <c r="F13" s="452"/>
      <c r="G13" s="452"/>
      <c r="H13" s="271"/>
      <c r="I13" s="271"/>
      <c r="J13" s="453"/>
      <c r="K13" s="453"/>
      <c r="L13" s="271"/>
      <c r="M13" s="271"/>
      <c r="N13" s="452"/>
      <c r="O13" s="452"/>
      <c r="P13" s="271"/>
      <c r="Q13" s="271"/>
      <c r="R13" s="271"/>
      <c r="S13" s="454"/>
      <c r="T13" s="454"/>
      <c r="U13" s="271"/>
      <c r="V13" s="271"/>
      <c r="W13" s="452"/>
      <c r="X13" s="452"/>
      <c r="Y13" s="271"/>
      <c r="Z13" s="271"/>
      <c r="AA13" s="453"/>
      <c r="AB13" s="453"/>
      <c r="AC13" s="271"/>
      <c r="AD13" s="271"/>
      <c r="AE13" s="455"/>
      <c r="AF13" s="456"/>
    </row>
    <row r="14" spans="1:33" ht="20.100000000000001" customHeight="1" x14ac:dyDescent="0.2">
      <c r="B14" s="451"/>
      <c r="C14" s="451"/>
      <c r="D14" s="271"/>
      <c r="E14" s="271"/>
      <c r="F14" s="452"/>
      <c r="G14" s="452"/>
      <c r="H14" s="271"/>
      <c r="I14" s="271"/>
      <c r="J14" s="453"/>
      <c r="K14" s="453"/>
      <c r="L14" s="271"/>
      <c r="M14" s="271"/>
      <c r="N14" s="452"/>
      <c r="O14" s="452"/>
      <c r="P14" s="271"/>
      <c r="Q14" s="271"/>
      <c r="R14" s="271"/>
      <c r="S14" s="454"/>
      <c r="T14" s="454"/>
      <c r="U14" s="271"/>
      <c r="V14" s="271"/>
      <c r="W14" s="452"/>
      <c r="X14" s="452"/>
      <c r="Y14" s="271"/>
      <c r="Z14" s="271"/>
      <c r="AA14" s="453"/>
      <c r="AB14" s="453"/>
      <c r="AC14" s="271"/>
      <c r="AD14" s="271"/>
      <c r="AE14" s="455"/>
      <c r="AF14" s="456"/>
    </row>
    <row r="15" spans="1:33" ht="20.100000000000001" customHeight="1" x14ac:dyDescent="0.2">
      <c r="C15" s="232"/>
      <c r="D15" s="232"/>
      <c r="G15" s="232"/>
      <c r="H15" s="232"/>
      <c r="K15" s="232"/>
      <c r="L15" s="232"/>
      <c r="O15" s="232"/>
      <c r="P15" s="232"/>
      <c r="T15" s="232"/>
      <c r="U15" s="232"/>
      <c r="X15" s="232"/>
      <c r="Y15" s="232"/>
      <c r="AB15" s="245" t="s">
        <v>86</v>
      </c>
      <c r="AC15" s="241" t="s">
        <v>15</v>
      </c>
      <c r="AD15" s="241" t="s">
        <v>16</v>
      </c>
      <c r="AE15" s="241" t="s">
        <v>16</v>
      </c>
      <c r="AF15" s="241" t="s">
        <v>14</v>
      </c>
      <c r="AG15" s="84" t="s">
        <v>87</v>
      </c>
    </row>
    <row r="16" spans="1:33" ht="20.100000000000001" customHeight="1" x14ac:dyDescent="0.2">
      <c r="A16" s="7"/>
      <c r="B16" s="461" t="s">
        <v>5</v>
      </c>
      <c r="C16" s="462">
        <v>0.39583333333333331</v>
      </c>
      <c r="D16" s="462"/>
      <c r="E16" s="462"/>
      <c r="G16" s="445" t="str">
        <f>F7</f>
        <v>ＦＣアネーロ宇都宮</v>
      </c>
      <c r="H16" s="445"/>
      <c r="I16" s="445"/>
      <c r="J16" s="445"/>
      <c r="K16" s="445"/>
      <c r="L16" s="445"/>
      <c r="M16" s="445"/>
      <c r="N16" s="446">
        <f>P16+P17</f>
        <v>1</v>
      </c>
      <c r="O16" s="447" t="s">
        <v>10</v>
      </c>
      <c r="P16" s="230">
        <v>1</v>
      </c>
      <c r="Q16" s="239" t="s">
        <v>37</v>
      </c>
      <c r="R16" s="230">
        <v>0</v>
      </c>
      <c r="S16" s="447" t="s">
        <v>11</v>
      </c>
      <c r="T16" s="446">
        <f>R16+R17</f>
        <v>3</v>
      </c>
      <c r="U16" s="464" t="str">
        <f>J7</f>
        <v>上松山クラブ</v>
      </c>
      <c r="V16" s="464"/>
      <c r="W16" s="464"/>
      <c r="X16" s="464"/>
      <c r="Y16" s="464"/>
      <c r="Z16" s="464"/>
      <c r="AA16" s="464"/>
      <c r="AB16" s="458" t="s">
        <v>86</v>
      </c>
      <c r="AC16" s="459" t="s">
        <v>80</v>
      </c>
      <c r="AD16" s="459" t="s">
        <v>81</v>
      </c>
      <c r="AE16" s="459" t="s">
        <v>82</v>
      </c>
      <c r="AF16" s="459">
        <v>6</v>
      </c>
      <c r="AG16" s="460" t="s">
        <v>87</v>
      </c>
    </row>
    <row r="17" spans="1:33" ht="20.100000000000001" customHeight="1" x14ac:dyDescent="0.2">
      <c r="A17" s="7"/>
      <c r="B17" s="461"/>
      <c r="C17" s="462"/>
      <c r="D17" s="462"/>
      <c r="E17" s="462"/>
      <c r="G17" s="445"/>
      <c r="H17" s="445"/>
      <c r="I17" s="445"/>
      <c r="J17" s="445"/>
      <c r="K17" s="445"/>
      <c r="L17" s="445"/>
      <c r="M17" s="445"/>
      <c r="N17" s="446"/>
      <c r="O17" s="447"/>
      <c r="P17" s="230">
        <v>0</v>
      </c>
      <c r="Q17" s="239" t="s">
        <v>37</v>
      </c>
      <c r="R17" s="230">
        <v>3</v>
      </c>
      <c r="S17" s="447"/>
      <c r="T17" s="446"/>
      <c r="U17" s="464"/>
      <c r="V17" s="464"/>
      <c r="W17" s="464"/>
      <c r="X17" s="464"/>
      <c r="Y17" s="464"/>
      <c r="Z17" s="464"/>
      <c r="AA17" s="464"/>
      <c r="AB17" s="458"/>
      <c r="AC17" s="459"/>
      <c r="AD17" s="459"/>
      <c r="AE17" s="459"/>
      <c r="AF17" s="459"/>
      <c r="AG17" s="460"/>
    </row>
    <row r="18" spans="1:33" ht="20.100000000000001" customHeight="1" x14ac:dyDescent="0.2">
      <c r="C18" s="14"/>
      <c r="D18" s="14"/>
      <c r="E18" s="13"/>
      <c r="G18" s="230"/>
      <c r="H18" s="230"/>
      <c r="I18" s="272"/>
      <c r="J18" s="272"/>
      <c r="K18" s="230"/>
      <c r="L18" s="230"/>
      <c r="M18" s="272"/>
      <c r="N18" s="272"/>
      <c r="O18" s="230"/>
      <c r="P18" s="230"/>
      <c r="Q18" s="272"/>
      <c r="R18" s="272"/>
      <c r="S18" s="272"/>
      <c r="T18" s="230"/>
      <c r="U18" s="230"/>
      <c r="V18" s="272"/>
      <c r="W18" s="272"/>
      <c r="X18" s="230"/>
      <c r="Y18" s="230"/>
      <c r="Z18" s="272"/>
      <c r="AA18" s="272"/>
      <c r="AB18" s="227"/>
      <c r="AC18" s="21"/>
      <c r="AD18" s="21"/>
      <c r="AE18" s="22"/>
      <c r="AF18" s="22"/>
      <c r="AG18" s="228"/>
    </row>
    <row r="19" spans="1:33" ht="20.100000000000001" customHeight="1" x14ac:dyDescent="0.2">
      <c r="A19" s="7"/>
      <c r="B19" s="461" t="s">
        <v>6</v>
      </c>
      <c r="C19" s="462">
        <v>0.4236111111111111</v>
      </c>
      <c r="D19" s="462"/>
      <c r="E19" s="462"/>
      <c r="G19" s="463" t="str">
        <f>S7</f>
        <v>宝木キッカーズＭＯＲＡＬＥ１２</v>
      </c>
      <c r="H19" s="463"/>
      <c r="I19" s="463"/>
      <c r="J19" s="463"/>
      <c r="K19" s="463"/>
      <c r="L19" s="463"/>
      <c r="M19" s="463"/>
      <c r="N19" s="446">
        <f>P19+P20</f>
        <v>0</v>
      </c>
      <c r="O19" s="447" t="s">
        <v>10</v>
      </c>
      <c r="P19" s="230">
        <v>0</v>
      </c>
      <c r="Q19" s="239" t="s">
        <v>37</v>
      </c>
      <c r="R19" s="230">
        <v>4</v>
      </c>
      <c r="S19" s="447" t="s">
        <v>11</v>
      </c>
      <c r="T19" s="446">
        <f>R19+R20</f>
        <v>7</v>
      </c>
      <c r="U19" s="464" t="str">
        <f>W7</f>
        <v>久下田ＦＣ</v>
      </c>
      <c r="V19" s="464"/>
      <c r="W19" s="464"/>
      <c r="X19" s="464"/>
      <c r="Y19" s="464"/>
      <c r="Z19" s="464"/>
      <c r="AA19" s="464"/>
      <c r="AB19" s="458" t="s">
        <v>86</v>
      </c>
      <c r="AC19" s="459" t="s">
        <v>83</v>
      </c>
      <c r="AD19" s="459" t="s">
        <v>84</v>
      </c>
      <c r="AE19" s="459" t="s">
        <v>85</v>
      </c>
      <c r="AF19" s="459">
        <v>3</v>
      </c>
      <c r="AG19" s="460" t="s">
        <v>87</v>
      </c>
    </row>
    <row r="20" spans="1:33" ht="20.100000000000001" customHeight="1" x14ac:dyDescent="0.2">
      <c r="A20" s="7"/>
      <c r="B20" s="461"/>
      <c r="C20" s="462"/>
      <c r="D20" s="462"/>
      <c r="E20" s="462"/>
      <c r="G20" s="463"/>
      <c r="H20" s="463"/>
      <c r="I20" s="463"/>
      <c r="J20" s="463"/>
      <c r="K20" s="463"/>
      <c r="L20" s="463"/>
      <c r="M20" s="463"/>
      <c r="N20" s="446"/>
      <c r="O20" s="447"/>
      <c r="P20" s="230">
        <v>0</v>
      </c>
      <c r="Q20" s="239" t="s">
        <v>37</v>
      </c>
      <c r="R20" s="230">
        <v>3</v>
      </c>
      <c r="S20" s="447"/>
      <c r="T20" s="446"/>
      <c r="U20" s="464"/>
      <c r="V20" s="464"/>
      <c r="W20" s="464"/>
      <c r="X20" s="464"/>
      <c r="Y20" s="464"/>
      <c r="Z20" s="464"/>
      <c r="AA20" s="464"/>
      <c r="AB20" s="458"/>
      <c r="AC20" s="459"/>
      <c r="AD20" s="459"/>
      <c r="AE20" s="459"/>
      <c r="AF20" s="459"/>
      <c r="AG20" s="460"/>
    </row>
    <row r="21" spans="1:33" ht="20.100000000000001" customHeight="1" x14ac:dyDescent="0.2">
      <c r="A21" s="7"/>
      <c r="C21" s="14"/>
      <c r="D21" s="14"/>
      <c r="E21" s="13"/>
      <c r="G21" s="230"/>
      <c r="H21" s="230"/>
      <c r="I21" s="272"/>
      <c r="J21" s="272"/>
      <c r="K21" s="230"/>
      <c r="L21" s="230"/>
      <c r="M21" s="272"/>
      <c r="N21" s="272"/>
      <c r="O21" s="230"/>
      <c r="P21" s="230"/>
      <c r="Q21" s="272"/>
      <c r="R21" s="272"/>
      <c r="S21" s="272"/>
      <c r="T21" s="230"/>
      <c r="U21" s="230"/>
      <c r="V21" s="272"/>
      <c r="W21" s="272"/>
      <c r="X21" s="230"/>
      <c r="Y21" s="230"/>
      <c r="Z21" s="272"/>
      <c r="AA21" s="272"/>
      <c r="AB21" s="227"/>
      <c r="AC21" s="21"/>
      <c r="AD21" s="21"/>
      <c r="AE21" s="22"/>
      <c r="AF21" s="22"/>
      <c r="AG21" s="228"/>
    </row>
    <row r="22" spans="1:33" ht="20.100000000000001" customHeight="1" x14ac:dyDescent="0.2">
      <c r="A22" s="7"/>
      <c r="B22" s="461" t="s">
        <v>7</v>
      </c>
      <c r="C22" s="462">
        <v>0.4513888888888889</v>
      </c>
      <c r="D22" s="462"/>
      <c r="E22" s="462"/>
      <c r="G22" s="464" t="str">
        <f>F7</f>
        <v>ＦＣアネーロ宇都宮</v>
      </c>
      <c r="H22" s="464"/>
      <c r="I22" s="464"/>
      <c r="J22" s="464"/>
      <c r="K22" s="464"/>
      <c r="L22" s="464"/>
      <c r="M22" s="464"/>
      <c r="N22" s="446">
        <f>P22+P23</f>
        <v>3</v>
      </c>
      <c r="O22" s="447" t="s">
        <v>10</v>
      </c>
      <c r="P22" s="230">
        <v>1</v>
      </c>
      <c r="Q22" s="239" t="s">
        <v>37</v>
      </c>
      <c r="R22" s="230">
        <v>0</v>
      </c>
      <c r="S22" s="447" t="s">
        <v>11</v>
      </c>
      <c r="T22" s="446">
        <f>R22+R23</f>
        <v>0</v>
      </c>
      <c r="U22" s="445" t="str">
        <f>N7</f>
        <v>紫塚ＦＣ</v>
      </c>
      <c r="V22" s="445"/>
      <c r="W22" s="445"/>
      <c r="X22" s="445"/>
      <c r="Y22" s="445"/>
      <c r="Z22" s="445"/>
      <c r="AA22" s="445"/>
      <c r="AB22" s="458" t="s">
        <v>86</v>
      </c>
      <c r="AC22" s="459" t="s">
        <v>82</v>
      </c>
      <c r="AD22" s="459" t="s">
        <v>80</v>
      </c>
      <c r="AE22" s="459" t="s">
        <v>81</v>
      </c>
      <c r="AF22" s="459">
        <v>5</v>
      </c>
      <c r="AG22" s="460" t="s">
        <v>87</v>
      </c>
    </row>
    <row r="23" spans="1:33" ht="20.100000000000001" customHeight="1" x14ac:dyDescent="0.2">
      <c r="A23" s="7"/>
      <c r="B23" s="461"/>
      <c r="C23" s="462"/>
      <c r="D23" s="462"/>
      <c r="E23" s="462"/>
      <c r="G23" s="464"/>
      <c r="H23" s="464"/>
      <c r="I23" s="464"/>
      <c r="J23" s="464"/>
      <c r="K23" s="464"/>
      <c r="L23" s="464"/>
      <c r="M23" s="464"/>
      <c r="N23" s="446"/>
      <c r="O23" s="447"/>
      <c r="P23" s="230">
        <v>2</v>
      </c>
      <c r="Q23" s="239" t="s">
        <v>37</v>
      </c>
      <c r="R23" s="230">
        <v>0</v>
      </c>
      <c r="S23" s="447"/>
      <c r="T23" s="446"/>
      <c r="U23" s="445"/>
      <c r="V23" s="445"/>
      <c r="W23" s="445"/>
      <c r="X23" s="445"/>
      <c r="Y23" s="445"/>
      <c r="Z23" s="445"/>
      <c r="AA23" s="445"/>
      <c r="AB23" s="458"/>
      <c r="AC23" s="459"/>
      <c r="AD23" s="459"/>
      <c r="AE23" s="459"/>
      <c r="AF23" s="459"/>
      <c r="AG23" s="460"/>
    </row>
    <row r="24" spans="1:33" ht="20.100000000000001" customHeight="1" x14ac:dyDescent="0.2">
      <c r="A24" s="7"/>
      <c r="B24" s="229"/>
      <c r="C24" s="238"/>
      <c r="D24" s="238"/>
      <c r="E24" s="238"/>
      <c r="G24" s="230"/>
      <c r="H24" s="230"/>
      <c r="I24" s="230"/>
      <c r="J24" s="230"/>
      <c r="K24" s="230"/>
      <c r="L24" s="230"/>
      <c r="M24" s="230"/>
      <c r="N24" s="18"/>
      <c r="O24" s="231"/>
      <c r="P24" s="230"/>
      <c r="Q24" s="272"/>
      <c r="R24" s="272"/>
      <c r="S24" s="231"/>
      <c r="T24" s="18"/>
      <c r="U24" s="230"/>
      <c r="V24" s="230"/>
      <c r="W24" s="230"/>
      <c r="X24" s="230"/>
      <c r="Y24" s="230"/>
      <c r="Z24" s="230"/>
      <c r="AA24" s="230"/>
      <c r="AB24" s="227"/>
      <c r="AC24" s="21"/>
      <c r="AD24" s="21"/>
      <c r="AE24" s="22"/>
      <c r="AF24" s="22"/>
      <c r="AG24" s="228"/>
    </row>
    <row r="25" spans="1:33" ht="20.100000000000001" customHeight="1" x14ac:dyDescent="0.2">
      <c r="A25" s="7"/>
      <c r="B25" s="461" t="s">
        <v>8</v>
      </c>
      <c r="C25" s="462">
        <v>0.47916666666666669</v>
      </c>
      <c r="D25" s="462"/>
      <c r="E25" s="462"/>
      <c r="G25" s="463" t="str">
        <f>S7</f>
        <v>宝木キッカーズＭＯＲＡＬＥ１２</v>
      </c>
      <c r="H25" s="463"/>
      <c r="I25" s="463"/>
      <c r="J25" s="463"/>
      <c r="K25" s="463"/>
      <c r="L25" s="463"/>
      <c r="M25" s="463"/>
      <c r="N25" s="446">
        <f>P25+P26</f>
        <v>0</v>
      </c>
      <c r="O25" s="447" t="s">
        <v>10</v>
      </c>
      <c r="P25" s="230">
        <v>0</v>
      </c>
      <c r="Q25" s="239" t="s">
        <v>37</v>
      </c>
      <c r="R25" s="230">
        <v>5</v>
      </c>
      <c r="S25" s="447" t="s">
        <v>11</v>
      </c>
      <c r="T25" s="446">
        <f>R25+R26</f>
        <v>8</v>
      </c>
      <c r="U25" s="464" t="str">
        <f>AA7</f>
        <v>都賀クラブジュニア</v>
      </c>
      <c r="V25" s="464"/>
      <c r="W25" s="464"/>
      <c r="X25" s="464"/>
      <c r="Y25" s="464"/>
      <c r="Z25" s="464"/>
      <c r="AA25" s="464"/>
      <c r="AB25" s="458" t="s">
        <v>86</v>
      </c>
      <c r="AC25" s="459" t="s">
        <v>85</v>
      </c>
      <c r="AD25" s="459" t="s">
        <v>83</v>
      </c>
      <c r="AE25" s="459" t="s">
        <v>84</v>
      </c>
      <c r="AF25" s="459">
        <v>2</v>
      </c>
      <c r="AG25" s="460" t="s">
        <v>87</v>
      </c>
    </row>
    <row r="26" spans="1:33" ht="20.100000000000001" customHeight="1" x14ac:dyDescent="0.2">
      <c r="A26" s="7"/>
      <c r="B26" s="461"/>
      <c r="C26" s="462"/>
      <c r="D26" s="462"/>
      <c r="E26" s="462"/>
      <c r="G26" s="463"/>
      <c r="H26" s="463"/>
      <c r="I26" s="463"/>
      <c r="J26" s="463"/>
      <c r="K26" s="463"/>
      <c r="L26" s="463"/>
      <c r="M26" s="463"/>
      <c r="N26" s="446"/>
      <c r="O26" s="447"/>
      <c r="P26" s="230">
        <v>0</v>
      </c>
      <c r="Q26" s="239" t="s">
        <v>37</v>
      </c>
      <c r="R26" s="230">
        <v>3</v>
      </c>
      <c r="S26" s="447"/>
      <c r="T26" s="446"/>
      <c r="U26" s="464"/>
      <c r="V26" s="464"/>
      <c r="W26" s="464"/>
      <c r="X26" s="464"/>
      <c r="Y26" s="464"/>
      <c r="Z26" s="464"/>
      <c r="AA26" s="464"/>
      <c r="AB26" s="458"/>
      <c r="AC26" s="459"/>
      <c r="AD26" s="459"/>
      <c r="AE26" s="459"/>
      <c r="AF26" s="459"/>
      <c r="AG26" s="460"/>
    </row>
    <row r="27" spans="1:33" ht="20.100000000000001" customHeight="1" x14ac:dyDescent="0.2">
      <c r="A27" s="7"/>
      <c r="C27" s="14"/>
      <c r="D27" s="14"/>
      <c r="E27" s="13"/>
      <c r="G27" s="230"/>
      <c r="H27" s="230"/>
      <c r="I27" s="272"/>
      <c r="J27" s="272"/>
      <c r="K27" s="230"/>
      <c r="L27" s="230"/>
      <c r="M27" s="272"/>
      <c r="N27" s="272"/>
      <c r="O27" s="230"/>
      <c r="P27" s="230"/>
      <c r="Q27" s="272"/>
      <c r="R27" s="272"/>
      <c r="S27" s="272"/>
      <c r="T27" s="230"/>
      <c r="U27" s="230"/>
      <c r="V27" s="272"/>
      <c r="W27" s="272"/>
      <c r="X27" s="230"/>
      <c r="Y27" s="230"/>
      <c r="Z27" s="272"/>
      <c r="AA27" s="272"/>
      <c r="AB27" s="227"/>
      <c r="AC27" s="21"/>
      <c r="AD27" s="21"/>
      <c r="AE27" s="22"/>
      <c r="AF27" s="22"/>
      <c r="AG27" s="228"/>
    </row>
    <row r="28" spans="1:33" ht="20.100000000000001" customHeight="1" x14ac:dyDescent="0.2">
      <c r="A28" s="7"/>
      <c r="B28" s="461" t="s">
        <v>9</v>
      </c>
      <c r="C28" s="462">
        <v>0.50694444444444442</v>
      </c>
      <c r="D28" s="462"/>
      <c r="E28" s="462"/>
      <c r="G28" s="464" t="str">
        <f>J7</f>
        <v>上松山クラブ</v>
      </c>
      <c r="H28" s="464"/>
      <c r="I28" s="464"/>
      <c r="J28" s="464"/>
      <c r="K28" s="464"/>
      <c r="L28" s="464"/>
      <c r="M28" s="464"/>
      <c r="N28" s="446">
        <f>P28+P29</f>
        <v>1</v>
      </c>
      <c r="O28" s="447" t="s">
        <v>10</v>
      </c>
      <c r="P28" s="230">
        <v>1</v>
      </c>
      <c r="Q28" s="239" t="s">
        <v>37</v>
      </c>
      <c r="R28" s="230">
        <v>0</v>
      </c>
      <c r="S28" s="447" t="s">
        <v>11</v>
      </c>
      <c r="T28" s="446">
        <f>R28+R29</f>
        <v>0</v>
      </c>
      <c r="U28" s="445" t="str">
        <f>N7</f>
        <v>紫塚ＦＣ</v>
      </c>
      <c r="V28" s="445"/>
      <c r="W28" s="445"/>
      <c r="X28" s="445"/>
      <c r="Y28" s="445"/>
      <c r="Z28" s="445"/>
      <c r="AA28" s="445"/>
      <c r="AB28" s="458" t="s">
        <v>86</v>
      </c>
      <c r="AC28" s="459" t="s">
        <v>81</v>
      </c>
      <c r="AD28" s="459" t="s">
        <v>82</v>
      </c>
      <c r="AE28" s="459" t="s">
        <v>80</v>
      </c>
      <c r="AF28" s="459">
        <v>4</v>
      </c>
      <c r="AG28" s="460" t="s">
        <v>87</v>
      </c>
    </row>
    <row r="29" spans="1:33" ht="20.100000000000001" customHeight="1" x14ac:dyDescent="0.2">
      <c r="A29" s="7"/>
      <c r="B29" s="461"/>
      <c r="C29" s="462"/>
      <c r="D29" s="462"/>
      <c r="E29" s="462"/>
      <c r="G29" s="464"/>
      <c r="H29" s="464"/>
      <c r="I29" s="464"/>
      <c r="J29" s="464"/>
      <c r="K29" s="464"/>
      <c r="L29" s="464"/>
      <c r="M29" s="464"/>
      <c r="N29" s="446"/>
      <c r="O29" s="447"/>
      <c r="P29" s="230">
        <v>0</v>
      </c>
      <c r="Q29" s="239" t="s">
        <v>37</v>
      </c>
      <c r="R29" s="230">
        <v>0</v>
      </c>
      <c r="S29" s="447"/>
      <c r="T29" s="446"/>
      <c r="U29" s="445"/>
      <c r="V29" s="445"/>
      <c r="W29" s="445"/>
      <c r="X29" s="445"/>
      <c r="Y29" s="445"/>
      <c r="Z29" s="445"/>
      <c r="AA29" s="445"/>
      <c r="AB29" s="458"/>
      <c r="AC29" s="459"/>
      <c r="AD29" s="459"/>
      <c r="AE29" s="459"/>
      <c r="AF29" s="459"/>
      <c r="AG29" s="460"/>
    </row>
    <row r="30" spans="1:33" ht="20.100000000000001" customHeight="1" x14ac:dyDescent="0.2">
      <c r="A30" s="7"/>
      <c r="C30" s="14"/>
      <c r="D30" s="14"/>
      <c r="E30" s="13"/>
      <c r="G30" s="230"/>
      <c r="H30" s="230"/>
      <c r="I30" s="272"/>
      <c r="J30" s="272"/>
      <c r="K30" s="230"/>
      <c r="L30" s="230"/>
      <c r="M30" s="272"/>
      <c r="N30" s="272"/>
      <c r="O30" s="230"/>
      <c r="P30" s="230"/>
      <c r="Q30" s="272"/>
      <c r="R30" s="272"/>
      <c r="S30" s="272"/>
      <c r="T30" s="230"/>
      <c r="U30" s="230"/>
      <c r="V30" s="272"/>
      <c r="W30" s="272"/>
      <c r="X30" s="230"/>
      <c r="Y30" s="230"/>
      <c r="Z30" s="272"/>
      <c r="AA30" s="272"/>
      <c r="AB30" s="227"/>
      <c r="AC30" s="232"/>
      <c r="AD30" s="21"/>
      <c r="AE30" s="21"/>
      <c r="AF30" s="22"/>
      <c r="AG30" s="83"/>
    </row>
    <row r="31" spans="1:33" ht="20.100000000000001" customHeight="1" x14ac:dyDescent="0.2">
      <c r="A31" s="7"/>
      <c r="B31" s="461" t="s">
        <v>1</v>
      </c>
      <c r="C31" s="462">
        <v>0.53472222222222221</v>
      </c>
      <c r="D31" s="462"/>
      <c r="E31" s="462"/>
      <c r="G31" s="465" t="str">
        <f>W7</f>
        <v>久下田ＦＣ</v>
      </c>
      <c r="H31" s="465"/>
      <c r="I31" s="465"/>
      <c r="J31" s="465"/>
      <c r="K31" s="465"/>
      <c r="L31" s="465"/>
      <c r="M31" s="465"/>
      <c r="N31" s="446">
        <f>P31+P32</f>
        <v>0</v>
      </c>
      <c r="O31" s="447" t="s">
        <v>10</v>
      </c>
      <c r="P31" s="230">
        <v>0</v>
      </c>
      <c r="Q31" s="239" t="s">
        <v>37</v>
      </c>
      <c r="R31" s="230">
        <v>0</v>
      </c>
      <c r="S31" s="447" t="s">
        <v>11</v>
      </c>
      <c r="T31" s="446">
        <f>R31+R32</f>
        <v>0</v>
      </c>
      <c r="U31" s="465" t="str">
        <f>AA7</f>
        <v>都賀クラブジュニア</v>
      </c>
      <c r="V31" s="465"/>
      <c r="W31" s="465"/>
      <c r="X31" s="465"/>
      <c r="Y31" s="465"/>
      <c r="Z31" s="465"/>
      <c r="AA31" s="465"/>
      <c r="AB31" s="458" t="s">
        <v>86</v>
      </c>
      <c r="AC31" s="459" t="s">
        <v>84</v>
      </c>
      <c r="AD31" s="459" t="s">
        <v>85</v>
      </c>
      <c r="AE31" s="459" t="s">
        <v>83</v>
      </c>
      <c r="AF31" s="459">
        <v>1</v>
      </c>
      <c r="AG31" s="460" t="s">
        <v>87</v>
      </c>
    </row>
    <row r="32" spans="1:33" ht="20.100000000000001" customHeight="1" x14ac:dyDescent="0.2">
      <c r="A32" s="7"/>
      <c r="B32" s="461"/>
      <c r="C32" s="462"/>
      <c r="D32" s="462"/>
      <c r="E32" s="462"/>
      <c r="G32" s="465"/>
      <c r="H32" s="465"/>
      <c r="I32" s="465"/>
      <c r="J32" s="465"/>
      <c r="K32" s="465"/>
      <c r="L32" s="465"/>
      <c r="M32" s="465"/>
      <c r="N32" s="446"/>
      <c r="O32" s="447"/>
      <c r="P32" s="230">
        <v>0</v>
      </c>
      <c r="Q32" s="239" t="s">
        <v>37</v>
      </c>
      <c r="R32" s="230">
        <v>0</v>
      </c>
      <c r="S32" s="447"/>
      <c r="T32" s="446"/>
      <c r="U32" s="465"/>
      <c r="V32" s="465"/>
      <c r="W32" s="465"/>
      <c r="X32" s="465"/>
      <c r="Y32" s="465"/>
      <c r="Z32" s="465"/>
      <c r="AA32" s="465"/>
      <c r="AB32" s="458"/>
      <c r="AC32" s="459"/>
      <c r="AD32" s="459"/>
      <c r="AE32" s="459"/>
      <c r="AF32" s="459"/>
      <c r="AG32" s="460"/>
    </row>
    <row r="33" spans="1:33" ht="20.100000000000001" customHeight="1" x14ac:dyDescent="0.2">
      <c r="B33" s="229"/>
      <c r="C33" s="20"/>
      <c r="D33" s="20"/>
      <c r="E33" s="20"/>
      <c r="G33" s="230"/>
      <c r="H33" s="230"/>
      <c r="I33" s="230"/>
      <c r="J33" s="230"/>
      <c r="K33" s="230"/>
      <c r="L33" s="230"/>
      <c r="M33" s="230"/>
      <c r="N33" s="18"/>
      <c r="O33" s="231"/>
      <c r="P33" s="230"/>
      <c r="Q33" s="239"/>
      <c r="R33" s="272"/>
      <c r="S33" s="231"/>
      <c r="T33" s="18"/>
      <c r="U33" s="230"/>
      <c r="V33" s="230"/>
      <c r="W33" s="230"/>
      <c r="X33" s="230"/>
      <c r="Y33" s="230"/>
      <c r="Z33" s="230"/>
      <c r="AA33" s="230"/>
      <c r="AB33" s="232"/>
      <c r="AC33" s="232"/>
      <c r="AF33" s="232"/>
      <c r="AG33" s="232"/>
    </row>
    <row r="34" spans="1:33" ht="20.100000000000001" customHeight="1" x14ac:dyDescent="0.2">
      <c r="C34" s="468" t="str">
        <f>J3</f>
        <v>A</v>
      </c>
      <c r="D34" s="469"/>
      <c r="E34" s="469"/>
      <c r="F34" s="470"/>
      <c r="G34" s="500" t="str">
        <f>C36</f>
        <v>ＦＣアネーロ宇都宮</v>
      </c>
      <c r="H34" s="501"/>
      <c r="I34" s="492" t="str">
        <f>C38</f>
        <v>上松山クラブ</v>
      </c>
      <c r="J34" s="493"/>
      <c r="K34" s="492" t="str">
        <f>C40</f>
        <v>紫塚ＦＣ</v>
      </c>
      <c r="L34" s="493"/>
      <c r="M34" s="466" t="s">
        <v>2</v>
      </c>
      <c r="N34" s="466" t="s">
        <v>3</v>
      </c>
      <c r="O34" s="466" t="s">
        <v>12</v>
      </c>
      <c r="P34" s="466" t="s">
        <v>4</v>
      </c>
      <c r="R34" s="482" t="str">
        <f>W3</f>
        <v>AA</v>
      </c>
      <c r="S34" s="483"/>
      <c r="T34" s="483"/>
      <c r="U34" s="484"/>
      <c r="V34" s="488" t="str">
        <f>R36</f>
        <v>宝木キッカーズＭＯＲＡＬＥ１２</v>
      </c>
      <c r="W34" s="489"/>
      <c r="X34" s="492" t="str">
        <f>R38</f>
        <v>久下田ＦＣ</v>
      </c>
      <c r="Y34" s="493"/>
      <c r="Z34" s="496" t="str">
        <f>R40</f>
        <v>都賀クラブジュニア</v>
      </c>
      <c r="AA34" s="497"/>
      <c r="AB34" s="466" t="s">
        <v>2</v>
      </c>
      <c r="AC34" s="466" t="s">
        <v>3</v>
      </c>
      <c r="AD34" s="466" t="s">
        <v>12</v>
      </c>
      <c r="AE34" s="466" t="s">
        <v>4</v>
      </c>
    </row>
    <row r="35" spans="1:33" ht="20.100000000000001" customHeight="1" x14ac:dyDescent="0.2">
      <c r="C35" s="471"/>
      <c r="D35" s="472"/>
      <c r="E35" s="472"/>
      <c r="F35" s="473"/>
      <c r="G35" s="502"/>
      <c r="H35" s="503"/>
      <c r="I35" s="494"/>
      <c r="J35" s="495"/>
      <c r="K35" s="494"/>
      <c r="L35" s="495"/>
      <c r="M35" s="467"/>
      <c r="N35" s="467"/>
      <c r="O35" s="467"/>
      <c r="P35" s="467"/>
      <c r="R35" s="485"/>
      <c r="S35" s="486"/>
      <c r="T35" s="486"/>
      <c r="U35" s="487"/>
      <c r="V35" s="490"/>
      <c r="W35" s="491"/>
      <c r="X35" s="494"/>
      <c r="Y35" s="495"/>
      <c r="Z35" s="498"/>
      <c r="AA35" s="499"/>
      <c r="AB35" s="467"/>
      <c r="AC35" s="467"/>
      <c r="AD35" s="467"/>
      <c r="AE35" s="467"/>
    </row>
    <row r="36" spans="1:33" ht="20.100000000000001" customHeight="1" x14ac:dyDescent="0.2">
      <c r="C36" s="468" t="str">
        <f>F7</f>
        <v>ＦＣアネーロ宇都宮</v>
      </c>
      <c r="D36" s="469"/>
      <c r="E36" s="469"/>
      <c r="F36" s="470"/>
      <c r="G36" s="474"/>
      <c r="H36" s="475"/>
      <c r="I36" s="281">
        <f>N16</f>
        <v>1</v>
      </c>
      <c r="J36" s="281">
        <f>T16</f>
        <v>3</v>
      </c>
      <c r="K36" s="281">
        <f>N22</f>
        <v>3</v>
      </c>
      <c r="L36" s="281">
        <f>T22</f>
        <v>0</v>
      </c>
      <c r="M36" s="478">
        <f>COUNTIF(G37:L37,"○")*3+COUNTIF(G37:L37,"△")</f>
        <v>3</v>
      </c>
      <c r="N36" s="480">
        <f>O36-J36-L36</f>
        <v>1</v>
      </c>
      <c r="O36" s="480">
        <f>I36+K36</f>
        <v>4</v>
      </c>
      <c r="P36" s="480">
        <v>2</v>
      </c>
      <c r="R36" s="512" t="str">
        <f>S7</f>
        <v>宝木キッカーズＭＯＲＡＬＥ１２</v>
      </c>
      <c r="S36" s="513"/>
      <c r="T36" s="513"/>
      <c r="U36" s="514"/>
      <c r="V36" s="474"/>
      <c r="W36" s="475"/>
      <c r="X36" s="281">
        <f>N19</f>
        <v>0</v>
      </c>
      <c r="Y36" s="281">
        <f>T19</f>
        <v>7</v>
      </c>
      <c r="Z36" s="281">
        <f>N25</f>
        <v>0</v>
      </c>
      <c r="AA36" s="281">
        <f>T25</f>
        <v>8</v>
      </c>
      <c r="AB36" s="478">
        <f>COUNTIF(V37:AA37,"○")*3+COUNTIF(V37:AA37,"△")</f>
        <v>0</v>
      </c>
      <c r="AC36" s="480">
        <f>AD36-Y36-AA36</f>
        <v>-15</v>
      </c>
      <c r="AD36" s="480">
        <f>X36+Z36</f>
        <v>0</v>
      </c>
      <c r="AE36" s="480">
        <v>3</v>
      </c>
    </row>
    <row r="37" spans="1:33" ht="20.100000000000001" customHeight="1" x14ac:dyDescent="0.2">
      <c r="C37" s="471"/>
      <c r="D37" s="472"/>
      <c r="E37" s="472"/>
      <c r="F37" s="473"/>
      <c r="G37" s="476"/>
      <c r="H37" s="477"/>
      <c r="I37" s="504" t="str">
        <f>IF(I36&gt;J36,"○",IF(I36&lt;J36,"×",IF(I36=J36,"△")))</f>
        <v>×</v>
      </c>
      <c r="J37" s="505"/>
      <c r="K37" s="504" t="str">
        <f>IF(K36&gt;L36,"○",IF(K36&lt;L36,"×",IF(K36=L36,"△")))</f>
        <v>○</v>
      </c>
      <c r="L37" s="505"/>
      <c r="M37" s="479"/>
      <c r="N37" s="481"/>
      <c r="O37" s="481"/>
      <c r="P37" s="481"/>
      <c r="R37" s="515"/>
      <c r="S37" s="516"/>
      <c r="T37" s="516"/>
      <c r="U37" s="517"/>
      <c r="V37" s="476"/>
      <c r="W37" s="477"/>
      <c r="X37" s="504" t="str">
        <f>IF(X36&gt;Y36,"○",IF(X36&lt;Y36,"×",IF(X36=Y36,"△")))</f>
        <v>×</v>
      </c>
      <c r="Y37" s="505"/>
      <c r="Z37" s="504" t="str">
        <f t="shared" ref="Z37" si="0">IF(Z36&gt;AA36,"○",IF(Z36&lt;AA36,"×",IF(Z36=AA36,"△")))</f>
        <v>×</v>
      </c>
      <c r="AA37" s="505"/>
      <c r="AB37" s="479"/>
      <c r="AC37" s="481"/>
      <c r="AD37" s="481"/>
      <c r="AE37" s="481"/>
    </row>
    <row r="38" spans="1:33" ht="20.100000000000001" customHeight="1" x14ac:dyDescent="0.2">
      <c r="C38" s="506" t="str">
        <f>J7</f>
        <v>上松山クラブ</v>
      </c>
      <c r="D38" s="507"/>
      <c r="E38" s="507"/>
      <c r="F38" s="508"/>
      <c r="G38" s="281">
        <f>J36</f>
        <v>3</v>
      </c>
      <c r="H38" s="281">
        <f>I36</f>
        <v>1</v>
      </c>
      <c r="I38" s="474"/>
      <c r="J38" s="475"/>
      <c r="K38" s="281">
        <f>N28</f>
        <v>1</v>
      </c>
      <c r="L38" s="281">
        <f>T28</f>
        <v>0</v>
      </c>
      <c r="M38" s="478">
        <f>COUNTIF(G39:L39,"○")*3+COUNTIF(G39:L39,"△")</f>
        <v>6</v>
      </c>
      <c r="N38" s="480">
        <f>O38-H38-L38</f>
        <v>3</v>
      </c>
      <c r="O38" s="480">
        <f>G38+K38</f>
        <v>4</v>
      </c>
      <c r="P38" s="480">
        <v>1</v>
      </c>
      <c r="R38" s="468" t="str">
        <f>W7</f>
        <v>久下田ＦＣ</v>
      </c>
      <c r="S38" s="469"/>
      <c r="T38" s="469"/>
      <c r="U38" s="470"/>
      <c r="V38" s="281">
        <f>Y36</f>
        <v>7</v>
      </c>
      <c r="W38" s="281">
        <f>X36</f>
        <v>0</v>
      </c>
      <c r="X38" s="474"/>
      <c r="Y38" s="475"/>
      <c r="Z38" s="281">
        <f>N31</f>
        <v>0</v>
      </c>
      <c r="AA38" s="281">
        <f>T31</f>
        <v>0</v>
      </c>
      <c r="AB38" s="478">
        <f>COUNTIF(V39:AA39,"○")*3+COUNTIF(V39:AA39,"△")</f>
        <v>4</v>
      </c>
      <c r="AC38" s="480">
        <f>AD38-W38-AA38</f>
        <v>7</v>
      </c>
      <c r="AD38" s="480">
        <f>V38+Z38</f>
        <v>7</v>
      </c>
      <c r="AE38" s="480">
        <v>2</v>
      </c>
    </row>
    <row r="39" spans="1:33" ht="20.100000000000001" customHeight="1" x14ac:dyDescent="0.2">
      <c r="C39" s="509"/>
      <c r="D39" s="510"/>
      <c r="E39" s="510"/>
      <c r="F39" s="511"/>
      <c r="G39" s="504" t="str">
        <f>IF(G38&gt;H38,"○",IF(G38&lt;H38,"×",IF(G38=H38,"△")))</f>
        <v>○</v>
      </c>
      <c r="H39" s="505"/>
      <c r="I39" s="476"/>
      <c r="J39" s="477"/>
      <c r="K39" s="504" t="str">
        <f>IF(K38&gt;L38,"○",IF(K38&lt;L38,"×",IF(K38=L38,"△")))</f>
        <v>○</v>
      </c>
      <c r="L39" s="505"/>
      <c r="M39" s="479"/>
      <c r="N39" s="481"/>
      <c r="O39" s="481"/>
      <c r="P39" s="481"/>
      <c r="R39" s="471"/>
      <c r="S39" s="472"/>
      <c r="T39" s="472"/>
      <c r="U39" s="473"/>
      <c r="V39" s="504" t="str">
        <f>IF(V38&gt;W38,"○",IF(V38&lt;W38,"×",IF(V38=W38,"△")))</f>
        <v>○</v>
      </c>
      <c r="W39" s="505"/>
      <c r="X39" s="476"/>
      <c r="Y39" s="477"/>
      <c r="Z39" s="504" t="str">
        <f t="shared" ref="Z39" si="1">IF(Z38&gt;AA38,"○",IF(Z38&lt;AA38,"×",IF(Z38=AA38,"△")))</f>
        <v>△</v>
      </c>
      <c r="AA39" s="505"/>
      <c r="AB39" s="479"/>
      <c r="AC39" s="481"/>
      <c r="AD39" s="481"/>
      <c r="AE39" s="481"/>
    </row>
    <row r="40" spans="1:33" ht="20.100000000000001" customHeight="1" x14ac:dyDescent="0.2">
      <c r="C40" s="468" t="str">
        <f>N7</f>
        <v>紫塚ＦＣ</v>
      </c>
      <c r="D40" s="469"/>
      <c r="E40" s="469"/>
      <c r="F40" s="470"/>
      <c r="G40" s="281">
        <f>L36</f>
        <v>0</v>
      </c>
      <c r="H40" s="281">
        <f>K36</f>
        <v>3</v>
      </c>
      <c r="I40" s="281">
        <f>L38</f>
        <v>0</v>
      </c>
      <c r="J40" s="281">
        <f>K38</f>
        <v>1</v>
      </c>
      <c r="K40" s="474"/>
      <c r="L40" s="475"/>
      <c r="M40" s="478">
        <f>COUNTIF(G41:L41,"○")*3+COUNTIF(G41:L41,"△")</f>
        <v>0</v>
      </c>
      <c r="N40" s="480">
        <f>O40-H40-J40</f>
        <v>-4</v>
      </c>
      <c r="O40" s="480">
        <f>G40+I40</f>
        <v>0</v>
      </c>
      <c r="P40" s="480"/>
      <c r="R40" s="506" t="str">
        <f>AA7</f>
        <v>都賀クラブジュニア</v>
      </c>
      <c r="S40" s="507"/>
      <c r="T40" s="507"/>
      <c r="U40" s="508"/>
      <c r="V40" s="281">
        <f>AA36</f>
        <v>8</v>
      </c>
      <c r="W40" s="281">
        <f>Z36</f>
        <v>0</v>
      </c>
      <c r="X40" s="281">
        <f>AA38</f>
        <v>0</v>
      </c>
      <c r="Y40" s="281">
        <f>Z38</f>
        <v>0</v>
      </c>
      <c r="Z40" s="474"/>
      <c r="AA40" s="475"/>
      <c r="AB40" s="478">
        <f>COUNTIF(V41:AA41,"○")*3+COUNTIF(V41:AA41,"△")</f>
        <v>4</v>
      </c>
      <c r="AC40" s="480">
        <f>AD40-W40-Y40</f>
        <v>8</v>
      </c>
      <c r="AD40" s="480">
        <f>V40+X40</f>
        <v>8</v>
      </c>
      <c r="AE40" s="480">
        <v>1</v>
      </c>
    </row>
    <row r="41" spans="1:33" ht="20.100000000000001" customHeight="1" x14ac:dyDescent="0.2">
      <c r="C41" s="471"/>
      <c r="D41" s="472"/>
      <c r="E41" s="472"/>
      <c r="F41" s="473"/>
      <c r="G41" s="504" t="str">
        <f>IF(G40&gt;H40,"○",IF(G40&lt;H40,"×",IF(G40=H40,"△")))</f>
        <v>×</v>
      </c>
      <c r="H41" s="505"/>
      <c r="I41" s="504" t="str">
        <f>IF(I40&gt;J40,"○",IF(I40&lt;J40,"×",IF(I40=J40,"△")))</f>
        <v>×</v>
      </c>
      <c r="J41" s="505"/>
      <c r="K41" s="476"/>
      <c r="L41" s="477"/>
      <c r="M41" s="479"/>
      <c r="N41" s="481"/>
      <c r="O41" s="481"/>
      <c r="P41" s="481"/>
      <c r="R41" s="509"/>
      <c r="S41" s="510"/>
      <c r="T41" s="510"/>
      <c r="U41" s="511"/>
      <c r="V41" s="504" t="str">
        <f>IF(V40&gt;W40,"○",IF(V40&lt;W40,"×",IF(V40=W40,"△")))</f>
        <v>○</v>
      </c>
      <c r="W41" s="505"/>
      <c r="X41" s="504" t="str">
        <f>IF(X40&gt;Y40,"○",IF(X40&lt;Y40,"×",IF(X40=Y40,"△")))</f>
        <v>△</v>
      </c>
      <c r="Y41" s="505"/>
      <c r="Z41" s="476"/>
      <c r="AA41" s="477"/>
      <c r="AB41" s="479"/>
      <c r="AC41" s="481"/>
      <c r="AD41" s="481"/>
      <c r="AE41" s="481"/>
    </row>
    <row r="42" spans="1:33" ht="20.100000000000001" customHeight="1" x14ac:dyDescent="0.2"/>
    <row r="43" spans="1:33" ht="20.100000000000001" customHeight="1" x14ac:dyDescent="0.2"/>
    <row r="44" spans="1:33" ht="22.05" customHeight="1" x14ac:dyDescent="0.2">
      <c r="A44" s="440" t="str">
        <f>A1</f>
        <v>■第1日　2月4日  予選リーグ</v>
      </c>
      <c r="B44" s="440"/>
      <c r="C44" s="440"/>
      <c r="D44" s="440"/>
      <c r="E44" s="440"/>
      <c r="F44" s="440"/>
      <c r="G44" s="440"/>
      <c r="H44" s="440"/>
      <c r="I44" s="440"/>
      <c r="J44" s="440"/>
      <c r="K44" s="440"/>
      <c r="L44" s="440"/>
      <c r="N44" s="441" t="s">
        <v>33</v>
      </c>
      <c r="O44" s="441"/>
      <c r="P44" s="441"/>
      <c r="Q44" s="441"/>
      <c r="R44" s="441"/>
      <c r="T44" s="442" t="s">
        <v>88</v>
      </c>
      <c r="U44" s="442"/>
      <c r="V44" s="442"/>
      <c r="W44" s="442"/>
      <c r="X44" s="443" t="str">
        <f>'U12選手権組合せ (抽選結果)'!A18</f>
        <v>益子町民センターグランドB</v>
      </c>
      <c r="Y44" s="443"/>
      <c r="Z44" s="443"/>
      <c r="AA44" s="443"/>
      <c r="AB44" s="443"/>
      <c r="AC44" s="443"/>
      <c r="AD44" s="443"/>
      <c r="AE44" s="443"/>
      <c r="AF44" s="443"/>
      <c r="AG44" s="443"/>
    </row>
    <row r="45" spans="1:33" ht="20.100000000000001" customHeight="1" x14ac:dyDescent="0.2">
      <c r="A45" s="234"/>
      <c r="B45" s="234"/>
      <c r="C45" s="234"/>
      <c r="D45" s="234"/>
      <c r="E45" s="234"/>
      <c r="F45" s="234"/>
      <c r="G45" s="234"/>
      <c r="H45" s="12"/>
      <c r="I45" s="235"/>
      <c r="J45" s="235"/>
      <c r="K45" s="235"/>
      <c r="L45" s="235"/>
      <c r="N45" s="235"/>
      <c r="O45" s="235"/>
      <c r="P45" s="235"/>
      <c r="Q45" s="235"/>
      <c r="R45" s="235"/>
      <c r="T45" s="236"/>
      <c r="U45" s="236"/>
      <c r="V45" s="236"/>
      <c r="W45" s="236"/>
      <c r="X45" s="237"/>
      <c r="Y45" s="237"/>
      <c r="AA45" s="17"/>
      <c r="AB45" s="82"/>
      <c r="AC45" s="82"/>
      <c r="AD45" s="82"/>
      <c r="AE45" s="82"/>
      <c r="AF45" s="82"/>
      <c r="AG45" s="82"/>
    </row>
    <row r="46" spans="1:33" ht="20.100000000000001" customHeight="1" x14ac:dyDescent="0.2">
      <c r="F46" s="238"/>
      <c r="J46" s="444" t="s">
        <v>34</v>
      </c>
      <c r="K46" s="444"/>
      <c r="W46" s="444" t="s">
        <v>35</v>
      </c>
      <c r="X46" s="444"/>
      <c r="Z46" s="17"/>
      <c r="AA46" s="17"/>
      <c r="AB46" s="82"/>
      <c r="AC46" s="82"/>
      <c r="AD46" s="82"/>
      <c r="AE46" s="82"/>
      <c r="AF46" s="82"/>
      <c r="AG46" s="82"/>
    </row>
    <row r="47" spans="1:33" ht="20.100000000000001" customHeight="1" thickBot="1" x14ac:dyDescent="0.25">
      <c r="G47" s="263"/>
      <c r="H47" s="263"/>
      <c r="I47" s="263"/>
      <c r="J47" s="264"/>
      <c r="K47" s="296"/>
      <c r="L47" s="287"/>
      <c r="M47" s="287"/>
      <c r="N47" s="287"/>
      <c r="O47" s="276"/>
      <c r="P47" s="276"/>
      <c r="Q47" s="276"/>
      <c r="R47" s="276"/>
      <c r="S47" s="276"/>
      <c r="T47" s="263"/>
      <c r="U47" s="263"/>
      <c r="V47" s="263"/>
      <c r="W47" s="277"/>
      <c r="X47" s="296"/>
      <c r="Y47" s="287"/>
      <c r="Z47" s="298"/>
      <c r="AA47" s="298"/>
      <c r="AB47" s="82"/>
      <c r="AC47" s="82"/>
      <c r="AD47" s="82"/>
      <c r="AE47" s="82"/>
      <c r="AF47" s="82"/>
      <c r="AG47" s="82"/>
    </row>
    <row r="48" spans="1:33" ht="20.100000000000001" customHeight="1" thickTop="1" x14ac:dyDescent="0.2">
      <c r="F48" s="266"/>
      <c r="H48" s="267"/>
      <c r="J48" s="268"/>
      <c r="K48" s="276"/>
      <c r="N48" s="297"/>
      <c r="S48" s="266"/>
      <c r="V48" s="267"/>
      <c r="W48" s="268"/>
      <c r="Y48" s="276"/>
      <c r="Z48" s="276"/>
      <c r="AA48" s="286"/>
      <c r="AB48" s="276"/>
    </row>
    <row r="49" spans="1:33" ht="20.100000000000001" customHeight="1" x14ac:dyDescent="0.2">
      <c r="B49" s="457"/>
      <c r="C49" s="457"/>
      <c r="D49" s="7"/>
      <c r="E49" s="7"/>
      <c r="F49" s="448">
        <v>1</v>
      </c>
      <c r="G49" s="448"/>
      <c r="H49" s="9"/>
      <c r="I49" s="9"/>
      <c r="J49" s="448">
        <v>2</v>
      </c>
      <c r="K49" s="448"/>
      <c r="L49" s="9"/>
      <c r="M49" s="9"/>
      <c r="N49" s="448">
        <v>3</v>
      </c>
      <c r="O49" s="448"/>
      <c r="P49" s="270"/>
      <c r="Q49" s="9"/>
      <c r="R49" s="9"/>
      <c r="S49" s="448">
        <v>4</v>
      </c>
      <c r="T49" s="448"/>
      <c r="U49" s="9"/>
      <c r="V49" s="9"/>
      <c r="W49" s="448">
        <v>5</v>
      </c>
      <c r="X49" s="448"/>
      <c r="Y49" s="9"/>
      <c r="Z49" s="9"/>
      <c r="AA49" s="448">
        <v>6</v>
      </c>
      <c r="AB49" s="448"/>
      <c r="AC49" s="7"/>
      <c r="AD49" s="7"/>
      <c r="AE49" s="449"/>
      <c r="AF49" s="450"/>
    </row>
    <row r="50" spans="1:33" ht="20.100000000000001" customHeight="1" x14ac:dyDescent="0.2">
      <c r="B50" s="451"/>
      <c r="C50" s="451"/>
      <c r="D50" s="8"/>
      <c r="E50" s="8"/>
      <c r="F50" s="518" t="str">
        <f>'U12選手権組合せ (抽選結果)'!C19</f>
        <v>合戦場フットボールクラブ</v>
      </c>
      <c r="G50" s="518"/>
      <c r="H50" s="8"/>
      <c r="I50" s="8"/>
      <c r="J50" s="452" t="str">
        <f>'U12選手権組合せ (抽選結果)'!C20</f>
        <v>ＦＣ黒羽</v>
      </c>
      <c r="K50" s="452"/>
      <c r="L50" s="8"/>
      <c r="M50" s="8"/>
      <c r="N50" s="453" t="str">
        <f>'U12選手権組合せ (抽選結果)'!C21</f>
        <v>ＦＣ毛野</v>
      </c>
      <c r="O50" s="453"/>
      <c r="P50" s="271"/>
      <c r="Q50" s="8"/>
      <c r="R50" s="8"/>
      <c r="S50" s="519" t="str">
        <f>'U12選手権組合せ (抽選結果)'!C22</f>
        <v>熟田フットボールクラブ</v>
      </c>
      <c r="T50" s="519"/>
      <c r="U50" s="8"/>
      <c r="V50" s="8"/>
      <c r="W50" s="452" t="str">
        <f>'U12選手権組合せ (抽選結果)'!C23</f>
        <v>茂木ＦＣ</v>
      </c>
      <c r="X50" s="452"/>
      <c r="Y50" s="8"/>
      <c r="Z50" s="8"/>
      <c r="AA50" s="453" t="str">
        <f>'U12選手権組合せ (抽選結果)'!C24</f>
        <v>ＦＣグラシアス</v>
      </c>
      <c r="AB50" s="453"/>
      <c r="AC50" s="8"/>
      <c r="AD50" s="8"/>
      <c r="AE50" s="455"/>
      <c r="AF50" s="456"/>
    </row>
    <row r="51" spans="1:33" ht="20.100000000000001" customHeight="1" x14ac:dyDescent="0.2">
      <c r="B51" s="451"/>
      <c r="C51" s="451"/>
      <c r="D51" s="8"/>
      <c r="E51" s="8"/>
      <c r="F51" s="518"/>
      <c r="G51" s="518"/>
      <c r="H51" s="8"/>
      <c r="I51" s="8"/>
      <c r="J51" s="452"/>
      <c r="K51" s="452"/>
      <c r="L51" s="8"/>
      <c r="M51" s="8"/>
      <c r="N51" s="453"/>
      <c r="O51" s="453"/>
      <c r="P51" s="271"/>
      <c r="Q51" s="8"/>
      <c r="R51" s="8"/>
      <c r="S51" s="519"/>
      <c r="T51" s="519"/>
      <c r="U51" s="8"/>
      <c r="V51" s="8"/>
      <c r="W51" s="452"/>
      <c r="X51" s="452"/>
      <c r="Y51" s="8"/>
      <c r="Z51" s="8"/>
      <c r="AA51" s="453"/>
      <c r="AB51" s="453"/>
      <c r="AC51" s="8"/>
      <c r="AD51" s="8"/>
      <c r="AE51" s="455"/>
      <c r="AF51" s="456"/>
    </row>
    <row r="52" spans="1:33" ht="20.100000000000001" customHeight="1" x14ac:dyDescent="0.2">
      <c r="B52" s="451"/>
      <c r="C52" s="451"/>
      <c r="D52" s="8"/>
      <c r="E52" s="8"/>
      <c r="F52" s="518"/>
      <c r="G52" s="518"/>
      <c r="H52" s="8"/>
      <c r="I52" s="8"/>
      <c r="J52" s="452"/>
      <c r="K52" s="452"/>
      <c r="L52" s="8"/>
      <c r="M52" s="8"/>
      <c r="N52" s="453"/>
      <c r="O52" s="453"/>
      <c r="P52" s="271"/>
      <c r="Q52" s="8"/>
      <c r="R52" s="8"/>
      <c r="S52" s="519"/>
      <c r="T52" s="519"/>
      <c r="U52" s="8"/>
      <c r="V52" s="8"/>
      <c r="W52" s="452"/>
      <c r="X52" s="452"/>
      <c r="Y52" s="8"/>
      <c r="Z52" s="8"/>
      <c r="AA52" s="453"/>
      <c r="AB52" s="453"/>
      <c r="AC52" s="8"/>
      <c r="AD52" s="8"/>
      <c r="AE52" s="455"/>
      <c r="AF52" s="456"/>
    </row>
    <row r="53" spans="1:33" ht="20.100000000000001" customHeight="1" x14ac:dyDescent="0.2">
      <c r="B53" s="451"/>
      <c r="C53" s="451"/>
      <c r="D53" s="8"/>
      <c r="E53" s="8"/>
      <c r="F53" s="518"/>
      <c r="G53" s="518"/>
      <c r="H53" s="8"/>
      <c r="I53" s="8"/>
      <c r="J53" s="452"/>
      <c r="K53" s="452"/>
      <c r="L53" s="8"/>
      <c r="M53" s="8"/>
      <c r="N53" s="453"/>
      <c r="O53" s="453"/>
      <c r="P53" s="271"/>
      <c r="Q53" s="8"/>
      <c r="R53" s="8"/>
      <c r="S53" s="519"/>
      <c r="T53" s="519"/>
      <c r="U53" s="8"/>
      <c r="V53" s="8"/>
      <c r="W53" s="452"/>
      <c r="X53" s="452"/>
      <c r="Y53" s="8"/>
      <c r="Z53" s="8"/>
      <c r="AA53" s="453"/>
      <c r="AB53" s="453"/>
      <c r="AC53" s="8"/>
      <c r="AD53" s="8"/>
      <c r="AE53" s="455"/>
      <c r="AF53" s="456"/>
    </row>
    <row r="54" spans="1:33" ht="20.100000000000001" customHeight="1" x14ac:dyDescent="0.2">
      <c r="B54" s="451"/>
      <c r="C54" s="451"/>
      <c r="D54" s="8"/>
      <c r="E54" s="8"/>
      <c r="F54" s="518"/>
      <c r="G54" s="518"/>
      <c r="H54" s="8"/>
      <c r="I54" s="8"/>
      <c r="J54" s="452"/>
      <c r="K54" s="452"/>
      <c r="L54" s="8"/>
      <c r="M54" s="8"/>
      <c r="N54" s="453"/>
      <c r="O54" s="453"/>
      <c r="P54" s="271"/>
      <c r="Q54" s="8"/>
      <c r="R54" s="8"/>
      <c r="S54" s="519"/>
      <c r="T54" s="519"/>
      <c r="U54" s="8"/>
      <c r="V54" s="8"/>
      <c r="W54" s="452"/>
      <c r="X54" s="452"/>
      <c r="Y54" s="8"/>
      <c r="Z54" s="8"/>
      <c r="AA54" s="453"/>
      <c r="AB54" s="453"/>
      <c r="AC54" s="8"/>
      <c r="AD54" s="8"/>
      <c r="AE54" s="455"/>
      <c r="AF54" s="456"/>
    </row>
    <row r="55" spans="1:33" ht="20.100000000000001" customHeight="1" x14ac:dyDescent="0.2">
      <c r="B55" s="451"/>
      <c r="C55" s="451"/>
      <c r="D55" s="8"/>
      <c r="E55" s="8"/>
      <c r="F55" s="518"/>
      <c r="G55" s="518"/>
      <c r="H55" s="8"/>
      <c r="I55" s="8"/>
      <c r="J55" s="452"/>
      <c r="K55" s="452"/>
      <c r="L55" s="8"/>
      <c r="M55" s="8"/>
      <c r="N55" s="453"/>
      <c r="O55" s="453"/>
      <c r="P55" s="271"/>
      <c r="Q55" s="8"/>
      <c r="R55" s="8"/>
      <c r="S55" s="519"/>
      <c r="T55" s="519"/>
      <c r="U55" s="8"/>
      <c r="V55" s="8"/>
      <c r="W55" s="452"/>
      <c r="X55" s="452"/>
      <c r="Y55" s="8"/>
      <c r="Z55" s="8"/>
      <c r="AA55" s="453"/>
      <c r="AB55" s="453"/>
      <c r="AC55" s="8"/>
      <c r="AD55" s="8"/>
      <c r="AE55" s="455"/>
      <c r="AF55" s="456"/>
    </row>
    <row r="56" spans="1:33" ht="20.100000000000001" customHeight="1" x14ac:dyDescent="0.2">
      <c r="B56" s="451"/>
      <c r="C56" s="451"/>
      <c r="D56" s="271"/>
      <c r="E56" s="271"/>
      <c r="F56" s="518"/>
      <c r="G56" s="518"/>
      <c r="H56" s="271"/>
      <c r="I56" s="271"/>
      <c r="J56" s="452"/>
      <c r="K56" s="452"/>
      <c r="L56" s="271"/>
      <c r="M56" s="271"/>
      <c r="N56" s="453"/>
      <c r="O56" s="453"/>
      <c r="P56" s="271"/>
      <c r="Q56" s="271"/>
      <c r="R56" s="271"/>
      <c r="S56" s="519"/>
      <c r="T56" s="519"/>
      <c r="U56" s="271"/>
      <c r="V56" s="271"/>
      <c r="W56" s="452"/>
      <c r="X56" s="452"/>
      <c r="Y56" s="271"/>
      <c r="Z56" s="271"/>
      <c r="AA56" s="453"/>
      <c r="AB56" s="453"/>
      <c r="AC56" s="271"/>
      <c r="AD56" s="271"/>
      <c r="AE56" s="455"/>
      <c r="AF56" s="456"/>
    </row>
    <row r="57" spans="1:33" ht="20.100000000000001" customHeight="1" x14ac:dyDescent="0.2">
      <c r="B57" s="451"/>
      <c r="C57" s="451"/>
      <c r="D57" s="271"/>
      <c r="E57" s="271"/>
      <c r="F57" s="518"/>
      <c r="G57" s="518"/>
      <c r="H57" s="271"/>
      <c r="I57" s="271"/>
      <c r="J57" s="452"/>
      <c r="K57" s="452"/>
      <c r="L57" s="271"/>
      <c r="M57" s="271"/>
      <c r="N57" s="453"/>
      <c r="O57" s="453"/>
      <c r="P57" s="271"/>
      <c r="Q57" s="271"/>
      <c r="R57" s="271"/>
      <c r="S57" s="519"/>
      <c r="T57" s="519"/>
      <c r="U57" s="271"/>
      <c r="V57" s="271"/>
      <c r="W57" s="452"/>
      <c r="X57" s="452"/>
      <c r="Y57" s="271"/>
      <c r="Z57" s="271"/>
      <c r="AA57" s="453"/>
      <c r="AB57" s="453"/>
      <c r="AC57" s="271"/>
      <c r="AD57" s="271"/>
      <c r="AE57" s="455"/>
      <c r="AF57" s="456"/>
    </row>
    <row r="58" spans="1:33" ht="20.100000000000001" customHeight="1" x14ac:dyDescent="0.2">
      <c r="C58" s="232"/>
      <c r="D58" s="232"/>
      <c r="G58" s="232"/>
      <c r="H58" s="232"/>
      <c r="K58" s="232"/>
      <c r="L58" s="232"/>
      <c r="O58" s="232"/>
      <c r="P58" s="232"/>
      <c r="T58" s="232"/>
      <c r="U58" s="232"/>
      <c r="X58" s="232"/>
      <c r="Y58" s="232"/>
      <c r="AB58" s="245" t="s">
        <v>86</v>
      </c>
      <c r="AC58" s="241" t="s">
        <v>15</v>
      </c>
      <c r="AD58" s="241" t="s">
        <v>16</v>
      </c>
      <c r="AE58" s="241" t="s">
        <v>16</v>
      </c>
      <c r="AF58" s="241" t="s">
        <v>14</v>
      </c>
      <c r="AG58" s="84" t="s">
        <v>87</v>
      </c>
    </row>
    <row r="59" spans="1:33" ht="20.100000000000001" customHeight="1" x14ac:dyDescent="0.2">
      <c r="A59" s="7"/>
      <c r="B59" s="461" t="s">
        <v>5</v>
      </c>
      <c r="C59" s="462">
        <v>0.39583333333333331</v>
      </c>
      <c r="D59" s="462"/>
      <c r="E59" s="462"/>
      <c r="G59" s="464" t="str">
        <f>F50</f>
        <v>合戦場フットボールクラブ</v>
      </c>
      <c r="H59" s="464"/>
      <c r="I59" s="464"/>
      <c r="J59" s="464"/>
      <c r="K59" s="464"/>
      <c r="L59" s="464"/>
      <c r="M59" s="464"/>
      <c r="N59" s="446">
        <f>P59+P60</f>
        <v>6</v>
      </c>
      <c r="O59" s="447" t="s">
        <v>10</v>
      </c>
      <c r="P59" s="230">
        <v>3</v>
      </c>
      <c r="Q59" s="239" t="s">
        <v>37</v>
      </c>
      <c r="R59" s="230">
        <v>0</v>
      </c>
      <c r="S59" s="447" t="s">
        <v>11</v>
      </c>
      <c r="T59" s="446">
        <f>R59+R60</f>
        <v>0</v>
      </c>
      <c r="U59" s="445" t="str">
        <f>J50</f>
        <v>ＦＣ黒羽</v>
      </c>
      <c r="V59" s="445"/>
      <c r="W59" s="445"/>
      <c r="X59" s="445"/>
      <c r="Y59" s="445"/>
      <c r="Z59" s="445"/>
      <c r="AA59" s="445"/>
      <c r="AB59" s="458" t="s">
        <v>86</v>
      </c>
      <c r="AC59" s="459" t="s">
        <v>80</v>
      </c>
      <c r="AD59" s="459" t="s">
        <v>81</v>
      </c>
      <c r="AE59" s="459" t="s">
        <v>82</v>
      </c>
      <c r="AF59" s="459">
        <v>6</v>
      </c>
      <c r="AG59" s="460" t="s">
        <v>87</v>
      </c>
    </row>
    <row r="60" spans="1:33" ht="20.100000000000001" customHeight="1" x14ac:dyDescent="0.2">
      <c r="A60" s="7"/>
      <c r="B60" s="461"/>
      <c r="C60" s="462"/>
      <c r="D60" s="462"/>
      <c r="E60" s="462"/>
      <c r="G60" s="464"/>
      <c r="H60" s="464"/>
      <c r="I60" s="464"/>
      <c r="J60" s="464"/>
      <c r="K60" s="464"/>
      <c r="L60" s="464"/>
      <c r="M60" s="464"/>
      <c r="N60" s="446"/>
      <c r="O60" s="447"/>
      <c r="P60" s="230">
        <v>3</v>
      </c>
      <c r="Q60" s="239" t="s">
        <v>37</v>
      </c>
      <c r="R60" s="230">
        <v>0</v>
      </c>
      <c r="S60" s="447"/>
      <c r="T60" s="446"/>
      <c r="U60" s="445"/>
      <c r="V60" s="445"/>
      <c r="W60" s="445"/>
      <c r="X60" s="445"/>
      <c r="Y60" s="445"/>
      <c r="Z60" s="445"/>
      <c r="AA60" s="445"/>
      <c r="AB60" s="458"/>
      <c r="AC60" s="459"/>
      <c r="AD60" s="459"/>
      <c r="AE60" s="459"/>
      <c r="AF60" s="459"/>
      <c r="AG60" s="460"/>
    </row>
    <row r="61" spans="1:33" ht="20.100000000000001" customHeight="1" x14ac:dyDescent="0.2">
      <c r="C61" s="14"/>
      <c r="D61" s="14"/>
      <c r="E61" s="13"/>
      <c r="G61" s="230"/>
      <c r="H61" s="230"/>
      <c r="I61" s="272"/>
      <c r="J61" s="272"/>
      <c r="K61" s="230"/>
      <c r="L61" s="230"/>
      <c r="M61" s="272"/>
      <c r="N61" s="272"/>
      <c r="O61" s="230"/>
      <c r="P61" s="230"/>
      <c r="Q61" s="272"/>
      <c r="R61" s="272"/>
      <c r="S61" s="272"/>
      <c r="T61" s="230"/>
      <c r="U61" s="230"/>
      <c r="V61" s="272"/>
      <c r="W61" s="272"/>
      <c r="X61" s="230"/>
      <c r="Y61" s="230"/>
      <c r="Z61" s="272"/>
      <c r="AA61" s="272"/>
      <c r="AB61" s="227"/>
      <c r="AC61" s="21"/>
      <c r="AD61" s="21"/>
      <c r="AE61" s="22"/>
      <c r="AF61" s="22"/>
      <c r="AG61" s="228"/>
    </row>
    <row r="62" spans="1:33" ht="20.100000000000001" customHeight="1" x14ac:dyDescent="0.2">
      <c r="A62" s="7"/>
      <c r="B62" s="461" t="s">
        <v>6</v>
      </c>
      <c r="C62" s="462">
        <v>0.4236111111111111</v>
      </c>
      <c r="D62" s="462"/>
      <c r="E62" s="462"/>
      <c r="G62" s="445" t="str">
        <f>S50</f>
        <v>熟田フットボールクラブ</v>
      </c>
      <c r="H62" s="445"/>
      <c r="I62" s="445"/>
      <c r="J62" s="445"/>
      <c r="K62" s="445"/>
      <c r="L62" s="445"/>
      <c r="M62" s="445"/>
      <c r="N62" s="446">
        <f>P62+P63</f>
        <v>0</v>
      </c>
      <c r="O62" s="447" t="s">
        <v>10</v>
      </c>
      <c r="P62" s="230">
        <v>0</v>
      </c>
      <c r="Q62" s="239" t="s">
        <v>37</v>
      </c>
      <c r="R62" s="230">
        <v>1</v>
      </c>
      <c r="S62" s="447" t="s">
        <v>11</v>
      </c>
      <c r="T62" s="446">
        <f>R62+R63</f>
        <v>1</v>
      </c>
      <c r="U62" s="464" t="str">
        <f>W50</f>
        <v>茂木ＦＣ</v>
      </c>
      <c r="V62" s="464"/>
      <c r="W62" s="464"/>
      <c r="X62" s="464"/>
      <c r="Y62" s="464"/>
      <c r="Z62" s="464"/>
      <c r="AA62" s="464"/>
      <c r="AB62" s="458" t="s">
        <v>86</v>
      </c>
      <c r="AC62" s="459" t="s">
        <v>83</v>
      </c>
      <c r="AD62" s="459" t="s">
        <v>84</v>
      </c>
      <c r="AE62" s="459" t="s">
        <v>85</v>
      </c>
      <c r="AF62" s="459">
        <v>3</v>
      </c>
      <c r="AG62" s="460" t="s">
        <v>87</v>
      </c>
    </row>
    <row r="63" spans="1:33" ht="20.100000000000001" customHeight="1" x14ac:dyDescent="0.2">
      <c r="A63" s="7"/>
      <c r="B63" s="461"/>
      <c r="C63" s="462"/>
      <c r="D63" s="462"/>
      <c r="E63" s="462"/>
      <c r="G63" s="445"/>
      <c r="H63" s="445"/>
      <c r="I63" s="445"/>
      <c r="J63" s="445"/>
      <c r="K63" s="445"/>
      <c r="L63" s="445"/>
      <c r="M63" s="445"/>
      <c r="N63" s="446"/>
      <c r="O63" s="447"/>
      <c r="P63" s="230">
        <v>0</v>
      </c>
      <c r="Q63" s="239" t="s">
        <v>37</v>
      </c>
      <c r="R63" s="230">
        <v>0</v>
      </c>
      <c r="S63" s="447"/>
      <c r="T63" s="446"/>
      <c r="U63" s="464"/>
      <c r="V63" s="464"/>
      <c r="W63" s="464"/>
      <c r="X63" s="464"/>
      <c r="Y63" s="464"/>
      <c r="Z63" s="464"/>
      <c r="AA63" s="464"/>
      <c r="AB63" s="458"/>
      <c r="AC63" s="459"/>
      <c r="AD63" s="459"/>
      <c r="AE63" s="459"/>
      <c r="AF63" s="459"/>
      <c r="AG63" s="460"/>
    </row>
    <row r="64" spans="1:33" ht="20.100000000000001" customHeight="1" x14ac:dyDescent="0.2">
      <c r="A64" s="7"/>
      <c r="C64" s="14"/>
      <c r="D64" s="14"/>
      <c r="E64" s="13"/>
      <c r="G64" s="230"/>
      <c r="H64" s="230"/>
      <c r="I64" s="272"/>
      <c r="J64" s="272"/>
      <c r="K64" s="230"/>
      <c r="L64" s="230"/>
      <c r="M64" s="272"/>
      <c r="N64" s="272"/>
      <c r="O64" s="230"/>
      <c r="P64" s="230"/>
      <c r="Q64" s="272"/>
      <c r="R64" s="272"/>
      <c r="S64" s="272"/>
      <c r="T64" s="230"/>
      <c r="U64" s="230"/>
      <c r="V64" s="272"/>
      <c r="W64" s="272"/>
      <c r="X64" s="230"/>
      <c r="Y64" s="230"/>
      <c r="Z64" s="272"/>
      <c r="AA64" s="272"/>
      <c r="AB64" s="227"/>
      <c r="AC64" s="21"/>
      <c r="AD64" s="21"/>
      <c r="AE64" s="22"/>
      <c r="AF64" s="22"/>
      <c r="AG64" s="228"/>
    </row>
    <row r="65" spans="1:33" ht="20.100000000000001" customHeight="1" x14ac:dyDescent="0.2">
      <c r="A65" s="7"/>
      <c r="B65" s="461" t="s">
        <v>7</v>
      </c>
      <c r="C65" s="462">
        <v>0.4513888888888889</v>
      </c>
      <c r="D65" s="462"/>
      <c r="E65" s="462"/>
      <c r="G65" s="445" t="str">
        <f>F50</f>
        <v>合戦場フットボールクラブ</v>
      </c>
      <c r="H65" s="445"/>
      <c r="I65" s="445"/>
      <c r="J65" s="445"/>
      <c r="K65" s="445"/>
      <c r="L65" s="445"/>
      <c r="M65" s="445"/>
      <c r="N65" s="446">
        <f>P65+P66</f>
        <v>1</v>
      </c>
      <c r="O65" s="447" t="s">
        <v>10</v>
      </c>
      <c r="P65" s="230">
        <v>0</v>
      </c>
      <c r="Q65" s="239" t="s">
        <v>37</v>
      </c>
      <c r="R65" s="230">
        <v>1</v>
      </c>
      <c r="S65" s="447" t="s">
        <v>11</v>
      </c>
      <c r="T65" s="446">
        <f>R65+R66</f>
        <v>2</v>
      </c>
      <c r="U65" s="464" t="str">
        <f>N50</f>
        <v>ＦＣ毛野</v>
      </c>
      <c r="V65" s="464"/>
      <c r="W65" s="464"/>
      <c r="X65" s="464"/>
      <c r="Y65" s="464"/>
      <c r="Z65" s="464"/>
      <c r="AA65" s="464"/>
      <c r="AB65" s="458" t="s">
        <v>86</v>
      </c>
      <c r="AC65" s="459" t="s">
        <v>82</v>
      </c>
      <c r="AD65" s="459" t="s">
        <v>80</v>
      </c>
      <c r="AE65" s="459" t="s">
        <v>81</v>
      </c>
      <c r="AF65" s="459">
        <v>5</v>
      </c>
      <c r="AG65" s="460" t="s">
        <v>87</v>
      </c>
    </row>
    <row r="66" spans="1:33" ht="20.100000000000001" customHeight="1" x14ac:dyDescent="0.2">
      <c r="A66" s="7"/>
      <c r="B66" s="461"/>
      <c r="C66" s="462"/>
      <c r="D66" s="462"/>
      <c r="E66" s="462"/>
      <c r="G66" s="445"/>
      <c r="H66" s="445"/>
      <c r="I66" s="445"/>
      <c r="J66" s="445"/>
      <c r="K66" s="445"/>
      <c r="L66" s="445"/>
      <c r="M66" s="445"/>
      <c r="N66" s="446"/>
      <c r="O66" s="447"/>
      <c r="P66" s="230">
        <v>1</v>
      </c>
      <c r="Q66" s="239" t="s">
        <v>37</v>
      </c>
      <c r="R66" s="230">
        <v>1</v>
      </c>
      <c r="S66" s="447"/>
      <c r="T66" s="446"/>
      <c r="U66" s="464"/>
      <c r="V66" s="464"/>
      <c r="W66" s="464"/>
      <c r="X66" s="464"/>
      <c r="Y66" s="464"/>
      <c r="Z66" s="464"/>
      <c r="AA66" s="464"/>
      <c r="AB66" s="458"/>
      <c r="AC66" s="459"/>
      <c r="AD66" s="459"/>
      <c r="AE66" s="459"/>
      <c r="AF66" s="459"/>
      <c r="AG66" s="460"/>
    </row>
    <row r="67" spans="1:33" ht="20.100000000000001" customHeight="1" x14ac:dyDescent="0.2">
      <c r="A67" s="7"/>
      <c r="B67" s="229"/>
      <c r="C67" s="238"/>
      <c r="D67" s="238"/>
      <c r="E67" s="238"/>
      <c r="G67" s="230"/>
      <c r="H67" s="230"/>
      <c r="I67" s="230"/>
      <c r="J67" s="230"/>
      <c r="K67" s="230"/>
      <c r="L67" s="230"/>
      <c r="M67" s="230"/>
      <c r="N67" s="18"/>
      <c r="O67" s="231"/>
      <c r="P67" s="230"/>
      <c r="Q67" s="272"/>
      <c r="R67" s="272"/>
      <c r="S67" s="231"/>
      <c r="T67" s="18"/>
      <c r="U67" s="230"/>
      <c r="V67" s="230"/>
      <c r="W67" s="230"/>
      <c r="X67" s="230"/>
      <c r="Y67" s="230"/>
      <c r="Z67" s="230"/>
      <c r="AA67" s="230"/>
      <c r="AB67" s="227"/>
      <c r="AC67" s="21"/>
      <c r="AD67" s="21"/>
      <c r="AE67" s="22"/>
      <c r="AF67" s="22"/>
      <c r="AG67" s="228"/>
    </row>
    <row r="68" spans="1:33" ht="20.100000000000001" customHeight="1" x14ac:dyDescent="0.2">
      <c r="A68" s="7"/>
      <c r="B68" s="461" t="s">
        <v>8</v>
      </c>
      <c r="C68" s="462">
        <v>0.47916666666666669</v>
      </c>
      <c r="D68" s="462"/>
      <c r="E68" s="462"/>
      <c r="G68" s="445" t="str">
        <f>S50</f>
        <v>熟田フットボールクラブ</v>
      </c>
      <c r="H68" s="445"/>
      <c r="I68" s="445"/>
      <c r="J68" s="445"/>
      <c r="K68" s="445"/>
      <c r="L68" s="445"/>
      <c r="M68" s="445"/>
      <c r="N68" s="446">
        <f>P68+P69</f>
        <v>0</v>
      </c>
      <c r="O68" s="447" t="s">
        <v>10</v>
      </c>
      <c r="P68" s="230">
        <v>0</v>
      </c>
      <c r="Q68" s="239" t="s">
        <v>37</v>
      </c>
      <c r="R68" s="230">
        <v>3</v>
      </c>
      <c r="S68" s="447" t="s">
        <v>11</v>
      </c>
      <c r="T68" s="446">
        <f>R68+R69</f>
        <v>4</v>
      </c>
      <c r="U68" s="464" t="str">
        <f>AA50</f>
        <v>ＦＣグラシアス</v>
      </c>
      <c r="V68" s="464"/>
      <c r="W68" s="464"/>
      <c r="X68" s="464"/>
      <c r="Y68" s="464"/>
      <c r="Z68" s="464"/>
      <c r="AA68" s="464"/>
      <c r="AB68" s="458" t="s">
        <v>86</v>
      </c>
      <c r="AC68" s="459" t="s">
        <v>85</v>
      </c>
      <c r="AD68" s="459" t="s">
        <v>83</v>
      </c>
      <c r="AE68" s="459" t="s">
        <v>84</v>
      </c>
      <c r="AF68" s="459">
        <v>2</v>
      </c>
      <c r="AG68" s="460" t="s">
        <v>87</v>
      </c>
    </row>
    <row r="69" spans="1:33" ht="20.100000000000001" customHeight="1" x14ac:dyDescent="0.2">
      <c r="A69" s="7"/>
      <c r="B69" s="461"/>
      <c r="C69" s="462"/>
      <c r="D69" s="462"/>
      <c r="E69" s="462"/>
      <c r="G69" s="445"/>
      <c r="H69" s="445"/>
      <c r="I69" s="445"/>
      <c r="J69" s="445"/>
      <c r="K69" s="445"/>
      <c r="L69" s="445"/>
      <c r="M69" s="445"/>
      <c r="N69" s="446"/>
      <c r="O69" s="447"/>
      <c r="P69" s="230">
        <v>0</v>
      </c>
      <c r="Q69" s="239" t="s">
        <v>37</v>
      </c>
      <c r="R69" s="230">
        <v>1</v>
      </c>
      <c r="S69" s="447"/>
      <c r="T69" s="446"/>
      <c r="U69" s="464"/>
      <c r="V69" s="464"/>
      <c r="W69" s="464"/>
      <c r="X69" s="464"/>
      <c r="Y69" s="464"/>
      <c r="Z69" s="464"/>
      <c r="AA69" s="464"/>
      <c r="AB69" s="458"/>
      <c r="AC69" s="459"/>
      <c r="AD69" s="459"/>
      <c r="AE69" s="459"/>
      <c r="AF69" s="459"/>
      <c r="AG69" s="460"/>
    </row>
    <row r="70" spans="1:33" ht="20.100000000000001" customHeight="1" x14ac:dyDescent="0.2">
      <c r="A70" s="7"/>
      <c r="C70" s="14"/>
      <c r="D70" s="14"/>
      <c r="E70" s="13"/>
      <c r="G70" s="230"/>
      <c r="H70" s="230"/>
      <c r="I70" s="272"/>
      <c r="J70" s="272"/>
      <c r="K70" s="230"/>
      <c r="L70" s="230"/>
      <c r="M70" s="272"/>
      <c r="N70" s="272"/>
      <c r="O70" s="230"/>
      <c r="P70" s="230"/>
      <c r="Q70" s="272"/>
      <c r="R70" s="272"/>
      <c r="S70" s="272"/>
      <c r="T70" s="230"/>
      <c r="U70" s="230"/>
      <c r="V70" s="272"/>
      <c r="W70" s="272"/>
      <c r="X70" s="230"/>
      <c r="Y70" s="230"/>
      <c r="Z70" s="272"/>
      <c r="AA70" s="272"/>
      <c r="AB70" s="227"/>
      <c r="AC70" s="21"/>
      <c r="AD70" s="21"/>
      <c r="AE70" s="22"/>
      <c r="AF70" s="22"/>
      <c r="AG70" s="228"/>
    </row>
    <row r="71" spans="1:33" ht="20.100000000000001" customHeight="1" x14ac:dyDescent="0.2">
      <c r="A71" s="7"/>
      <c r="B71" s="461" t="s">
        <v>9</v>
      </c>
      <c r="C71" s="462">
        <v>0.50694444444444442</v>
      </c>
      <c r="D71" s="462"/>
      <c r="E71" s="462"/>
      <c r="G71" s="445" t="str">
        <f>J50</f>
        <v>ＦＣ黒羽</v>
      </c>
      <c r="H71" s="445"/>
      <c r="I71" s="445"/>
      <c r="J71" s="445"/>
      <c r="K71" s="445"/>
      <c r="L71" s="445"/>
      <c r="M71" s="445"/>
      <c r="N71" s="446">
        <f>P71+P72</f>
        <v>0</v>
      </c>
      <c r="O71" s="447" t="s">
        <v>10</v>
      </c>
      <c r="P71" s="230">
        <v>0</v>
      </c>
      <c r="Q71" s="239" t="s">
        <v>37</v>
      </c>
      <c r="R71" s="230">
        <v>0</v>
      </c>
      <c r="S71" s="447" t="s">
        <v>11</v>
      </c>
      <c r="T71" s="446">
        <f>R71+R72</f>
        <v>3</v>
      </c>
      <c r="U71" s="464" t="str">
        <f>N50</f>
        <v>ＦＣ毛野</v>
      </c>
      <c r="V71" s="464"/>
      <c r="W71" s="464"/>
      <c r="X71" s="464"/>
      <c r="Y71" s="464"/>
      <c r="Z71" s="464"/>
      <c r="AA71" s="464"/>
      <c r="AB71" s="458" t="s">
        <v>86</v>
      </c>
      <c r="AC71" s="459" t="s">
        <v>81</v>
      </c>
      <c r="AD71" s="459" t="s">
        <v>82</v>
      </c>
      <c r="AE71" s="459" t="s">
        <v>80</v>
      </c>
      <c r="AF71" s="459">
        <v>4</v>
      </c>
      <c r="AG71" s="460" t="s">
        <v>87</v>
      </c>
    </row>
    <row r="72" spans="1:33" ht="20.100000000000001" customHeight="1" x14ac:dyDescent="0.2">
      <c r="A72" s="7"/>
      <c r="B72" s="461"/>
      <c r="C72" s="462"/>
      <c r="D72" s="462"/>
      <c r="E72" s="462"/>
      <c r="G72" s="445"/>
      <c r="H72" s="445"/>
      <c r="I72" s="445"/>
      <c r="J72" s="445"/>
      <c r="K72" s="445"/>
      <c r="L72" s="445"/>
      <c r="M72" s="445"/>
      <c r="N72" s="446"/>
      <c r="O72" s="447"/>
      <c r="P72" s="230">
        <v>0</v>
      </c>
      <c r="Q72" s="239" t="s">
        <v>37</v>
      </c>
      <c r="R72" s="230">
        <v>3</v>
      </c>
      <c r="S72" s="447"/>
      <c r="T72" s="446"/>
      <c r="U72" s="464"/>
      <c r="V72" s="464"/>
      <c r="W72" s="464"/>
      <c r="X72" s="464"/>
      <c r="Y72" s="464"/>
      <c r="Z72" s="464"/>
      <c r="AA72" s="464"/>
      <c r="AB72" s="458"/>
      <c r="AC72" s="459"/>
      <c r="AD72" s="459"/>
      <c r="AE72" s="459"/>
      <c r="AF72" s="459"/>
      <c r="AG72" s="460"/>
    </row>
    <row r="73" spans="1:33" ht="20.100000000000001" customHeight="1" x14ac:dyDescent="0.2">
      <c r="A73" s="7"/>
      <c r="C73" s="14"/>
      <c r="D73" s="14"/>
      <c r="E73" s="13"/>
      <c r="G73" s="230"/>
      <c r="H73" s="230"/>
      <c r="I73" s="272"/>
      <c r="J73" s="272"/>
      <c r="K73" s="230"/>
      <c r="L73" s="230"/>
      <c r="M73" s="272"/>
      <c r="N73" s="272"/>
      <c r="O73" s="230"/>
      <c r="P73" s="230"/>
      <c r="Q73" s="272"/>
      <c r="R73" s="272"/>
      <c r="S73" s="272"/>
      <c r="T73" s="230"/>
      <c r="U73" s="230"/>
      <c r="V73" s="272"/>
      <c r="W73" s="272"/>
      <c r="X73" s="230"/>
      <c r="Y73" s="230"/>
      <c r="Z73" s="272"/>
      <c r="AA73" s="272"/>
      <c r="AB73" s="227"/>
      <c r="AC73" s="232"/>
      <c r="AD73" s="21"/>
      <c r="AE73" s="21"/>
      <c r="AF73" s="22"/>
      <c r="AG73" s="83"/>
    </row>
    <row r="74" spans="1:33" ht="20.100000000000001" customHeight="1" x14ac:dyDescent="0.2">
      <c r="A74" s="7"/>
      <c r="B74" s="461" t="s">
        <v>1</v>
      </c>
      <c r="C74" s="462">
        <v>0.53472222222222221</v>
      </c>
      <c r="D74" s="462"/>
      <c r="E74" s="462"/>
      <c r="G74" s="445" t="str">
        <f>W50</f>
        <v>茂木ＦＣ</v>
      </c>
      <c r="H74" s="445"/>
      <c r="I74" s="445"/>
      <c r="J74" s="445"/>
      <c r="K74" s="445"/>
      <c r="L74" s="445"/>
      <c r="M74" s="445"/>
      <c r="N74" s="446">
        <f>P74+P75</f>
        <v>0</v>
      </c>
      <c r="O74" s="447" t="s">
        <v>10</v>
      </c>
      <c r="P74" s="230">
        <v>0</v>
      </c>
      <c r="Q74" s="239" t="s">
        <v>37</v>
      </c>
      <c r="R74" s="230">
        <v>0</v>
      </c>
      <c r="S74" s="447" t="s">
        <v>11</v>
      </c>
      <c r="T74" s="446">
        <f>R74+R75</f>
        <v>2</v>
      </c>
      <c r="U74" s="464" t="str">
        <f>AA50</f>
        <v>ＦＣグラシアス</v>
      </c>
      <c r="V74" s="464"/>
      <c r="W74" s="464"/>
      <c r="X74" s="464"/>
      <c r="Y74" s="464"/>
      <c r="Z74" s="464"/>
      <c r="AA74" s="464"/>
      <c r="AB74" s="458" t="s">
        <v>86</v>
      </c>
      <c r="AC74" s="459" t="s">
        <v>84</v>
      </c>
      <c r="AD74" s="459" t="s">
        <v>85</v>
      </c>
      <c r="AE74" s="459" t="s">
        <v>83</v>
      </c>
      <c r="AF74" s="459">
        <v>1</v>
      </c>
      <c r="AG74" s="460" t="s">
        <v>87</v>
      </c>
    </row>
    <row r="75" spans="1:33" ht="20.100000000000001" customHeight="1" x14ac:dyDescent="0.2">
      <c r="A75" s="7"/>
      <c r="B75" s="461"/>
      <c r="C75" s="462"/>
      <c r="D75" s="462"/>
      <c r="E75" s="462"/>
      <c r="G75" s="445"/>
      <c r="H75" s="445"/>
      <c r="I75" s="445"/>
      <c r="J75" s="445"/>
      <c r="K75" s="445"/>
      <c r="L75" s="445"/>
      <c r="M75" s="445"/>
      <c r="N75" s="446"/>
      <c r="O75" s="447"/>
      <c r="P75" s="230">
        <v>0</v>
      </c>
      <c r="Q75" s="239" t="s">
        <v>37</v>
      </c>
      <c r="R75" s="230">
        <v>2</v>
      </c>
      <c r="S75" s="447"/>
      <c r="T75" s="446"/>
      <c r="U75" s="464"/>
      <c r="V75" s="464"/>
      <c r="W75" s="464"/>
      <c r="X75" s="464"/>
      <c r="Y75" s="464"/>
      <c r="Z75" s="464"/>
      <c r="AA75" s="464"/>
      <c r="AB75" s="458"/>
      <c r="AC75" s="459"/>
      <c r="AD75" s="459"/>
      <c r="AE75" s="459"/>
      <c r="AF75" s="459"/>
      <c r="AG75" s="460"/>
    </row>
    <row r="76" spans="1:33" ht="20.100000000000001" customHeight="1" x14ac:dyDescent="0.2">
      <c r="B76" s="229"/>
      <c r="C76" s="20"/>
      <c r="D76" s="20"/>
      <c r="E76" s="20"/>
      <c r="G76" s="230"/>
      <c r="H76" s="230"/>
      <c r="I76" s="230"/>
      <c r="J76" s="230"/>
      <c r="K76" s="230"/>
      <c r="L76" s="230"/>
      <c r="M76" s="230"/>
      <c r="N76" s="18"/>
      <c r="O76" s="231"/>
      <c r="P76" s="230"/>
      <c r="Q76" s="239"/>
      <c r="R76" s="272"/>
      <c r="S76" s="231"/>
      <c r="T76" s="18"/>
      <c r="U76" s="230"/>
      <c r="V76" s="230"/>
      <c r="W76" s="230"/>
      <c r="X76" s="230"/>
      <c r="Y76" s="230"/>
      <c r="Z76" s="230"/>
      <c r="AA76" s="230"/>
      <c r="AB76" s="232"/>
      <c r="AC76" s="232"/>
      <c r="AF76" s="232"/>
      <c r="AG76" s="232"/>
    </row>
    <row r="77" spans="1:33" ht="20.100000000000001" customHeight="1" x14ac:dyDescent="0.2">
      <c r="C77" s="468" t="str">
        <f>J46</f>
        <v>B</v>
      </c>
      <c r="D77" s="469"/>
      <c r="E77" s="469"/>
      <c r="F77" s="470"/>
      <c r="G77" s="500" t="str">
        <f>C79</f>
        <v>合戦場フットボールクラブ</v>
      </c>
      <c r="H77" s="501"/>
      <c r="I77" s="492" t="str">
        <f>C81</f>
        <v>ＦＣ黒羽</v>
      </c>
      <c r="J77" s="493"/>
      <c r="K77" s="492" t="str">
        <f>C83</f>
        <v>ＦＣ毛野</v>
      </c>
      <c r="L77" s="493"/>
      <c r="M77" s="466" t="s">
        <v>2</v>
      </c>
      <c r="N77" s="466" t="s">
        <v>3</v>
      </c>
      <c r="O77" s="466" t="s">
        <v>12</v>
      </c>
      <c r="P77" s="466" t="s">
        <v>4</v>
      </c>
      <c r="R77" s="482" t="str">
        <f>W46</f>
        <v>BB</v>
      </c>
      <c r="S77" s="483"/>
      <c r="T77" s="483"/>
      <c r="U77" s="484"/>
      <c r="V77" s="500" t="str">
        <f>R79</f>
        <v>熟田フットボールクラブ</v>
      </c>
      <c r="W77" s="501"/>
      <c r="X77" s="492" t="str">
        <f>R81</f>
        <v>茂木ＦＣ</v>
      </c>
      <c r="Y77" s="493"/>
      <c r="Z77" s="492" t="str">
        <f>R83</f>
        <v>ＦＣグラシアス</v>
      </c>
      <c r="AA77" s="493"/>
      <c r="AB77" s="466" t="s">
        <v>2</v>
      </c>
      <c r="AC77" s="466" t="s">
        <v>3</v>
      </c>
      <c r="AD77" s="466" t="s">
        <v>12</v>
      </c>
      <c r="AE77" s="466" t="s">
        <v>4</v>
      </c>
    </row>
    <row r="78" spans="1:33" ht="20.100000000000001" customHeight="1" x14ac:dyDescent="0.2">
      <c r="C78" s="471"/>
      <c r="D78" s="472"/>
      <c r="E78" s="472"/>
      <c r="F78" s="473"/>
      <c r="G78" s="502"/>
      <c r="H78" s="503"/>
      <c r="I78" s="494"/>
      <c r="J78" s="495"/>
      <c r="K78" s="494"/>
      <c r="L78" s="495"/>
      <c r="M78" s="467"/>
      <c r="N78" s="467"/>
      <c r="O78" s="467"/>
      <c r="P78" s="467"/>
      <c r="R78" s="485"/>
      <c r="S78" s="486"/>
      <c r="T78" s="486"/>
      <c r="U78" s="487"/>
      <c r="V78" s="502"/>
      <c r="W78" s="503"/>
      <c r="X78" s="494"/>
      <c r="Y78" s="495"/>
      <c r="Z78" s="494"/>
      <c r="AA78" s="495"/>
      <c r="AB78" s="467"/>
      <c r="AC78" s="467"/>
      <c r="AD78" s="467"/>
      <c r="AE78" s="467"/>
    </row>
    <row r="79" spans="1:33" ht="20.100000000000001" customHeight="1" x14ac:dyDescent="0.2">
      <c r="C79" s="468" t="str">
        <f>F50</f>
        <v>合戦場フットボールクラブ</v>
      </c>
      <c r="D79" s="469"/>
      <c r="E79" s="469"/>
      <c r="F79" s="470"/>
      <c r="G79" s="474"/>
      <c r="H79" s="475"/>
      <c r="I79" s="281">
        <f>N59</f>
        <v>6</v>
      </c>
      <c r="J79" s="281">
        <f>T59</f>
        <v>0</v>
      </c>
      <c r="K79" s="281">
        <f>N65</f>
        <v>1</v>
      </c>
      <c r="L79" s="281">
        <f>T65</f>
        <v>2</v>
      </c>
      <c r="M79" s="478">
        <f>COUNTIF(G80:L80,"○")*3+COUNTIF(G80:L80,"△")</f>
        <v>3</v>
      </c>
      <c r="N79" s="480">
        <f>O79-J79-L79</f>
        <v>5</v>
      </c>
      <c r="O79" s="480">
        <f>I79+K79</f>
        <v>7</v>
      </c>
      <c r="P79" s="480">
        <v>2</v>
      </c>
      <c r="Q79" s="274"/>
      <c r="R79" s="468" t="str">
        <f>S50</f>
        <v>熟田フットボールクラブ</v>
      </c>
      <c r="S79" s="469"/>
      <c r="T79" s="469"/>
      <c r="U79" s="470"/>
      <c r="V79" s="474"/>
      <c r="W79" s="475"/>
      <c r="X79" s="281">
        <f>N62</f>
        <v>0</v>
      </c>
      <c r="Y79" s="281">
        <f>T62</f>
        <v>1</v>
      </c>
      <c r="Z79" s="281">
        <f>N68</f>
        <v>0</v>
      </c>
      <c r="AA79" s="281">
        <f>T68</f>
        <v>4</v>
      </c>
      <c r="AB79" s="478">
        <f>COUNTIF(V80:AA80,"○")*3+COUNTIF(V80:AA80,"△")</f>
        <v>0</v>
      </c>
      <c r="AC79" s="480">
        <f>AD79-Y79-AA79</f>
        <v>-5</v>
      </c>
      <c r="AD79" s="480">
        <f>X79+Z79</f>
        <v>0</v>
      </c>
      <c r="AE79" s="480">
        <v>3</v>
      </c>
    </row>
    <row r="80" spans="1:33" ht="20.100000000000001" customHeight="1" x14ac:dyDescent="0.2">
      <c r="C80" s="471"/>
      <c r="D80" s="472"/>
      <c r="E80" s="472"/>
      <c r="F80" s="473"/>
      <c r="G80" s="476"/>
      <c r="H80" s="477"/>
      <c r="I80" s="504" t="str">
        <f>IF(I79&gt;J79,"○",IF(I79&lt;J79,"×",IF(I79=J79,"△")))</f>
        <v>○</v>
      </c>
      <c r="J80" s="505"/>
      <c r="K80" s="504" t="str">
        <f>IF(K79&gt;L79,"○",IF(K79&lt;L79,"×",IF(K79=L79,"△")))</f>
        <v>×</v>
      </c>
      <c r="L80" s="505"/>
      <c r="M80" s="479"/>
      <c r="N80" s="481"/>
      <c r="O80" s="481"/>
      <c r="P80" s="481"/>
      <c r="Q80" s="274"/>
      <c r="R80" s="471"/>
      <c r="S80" s="472"/>
      <c r="T80" s="472"/>
      <c r="U80" s="473"/>
      <c r="V80" s="476"/>
      <c r="W80" s="477"/>
      <c r="X80" s="504" t="str">
        <f>IF(X79&gt;Y79,"○",IF(X79&lt;Y79,"×",IF(X79=Y79,"△")))</f>
        <v>×</v>
      </c>
      <c r="Y80" s="505"/>
      <c r="Z80" s="504" t="str">
        <f t="shared" ref="Z80" si="2">IF(Z79&gt;AA79,"○",IF(Z79&lt;AA79,"×",IF(Z79=AA79,"△")))</f>
        <v>×</v>
      </c>
      <c r="AA80" s="505"/>
      <c r="AB80" s="479"/>
      <c r="AC80" s="481"/>
      <c r="AD80" s="481"/>
      <c r="AE80" s="481"/>
    </row>
    <row r="81" spans="3:31" ht="20.100000000000001" customHeight="1" x14ac:dyDescent="0.2">
      <c r="C81" s="468" t="str">
        <f>J50</f>
        <v>ＦＣ黒羽</v>
      </c>
      <c r="D81" s="469"/>
      <c r="E81" s="469"/>
      <c r="F81" s="470"/>
      <c r="G81" s="281">
        <f>J79</f>
        <v>0</v>
      </c>
      <c r="H81" s="281">
        <f>I79</f>
        <v>6</v>
      </c>
      <c r="I81" s="474"/>
      <c r="J81" s="475"/>
      <c r="K81" s="281">
        <f>N71</f>
        <v>0</v>
      </c>
      <c r="L81" s="281">
        <f>T71</f>
        <v>3</v>
      </c>
      <c r="M81" s="478">
        <f>COUNTIF(G82:L82,"○")*3+COUNTIF(G82:L82,"△")</f>
        <v>0</v>
      </c>
      <c r="N81" s="480">
        <f>O81-H81-L81</f>
        <v>-9</v>
      </c>
      <c r="O81" s="480">
        <f>G81+K81</f>
        <v>0</v>
      </c>
      <c r="P81" s="480">
        <v>3</v>
      </c>
      <c r="Q81" s="274"/>
      <c r="R81" s="468" t="str">
        <f>W50</f>
        <v>茂木ＦＣ</v>
      </c>
      <c r="S81" s="469"/>
      <c r="T81" s="469"/>
      <c r="U81" s="470"/>
      <c r="V81" s="281">
        <f>Y79</f>
        <v>1</v>
      </c>
      <c r="W81" s="281">
        <f>X79</f>
        <v>0</v>
      </c>
      <c r="X81" s="474"/>
      <c r="Y81" s="475"/>
      <c r="Z81" s="281">
        <f>N74</f>
        <v>0</v>
      </c>
      <c r="AA81" s="281">
        <f>T74</f>
        <v>2</v>
      </c>
      <c r="AB81" s="478">
        <f>COUNTIF(V82:AA82,"○")*3+COUNTIF(V82:AA82,"△")</f>
        <v>3</v>
      </c>
      <c r="AC81" s="480">
        <f>AD81-W81-AA81</f>
        <v>-1</v>
      </c>
      <c r="AD81" s="480">
        <f>V81+Z81</f>
        <v>1</v>
      </c>
      <c r="AE81" s="480">
        <v>2</v>
      </c>
    </row>
    <row r="82" spans="3:31" ht="20.100000000000001" customHeight="1" x14ac:dyDescent="0.2">
      <c r="C82" s="471"/>
      <c r="D82" s="472"/>
      <c r="E82" s="472"/>
      <c r="F82" s="473"/>
      <c r="G82" s="504" t="str">
        <f>IF(G81&gt;H81,"○",IF(G81&lt;H81,"×",IF(G81=H81,"△")))</f>
        <v>×</v>
      </c>
      <c r="H82" s="505"/>
      <c r="I82" s="476"/>
      <c r="J82" s="477"/>
      <c r="K82" s="504" t="str">
        <f>IF(K81&gt;L81,"○",IF(K81&lt;L81,"×",IF(K81=L81,"△")))</f>
        <v>×</v>
      </c>
      <c r="L82" s="505"/>
      <c r="M82" s="479"/>
      <c r="N82" s="481"/>
      <c r="O82" s="481"/>
      <c r="P82" s="481"/>
      <c r="Q82" s="274"/>
      <c r="R82" s="471"/>
      <c r="S82" s="472"/>
      <c r="T82" s="472"/>
      <c r="U82" s="473"/>
      <c r="V82" s="504" t="str">
        <f>IF(V81&gt;W81,"○",IF(V81&lt;W81,"×",IF(V81=W81,"△")))</f>
        <v>○</v>
      </c>
      <c r="W82" s="505"/>
      <c r="X82" s="476"/>
      <c r="Y82" s="477"/>
      <c r="Z82" s="504" t="str">
        <f t="shared" ref="Z82" si="3">IF(Z81&gt;AA81,"○",IF(Z81&lt;AA81,"×",IF(Z81=AA81,"△")))</f>
        <v>×</v>
      </c>
      <c r="AA82" s="505"/>
      <c r="AB82" s="479"/>
      <c r="AC82" s="481"/>
      <c r="AD82" s="481"/>
      <c r="AE82" s="481"/>
    </row>
    <row r="83" spans="3:31" ht="20.100000000000001" customHeight="1" x14ac:dyDescent="0.2">
      <c r="C83" s="506" t="str">
        <f>N50</f>
        <v>ＦＣ毛野</v>
      </c>
      <c r="D83" s="507"/>
      <c r="E83" s="507"/>
      <c r="F83" s="508"/>
      <c r="G83" s="281">
        <f>L79</f>
        <v>2</v>
      </c>
      <c r="H83" s="281">
        <f>K79</f>
        <v>1</v>
      </c>
      <c r="I83" s="281">
        <f>L81</f>
        <v>3</v>
      </c>
      <c r="J83" s="281">
        <f>K81</f>
        <v>0</v>
      </c>
      <c r="K83" s="474"/>
      <c r="L83" s="475"/>
      <c r="M83" s="478">
        <f>COUNTIF(G84:L84,"○")*3+COUNTIF(G84:L84,"△")</f>
        <v>6</v>
      </c>
      <c r="N83" s="480">
        <f>O83-H83-J83</f>
        <v>4</v>
      </c>
      <c r="O83" s="480">
        <f>G83+I83</f>
        <v>5</v>
      </c>
      <c r="P83" s="480">
        <v>1</v>
      </c>
      <c r="Q83" s="274"/>
      <c r="R83" s="506" t="str">
        <f>AA50</f>
        <v>ＦＣグラシアス</v>
      </c>
      <c r="S83" s="507"/>
      <c r="T83" s="507"/>
      <c r="U83" s="508"/>
      <c r="V83" s="281">
        <f>AA79</f>
        <v>4</v>
      </c>
      <c r="W83" s="281">
        <f>Z79</f>
        <v>0</v>
      </c>
      <c r="X83" s="281">
        <f>AA81</f>
        <v>2</v>
      </c>
      <c r="Y83" s="281">
        <f>Z81</f>
        <v>0</v>
      </c>
      <c r="Z83" s="474"/>
      <c r="AA83" s="475"/>
      <c r="AB83" s="478">
        <f>COUNTIF(V84:AA84,"○")*3+COUNTIF(V84:AA84,"△")</f>
        <v>6</v>
      </c>
      <c r="AC83" s="480">
        <f>AD83-W83-Y83</f>
        <v>6</v>
      </c>
      <c r="AD83" s="480">
        <f>V83+X83</f>
        <v>6</v>
      </c>
      <c r="AE83" s="480">
        <v>1</v>
      </c>
    </row>
    <row r="84" spans="3:31" ht="20.100000000000001" customHeight="1" x14ac:dyDescent="0.2">
      <c r="C84" s="509"/>
      <c r="D84" s="510"/>
      <c r="E84" s="510"/>
      <c r="F84" s="511"/>
      <c r="G84" s="504" t="str">
        <f>IF(G83&gt;H83,"○",IF(G83&lt;H83,"×",IF(G83=H83,"△")))</f>
        <v>○</v>
      </c>
      <c r="H84" s="505"/>
      <c r="I84" s="504" t="str">
        <f>IF(I83&gt;J83,"○",IF(I83&lt;J83,"×",IF(I83=J83,"△")))</f>
        <v>○</v>
      </c>
      <c r="J84" s="505"/>
      <c r="K84" s="476"/>
      <c r="L84" s="477"/>
      <c r="M84" s="479"/>
      <c r="N84" s="481"/>
      <c r="O84" s="481"/>
      <c r="P84" s="481"/>
      <c r="Q84" s="274"/>
      <c r="R84" s="509"/>
      <c r="S84" s="510"/>
      <c r="T84" s="510"/>
      <c r="U84" s="511"/>
      <c r="V84" s="504" t="str">
        <f>IF(V83&gt;W83,"○",IF(V83&lt;W83,"×",IF(V83=W83,"△")))</f>
        <v>○</v>
      </c>
      <c r="W84" s="505"/>
      <c r="X84" s="504" t="str">
        <f>IF(X83&gt;Y83,"○",IF(X83&lt;Y83,"×",IF(X83=Y83,"△")))</f>
        <v>○</v>
      </c>
      <c r="Y84" s="505"/>
      <c r="Z84" s="476"/>
      <c r="AA84" s="477"/>
      <c r="AB84" s="479"/>
      <c r="AC84" s="481"/>
      <c r="AD84" s="481"/>
      <c r="AE84" s="481"/>
    </row>
    <row r="85" spans="3:31" ht="20.100000000000001" customHeight="1" x14ac:dyDescent="0.2"/>
  </sheetData>
  <mergeCells count="340"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G85"/>
  <sheetViews>
    <sheetView view="pageBreakPreview" zoomScale="90" zoomScaleNormal="100" zoomScaleSheetLayoutView="90" workbookViewId="0">
      <selection sqref="A1:L1"/>
    </sheetView>
  </sheetViews>
  <sheetFormatPr defaultRowHeight="13.2" x14ac:dyDescent="0.2"/>
  <cols>
    <col min="1" max="1" width="5.44140625" style="262" customWidth="1"/>
    <col min="2" max="36" width="5.6640625" style="262" customWidth="1"/>
    <col min="37" max="256" width="8.88671875" style="262"/>
    <col min="257" max="257" width="5.44140625" style="262" customWidth="1"/>
    <col min="258" max="292" width="5.6640625" style="262" customWidth="1"/>
    <col min="293" max="512" width="8.88671875" style="262"/>
    <col min="513" max="513" width="5.44140625" style="262" customWidth="1"/>
    <col min="514" max="548" width="5.6640625" style="262" customWidth="1"/>
    <col min="549" max="768" width="8.88671875" style="262"/>
    <col min="769" max="769" width="5.44140625" style="262" customWidth="1"/>
    <col min="770" max="804" width="5.6640625" style="262" customWidth="1"/>
    <col min="805" max="1024" width="8.88671875" style="262"/>
    <col min="1025" max="1025" width="5.44140625" style="262" customWidth="1"/>
    <col min="1026" max="1060" width="5.6640625" style="262" customWidth="1"/>
    <col min="1061" max="1280" width="8.88671875" style="262"/>
    <col min="1281" max="1281" width="5.44140625" style="262" customWidth="1"/>
    <col min="1282" max="1316" width="5.6640625" style="262" customWidth="1"/>
    <col min="1317" max="1536" width="8.88671875" style="262"/>
    <col min="1537" max="1537" width="5.44140625" style="262" customWidth="1"/>
    <col min="1538" max="1572" width="5.6640625" style="262" customWidth="1"/>
    <col min="1573" max="1792" width="8.88671875" style="262"/>
    <col min="1793" max="1793" width="5.44140625" style="262" customWidth="1"/>
    <col min="1794" max="1828" width="5.6640625" style="262" customWidth="1"/>
    <col min="1829" max="2048" width="8.88671875" style="262"/>
    <col min="2049" max="2049" width="5.44140625" style="262" customWidth="1"/>
    <col min="2050" max="2084" width="5.6640625" style="262" customWidth="1"/>
    <col min="2085" max="2304" width="8.88671875" style="262"/>
    <col min="2305" max="2305" width="5.44140625" style="262" customWidth="1"/>
    <col min="2306" max="2340" width="5.6640625" style="262" customWidth="1"/>
    <col min="2341" max="2560" width="8.88671875" style="262"/>
    <col min="2561" max="2561" width="5.44140625" style="262" customWidth="1"/>
    <col min="2562" max="2596" width="5.6640625" style="262" customWidth="1"/>
    <col min="2597" max="2816" width="8.88671875" style="262"/>
    <col min="2817" max="2817" width="5.44140625" style="262" customWidth="1"/>
    <col min="2818" max="2852" width="5.6640625" style="262" customWidth="1"/>
    <col min="2853" max="3072" width="8.88671875" style="262"/>
    <col min="3073" max="3073" width="5.44140625" style="262" customWidth="1"/>
    <col min="3074" max="3108" width="5.6640625" style="262" customWidth="1"/>
    <col min="3109" max="3328" width="8.88671875" style="262"/>
    <col min="3329" max="3329" width="5.44140625" style="262" customWidth="1"/>
    <col min="3330" max="3364" width="5.6640625" style="262" customWidth="1"/>
    <col min="3365" max="3584" width="8.88671875" style="262"/>
    <col min="3585" max="3585" width="5.44140625" style="262" customWidth="1"/>
    <col min="3586" max="3620" width="5.6640625" style="262" customWidth="1"/>
    <col min="3621" max="3840" width="8.88671875" style="262"/>
    <col min="3841" max="3841" width="5.44140625" style="262" customWidth="1"/>
    <col min="3842" max="3876" width="5.6640625" style="262" customWidth="1"/>
    <col min="3877" max="4096" width="8.88671875" style="262"/>
    <col min="4097" max="4097" width="5.44140625" style="262" customWidth="1"/>
    <col min="4098" max="4132" width="5.6640625" style="262" customWidth="1"/>
    <col min="4133" max="4352" width="8.88671875" style="262"/>
    <col min="4353" max="4353" width="5.44140625" style="262" customWidth="1"/>
    <col min="4354" max="4388" width="5.6640625" style="262" customWidth="1"/>
    <col min="4389" max="4608" width="8.88671875" style="262"/>
    <col min="4609" max="4609" width="5.44140625" style="262" customWidth="1"/>
    <col min="4610" max="4644" width="5.6640625" style="262" customWidth="1"/>
    <col min="4645" max="4864" width="8.88671875" style="262"/>
    <col min="4865" max="4865" width="5.44140625" style="262" customWidth="1"/>
    <col min="4866" max="4900" width="5.6640625" style="262" customWidth="1"/>
    <col min="4901" max="5120" width="8.88671875" style="262"/>
    <col min="5121" max="5121" width="5.44140625" style="262" customWidth="1"/>
    <col min="5122" max="5156" width="5.6640625" style="262" customWidth="1"/>
    <col min="5157" max="5376" width="8.88671875" style="262"/>
    <col min="5377" max="5377" width="5.44140625" style="262" customWidth="1"/>
    <col min="5378" max="5412" width="5.6640625" style="262" customWidth="1"/>
    <col min="5413" max="5632" width="8.88671875" style="262"/>
    <col min="5633" max="5633" width="5.44140625" style="262" customWidth="1"/>
    <col min="5634" max="5668" width="5.6640625" style="262" customWidth="1"/>
    <col min="5669" max="5888" width="8.88671875" style="262"/>
    <col min="5889" max="5889" width="5.44140625" style="262" customWidth="1"/>
    <col min="5890" max="5924" width="5.6640625" style="262" customWidth="1"/>
    <col min="5925" max="6144" width="8.88671875" style="262"/>
    <col min="6145" max="6145" width="5.44140625" style="262" customWidth="1"/>
    <col min="6146" max="6180" width="5.6640625" style="262" customWidth="1"/>
    <col min="6181" max="6400" width="8.88671875" style="262"/>
    <col min="6401" max="6401" width="5.44140625" style="262" customWidth="1"/>
    <col min="6402" max="6436" width="5.6640625" style="262" customWidth="1"/>
    <col min="6437" max="6656" width="8.88671875" style="262"/>
    <col min="6657" max="6657" width="5.44140625" style="262" customWidth="1"/>
    <col min="6658" max="6692" width="5.6640625" style="262" customWidth="1"/>
    <col min="6693" max="6912" width="8.88671875" style="262"/>
    <col min="6913" max="6913" width="5.44140625" style="262" customWidth="1"/>
    <col min="6914" max="6948" width="5.6640625" style="262" customWidth="1"/>
    <col min="6949" max="7168" width="8.88671875" style="262"/>
    <col min="7169" max="7169" width="5.44140625" style="262" customWidth="1"/>
    <col min="7170" max="7204" width="5.6640625" style="262" customWidth="1"/>
    <col min="7205" max="7424" width="8.88671875" style="262"/>
    <col min="7425" max="7425" width="5.44140625" style="262" customWidth="1"/>
    <col min="7426" max="7460" width="5.6640625" style="262" customWidth="1"/>
    <col min="7461" max="7680" width="8.88671875" style="262"/>
    <col min="7681" max="7681" width="5.44140625" style="262" customWidth="1"/>
    <col min="7682" max="7716" width="5.6640625" style="262" customWidth="1"/>
    <col min="7717" max="7936" width="8.88671875" style="262"/>
    <col min="7937" max="7937" width="5.44140625" style="262" customWidth="1"/>
    <col min="7938" max="7972" width="5.6640625" style="262" customWidth="1"/>
    <col min="7973" max="8192" width="8.88671875" style="262"/>
    <col min="8193" max="8193" width="5.44140625" style="262" customWidth="1"/>
    <col min="8194" max="8228" width="5.6640625" style="262" customWidth="1"/>
    <col min="8229" max="8448" width="8.88671875" style="262"/>
    <col min="8449" max="8449" width="5.44140625" style="262" customWidth="1"/>
    <col min="8450" max="8484" width="5.6640625" style="262" customWidth="1"/>
    <col min="8485" max="8704" width="8.88671875" style="262"/>
    <col min="8705" max="8705" width="5.44140625" style="262" customWidth="1"/>
    <col min="8706" max="8740" width="5.6640625" style="262" customWidth="1"/>
    <col min="8741" max="8960" width="8.88671875" style="262"/>
    <col min="8961" max="8961" width="5.44140625" style="262" customWidth="1"/>
    <col min="8962" max="8996" width="5.6640625" style="262" customWidth="1"/>
    <col min="8997" max="9216" width="8.88671875" style="262"/>
    <col min="9217" max="9217" width="5.44140625" style="262" customWidth="1"/>
    <col min="9218" max="9252" width="5.6640625" style="262" customWidth="1"/>
    <col min="9253" max="9472" width="8.88671875" style="262"/>
    <col min="9473" max="9473" width="5.44140625" style="262" customWidth="1"/>
    <col min="9474" max="9508" width="5.6640625" style="262" customWidth="1"/>
    <col min="9509" max="9728" width="8.88671875" style="262"/>
    <col min="9729" max="9729" width="5.44140625" style="262" customWidth="1"/>
    <col min="9730" max="9764" width="5.6640625" style="262" customWidth="1"/>
    <col min="9765" max="9984" width="8.88671875" style="262"/>
    <col min="9985" max="9985" width="5.44140625" style="262" customWidth="1"/>
    <col min="9986" max="10020" width="5.6640625" style="262" customWidth="1"/>
    <col min="10021" max="10240" width="8.88671875" style="262"/>
    <col min="10241" max="10241" width="5.44140625" style="262" customWidth="1"/>
    <col min="10242" max="10276" width="5.6640625" style="262" customWidth="1"/>
    <col min="10277" max="10496" width="8.88671875" style="262"/>
    <col min="10497" max="10497" width="5.44140625" style="262" customWidth="1"/>
    <col min="10498" max="10532" width="5.6640625" style="262" customWidth="1"/>
    <col min="10533" max="10752" width="8.88671875" style="262"/>
    <col min="10753" max="10753" width="5.44140625" style="262" customWidth="1"/>
    <col min="10754" max="10788" width="5.6640625" style="262" customWidth="1"/>
    <col min="10789" max="11008" width="8.88671875" style="262"/>
    <col min="11009" max="11009" width="5.44140625" style="262" customWidth="1"/>
    <col min="11010" max="11044" width="5.6640625" style="262" customWidth="1"/>
    <col min="11045" max="11264" width="8.88671875" style="262"/>
    <col min="11265" max="11265" width="5.44140625" style="262" customWidth="1"/>
    <col min="11266" max="11300" width="5.6640625" style="262" customWidth="1"/>
    <col min="11301" max="11520" width="8.88671875" style="262"/>
    <col min="11521" max="11521" width="5.44140625" style="262" customWidth="1"/>
    <col min="11522" max="11556" width="5.6640625" style="262" customWidth="1"/>
    <col min="11557" max="11776" width="8.88671875" style="262"/>
    <col min="11777" max="11777" width="5.44140625" style="262" customWidth="1"/>
    <col min="11778" max="11812" width="5.6640625" style="262" customWidth="1"/>
    <col min="11813" max="12032" width="8.88671875" style="262"/>
    <col min="12033" max="12033" width="5.44140625" style="262" customWidth="1"/>
    <col min="12034" max="12068" width="5.6640625" style="262" customWidth="1"/>
    <col min="12069" max="12288" width="8.88671875" style="262"/>
    <col min="12289" max="12289" width="5.44140625" style="262" customWidth="1"/>
    <col min="12290" max="12324" width="5.6640625" style="262" customWidth="1"/>
    <col min="12325" max="12544" width="8.88671875" style="262"/>
    <col min="12545" max="12545" width="5.44140625" style="262" customWidth="1"/>
    <col min="12546" max="12580" width="5.6640625" style="262" customWidth="1"/>
    <col min="12581" max="12800" width="8.88671875" style="262"/>
    <col min="12801" max="12801" width="5.44140625" style="262" customWidth="1"/>
    <col min="12802" max="12836" width="5.6640625" style="262" customWidth="1"/>
    <col min="12837" max="13056" width="8.88671875" style="262"/>
    <col min="13057" max="13057" width="5.44140625" style="262" customWidth="1"/>
    <col min="13058" max="13092" width="5.6640625" style="262" customWidth="1"/>
    <col min="13093" max="13312" width="8.88671875" style="262"/>
    <col min="13313" max="13313" width="5.44140625" style="262" customWidth="1"/>
    <col min="13314" max="13348" width="5.6640625" style="262" customWidth="1"/>
    <col min="13349" max="13568" width="8.88671875" style="262"/>
    <col min="13569" max="13569" width="5.44140625" style="262" customWidth="1"/>
    <col min="13570" max="13604" width="5.6640625" style="262" customWidth="1"/>
    <col min="13605" max="13824" width="8.88671875" style="262"/>
    <col min="13825" max="13825" width="5.44140625" style="262" customWidth="1"/>
    <col min="13826" max="13860" width="5.6640625" style="262" customWidth="1"/>
    <col min="13861" max="14080" width="8.88671875" style="262"/>
    <col min="14081" max="14081" width="5.44140625" style="262" customWidth="1"/>
    <col min="14082" max="14116" width="5.6640625" style="262" customWidth="1"/>
    <col min="14117" max="14336" width="8.88671875" style="262"/>
    <col min="14337" max="14337" width="5.44140625" style="262" customWidth="1"/>
    <col min="14338" max="14372" width="5.6640625" style="262" customWidth="1"/>
    <col min="14373" max="14592" width="8.88671875" style="262"/>
    <col min="14593" max="14593" width="5.44140625" style="262" customWidth="1"/>
    <col min="14594" max="14628" width="5.6640625" style="262" customWidth="1"/>
    <col min="14629" max="14848" width="8.88671875" style="262"/>
    <col min="14849" max="14849" width="5.44140625" style="262" customWidth="1"/>
    <col min="14850" max="14884" width="5.6640625" style="262" customWidth="1"/>
    <col min="14885" max="15104" width="8.88671875" style="262"/>
    <col min="15105" max="15105" width="5.44140625" style="262" customWidth="1"/>
    <col min="15106" max="15140" width="5.6640625" style="262" customWidth="1"/>
    <col min="15141" max="15360" width="8.88671875" style="262"/>
    <col min="15361" max="15361" width="5.44140625" style="262" customWidth="1"/>
    <col min="15362" max="15396" width="5.6640625" style="262" customWidth="1"/>
    <col min="15397" max="15616" width="8.88671875" style="262"/>
    <col min="15617" max="15617" width="5.44140625" style="262" customWidth="1"/>
    <col min="15618" max="15652" width="5.6640625" style="262" customWidth="1"/>
    <col min="15653" max="15872" width="8.88671875" style="262"/>
    <col min="15873" max="15873" width="5.44140625" style="262" customWidth="1"/>
    <col min="15874" max="15908" width="5.6640625" style="262" customWidth="1"/>
    <col min="15909" max="16128" width="8.88671875" style="262"/>
    <col min="16129" max="16129" width="5.44140625" style="262" customWidth="1"/>
    <col min="16130" max="16164" width="5.6640625" style="262" customWidth="1"/>
    <col min="16165" max="16384" width="8.88671875" style="262"/>
  </cols>
  <sheetData>
    <row r="1" spans="1:33" ht="22.05" customHeight="1" x14ac:dyDescent="0.2">
      <c r="A1" s="440" t="str">
        <f>'U12選手権組合せ (抽選結果)'!G2</f>
        <v>■第1日　2月4日  予選リーグ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N1" s="441" t="s">
        <v>94</v>
      </c>
      <c r="O1" s="441"/>
      <c r="P1" s="441"/>
      <c r="Q1" s="441"/>
      <c r="R1" s="441"/>
      <c r="T1" s="442" t="s">
        <v>97</v>
      </c>
      <c r="U1" s="442"/>
      <c r="V1" s="442"/>
      <c r="W1" s="442"/>
      <c r="X1" s="443" t="str">
        <f>'U12選手権組合せ (抽選結果)'!A26</f>
        <v>那須烏山市緑地運動公園B</v>
      </c>
      <c r="Y1" s="443"/>
      <c r="Z1" s="443"/>
      <c r="AA1" s="443"/>
      <c r="AB1" s="443"/>
      <c r="AC1" s="443"/>
      <c r="AD1" s="443"/>
      <c r="AE1" s="443"/>
      <c r="AF1" s="443"/>
      <c r="AG1" s="443"/>
    </row>
    <row r="2" spans="1:33" ht="20.100000000000001" customHeight="1" x14ac:dyDescent="0.2">
      <c r="A2" s="234"/>
      <c r="B2" s="234"/>
      <c r="C2" s="234"/>
      <c r="D2" s="234"/>
      <c r="E2" s="234"/>
      <c r="F2" s="234"/>
      <c r="G2" s="234"/>
      <c r="H2" s="12"/>
      <c r="I2" s="235"/>
      <c r="J2" s="235"/>
      <c r="K2" s="235"/>
      <c r="L2" s="235"/>
      <c r="N2" s="235"/>
      <c r="O2" s="235"/>
      <c r="P2" s="235"/>
      <c r="Q2" s="235"/>
      <c r="R2" s="235"/>
      <c r="T2" s="236"/>
      <c r="U2" s="236"/>
      <c r="V2" s="236"/>
      <c r="W2" s="236"/>
      <c r="X2" s="237"/>
      <c r="Y2" s="237"/>
      <c r="AA2" s="17"/>
      <c r="AB2" s="82"/>
      <c r="AC2" s="82"/>
      <c r="AD2" s="82"/>
      <c r="AE2" s="82"/>
      <c r="AF2" s="82"/>
      <c r="AG2" s="82"/>
    </row>
    <row r="3" spans="1:33" ht="20.100000000000001" customHeight="1" x14ac:dyDescent="0.2">
      <c r="F3" s="238"/>
      <c r="J3" s="444" t="s">
        <v>95</v>
      </c>
      <c r="K3" s="444"/>
      <c r="W3" s="444" t="s">
        <v>96</v>
      </c>
      <c r="X3" s="444"/>
      <c r="Z3" s="17"/>
      <c r="AA3" s="17"/>
      <c r="AB3" s="82"/>
      <c r="AC3" s="82"/>
      <c r="AD3" s="82"/>
      <c r="AE3" s="82"/>
      <c r="AF3" s="82"/>
      <c r="AG3" s="82"/>
    </row>
    <row r="4" spans="1:33" ht="20.100000000000001" customHeight="1" thickBot="1" x14ac:dyDescent="0.25">
      <c r="G4" s="287"/>
      <c r="H4" s="287"/>
      <c r="I4" s="287"/>
      <c r="J4" s="288"/>
      <c r="K4" s="275"/>
      <c r="L4" s="263"/>
      <c r="M4" s="263"/>
      <c r="N4" s="263"/>
      <c r="O4" s="276"/>
      <c r="P4" s="276"/>
      <c r="Q4" s="276"/>
      <c r="R4" s="276"/>
      <c r="S4" s="276"/>
      <c r="T4" s="287"/>
      <c r="U4" s="287"/>
      <c r="V4" s="287"/>
      <c r="W4" s="288"/>
      <c r="X4" s="265"/>
      <c r="Y4" s="263"/>
      <c r="Z4" s="17"/>
      <c r="AA4" s="17"/>
      <c r="AB4" s="82"/>
      <c r="AC4" s="82"/>
      <c r="AD4" s="82"/>
      <c r="AE4" s="82"/>
      <c r="AF4" s="82"/>
      <c r="AG4" s="82"/>
    </row>
    <row r="5" spans="1:33" ht="20.100000000000001" customHeight="1" thickTop="1" x14ac:dyDescent="0.2">
      <c r="F5" s="286"/>
      <c r="H5" s="276"/>
      <c r="J5" s="266"/>
      <c r="K5" s="267"/>
      <c r="N5" s="266"/>
      <c r="S5" s="286"/>
      <c r="V5" s="276"/>
      <c r="W5" s="266"/>
      <c r="Y5" s="267"/>
      <c r="Z5" s="267"/>
      <c r="AA5" s="268"/>
      <c r="AB5" s="269"/>
    </row>
    <row r="6" spans="1:33" ht="20.100000000000001" customHeight="1" x14ac:dyDescent="0.2">
      <c r="B6" s="457"/>
      <c r="C6" s="457"/>
      <c r="D6" s="7"/>
      <c r="E6" s="7"/>
      <c r="F6" s="448">
        <v>1</v>
      </c>
      <c r="G6" s="448"/>
      <c r="H6" s="9"/>
      <c r="I6" s="9"/>
      <c r="J6" s="448">
        <v>2</v>
      </c>
      <c r="K6" s="448"/>
      <c r="L6" s="9"/>
      <c r="M6" s="9"/>
      <c r="N6" s="448">
        <v>3</v>
      </c>
      <c r="O6" s="448"/>
      <c r="P6" s="270"/>
      <c r="Q6" s="9"/>
      <c r="R6" s="9"/>
      <c r="S6" s="448">
        <v>4</v>
      </c>
      <c r="T6" s="448"/>
      <c r="U6" s="9"/>
      <c r="V6" s="9"/>
      <c r="W6" s="448">
        <v>5</v>
      </c>
      <c r="X6" s="448"/>
      <c r="Y6" s="9"/>
      <c r="Z6" s="9"/>
      <c r="AA6" s="448">
        <v>6</v>
      </c>
      <c r="AB6" s="448"/>
      <c r="AC6" s="7"/>
      <c r="AD6" s="7"/>
      <c r="AE6" s="449"/>
      <c r="AF6" s="450"/>
    </row>
    <row r="7" spans="1:33" ht="20.100000000000001" customHeight="1" x14ac:dyDescent="0.2">
      <c r="B7" s="451"/>
      <c r="C7" s="451"/>
      <c r="D7" s="8"/>
      <c r="E7" s="8"/>
      <c r="F7" s="552" t="str">
        <f>'U12選手権組合せ (抽選結果)'!C27</f>
        <v>ＫＯＨＡＲＵ　ＰＲＯＵＤ栃木フットボールクラブ</v>
      </c>
      <c r="G7" s="552"/>
      <c r="H7" s="226"/>
      <c r="I7" s="226"/>
      <c r="J7" s="454" t="str">
        <f>'U12選手権組合せ (抽選結果)'!C28</f>
        <v>カテット白沢サッカースクール</v>
      </c>
      <c r="K7" s="454"/>
      <c r="L7" s="8"/>
      <c r="M7" s="8"/>
      <c r="N7" s="452" t="str">
        <f>'U12選手権組合せ (抽選結果)'!C29</f>
        <v>坂西ジュニオール</v>
      </c>
      <c r="O7" s="452"/>
      <c r="P7" s="271"/>
      <c r="Q7" s="8"/>
      <c r="R7" s="8"/>
      <c r="S7" s="453" t="str">
        <f>'U12選手権組合せ (抽選結果)'!C30</f>
        <v>間東ＦＣミラクルズ</v>
      </c>
      <c r="T7" s="453"/>
      <c r="U7" s="8"/>
      <c r="V7" s="8"/>
      <c r="W7" s="533" t="str">
        <f>'U12選手権組合せ (抽選結果)'!C31</f>
        <v>ＹＵＺＵＨＡ　ＦＣ　ジュニア</v>
      </c>
      <c r="X7" s="533"/>
      <c r="Y7" s="8"/>
      <c r="Z7" s="8"/>
      <c r="AA7" s="452" t="str">
        <f>'U12選手権組合せ (抽選結果)'!C32</f>
        <v>Ｎ　Ｆ　Ｃ</v>
      </c>
      <c r="AB7" s="452"/>
      <c r="AC7" s="8"/>
      <c r="AD7" s="8"/>
      <c r="AE7" s="455"/>
      <c r="AF7" s="456"/>
    </row>
    <row r="8" spans="1:33" ht="20.100000000000001" customHeight="1" x14ac:dyDescent="0.2">
      <c r="B8" s="451"/>
      <c r="C8" s="451"/>
      <c r="D8" s="8"/>
      <c r="E8" s="8"/>
      <c r="F8" s="552"/>
      <c r="G8" s="552"/>
      <c r="H8" s="226"/>
      <c r="I8" s="226"/>
      <c r="J8" s="454"/>
      <c r="K8" s="454"/>
      <c r="L8" s="8"/>
      <c r="M8" s="8"/>
      <c r="N8" s="452"/>
      <c r="O8" s="452"/>
      <c r="P8" s="271"/>
      <c r="Q8" s="8"/>
      <c r="R8" s="8"/>
      <c r="S8" s="453"/>
      <c r="T8" s="453"/>
      <c r="U8" s="8"/>
      <c r="V8" s="8"/>
      <c r="W8" s="533"/>
      <c r="X8" s="533"/>
      <c r="Y8" s="8"/>
      <c r="Z8" s="8"/>
      <c r="AA8" s="452"/>
      <c r="AB8" s="452"/>
      <c r="AC8" s="8"/>
      <c r="AD8" s="8"/>
      <c r="AE8" s="455"/>
      <c r="AF8" s="456"/>
    </row>
    <row r="9" spans="1:33" ht="20.100000000000001" customHeight="1" x14ac:dyDescent="0.2">
      <c r="B9" s="451"/>
      <c r="C9" s="451"/>
      <c r="D9" s="8"/>
      <c r="E9" s="8"/>
      <c r="F9" s="552"/>
      <c r="G9" s="552"/>
      <c r="H9" s="226"/>
      <c r="I9" s="226"/>
      <c r="J9" s="454"/>
      <c r="K9" s="454"/>
      <c r="L9" s="8"/>
      <c r="M9" s="8"/>
      <c r="N9" s="452"/>
      <c r="O9" s="452"/>
      <c r="P9" s="271"/>
      <c r="Q9" s="8"/>
      <c r="R9" s="8"/>
      <c r="S9" s="453"/>
      <c r="T9" s="453"/>
      <c r="U9" s="8"/>
      <c r="V9" s="8"/>
      <c r="W9" s="533"/>
      <c r="X9" s="533"/>
      <c r="Y9" s="8"/>
      <c r="Z9" s="8"/>
      <c r="AA9" s="452"/>
      <c r="AB9" s="452"/>
      <c r="AC9" s="8"/>
      <c r="AD9" s="8"/>
      <c r="AE9" s="455"/>
      <c r="AF9" s="456"/>
    </row>
    <row r="10" spans="1:33" ht="20.100000000000001" customHeight="1" x14ac:dyDescent="0.2">
      <c r="B10" s="451"/>
      <c r="C10" s="451"/>
      <c r="D10" s="8"/>
      <c r="E10" s="8"/>
      <c r="F10" s="552"/>
      <c r="G10" s="552"/>
      <c r="H10" s="226"/>
      <c r="I10" s="226"/>
      <c r="J10" s="454"/>
      <c r="K10" s="454"/>
      <c r="L10" s="8"/>
      <c r="M10" s="8"/>
      <c r="N10" s="452"/>
      <c r="O10" s="452"/>
      <c r="P10" s="271"/>
      <c r="Q10" s="8"/>
      <c r="R10" s="8"/>
      <c r="S10" s="453"/>
      <c r="T10" s="453"/>
      <c r="U10" s="8"/>
      <c r="V10" s="8"/>
      <c r="W10" s="533"/>
      <c r="X10" s="533"/>
      <c r="Y10" s="8"/>
      <c r="Z10" s="8"/>
      <c r="AA10" s="452"/>
      <c r="AB10" s="452"/>
      <c r="AC10" s="8"/>
      <c r="AD10" s="8"/>
      <c r="AE10" s="455"/>
      <c r="AF10" s="456"/>
    </row>
    <row r="11" spans="1:33" ht="20.100000000000001" customHeight="1" x14ac:dyDescent="0.2">
      <c r="B11" s="451"/>
      <c r="C11" s="451"/>
      <c r="D11" s="8"/>
      <c r="E11" s="8"/>
      <c r="F11" s="552"/>
      <c r="G11" s="552"/>
      <c r="H11" s="226"/>
      <c r="I11" s="226"/>
      <c r="J11" s="454"/>
      <c r="K11" s="454"/>
      <c r="L11" s="8"/>
      <c r="M11" s="8"/>
      <c r="N11" s="452"/>
      <c r="O11" s="452"/>
      <c r="P11" s="271"/>
      <c r="Q11" s="8"/>
      <c r="R11" s="8"/>
      <c r="S11" s="453"/>
      <c r="T11" s="453"/>
      <c r="U11" s="8"/>
      <c r="V11" s="8"/>
      <c r="W11" s="533"/>
      <c r="X11" s="533"/>
      <c r="Y11" s="8"/>
      <c r="Z11" s="8"/>
      <c r="AA11" s="452"/>
      <c r="AB11" s="452"/>
      <c r="AC11" s="8"/>
      <c r="AD11" s="8"/>
      <c r="AE11" s="455"/>
      <c r="AF11" s="456"/>
    </row>
    <row r="12" spans="1:33" ht="20.100000000000001" customHeight="1" x14ac:dyDescent="0.2">
      <c r="B12" s="451"/>
      <c r="C12" s="451"/>
      <c r="D12" s="8"/>
      <c r="E12" s="8"/>
      <c r="F12" s="552"/>
      <c r="G12" s="552"/>
      <c r="H12" s="226"/>
      <c r="I12" s="226"/>
      <c r="J12" s="454"/>
      <c r="K12" s="454"/>
      <c r="L12" s="8"/>
      <c r="M12" s="8"/>
      <c r="N12" s="452"/>
      <c r="O12" s="452"/>
      <c r="P12" s="271"/>
      <c r="Q12" s="8"/>
      <c r="R12" s="8"/>
      <c r="S12" s="453"/>
      <c r="T12" s="453"/>
      <c r="U12" s="8"/>
      <c r="V12" s="8"/>
      <c r="W12" s="533"/>
      <c r="X12" s="533"/>
      <c r="Y12" s="8"/>
      <c r="Z12" s="8"/>
      <c r="AA12" s="452"/>
      <c r="AB12" s="452"/>
      <c r="AC12" s="8"/>
      <c r="AD12" s="8"/>
      <c r="AE12" s="455"/>
      <c r="AF12" s="456"/>
    </row>
    <row r="13" spans="1:33" ht="20.100000000000001" customHeight="1" x14ac:dyDescent="0.2">
      <c r="B13" s="451"/>
      <c r="C13" s="451"/>
      <c r="D13" s="271"/>
      <c r="E13" s="271"/>
      <c r="F13" s="552"/>
      <c r="G13" s="552"/>
      <c r="H13" s="226"/>
      <c r="I13" s="226"/>
      <c r="J13" s="454"/>
      <c r="K13" s="454"/>
      <c r="L13" s="271"/>
      <c r="M13" s="271"/>
      <c r="N13" s="452"/>
      <c r="O13" s="452"/>
      <c r="P13" s="271"/>
      <c r="Q13" s="271"/>
      <c r="R13" s="271"/>
      <c r="S13" s="453"/>
      <c r="T13" s="453"/>
      <c r="U13" s="271"/>
      <c r="V13" s="271"/>
      <c r="W13" s="533"/>
      <c r="X13" s="533"/>
      <c r="Y13" s="271"/>
      <c r="Z13" s="271"/>
      <c r="AA13" s="452"/>
      <c r="AB13" s="452"/>
      <c r="AC13" s="271"/>
      <c r="AD13" s="271"/>
      <c r="AE13" s="455"/>
      <c r="AF13" s="456"/>
    </row>
    <row r="14" spans="1:33" ht="20.100000000000001" customHeight="1" x14ac:dyDescent="0.2">
      <c r="B14" s="451"/>
      <c r="C14" s="451"/>
      <c r="D14" s="271"/>
      <c r="E14" s="271"/>
      <c r="F14" s="552"/>
      <c r="G14" s="552"/>
      <c r="H14" s="226"/>
      <c r="I14" s="226"/>
      <c r="J14" s="454"/>
      <c r="K14" s="454"/>
      <c r="L14" s="271"/>
      <c r="M14" s="271"/>
      <c r="N14" s="452"/>
      <c r="O14" s="452"/>
      <c r="P14" s="271"/>
      <c r="Q14" s="271"/>
      <c r="R14" s="271"/>
      <c r="S14" s="453"/>
      <c r="T14" s="453"/>
      <c r="U14" s="271"/>
      <c r="V14" s="271"/>
      <c r="W14" s="533"/>
      <c r="X14" s="533"/>
      <c r="Y14" s="271"/>
      <c r="Z14" s="271"/>
      <c r="AA14" s="452"/>
      <c r="AB14" s="452"/>
      <c r="AC14" s="271"/>
      <c r="AD14" s="271"/>
      <c r="AE14" s="455"/>
      <c r="AF14" s="456"/>
    </row>
    <row r="15" spans="1:33" ht="20.100000000000001" customHeight="1" x14ac:dyDescent="0.2">
      <c r="C15" s="232"/>
      <c r="D15" s="232"/>
      <c r="G15" s="232"/>
      <c r="H15" s="232"/>
      <c r="K15" s="232"/>
      <c r="L15" s="232"/>
      <c r="O15" s="232"/>
      <c r="P15" s="232"/>
      <c r="T15" s="232"/>
      <c r="U15" s="232"/>
      <c r="X15" s="232"/>
      <c r="Y15" s="232"/>
      <c r="AB15" s="245" t="s">
        <v>86</v>
      </c>
      <c r="AC15" s="241" t="s">
        <v>15</v>
      </c>
      <c r="AD15" s="241" t="s">
        <v>16</v>
      </c>
      <c r="AE15" s="241" t="s">
        <v>16</v>
      </c>
      <c r="AF15" s="241" t="s">
        <v>14</v>
      </c>
      <c r="AG15" s="84" t="s">
        <v>87</v>
      </c>
    </row>
    <row r="16" spans="1:33" ht="20.100000000000001" customHeight="1" x14ac:dyDescent="0.2">
      <c r="A16" s="7"/>
      <c r="B16" s="461" t="s">
        <v>5</v>
      </c>
      <c r="C16" s="462">
        <v>0.39583333333333331</v>
      </c>
      <c r="D16" s="462"/>
      <c r="E16" s="462"/>
      <c r="G16" s="464" t="str">
        <f>F7</f>
        <v>ＫＯＨＡＲＵ　ＰＲＯＵＤ栃木フットボールクラブ</v>
      </c>
      <c r="H16" s="464"/>
      <c r="I16" s="464"/>
      <c r="J16" s="464"/>
      <c r="K16" s="464"/>
      <c r="L16" s="464"/>
      <c r="M16" s="464"/>
      <c r="N16" s="446">
        <f>P16+P17</f>
        <v>2</v>
      </c>
      <c r="O16" s="447" t="s">
        <v>10</v>
      </c>
      <c r="P16" s="230">
        <v>2</v>
      </c>
      <c r="Q16" s="239" t="s">
        <v>37</v>
      </c>
      <c r="R16" s="230">
        <v>0</v>
      </c>
      <c r="S16" s="447" t="s">
        <v>11</v>
      </c>
      <c r="T16" s="446">
        <f>R16+R17</f>
        <v>0</v>
      </c>
      <c r="U16" s="445" t="str">
        <f>J7</f>
        <v>カテット白沢サッカースクール</v>
      </c>
      <c r="V16" s="445"/>
      <c r="W16" s="445"/>
      <c r="X16" s="445"/>
      <c r="Y16" s="445"/>
      <c r="Z16" s="445"/>
      <c r="AA16" s="445"/>
      <c r="AB16" s="458" t="s">
        <v>86</v>
      </c>
      <c r="AC16" s="459" t="s">
        <v>80</v>
      </c>
      <c r="AD16" s="459" t="s">
        <v>81</v>
      </c>
      <c r="AE16" s="459" t="s">
        <v>82</v>
      </c>
      <c r="AF16" s="459">
        <v>6</v>
      </c>
      <c r="AG16" s="460" t="s">
        <v>87</v>
      </c>
    </row>
    <row r="17" spans="1:33" ht="20.100000000000001" customHeight="1" x14ac:dyDescent="0.2">
      <c r="A17" s="7"/>
      <c r="B17" s="461"/>
      <c r="C17" s="462"/>
      <c r="D17" s="462"/>
      <c r="E17" s="462"/>
      <c r="G17" s="464"/>
      <c r="H17" s="464"/>
      <c r="I17" s="464"/>
      <c r="J17" s="464"/>
      <c r="K17" s="464"/>
      <c r="L17" s="464"/>
      <c r="M17" s="464"/>
      <c r="N17" s="446"/>
      <c r="O17" s="447"/>
      <c r="P17" s="230">
        <v>0</v>
      </c>
      <c r="Q17" s="239" t="s">
        <v>37</v>
      </c>
      <c r="R17" s="230">
        <v>0</v>
      </c>
      <c r="S17" s="447"/>
      <c r="T17" s="446"/>
      <c r="U17" s="445"/>
      <c r="V17" s="445"/>
      <c r="W17" s="445"/>
      <c r="X17" s="445"/>
      <c r="Y17" s="445"/>
      <c r="Z17" s="445"/>
      <c r="AA17" s="445"/>
      <c r="AB17" s="458"/>
      <c r="AC17" s="459"/>
      <c r="AD17" s="459"/>
      <c r="AE17" s="459"/>
      <c r="AF17" s="459"/>
      <c r="AG17" s="460"/>
    </row>
    <row r="18" spans="1:33" ht="20.100000000000001" customHeight="1" x14ac:dyDescent="0.2">
      <c r="C18" s="14"/>
      <c r="D18" s="14"/>
      <c r="E18" s="13"/>
      <c r="G18" s="230"/>
      <c r="H18" s="230"/>
      <c r="I18" s="272"/>
      <c r="J18" s="272"/>
      <c r="K18" s="230"/>
      <c r="L18" s="230"/>
      <c r="M18" s="272"/>
      <c r="N18" s="272"/>
      <c r="O18" s="230"/>
      <c r="P18" s="230"/>
      <c r="Q18" s="272"/>
      <c r="R18" s="272"/>
      <c r="S18" s="272"/>
      <c r="T18" s="230"/>
      <c r="U18" s="230"/>
      <c r="V18" s="272"/>
      <c r="W18" s="272"/>
      <c r="X18" s="230"/>
      <c r="Y18" s="230"/>
      <c r="Z18" s="272"/>
      <c r="AA18" s="272"/>
      <c r="AB18" s="227"/>
      <c r="AC18" s="21"/>
      <c r="AD18" s="21"/>
      <c r="AE18" s="22"/>
      <c r="AF18" s="22"/>
      <c r="AG18" s="228"/>
    </row>
    <row r="19" spans="1:33" ht="20.100000000000001" customHeight="1" x14ac:dyDescent="0.2">
      <c r="A19" s="7"/>
      <c r="B19" s="461" t="s">
        <v>6</v>
      </c>
      <c r="C19" s="462">
        <v>0.4236111111111111</v>
      </c>
      <c r="D19" s="462"/>
      <c r="E19" s="462"/>
      <c r="G19" s="464" t="str">
        <f>S7</f>
        <v>間東ＦＣミラクルズ</v>
      </c>
      <c r="H19" s="464"/>
      <c r="I19" s="464"/>
      <c r="J19" s="464"/>
      <c r="K19" s="464"/>
      <c r="L19" s="464"/>
      <c r="M19" s="464"/>
      <c r="N19" s="446">
        <f>P19+P20</f>
        <v>8</v>
      </c>
      <c r="O19" s="447" t="s">
        <v>10</v>
      </c>
      <c r="P19" s="230">
        <v>5</v>
      </c>
      <c r="Q19" s="239" t="s">
        <v>37</v>
      </c>
      <c r="R19" s="230">
        <v>0</v>
      </c>
      <c r="S19" s="447" t="s">
        <v>11</v>
      </c>
      <c r="T19" s="446">
        <f>R19+R20</f>
        <v>0</v>
      </c>
      <c r="U19" s="445" t="str">
        <f>W7</f>
        <v>ＹＵＺＵＨＡ　ＦＣ　ジュニア</v>
      </c>
      <c r="V19" s="445"/>
      <c r="W19" s="445"/>
      <c r="X19" s="445"/>
      <c r="Y19" s="445"/>
      <c r="Z19" s="445"/>
      <c r="AA19" s="445"/>
      <c r="AB19" s="458" t="s">
        <v>86</v>
      </c>
      <c r="AC19" s="459" t="s">
        <v>83</v>
      </c>
      <c r="AD19" s="459" t="s">
        <v>84</v>
      </c>
      <c r="AE19" s="459" t="s">
        <v>85</v>
      </c>
      <c r="AF19" s="459">
        <v>3</v>
      </c>
      <c r="AG19" s="460" t="s">
        <v>87</v>
      </c>
    </row>
    <row r="20" spans="1:33" ht="20.100000000000001" customHeight="1" x14ac:dyDescent="0.2">
      <c r="A20" s="7"/>
      <c r="B20" s="461"/>
      <c r="C20" s="462"/>
      <c r="D20" s="462"/>
      <c r="E20" s="462"/>
      <c r="G20" s="464"/>
      <c r="H20" s="464"/>
      <c r="I20" s="464"/>
      <c r="J20" s="464"/>
      <c r="K20" s="464"/>
      <c r="L20" s="464"/>
      <c r="M20" s="464"/>
      <c r="N20" s="446"/>
      <c r="O20" s="447"/>
      <c r="P20" s="230">
        <v>3</v>
      </c>
      <c r="Q20" s="239" t="s">
        <v>37</v>
      </c>
      <c r="R20" s="230">
        <v>0</v>
      </c>
      <c r="S20" s="447"/>
      <c r="T20" s="446"/>
      <c r="U20" s="445"/>
      <c r="V20" s="445"/>
      <c r="W20" s="445"/>
      <c r="X20" s="445"/>
      <c r="Y20" s="445"/>
      <c r="Z20" s="445"/>
      <c r="AA20" s="445"/>
      <c r="AB20" s="458"/>
      <c r="AC20" s="459"/>
      <c r="AD20" s="459"/>
      <c r="AE20" s="459"/>
      <c r="AF20" s="459"/>
      <c r="AG20" s="460"/>
    </row>
    <row r="21" spans="1:33" ht="20.100000000000001" customHeight="1" x14ac:dyDescent="0.2">
      <c r="A21" s="7"/>
      <c r="C21" s="14"/>
      <c r="D21" s="14"/>
      <c r="E21" s="13"/>
      <c r="G21" s="230"/>
      <c r="H21" s="230"/>
      <c r="I21" s="272"/>
      <c r="J21" s="272"/>
      <c r="K21" s="230"/>
      <c r="L21" s="230"/>
      <c r="M21" s="272"/>
      <c r="N21" s="272"/>
      <c r="O21" s="230"/>
      <c r="P21" s="230"/>
      <c r="Q21" s="272"/>
      <c r="R21" s="272"/>
      <c r="S21" s="272"/>
      <c r="T21" s="230"/>
      <c r="U21" s="230"/>
      <c r="V21" s="272"/>
      <c r="W21" s="272"/>
      <c r="X21" s="230"/>
      <c r="Y21" s="230"/>
      <c r="Z21" s="272"/>
      <c r="AA21" s="272"/>
      <c r="AB21" s="227"/>
      <c r="AC21" s="21"/>
      <c r="AD21" s="21"/>
      <c r="AE21" s="22"/>
      <c r="AF21" s="22"/>
      <c r="AG21" s="228"/>
    </row>
    <row r="22" spans="1:33" ht="20.100000000000001" customHeight="1" x14ac:dyDescent="0.2">
      <c r="A22" s="7"/>
      <c r="B22" s="461" t="s">
        <v>7</v>
      </c>
      <c r="C22" s="462">
        <v>0.4513888888888889</v>
      </c>
      <c r="D22" s="462"/>
      <c r="E22" s="462"/>
      <c r="G22" s="464" t="str">
        <f>F7</f>
        <v>ＫＯＨＡＲＵ　ＰＲＯＵＤ栃木フットボールクラブ</v>
      </c>
      <c r="H22" s="464"/>
      <c r="I22" s="464"/>
      <c r="J22" s="464"/>
      <c r="K22" s="464"/>
      <c r="L22" s="464"/>
      <c r="M22" s="464"/>
      <c r="N22" s="446">
        <f>P22+P23</f>
        <v>3</v>
      </c>
      <c r="O22" s="447" t="s">
        <v>10</v>
      </c>
      <c r="P22" s="230">
        <v>0</v>
      </c>
      <c r="Q22" s="239" t="s">
        <v>37</v>
      </c>
      <c r="R22" s="230">
        <v>1</v>
      </c>
      <c r="S22" s="447" t="s">
        <v>11</v>
      </c>
      <c r="T22" s="446">
        <f>R22+R23</f>
        <v>1</v>
      </c>
      <c r="U22" s="445" t="str">
        <f>N7</f>
        <v>坂西ジュニオール</v>
      </c>
      <c r="V22" s="445"/>
      <c r="W22" s="445"/>
      <c r="X22" s="445"/>
      <c r="Y22" s="445"/>
      <c r="Z22" s="445"/>
      <c r="AA22" s="445"/>
      <c r="AB22" s="458" t="s">
        <v>86</v>
      </c>
      <c r="AC22" s="459" t="s">
        <v>82</v>
      </c>
      <c r="AD22" s="459" t="s">
        <v>80</v>
      </c>
      <c r="AE22" s="459" t="s">
        <v>81</v>
      </c>
      <c r="AF22" s="459">
        <v>5</v>
      </c>
      <c r="AG22" s="460" t="s">
        <v>87</v>
      </c>
    </row>
    <row r="23" spans="1:33" ht="20.100000000000001" customHeight="1" x14ac:dyDescent="0.2">
      <c r="A23" s="7"/>
      <c r="B23" s="461"/>
      <c r="C23" s="462"/>
      <c r="D23" s="462"/>
      <c r="E23" s="462"/>
      <c r="G23" s="464"/>
      <c r="H23" s="464"/>
      <c r="I23" s="464"/>
      <c r="J23" s="464"/>
      <c r="K23" s="464"/>
      <c r="L23" s="464"/>
      <c r="M23" s="464"/>
      <c r="N23" s="446"/>
      <c r="O23" s="447"/>
      <c r="P23" s="230">
        <v>3</v>
      </c>
      <c r="Q23" s="239" t="s">
        <v>37</v>
      </c>
      <c r="R23" s="230">
        <v>0</v>
      </c>
      <c r="S23" s="447"/>
      <c r="T23" s="446"/>
      <c r="U23" s="445"/>
      <c r="V23" s="445"/>
      <c r="W23" s="445"/>
      <c r="X23" s="445"/>
      <c r="Y23" s="445"/>
      <c r="Z23" s="445"/>
      <c r="AA23" s="445"/>
      <c r="AB23" s="458"/>
      <c r="AC23" s="459"/>
      <c r="AD23" s="459"/>
      <c r="AE23" s="459"/>
      <c r="AF23" s="459"/>
      <c r="AG23" s="460"/>
    </row>
    <row r="24" spans="1:33" ht="20.100000000000001" customHeight="1" x14ac:dyDescent="0.2">
      <c r="A24" s="7"/>
      <c r="B24" s="229"/>
      <c r="C24" s="238"/>
      <c r="D24" s="238"/>
      <c r="E24" s="238"/>
      <c r="G24" s="230"/>
      <c r="H24" s="230"/>
      <c r="I24" s="230"/>
      <c r="J24" s="230"/>
      <c r="K24" s="230"/>
      <c r="L24" s="230"/>
      <c r="M24" s="230"/>
      <c r="N24" s="18"/>
      <c r="O24" s="231"/>
      <c r="P24" s="230"/>
      <c r="Q24" s="272"/>
      <c r="R24" s="272"/>
      <c r="S24" s="231"/>
      <c r="T24" s="18"/>
      <c r="U24" s="230"/>
      <c r="V24" s="230"/>
      <c r="W24" s="230"/>
      <c r="X24" s="230"/>
      <c r="Y24" s="230"/>
      <c r="Z24" s="230"/>
      <c r="AA24" s="230"/>
      <c r="AB24" s="227"/>
      <c r="AC24" s="21"/>
      <c r="AD24" s="21"/>
      <c r="AE24" s="22"/>
      <c r="AF24" s="22"/>
      <c r="AG24" s="228"/>
    </row>
    <row r="25" spans="1:33" ht="20.100000000000001" customHeight="1" x14ac:dyDescent="0.2">
      <c r="A25" s="7"/>
      <c r="B25" s="461" t="s">
        <v>8</v>
      </c>
      <c r="C25" s="462">
        <v>0.47916666666666669</v>
      </c>
      <c r="D25" s="462"/>
      <c r="E25" s="462"/>
      <c r="G25" s="464" t="str">
        <f>S7</f>
        <v>間東ＦＣミラクルズ</v>
      </c>
      <c r="H25" s="464"/>
      <c r="I25" s="464"/>
      <c r="J25" s="464"/>
      <c r="K25" s="464"/>
      <c r="L25" s="464"/>
      <c r="M25" s="464"/>
      <c r="N25" s="446">
        <f>P25+P26</f>
        <v>4</v>
      </c>
      <c r="O25" s="447" t="s">
        <v>10</v>
      </c>
      <c r="P25" s="230">
        <v>1</v>
      </c>
      <c r="Q25" s="239" t="s">
        <v>37</v>
      </c>
      <c r="R25" s="230">
        <v>1</v>
      </c>
      <c r="S25" s="447" t="s">
        <v>11</v>
      </c>
      <c r="T25" s="446">
        <f>R25+R26</f>
        <v>1</v>
      </c>
      <c r="U25" s="445" t="str">
        <f>AA7</f>
        <v>Ｎ　Ｆ　Ｃ</v>
      </c>
      <c r="V25" s="445"/>
      <c r="W25" s="445"/>
      <c r="X25" s="445"/>
      <c r="Y25" s="445"/>
      <c r="Z25" s="445"/>
      <c r="AA25" s="445"/>
      <c r="AB25" s="458" t="s">
        <v>86</v>
      </c>
      <c r="AC25" s="459" t="s">
        <v>85</v>
      </c>
      <c r="AD25" s="459" t="s">
        <v>83</v>
      </c>
      <c r="AE25" s="459" t="s">
        <v>84</v>
      </c>
      <c r="AF25" s="459">
        <v>2</v>
      </c>
      <c r="AG25" s="460" t="s">
        <v>87</v>
      </c>
    </row>
    <row r="26" spans="1:33" ht="20.100000000000001" customHeight="1" x14ac:dyDescent="0.2">
      <c r="A26" s="7"/>
      <c r="B26" s="461"/>
      <c r="C26" s="462"/>
      <c r="D26" s="462"/>
      <c r="E26" s="462"/>
      <c r="G26" s="464"/>
      <c r="H26" s="464"/>
      <c r="I26" s="464"/>
      <c r="J26" s="464"/>
      <c r="K26" s="464"/>
      <c r="L26" s="464"/>
      <c r="M26" s="464"/>
      <c r="N26" s="446"/>
      <c r="O26" s="447"/>
      <c r="P26" s="230">
        <v>3</v>
      </c>
      <c r="Q26" s="239" t="s">
        <v>37</v>
      </c>
      <c r="R26" s="230">
        <v>0</v>
      </c>
      <c r="S26" s="447"/>
      <c r="T26" s="446"/>
      <c r="U26" s="445"/>
      <c r="V26" s="445"/>
      <c r="W26" s="445"/>
      <c r="X26" s="445"/>
      <c r="Y26" s="445"/>
      <c r="Z26" s="445"/>
      <c r="AA26" s="445"/>
      <c r="AB26" s="458"/>
      <c r="AC26" s="459"/>
      <c r="AD26" s="459"/>
      <c r="AE26" s="459"/>
      <c r="AF26" s="459"/>
      <c r="AG26" s="460"/>
    </row>
    <row r="27" spans="1:33" ht="20.100000000000001" customHeight="1" x14ac:dyDescent="0.2">
      <c r="A27" s="7"/>
      <c r="C27" s="14"/>
      <c r="D27" s="14"/>
      <c r="E27" s="13"/>
      <c r="G27" s="230"/>
      <c r="H27" s="230"/>
      <c r="I27" s="272"/>
      <c r="J27" s="272"/>
      <c r="K27" s="230"/>
      <c r="L27" s="230"/>
      <c r="M27" s="272"/>
      <c r="N27" s="272"/>
      <c r="O27" s="230"/>
      <c r="P27" s="230"/>
      <c r="Q27" s="272"/>
      <c r="R27" s="272"/>
      <c r="S27" s="272"/>
      <c r="T27" s="230"/>
      <c r="U27" s="230"/>
      <c r="V27" s="272"/>
      <c r="W27" s="272"/>
      <c r="X27" s="230"/>
      <c r="Y27" s="230"/>
      <c r="Z27" s="272"/>
      <c r="AA27" s="272"/>
      <c r="AB27" s="227"/>
      <c r="AC27" s="21"/>
      <c r="AD27" s="21"/>
      <c r="AE27" s="22"/>
      <c r="AF27" s="22"/>
      <c r="AG27" s="228"/>
    </row>
    <row r="28" spans="1:33" ht="20.100000000000001" customHeight="1" x14ac:dyDescent="0.2">
      <c r="A28" s="7"/>
      <c r="B28" s="461" t="s">
        <v>9</v>
      </c>
      <c r="C28" s="462">
        <v>0.50694444444444442</v>
      </c>
      <c r="D28" s="462"/>
      <c r="E28" s="462"/>
      <c r="G28" s="465" t="str">
        <f>J7</f>
        <v>カテット白沢サッカースクール</v>
      </c>
      <c r="H28" s="465"/>
      <c r="I28" s="465"/>
      <c r="J28" s="465"/>
      <c r="K28" s="465"/>
      <c r="L28" s="465"/>
      <c r="M28" s="465"/>
      <c r="N28" s="446">
        <f>P28+P29</f>
        <v>0</v>
      </c>
      <c r="O28" s="447" t="s">
        <v>10</v>
      </c>
      <c r="P28" s="230">
        <v>0</v>
      </c>
      <c r="Q28" s="239" t="s">
        <v>37</v>
      </c>
      <c r="R28" s="230">
        <v>0</v>
      </c>
      <c r="S28" s="447" t="s">
        <v>11</v>
      </c>
      <c r="T28" s="446">
        <f>R28+R29</f>
        <v>0</v>
      </c>
      <c r="U28" s="465" t="str">
        <f>N7</f>
        <v>坂西ジュニオール</v>
      </c>
      <c r="V28" s="465"/>
      <c r="W28" s="465"/>
      <c r="X28" s="465"/>
      <c r="Y28" s="465"/>
      <c r="Z28" s="465"/>
      <c r="AA28" s="465"/>
      <c r="AB28" s="458" t="s">
        <v>86</v>
      </c>
      <c r="AC28" s="459" t="s">
        <v>81</v>
      </c>
      <c r="AD28" s="459" t="s">
        <v>82</v>
      </c>
      <c r="AE28" s="459" t="s">
        <v>80</v>
      </c>
      <c r="AF28" s="459">
        <v>4</v>
      </c>
      <c r="AG28" s="460" t="s">
        <v>87</v>
      </c>
    </row>
    <row r="29" spans="1:33" ht="20.100000000000001" customHeight="1" x14ac:dyDescent="0.2">
      <c r="A29" s="7"/>
      <c r="B29" s="461"/>
      <c r="C29" s="462"/>
      <c r="D29" s="462"/>
      <c r="E29" s="462"/>
      <c r="G29" s="465"/>
      <c r="H29" s="465"/>
      <c r="I29" s="465"/>
      <c r="J29" s="465"/>
      <c r="K29" s="465"/>
      <c r="L29" s="465"/>
      <c r="M29" s="465"/>
      <c r="N29" s="446"/>
      <c r="O29" s="447"/>
      <c r="P29" s="230">
        <v>0</v>
      </c>
      <c r="Q29" s="239" t="s">
        <v>37</v>
      </c>
      <c r="R29" s="230">
        <v>0</v>
      </c>
      <c r="S29" s="447"/>
      <c r="T29" s="446"/>
      <c r="U29" s="465"/>
      <c r="V29" s="465"/>
      <c r="W29" s="465"/>
      <c r="X29" s="465"/>
      <c r="Y29" s="465"/>
      <c r="Z29" s="465"/>
      <c r="AA29" s="465"/>
      <c r="AB29" s="458"/>
      <c r="AC29" s="459"/>
      <c r="AD29" s="459"/>
      <c r="AE29" s="459"/>
      <c r="AF29" s="459"/>
      <c r="AG29" s="460"/>
    </row>
    <row r="30" spans="1:33" ht="20.100000000000001" customHeight="1" x14ac:dyDescent="0.2">
      <c r="A30" s="7"/>
      <c r="C30" s="14"/>
      <c r="D30" s="14"/>
      <c r="E30" s="13"/>
      <c r="G30" s="230"/>
      <c r="H30" s="230"/>
      <c r="I30" s="272"/>
      <c r="J30" s="272"/>
      <c r="K30" s="230"/>
      <c r="L30" s="230"/>
      <c r="M30" s="272"/>
      <c r="N30" s="272"/>
      <c r="O30" s="230"/>
      <c r="P30" s="230"/>
      <c r="Q30" s="272"/>
      <c r="R30" s="272"/>
      <c r="S30" s="272"/>
      <c r="T30" s="230"/>
      <c r="U30" s="230"/>
      <c r="V30" s="272"/>
      <c r="W30" s="272"/>
      <c r="X30" s="230"/>
      <c r="Y30" s="230"/>
      <c r="Z30" s="272"/>
      <c r="AA30" s="272"/>
      <c r="AB30" s="227"/>
      <c r="AC30" s="232"/>
      <c r="AD30" s="21"/>
      <c r="AE30" s="21"/>
      <c r="AF30" s="22"/>
      <c r="AG30" s="83"/>
    </row>
    <row r="31" spans="1:33" ht="20.100000000000001" customHeight="1" x14ac:dyDescent="0.2">
      <c r="A31" s="7"/>
      <c r="B31" s="461" t="s">
        <v>1</v>
      </c>
      <c r="C31" s="462">
        <v>0.53472222222222221</v>
      </c>
      <c r="D31" s="462"/>
      <c r="E31" s="462"/>
      <c r="G31" s="464" t="str">
        <f>W7</f>
        <v>ＹＵＺＵＨＡ　ＦＣ　ジュニア</v>
      </c>
      <c r="H31" s="464"/>
      <c r="I31" s="464"/>
      <c r="J31" s="464"/>
      <c r="K31" s="464"/>
      <c r="L31" s="464"/>
      <c r="M31" s="464"/>
      <c r="N31" s="446">
        <f>P31+P32</f>
        <v>1</v>
      </c>
      <c r="O31" s="447" t="s">
        <v>10</v>
      </c>
      <c r="P31" s="230">
        <v>1</v>
      </c>
      <c r="Q31" s="239" t="s">
        <v>37</v>
      </c>
      <c r="R31" s="230">
        <v>0</v>
      </c>
      <c r="S31" s="447" t="s">
        <v>11</v>
      </c>
      <c r="T31" s="446">
        <f>R31+R32</f>
        <v>0</v>
      </c>
      <c r="U31" s="445" t="str">
        <f>AA7</f>
        <v>Ｎ　Ｆ　Ｃ</v>
      </c>
      <c r="V31" s="445"/>
      <c r="W31" s="445"/>
      <c r="X31" s="445"/>
      <c r="Y31" s="445"/>
      <c r="Z31" s="445"/>
      <c r="AA31" s="445"/>
      <c r="AB31" s="458" t="s">
        <v>86</v>
      </c>
      <c r="AC31" s="459" t="s">
        <v>84</v>
      </c>
      <c r="AD31" s="459" t="s">
        <v>85</v>
      </c>
      <c r="AE31" s="459" t="s">
        <v>83</v>
      </c>
      <c r="AF31" s="459">
        <v>1</v>
      </c>
      <c r="AG31" s="460" t="s">
        <v>87</v>
      </c>
    </row>
    <row r="32" spans="1:33" ht="20.100000000000001" customHeight="1" x14ac:dyDescent="0.2">
      <c r="A32" s="7"/>
      <c r="B32" s="461"/>
      <c r="C32" s="462"/>
      <c r="D32" s="462"/>
      <c r="E32" s="462"/>
      <c r="G32" s="464"/>
      <c r="H32" s="464"/>
      <c r="I32" s="464"/>
      <c r="J32" s="464"/>
      <c r="K32" s="464"/>
      <c r="L32" s="464"/>
      <c r="M32" s="464"/>
      <c r="N32" s="446"/>
      <c r="O32" s="447"/>
      <c r="P32" s="230">
        <v>0</v>
      </c>
      <c r="Q32" s="239" t="s">
        <v>37</v>
      </c>
      <c r="R32" s="230">
        <v>0</v>
      </c>
      <c r="S32" s="447"/>
      <c r="T32" s="446"/>
      <c r="U32" s="445"/>
      <c r="V32" s="445"/>
      <c r="W32" s="445"/>
      <c r="X32" s="445"/>
      <c r="Y32" s="445"/>
      <c r="Z32" s="445"/>
      <c r="AA32" s="445"/>
      <c r="AB32" s="458"/>
      <c r="AC32" s="459"/>
      <c r="AD32" s="459"/>
      <c r="AE32" s="459"/>
      <c r="AF32" s="459"/>
      <c r="AG32" s="460"/>
    </row>
    <row r="33" spans="1:33" ht="20.100000000000001" customHeight="1" x14ac:dyDescent="0.2">
      <c r="B33" s="229"/>
      <c r="C33" s="20"/>
      <c r="D33" s="20"/>
      <c r="E33" s="20"/>
      <c r="G33" s="230"/>
      <c r="H33" s="230"/>
      <c r="I33" s="230"/>
      <c r="J33" s="230"/>
      <c r="K33" s="230"/>
      <c r="L33" s="230"/>
      <c r="M33" s="230"/>
      <c r="N33" s="18"/>
      <c r="O33" s="231"/>
      <c r="P33" s="230"/>
      <c r="Q33" s="239"/>
      <c r="R33" s="272"/>
      <c r="S33" s="231"/>
      <c r="T33" s="18"/>
      <c r="U33" s="230"/>
      <c r="V33" s="230"/>
      <c r="W33" s="230"/>
      <c r="X33" s="230"/>
      <c r="Y33" s="230"/>
      <c r="Z33" s="230"/>
      <c r="AA33" s="230"/>
      <c r="AB33" s="232"/>
      <c r="AC33" s="232"/>
      <c r="AF33" s="232"/>
      <c r="AG33" s="232"/>
    </row>
    <row r="34" spans="1:33" ht="20.100000000000001" customHeight="1" x14ac:dyDescent="0.2">
      <c r="C34" s="468" t="str">
        <f>J3</f>
        <v>C</v>
      </c>
      <c r="D34" s="469"/>
      <c r="E34" s="469"/>
      <c r="F34" s="470"/>
      <c r="G34" s="488" t="str">
        <f>C36</f>
        <v>ＫＯＨＡＲＵ　ＰＲＯＵＤ栃木フットボールクラブ</v>
      </c>
      <c r="H34" s="489"/>
      <c r="I34" s="548" t="str">
        <f>C38</f>
        <v>カテット白沢サッカースクール</v>
      </c>
      <c r="J34" s="549"/>
      <c r="K34" s="496" t="str">
        <f>C40</f>
        <v>坂西ジュニオール</v>
      </c>
      <c r="L34" s="497"/>
      <c r="M34" s="466" t="s">
        <v>2</v>
      </c>
      <c r="N34" s="466" t="s">
        <v>3</v>
      </c>
      <c r="O34" s="466" t="s">
        <v>12</v>
      </c>
      <c r="P34" s="466" t="s">
        <v>4</v>
      </c>
      <c r="R34" s="482" t="str">
        <f>W3</f>
        <v>CC</v>
      </c>
      <c r="S34" s="483"/>
      <c r="T34" s="483"/>
      <c r="U34" s="484"/>
      <c r="V34" s="496" t="str">
        <f>R36</f>
        <v>間東ＦＣミラクルズ</v>
      </c>
      <c r="W34" s="497"/>
      <c r="X34" s="540" t="str">
        <f>R38</f>
        <v>ＹＵＺＵＨＡ　ＦＣ　ジュニア</v>
      </c>
      <c r="Y34" s="541"/>
      <c r="Z34" s="544" t="str">
        <f>R40</f>
        <v>Ｎ　Ｆ　Ｃ</v>
      </c>
      <c r="AA34" s="545"/>
      <c r="AB34" s="466" t="s">
        <v>2</v>
      </c>
      <c r="AC34" s="466" t="s">
        <v>3</v>
      </c>
      <c r="AD34" s="466" t="s">
        <v>12</v>
      </c>
      <c r="AE34" s="466" t="s">
        <v>4</v>
      </c>
    </row>
    <row r="35" spans="1:33" ht="20.100000000000001" customHeight="1" x14ac:dyDescent="0.2">
      <c r="C35" s="471"/>
      <c r="D35" s="472"/>
      <c r="E35" s="472"/>
      <c r="F35" s="473"/>
      <c r="G35" s="490"/>
      <c r="H35" s="491"/>
      <c r="I35" s="550"/>
      <c r="J35" s="551"/>
      <c r="K35" s="498"/>
      <c r="L35" s="499"/>
      <c r="M35" s="467"/>
      <c r="N35" s="467"/>
      <c r="O35" s="467"/>
      <c r="P35" s="467"/>
      <c r="R35" s="485"/>
      <c r="S35" s="486"/>
      <c r="T35" s="486"/>
      <c r="U35" s="487"/>
      <c r="V35" s="498"/>
      <c r="W35" s="499"/>
      <c r="X35" s="542"/>
      <c r="Y35" s="543"/>
      <c r="Z35" s="546"/>
      <c r="AA35" s="547"/>
      <c r="AB35" s="467"/>
      <c r="AC35" s="467"/>
      <c r="AD35" s="467"/>
      <c r="AE35" s="467"/>
    </row>
    <row r="36" spans="1:33" ht="20.100000000000001" customHeight="1" x14ac:dyDescent="0.2">
      <c r="C36" s="534" t="str">
        <f>F7</f>
        <v>ＫＯＨＡＲＵ　ＰＲＯＵＤ栃木フットボールクラブ</v>
      </c>
      <c r="D36" s="535"/>
      <c r="E36" s="535"/>
      <c r="F36" s="536"/>
      <c r="G36" s="474"/>
      <c r="H36" s="475"/>
      <c r="I36" s="281">
        <f>N16</f>
        <v>2</v>
      </c>
      <c r="J36" s="281">
        <f>T16</f>
        <v>0</v>
      </c>
      <c r="K36" s="281">
        <f>N22</f>
        <v>3</v>
      </c>
      <c r="L36" s="281">
        <f>T22</f>
        <v>1</v>
      </c>
      <c r="M36" s="478">
        <f>COUNTIF(G37:L37,"○")*3+COUNTIF(G37:L37,"△")</f>
        <v>6</v>
      </c>
      <c r="N36" s="480">
        <f>O36-J36-L36</f>
        <v>4</v>
      </c>
      <c r="O36" s="480">
        <f>I36+K36</f>
        <v>5</v>
      </c>
      <c r="P36" s="480">
        <v>1</v>
      </c>
      <c r="Q36" s="274"/>
      <c r="R36" s="506" t="str">
        <f>S7</f>
        <v>間東ＦＣミラクルズ</v>
      </c>
      <c r="S36" s="507"/>
      <c r="T36" s="507"/>
      <c r="U36" s="508"/>
      <c r="V36" s="474"/>
      <c r="W36" s="475"/>
      <c r="X36" s="281">
        <f>N19</f>
        <v>8</v>
      </c>
      <c r="Y36" s="281">
        <f>T19</f>
        <v>0</v>
      </c>
      <c r="Z36" s="281">
        <f>N25</f>
        <v>4</v>
      </c>
      <c r="AA36" s="281">
        <f>T25</f>
        <v>1</v>
      </c>
      <c r="AB36" s="478">
        <f>COUNTIF(V37:AA37,"○")*3+COUNTIF(V37:AA37,"△")</f>
        <v>6</v>
      </c>
      <c r="AC36" s="480">
        <f>AD36-Y36-AA36</f>
        <v>11</v>
      </c>
      <c r="AD36" s="480">
        <f>X36+Z36</f>
        <v>12</v>
      </c>
      <c r="AE36" s="480">
        <v>1</v>
      </c>
    </row>
    <row r="37" spans="1:33" ht="20.100000000000001" customHeight="1" x14ac:dyDescent="0.2">
      <c r="C37" s="537"/>
      <c r="D37" s="538"/>
      <c r="E37" s="538"/>
      <c r="F37" s="539"/>
      <c r="G37" s="476"/>
      <c r="H37" s="477"/>
      <c r="I37" s="504" t="str">
        <f>IF(I36&gt;J36,"○",IF(I36&lt;J36,"×",IF(I36=J36,"△")))</f>
        <v>○</v>
      </c>
      <c r="J37" s="505"/>
      <c r="K37" s="504" t="str">
        <f>IF(K36&gt;L36,"○",IF(K36&lt;L36,"×",IF(K36=L36,"△")))</f>
        <v>○</v>
      </c>
      <c r="L37" s="505"/>
      <c r="M37" s="479"/>
      <c r="N37" s="481"/>
      <c r="O37" s="481"/>
      <c r="P37" s="481"/>
      <c r="Q37" s="274"/>
      <c r="R37" s="509"/>
      <c r="S37" s="510"/>
      <c r="T37" s="510"/>
      <c r="U37" s="511"/>
      <c r="V37" s="476"/>
      <c r="W37" s="477"/>
      <c r="X37" s="504" t="str">
        <f>IF(X36&gt;Y36,"○",IF(X36&lt;Y36,"×",IF(X36=Y36,"△")))</f>
        <v>○</v>
      </c>
      <c r="Y37" s="505"/>
      <c r="Z37" s="504" t="str">
        <f t="shared" ref="Z37" si="0">IF(Z36&gt;AA36,"○",IF(Z36&lt;AA36,"×",IF(Z36=AA36,"△")))</f>
        <v>○</v>
      </c>
      <c r="AA37" s="505"/>
      <c r="AB37" s="479"/>
      <c r="AC37" s="481"/>
      <c r="AD37" s="481"/>
      <c r="AE37" s="481"/>
    </row>
    <row r="38" spans="1:33" ht="20.100000000000001" customHeight="1" x14ac:dyDescent="0.2">
      <c r="C38" s="468" t="str">
        <f>J7</f>
        <v>カテット白沢サッカースクール</v>
      </c>
      <c r="D38" s="469"/>
      <c r="E38" s="469"/>
      <c r="F38" s="470"/>
      <c r="G38" s="281">
        <f>J36</f>
        <v>0</v>
      </c>
      <c r="H38" s="281">
        <f>I36</f>
        <v>2</v>
      </c>
      <c r="I38" s="474"/>
      <c r="J38" s="475"/>
      <c r="K38" s="281">
        <f>N28</f>
        <v>0</v>
      </c>
      <c r="L38" s="281">
        <f>T28</f>
        <v>0</v>
      </c>
      <c r="M38" s="478">
        <f>COUNTIF(G39:L39,"○")*3+COUNTIF(G39:L39,"△")</f>
        <v>1</v>
      </c>
      <c r="N38" s="480">
        <f>O38-H38-L38</f>
        <v>-2</v>
      </c>
      <c r="O38" s="480">
        <f>G38+K38</f>
        <v>0</v>
      </c>
      <c r="P38" s="480">
        <v>3</v>
      </c>
      <c r="Q38" s="274"/>
      <c r="R38" s="468" t="str">
        <f>W7</f>
        <v>ＹＵＺＵＨＡ　ＦＣ　ジュニア</v>
      </c>
      <c r="S38" s="469"/>
      <c r="T38" s="469"/>
      <c r="U38" s="470"/>
      <c r="V38" s="281">
        <f>Y36</f>
        <v>0</v>
      </c>
      <c r="W38" s="281">
        <f>X36</f>
        <v>8</v>
      </c>
      <c r="X38" s="474"/>
      <c r="Y38" s="475"/>
      <c r="Z38" s="281">
        <f>N31</f>
        <v>1</v>
      </c>
      <c r="AA38" s="281">
        <f>T31</f>
        <v>0</v>
      </c>
      <c r="AB38" s="478">
        <f>COUNTIF(V39:AA39,"○")*3+COUNTIF(V39:AA39,"△")</f>
        <v>3</v>
      </c>
      <c r="AC38" s="480">
        <f>AD38-W38-AA38</f>
        <v>-7</v>
      </c>
      <c r="AD38" s="480">
        <f>V38+Z38</f>
        <v>1</v>
      </c>
      <c r="AE38" s="480">
        <v>2</v>
      </c>
    </row>
    <row r="39" spans="1:33" ht="20.100000000000001" customHeight="1" x14ac:dyDescent="0.2">
      <c r="C39" s="471"/>
      <c r="D39" s="472"/>
      <c r="E39" s="472"/>
      <c r="F39" s="473"/>
      <c r="G39" s="504" t="str">
        <f>IF(G38&gt;H38,"○",IF(G38&lt;H38,"×",IF(G38=H38,"△")))</f>
        <v>×</v>
      </c>
      <c r="H39" s="505"/>
      <c r="I39" s="476"/>
      <c r="J39" s="477"/>
      <c r="K39" s="504" t="str">
        <f>IF(K38&gt;L38,"○",IF(K38&lt;L38,"×",IF(K38=L38,"△")))</f>
        <v>△</v>
      </c>
      <c r="L39" s="505"/>
      <c r="M39" s="479"/>
      <c r="N39" s="481"/>
      <c r="O39" s="481"/>
      <c r="P39" s="481"/>
      <c r="Q39" s="274"/>
      <c r="R39" s="471"/>
      <c r="S39" s="472"/>
      <c r="T39" s="472"/>
      <c r="U39" s="473"/>
      <c r="V39" s="504" t="str">
        <f>IF(V38&gt;W38,"○",IF(V38&lt;W38,"×",IF(V38=W38,"△")))</f>
        <v>×</v>
      </c>
      <c r="W39" s="505"/>
      <c r="X39" s="476"/>
      <c r="Y39" s="477"/>
      <c r="Z39" s="504" t="str">
        <f t="shared" ref="Z39" si="1">IF(Z38&gt;AA38,"○",IF(Z38&lt;AA38,"×",IF(Z38=AA38,"△")))</f>
        <v>○</v>
      </c>
      <c r="AA39" s="505"/>
      <c r="AB39" s="479"/>
      <c r="AC39" s="481"/>
      <c r="AD39" s="481"/>
      <c r="AE39" s="481"/>
    </row>
    <row r="40" spans="1:33" ht="20.100000000000001" customHeight="1" x14ac:dyDescent="0.2">
      <c r="C40" s="468" t="str">
        <f>N7</f>
        <v>坂西ジュニオール</v>
      </c>
      <c r="D40" s="469"/>
      <c r="E40" s="469"/>
      <c r="F40" s="470"/>
      <c r="G40" s="281">
        <f>L36</f>
        <v>1</v>
      </c>
      <c r="H40" s="281">
        <f>K36</f>
        <v>3</v>
      </c>
      <c r="I40" s="281">
        <f>L38</f>
        <v>0</v>
      </c>
      <c r="J40" s="281">
        <f>K38</f>
        <v>0</v>
      </c>
      <c r="K40" s="474"/>
      <c r="L40" s="475"/>
      <c r="M40" s="478">
        <f>COUNTIF(G41:L41,"○")*3+COUNTIF(G41:L41,"△")</f>
        <v>1</v>
      </c>
      <c r="N40" s="480">
        <f>O40-H40-J40</f>
        <v>-2</v>
      </c>
      <c r="O40" s="480">
        <f>G40+I40</f>
        <v>1</v>
      </c>
      <c r="P40" s="480">
        <v>2</v>
      </c>
      <c r="Q40" s="274"/>
      <c r="R40" s="468" t="str">
        <f>AA7</f>
        <v>Ｎ　Ｆ　Ｃ</v>
      </c>
      <c r="S40" s="469"/>
      <c r="T40" s="469"/>
      <c r="U40" s="470"/>
      <c r="V40" s="281">
        <f>AA36</f>
        <v>1</v>
      </c>
      <c r="W40" s="281">
        <f>Z36</f>
        <v>4</v>
      </c>
      <c r="X40" s="281">
        <f>AA38</f>
        <v>0</v>
      </c>
      <c r="Y40" s="281">
        <f>Z38</f>
        <v>1</v>
      </c>
      <c r="Z40" s="474"/>
      <c r="AA40" s="475"/>
      <c r="AB40" s="478">
        <f>COUNTIF(V41:AA41,"○")*3+COUNTIF(V41:AA41,"△")</f>
        <v>0</v>
      </c>
      <c r="AC40" s="480">
        <f>AD40-W40-Y40</f>
        <v>-4</v>
      </c>
      <c r="AD40" s="480">
        <f>V40+X40</f>
        <v>1</v>
      </c>
      <c r="AE40" s="480">
        <v>3</v>
      </c>
    </row>
    <row r="41" spans="1:33" ht="20.100000000000001" customHeight="1" x14ac:dyDescent="0.2">
      <c r="C41" s="471"/>
      <c r="D41" s="472"/>
      <c r="E41" s="472"/>
      <c r="F41" s="473"/>
      <c r="G41" s="504" t="str">
        <f>IF(G40&gt;H40,"○",IF(G40&lt;H40,"×",IF(G40=H40,"△")))</f>
        <v>×</v>
      </c>
      <c r="H41" s="505"/>
      <c r="I41" s="504" t="str">
        <f>IF(I40&gt;J40,"○",IF(I40&lt;J40,"×",IF(I40=J40,"△")))</f>
        <v>△</v>
      </c>
      <c r="J41" s="505"/>
      <c r="K41" s="476"/>
      <c r="L41" s="477"/>
      <c r="M41" s="479"/>
      <c r="N41" s="481"/>
      <c r="O41" s="481"/>
      <c r="P41" s="481"/>
      <c r="Q41" s="274"/>
      <c r="R41" s="471"/>
      <c r="S41" s="472"/>
      <c r="T41" s="472"/>
      <c r="U41" s="473"/>
      <c r="V41" s="504" t="str">
        <f>IF(V40&gt;W40,"○",IF(V40&lt;W40,"×",IF(V40=W40,"△")))</f>
        <v>×</v>
      </c>
      <c r="W41" s="505"/>
      <c r="X41" s="504" t="str">
        <f>IF(X40&gt;Y40,"○",IF(X40&lt;Y40,"×",IF(X40=Y40,"△")))</f>
        <v>×</v>
      </c>
      <c r="Y41" s="505"/>
      <c r="Z41" s="476"/>
      <c r="AA41" s="477"/>
      <c r="AB41" s="479"/>
      <c r="AC41" s="481"/>
      <c r="AD41" s="481"/>
      <c r="AE41" s="481"/>
    </row>
    <row r="42" spans="1:33" ht="20.100000000000001" customHeight="1" x14ac:dyDescent="0.2"/>
    <row r="43" spans="1:33" ht="20.100000000000001" customHeight="1" x14ac:dyDescent="0.2"/>
    <row r="44" spans="1:33" ht="22.05" customHeight="1" x14ac:dyDescent="0.2">
      <c r="A44" s="440" t="str">
        <f>A1</f>
        <v>■第1日　2月4日  予選リーグ</v>
      </c>
      <c r="B44" s="440"/>
      <c r="C44" s="440"/>
      <c r="D44" s="440"/>
      <c r="E44" s="440"/>
      <c r="F44" s="440"/>
      <c r="G44" s="440"/>
      <c r="H44" s="440"/>
      <c r="I44" s="440"/>
      <c r="J44" s="440"/>
      <c r="K44" s="440"/>
      <c r="L44" s="440"/>
      <c r="N44" s="441" t="s">
        <v>98</v>
      </c>
      <c r="O44" s="441"/>
      <c r="P44" s="441"/>
      <c r="Q44" s="441"/>
      <c r="R44" s="441"/>
      <c r="T44" s="442" t="s">
        <v>101</v>
      </c>
      <c r="U44" s="442"/>
      <c r="V44" s="442"/>
      <c r="W44" s="442"/>
      <c r="X44" s="443" t="str">
        <f>'U12選手権組合せ (抽選結果)'!A34</f>
        <v>足利本町緑地サッカー場Ａ</v>
      </c>
      <c r="Y44" s="443"/>
      <c r="Z44" s="443"/>
      <c r="AA44" s="443"/>
      <c r="AB44" s="443"/>
      <c r="AC44" s="443"/>
      <c r="AD44" s="443"/>
      <c r="AE44" s="443"/>
      <c r="AF44" s="443"/>
      <c r="AG44" s="443"/>
    </row>
    <row r="45" spans="1:33" ht="20.100000000000001" customHeight="1" x14ac:dyDescent="0.2">
      <c r="A45" s="234"/>
      <c r="B45" s="234"/>
      <c r="C45" s="234"/>
      <c r="D45" s="234"/>
      <c r="E45" s="234"/>
      <c r="F45" s="234"/>
      <c r="G45" s="234"/>
      <c r="H45" s="12"/>
      <c r="I45" s="235"/>
      <c r="J45" s="235"/>
      <c r="K45" s="235"/>
      <c r="L45" s="235"/>
      <c r="N45" s="235"/>
      <c r="O45" s="235"/>
      <c r="P45" s="235"/>
      <c r="Q45" s="235"/>
      <c r="R45" s="235"/>
      <c r="T45" s="236"/>
      <c r="U45" s="236"/>
      <c r="V45" s="236"/>
      <c r="W45" s="236"/>
      <c r="X45" s="237"/>
      <c r="Y45" s="237"/>
      <c r="AA45" s="17"/>
      <c r="AB45" s="82"/>
      <c r="AC45" s="82"/>
      <c r="AD45" s="82"/>
      <c r="AE45" s="82"/>
      <c r="AF45" s="82"/>
      <c r="AG45" s="82"/>
    </row>
    <row r="46" spans="1:33" ht="20.100000000000001" customHeight="1" x14ac:dyDescent="0.2">
      <c r="F46" s="238"/>
      <c r="J46" s="444" t="s">
        <v>99</v>
      </c>
      <c r="K46" s="444"/>
      <c r="W46" s="444" t="s">
        <v>100</v>
      </c>
      <c r="X46" s="444"/>
      <c r="Z46" s="17"/>
      <c r="AA46" s="17"/>
      <c r="AB46" s="82"/>
      <c r="AC46" s="82"/>
      <c r="AD46" s="82"/>
      <c r="AE46" s="82"/>
      <c r="AF46" s="82"/>
      <c r="AG46" s="82"/>
    </row>
    <row r="47" spans="1:33" ht="20.100000000000001" customHeight="1" thickBot="1" x14ac:dyDescent="0.25">
      <c r="G47" s="287"/>
      <c r="H47" s="287"/>
      <c r="I47" s="287"/>
      <c r="J47" s="288"/>
      <c r="K47" s="275"/>
      <c r="L47" s="263"/>
      <c r="M47" s="263"/>
      <c r="N47" s="263"/>
      <c r="O47" s="276"/>
      <c r="P47" s="276"/>
      <c r="Q47" s="276"/>
      <c r="R47" s="276"/>
      <c r="S47" s="276"/>
      <c r="T47" s="263"/>
      <c r="U47" s="263"/>
      <c r="V47" s="263"/>
      <c r="W47" s="277"/>
      <c r="X47" s="265"/>
      <c r="Y47" s="263"/>
      <c r="Z47" s="17"/>
      <c r="AA47" s="17"/>
      <c r="AB47" s="82"/>
      <c r="AC47" s="82"/>
      <c r="AD47" s="82"/>
      <c r="AE47" s="82"/>
      <c r="AF47" s="82"/>
      <c r="AG47" s="82"/>
    </row>
    <row r="48" spans="1:33" ht="20.100000000000001" customHeight="1" thickTop="1" x14ac:dyDescent="0.2">
      <c r="F48" s="286"/>
      <c r="H48" s="276"/>
      <c r="J48" s="266"/>
      <c r="K48" s="267"/>
      <c r="N48" s="266"/>
      <c r="S48" s="266"/>
      <c r="V48" s="267"/>
      <c r="W48" s="295"/>
      <c r="Y48" s="267"/>
      <c r="Z48" s="267"/>
      <c r="AA48" s="268"/>
      <c r="AB48" s="269"/>
    </row>
    <row r="49" spans="1:33" ht="20.100000000000001" customHeight="1" x14ac:dyDescent="0.2">
      <c r="B49" s="457"/>
      <c r="C49" s="457"/>
      <c r="D49" s="7"/>
      <c r="E49" s="7"/>
      <c r="F49" s="448">
        <v>1</v>
      </c>
      <c r="G49" s="448"/>
      <c r="H49" s="9"/>
      <c r="I49" s="9"/>
      <c r="J49" s="448">
        <v>2</v>
      </c>
      <c r="K49" s="448"/>
      <c r="L49" s="9"/>
      <c r="M49" s="9"/>
      <c r="N49" s="448">
        <v>3</v>
      </c>
      <c r="O49" s="448"/>
      <c r="P49" s="270"/>
      <c r="Q49" s="9"/>
      <c r="R49" s="9"/>
      <c r="S49" s="448">
        <v>4</v>
      </c>
      <c r="T49" s="448"/>
      <c r="U49" s="9"/>
      <c r="V49" s="9"/>
      <c r="W49" s="448">
        <v>5</v>
      </c>
      <c r="X49" s="448"/>
      <c r="Y49" s="9"/>
      <c r="Z49" s="9"/>
      <c r="AA49" s="448">
        <v>6</v>
      </c>
      <c r="AB49" s="448"/>
      <c r="AC49" s="7"/>
      <c r="AD49" s="7"/>
      <c r="AE49" s="449"/>
      <c r="AF49" s="450"/>
    </row>
    <row r="50" spans="1:33" ht="20.100000000000001" customHeight="1" x14ac:dyDescent="0.2">
      <c r="B50" s="451"/>
      <c r="C50" s="451"/>
      <c r="D50" s="8"/>
      <c r="E50" s="8"/>
      <c r="F50" s="532" t="str">
        <f>'U12選手権組合せ (抽選結果)'!C35</f>
        <v>那須野ヶ原ＦＣボンジボーラ</v>
      </c>
      <c r="G50" s="532"/>
      <c r="H50" s="8"/>
      <c r="I50" s="8"/>
      <c r="J50" s="518" t="str">
        <f>'U12選手権組合せ (抽選結果)'!C36</f>
        <v>栃木ウーヴァＦＣ・Ｕ－１２</v>
      </c>
      <c r="K50" s="518"/>
      <c r="L50" s="8"/>
      <c r="M50" s="8"/>
      <c r="N50" s="519" t="str">
        <f>'U12選手権組合せ (抽選結果)'!C37</f>
        <v>ともぞうサッカークラブＢ</v>
      </c>
      <c r="O50" s="519"/>
      <c r="P50" s="271"/>
      <c r="Q50" s="8"/>
      <c r="R50" s="8"/>
      <c r="S50" s="533" t="str">
        <f>'U12選手権組合せ (抽選結果)'!C38</f>
        <v>緑が丘ＹＦＣサッカー教室</v>
      </c>
      <c r="T50" s="533"/>
      <c r="U50" s="8"/>
      <c r="V50" s="8"/>
      <c r="W50" s="532" t="str">
        <f>'U12選手権組合せ (抽選結果)'!C39</f>
        <v>Ｋ－ＷＥＳＴ．ＦＣ２００１</v>
      </c>
      <c r="X50" s="532"/>
      <c r="Y50" s="8"/>
      <c r="Z50" s="8"/>
      <c r="AA50" s="452" t="str">
        <f>'U12選手権組合せ (抽選結果)'!C40</f>
        <v>ＫＳＣ鹿沼</v>
      </c>
      <c r="AB50" s="452"/>
      <c r="AC50" s="8"/>
      <c r="AD50" s="8"/>
      <c r="AE50" s="455"/>
      <c r="AF50" s="456"/>
    </row>
    <row r="51" spans="1:33" ht="20.100000000000001" customHeight="1" x14ac:dyDescent="0.2">
      <c r="B51" s="451"/>
      <c r="C51" s="451"/>
      <c r="D51" s="8"/>
      <c r="E51" s="8"/>
      <c r="F51" s="532"/>
      <c r="G51" s="532"/>
      <c r="H51" s="8"/>
      <c r="I51" s="8"/>
      <c r="J51" s="518"/>
      <c r="K51" s="518"/>
      <c r="L51" s="8"/>
      <c r="M51" s="8"/>
      <c r="N51" s="519"/>
      <c r="O51" s="519"/>
      <c r="P51" s="271"/>
      <c r="Q51" s="8"/>
      <c r="R51" s="8"/>
      <c r="S51" s="533"/>
      <c r="T51" s="533"/>
      <c r="U51" s="8"/>
      <c r="V51" s="8"/>
      <c r="W51" s="532"/>
      <c r="X51" s="532"/>
      <c r="Y51" s="8"/>
      <c r="Z51" s="8"/>
      <c r="AA51" s="452"/>
      <c r="AB51" s="452"/>
      <c r="AC51" s="8"/>
      <c r="AD51" s="8"/>
      <c r="AE51" s="455"/>
      <c r="AF51" s="456"/>
    </row>
    <row r="52" spans="1:33" ht="20.100000000000001" customHeight="1" x14ac:dyDescent="0.2">
      <c r="B52" s="451"/>
      <c r="C52" s="451"/>
      <c r="D52" s="8"/>
      <c r="E52" s="8"/>
      <c r="F52" s="532"/>
      <c r="G52" s="532"/>
      <c r="H52" s="8"/>
      <c r="I52" s="8"/>
      <c r="J52" s="518"/>
      <c r="K52" s="518"/>
      <c r="L52" s="8"/>
      <c r="M52" s="8"/>
      <c r="N52" s="519"/>
      <c r="O52" s="519"/>
      <c r="P52" s="271"/>
      <c r="Q52" s="8"/>
      <c r="R52" s="8"/>
      <c r="S52" s="533"/>
      <c r="T52" s="533"/>
      <c r="U52" s="8"/>
      <c r="V52" s="8"/>
      <c r="W52" s="532"/>
      <c r="X52" s="532"/>
      <c r="Y52" s="8"/>
      <c r="Z52" s="8"/>
      <c r="AA52" s="452"/>
      <c r="AB52" s="452"/>
      <c r="AC52" s="8"/>
      <c r="AD52" s="8"/>
      <c r="AE52" s="455"/>
      <c r="AF52" s="456"/>
    </row>
    <row r="53" spans="1:33" ht="20.100000000000001" customHeight="1" x14ac:dyDescent="0.2">
      <c r="B53" s="451"/>
      <c r="C53" s="451"/>
      <c r="D53" s="8"/>
      <c r="E53" s="8"/>
      <c r="F53" s="532"/>
      <c r="G53" s="532"/>
      <c r="H53" s="8"/>
      <c r="I53" s="8"/>
      <c r="J53" s="518"/>
      <c r="K53" s="518"/>
      <c r="L53" s="8"/>
      <c r="M53" s="8"/>
      <c r="N53" s="519"/>
      <c r="O53" s="519"/>
      <c r="P53" s="271"/>
      <c r="Q53" s="8"/>
      <c r="R53" s="8"/>
      <c r="S53" s="533"/>
      <c r="T53" s="533"/>
      <c r="U53" s="8"/>
      <c r="V53" s="8"/>
      <c r="W53" s="532"/>
      <c r="X53" s="532"/>
      <c r="Y53" s="8"/>
      <c r="Z53" s="8"/>
      <c r="AA53" s="452"/>
      <c r="AB53" s="452"/>
      <c r="AC53" s="8"/>
      <c r="AD53" s="8"/>
      <c r="AE53" s="455"/>
      <c r="AF53" s="456"/>
    </row>
    <row r="54" spans="1:33" ht="20.100000000000001" customHeight="1" x14ac:dyDescent="0.2">
      <c r="B54" s="451"/>
      <c r="C54" s="451"/>
      <c r="D54" s="8"/>
      <c r="E54" s="8"/>
      <c r="F54" s="532"/>
      <c r="G54" s="532"/>
      <c r="H54" s="8"/>
      <c r="I54" s="8"/>
      <c r="J54" s="518"/>
      <c r="K54" s="518"/>
      <c r="L54" s="8"/>
      <c r="M54" s="8"/>
      <c r="N54" s="519"/>
      <c r="O54" s="519"/>
      <c r="P54" s="271"/>
      <c r="Q54" s="8"/>
      <c r="R54" s="8"/>
      <c r="S54" s="533"/>
      <c r="T54" s="533"/>
      <c r="U54" s="8"/>
      <c r="V54" s="8"/>
      <c r="W54" s="532"/>
      <c r="X54" s="532"/>
      <c r="Y54" s="8"/>
      <c r="Z54" s="8"/>
      <c r="AA54" s="452"/>
      <c r="AB54" s="452"/>
      <c r="AC54" s="8"/>
      <c r="AD54" s="8"/>
      <c r="AE54" s="455"/>
      <c r="AF54" s="456"/>
    </row>
    <row r="55" spans="1:33" ht="20.100000000000001" customHeight="1" x14ac:dyDescent="0.2">
      <c r="B55" s="451"/>
      <c r="C55" s="451"/>
      <c r="D55" s="8"/>
      <c r="E55" s="8"/>
      <c r="F55" s="532"/>
      <c r="G55" s="532"/>
      <c r="H55" s="8"/>
      <c r="I55" s="8"/>
      <c r="J55" s="518"/>
      <c r="K55" s="518"/>
      <c r="L55" s="8"/>
      <c r="M55" s="8"/>
      <c r="N55" s="519"/>
      <c r="O55" s="519"/>
      <c r="P55" s="271"/>
      <c r="Q55" s="8"/>
      <c r="R55" s="8"/>
      <c r="S55" s="533"/>
      <c r="T55" s="533"/>
      <c r="U55" s="8"/>
      <c r="V55" s="8"/>
      <c r="W55" s="532"/>
      <c r="X55" s="532"/>
      <c r="Y55" s="8"/>
      <c r="Z55" s="8"/>
      <c r="AA55" s="452"/>
      <c r="AB55" s="452"/>
      <c r="AC55" s="8"/>
      <c r="AD55" s="8"/>
      <c r="AE55" s="455"/>
      <c r="AF55" s="456"/>
    </row>
    <row r="56" spans="1:33" ht="20.100000000000001" customHeight="1" x14ac:dyDescent="0.2">
      <c r="B56" s="451"/>
      <c r="C56" s="451"/>
      <c r="D56" s="271"/>
      <c r="E56" s="271"/>
      <c r="F56" s="532"/>
      <c r="G56" s="532"/>
      <c r="H56" s="271"/>
      <c r="I56" s="271"/>
      <c r="J56" s="518"/>
      <c r="K56" s="518"/>
      <c r="L56" s="271"/>
      <c r="M56" s="271"/>
      <c r="N56" s="519"/>
      <c r="O56" s="519"/>
      <c r="P56" s="271"/>
      <c r="Q56" s="271"/>
      <c r="R56" s="271"/>
      <c r="S56" s="533"/>
      <c r="T56" s="533"/>
      <c r="U56" s="271"/>
      <c r="V56" s="271"/>
      <c r="W56" s="532"/>
      <c r="X56" s="532"/>
      <c r="Y56" s="271"/>
      <c r="Z56" s="271"/>
      <c r="AA56" s="452"/>
      <c r="AB56" s="452"/>
      <c r="AC56" s="271"/>
      <c r="AD56" s="271"/>
      <c r="AE56" s="455"/>
      <c r="AF56" s="456"/>
    </row>
    <row r="57" spans="1:33" ht="20.100000000000001" customHeight="1" x14ac:dyDescent="0.2">
      <c r="B57" s="451"/>
      <c r="C57" s="451"/>
      <c r="D57" s="271"/>
      <c r="E57" s="271"/>
      <c r="F57" s="532"/>
      <c r="G57" s="532"/>
      <c r="H57" s="271"/>
      <c r="I57" s="271"/>
      <c r="J57" s="518"/>
      <c r="K57" s="518"/>
      <c r="L57" s="271"/>
      <c r="M57" s="271"/>
      <c r="N57" s="519"/>
      <c r="O57" s="519"/>
      <c r="P57" s="271"/>
      <c r="Q57" s="271"/>
      <c r="R57" s="271"/>
      <c r="S57" s="533"/>
      <c r="T57" s="533"/>
      <c r="U57" s="271"/>
      <c r="V57" s="271"/>
      <c r="W57" s="532"/>
      <c r="X57" s="532"/>
      <c r="Y57" s="271"/>
      <c r="Z57" s="271"/>
      <c r="AA57" s="452"/>
      <c r="AB57" s="452"/>
      <c r="AC57" s="271"/>
      <c r="AD57" s="271"/>
      <c r="AE57" s="455"/>
      <c r="AF57" s="456"/>
    </row>
    <row r="58" spans="1:33" ht="20.100000000000001" customHeight="1" x14ac:dyDescent="0.2">
      <c r="C58" s="232"/>
      <c r="D58" s="232"/>
      <c r="G58" s="232"/>
      <c r="H58" s="232"/>
      <c r="K58" s="232"/>
      <c r="L58" s="232"/>
      <c r="O58" s="232"/>
      <c r="P58" s="232"/>
      <c r="T58" s="232"/>
      <c r="U58" s="232"/>
      <c r="X58" s="232"/>
      <c r="Y58" s="232"/>
      <c r="AB58" s="245" t="s">
        <v>86</v>
      </c>
      <c r="AC58" s="241" t="s">
        <v>15</v>
      </c>
      <c r="AD58" s="241" t="s">
        <v>16</v>
      </c>
      <c r="AE58" s="241" t="s">
        <v>16</v>
      </c>
      <c r="AF58" s="241" t="s">
        <v>14</v>
      </c>
      <c r="AG58" s="84" t="s">
        <v>87</v>
      </c>
    </row>
    <row r="59" spans="1:33" ht="20.100000000000001" customHeight="1" x14ac:dyDescent="0.2">
      <c r="A59" s="7"/>
      <c r="B59" s="461" t="s">
        <v>5</v>
      </c>
      <c r="C59" s="462">
        <v>0.39583333333333331</v>
      </c>
      <c r="D59" s="462"/>
      <c r="E59" s="462"/>
      <c r="G59" s="464" t="str">
        <f>F50</f>
        <v>那須野ヶ原ＦＣボンジボーラ</v>
      </c>
      <c r="H59" s="464"/>
      <c r="I59" s="464"/>
      <c r="J59" s="464"/>
      <c r="K59" s="464"/>
      <c r="L59" s="464"/>
      <c r="M59" s="464"/>
      <c r="N59" s="446">
        <f>P59+P60</f>
        <v>10</v>
      </c>
      <c r="O59" s="447" t="s">
        <v>10</v>
      </c>
      <c r="P59" s="230">
        <v>4</v>
      </c>
      <c r="Q59" s="239" t="s">
        <v>37</v>
      </c>
      <c r="R59" s="230">
        <v>0</v>
      </c>
      <c r="S59" s="447" t="s">
        <v>11</v>
      </c>
      <c r="T59" s="446">
        <f>R59+R60</f>
        <v>1</v>
      </c>
      <c r="U59" s="445" t="str">
        <f>J50</f>
        <v>栃木ウーヴァＦＣ・Ｕ－１２</v>
      </c>
      <c r="V59" s="445"/>
      <c r="W59" s="445"/>
      <c r="X59" s="445"/>
      <c r="Y59" s="445"/>
      <c r="Z59" s="445"/>
      <c r="AA59" s="445"/>
      <c r="AB59" s="458" t="s">
        <v>86</v>
      </c>
      <c r="AC59" s="459" t="s">
        <v>80</v>
      </c>
      <c r="AD59" s="459" t="s">
        <v>81</v>
      </c>
      <c r="AE59" s="459" t="s">
        <v>82</v>
      </c>
      <c r="AF59" s="459">
        <v>6</v>
      </c>
      <c r="AG59" s="460" t="s">
        <v>87</v>
      </c>
    </row>
    <row r="60" spans="1:33" ht="20.100000000000001" customHeight="1" x14ac:dyDescent="0.2">
      <c r="A60" s="7"/>
      <c r="B60" s="461"/>
      <c r="C60" s="462"/>
      <c r="D60" s="462"/>
      <c r="E60" s="462"/>
      <c r="G60" s="464"/>
      <c r="H60" s="464"/>
      <c r="I60" s="464"/>
      <c r="J60" s="464"/>
      <c r="K60" s="464"/>
      <c r="L60" s="464"/>
      <c r="M60" s="464"/>
      <c r="N60" s="446"/>
      <c r="O60" s="447"/>
      <c r="P60" s="230">
        <v>6</v>
      </c>
      <c r="Q60" s="239" t="s">
        <v>37</v>
      </c>
      <c r="R60" s="230">
        <v>1</v>
      </c>
      <c r="S60" s="447"/>
      <c r="T60" s="446"/>
      <c r="U60" s="445"/>
      <c r="V60" s="445"/>
      <c r="W60" s="445"/>
      <c r="X60" s="445"/>
      <c r="Y60" s="445"/>
      <c r="Z60" s="445"/>
      <c r="AA60" s="445"/>
      <c r="AB60" s="458"/>
      <c r="AC60" s="459"/>
      <c r="AD60" s="459"/>
      <c r="AE60" s="459"/>
      <c r="AF60" s="459"/>
      <c r="AG60" s="460"/>
    </row>
    <row r="61" spans="1:33" ht="20.100000000000001" customHeight="1" x14ac:dyDescent="0.2">
      <c r="C61" s="14"/>
      <c r="D61" s="14"/>
      <c r="E61" s="13"/>
      <c r="G61" s="230"/>
      <c r="H61" s="230"/>
      <c r="I61" s="272"/>
      <c r="J61" s="272"/>
      <c r="K61" s="230"/>
      <c r="L61" s="230"/>
      <c r="M61" s="272"/>
      <c r="N61" s="272"/>
      <c r="O61" s="230"/>
      <c r="P61" s="230"/>
      <c r="Q61" s="272"/>
      <c r="R61" s="272"/>
      <c r="S61" s="272"/>
      <c r="T61" s="230"/>
      <c r="U61" s="230"/>
      <c r="V61" s="272"/>
      <c r="W61" s="272"/>
      <c r="X61" s="230"/>
      <c r="Y61" s="230"/>
      <c r="Z61" s="272"/>
      <c r="AA61" s="272"/>
      <c r="AB61" s="227"/>
      <c r="AC61" s="21"/>
      <c r="AD61" s="21"/>
      <c r="AE61" s="22"/>
      <c r="AF61" s="22"/>
      <c r="AG61" s="228"/>
    </row>
    <row r="62" spans="1:33" ht="20.100000000000001" customHeight="1" x14ac:dyDescent="0.2">
      <c r="A62" s="7"/>
      <c r="B62" s="461" t="s">
        <v>6</v>
      </c>
      <c r="C62" s="462">
        <v>0.4236111111111111</v>
      </c>
      <c r="D62" s="462"/>
      <c r="E62" s="462"/>
      <c r="G62" s="445" t="str">
        <f>S50</f>
        <v>緑が丘ＹＦＣサッカー教室</v>
      </c>
      <c r="H62" s="445"/>
      <c r="I62" s="445"/>
      <c r="J62" s="445"/>
      <c r="K62" s="445"/>
      <c r="L62" s="445"/>
      <c r="M62" s="445"/>
      <c r="N62" s="446">
        <f>P62+P63</f>
        <v>0</v>
      </c>
      <c r="O62" s="447" t="s">
        <v>10</v>
      </c>
      <c r="P62" s="230">
        <v>0</v>
      </c>
      <c r="Q62" s="239" t="s">
        <v>37</v>
      </c>
      <c r="R62" s="230">
        <v>1</v>
      </c>
      <c r="S62" s="447" t="s">
        <v>11</v>
      </c>
      <c r="T62" s="446">
        <f>R62+R63</f>
        <v>2</v>
      </c>
      <c r="U62" s="464" t="str">
        <f>W50</f>
        <v>Ｋ－ＷＥＳＴ．ＦＣ２００１</v>
      </c>
      <c r="V62" s="464"/>
      <c r="W62" s="464"/>
      <c r="X62" s="464"/>
      <c r="Y62" s="464"/>
      <c r="Z62" s="464"/>
      <c r="AA62" s="464"/>
      <c r="AB62" s="458" t="s">
        <v>86</v>
      </c>
      <c r="AC62" s="459" t="s">
        <v>83</v>
      </c>
      <c r="AD62" s="459" t="s">
        <v>84</v>
      </c>
      <c r="AE62" s="459" t="s">
        <v>85</v>
      </c>
      <c r="AF62" s="459">
        <v>3</v>
      </c>
      <c r="AG62" s="460" t="s">
        <v>87</v>
      </c>
    </row>
    <row r="63" spans="1:33" ht="20.100000000000001" customHeight="1" x14ac:dyDescent="0.2">
      <c r="A63" s="7"/>
      <c r="B63" s="461"/>
      <c r="C63" s="462"/>
      <c r="D63" s="462"/>
      <c r="E63" s="462"/>
      <c r="G63" s="445"/>
      <c r="H63" s="445"/>
      <c r="I63" s="445"/>
      <c r="J63" s="445"/>
      <c r="K63" s="445"/>
      <c r="L63" s="445"/>
      <c r="M63" s="445"/>
      <c r="N63" s="446"/>
      <c r="O63" s="447"/>
      <c r="P63" s="230">
        <v>0</v>
      </c>
      <c r="Q63" s="239" t="s">
        <v>37</v>
      </c>
      <c r="R63" s="230">
        <v>1</v>
      </c>
      <c r="S63" s="447"/>
      <c r="T63" s="446"/>
      <c r="U63" s="464"/>
      <c r="V63" s="464"/>
      <c r="W63" s="464"/>
      <c r="X63" s="464"/>
      <c r="Y63" s="464"/>
      <c r="Z63" s="464"/>
      <c r="AA63" s="464"/>
      <c r="AB63" s="458"/>
      <c r="AC63" s="459"/>
      <c r="AD63" s="459"/>
      <c r="AE63" s="459"/>
      <c r="AF63" s="459"/>
      <c r="AG63" s="460"/>
    </row>
    <row r="64" spans="1:33" ht="20.100000000000001" customHeight="1" x14ac:dyDescent="0.2">
      <c r="A64" s="7"/>
      <c r="C64" s="14"/>
      <c r="D64" s="14"/>
      <c r="E64" s="13"/>
      <c r="G64" s="230"/>
      <c r="H64" s="230"/>
      <c r="I64" s="272"/>
      <c r="J64" s="272"/>
      <c r="K64" s="230"/>
      <c r="L64" s="230"/>
      <c r="M64" s="272"/>
      <c r="N64" s="272"/>
      <c r="O64" s="230"/>
      <c r="P64" s="230"/>
      <c r="Q64" s="272"/>
      <c r="R64" s="272"/>
      <c r="S64" s="272"/>
      <c r="T64" s="230"/>
      <c r="U64" s="230"/>
      <c r="V64" s="272"/>
      <c r="W64" s="272"/>
      <c r="X64" s="230"/>
      <c r="Y64" s="230"/>
      <c r="Z64" s="272"/>
      <c r="AA64" s="272"/>
      <c r="AB64" s="227"/>
      <c r="AC64" s="21"/>
      <c r="AD64" s="21"/>
      <c r="AE64" s="22"/>
      <c r="AF64" s="22"/>
      <c r="AG64" s="228"/>
    </row>
    <row r="65" spans="1:33" ht="20.100000000000001" customHeight="1" x14ac:dyDescent="0.2">
      <c r="A65" s="7"/>
      <c r="B65" s="461" t="s">
        <v>7</v>
      </c>
      <c r="C65" s="462">
        <v>0.4513888888888889</v>
      </c>
      <c r="D65" s="462"/>
      <c r="E65" s="462"/>
      <c r="G65" s="464" t="str">
        <f>F50</f>
        <v>那須野ヶ原ＦＣボンジボーラ</v>
      </c>
      <c r="H65" s="464"/>
      <c r="I65" s="464"/>
      <c r="J65" s="464"/>
      <c r="K65" s="464"/>
      <c r="L65" s="464"/>
      <c r="M65" s="464"/>
      <c r="N65" s="446">
        <f>P65+P66</f>
        <v>1</v>
      </c>
      <c r="O65" s="447" t="s">
        <v>10</v>
      </c>
      <c r="P65" s="230">
        <v>0</v>
      </c>
      <c r="Q65" s="239" t="s">
        <v>37</v>
      </c>
      <c r="R65" s="230">
        <v>0</v>
      </c>
      <c r="S65" s="447" t="s">
        <v>11</v>
      </c>
      <c r="T65" s="446">
        <f>R65+R66</f>
        <v>0</v>
      </c>
      <c r="U65" s="445" t="str">
        <f>N50</f>
        <v>ともぞうサッカークラブＢ</v>
      </c>
      <c r="V65" s="445"/>
      <c r="W65" s="445"/>
      <c r="X65" s="445"/>
      <c r="Y65" s="445"/>
      <c r="Z65" s="445"/>
      <c r="AA65" s="445"/>
      <c r="AB65" s="458" t="s">
        <v>86</v>
      </c>
      <c r="AC65" s="459" t="s">
        <v>82</v>
      </c>
      <c r="AD65" s="459" t="s">
        <v>80</v>
      </c>
      <c r="AE65" s="459" t="s">
        <v>81</v>
      </c>
      <c r="AF65" s="459">
        <v>5</v>
      </c>
      <c r="AG65" s="460" t="s">
        <v>87</v>
      </c>
    </row>
    <row r="66" spans="1:33" ht="20.100000000000001" customHeight="1" x14ac:dyDescent="0.2">
      <c r="A66" s="7"/>
      <c r="B66" s="461"/>
      <c r="C66" s="462"/>
      <c r="D66" s="462"/>
      <c r="E66" s="462"/>
      <c r="G66" s="464"/>
      <c r="H66" s="464"/>
      <c r="I66" s="464"/>
      <c r="J66" s="464"/>
      <c r="K66" s="464"/>
      <c r="L66" s="464"/>
      <c r="M66" s="464"/>
      <c r="N66" s="446"/>
      <c r="O66" s="447"/>
      <c r="P66" s="230">
        <v>1</v>
      </c>
      <c r="Q66" s="239" t="s">
        <v>37</v>
      </c>
      <c r="R66" s="230">
        <v>0</v>
      </c>
      <c r="S66" s="447"/>
      <c r="T66" s="446"/>
      <c r="U66" s="445"/>
      <c r="V66" s="445"/>
      <c r="W66" s="445"/>
      <c r="X66" s="445"/>
      <c r="Y66" s="445"/>
      <c r="Z66" s="445"/>
      <c r="AA66" s="445"/>
      <c r="AB66" s="458"/>
      <c r="AC66" s="459"/>
      <c r="AD66" s="459"/>
      <c r="AE66" s="459"/>
      <c r="AF66" s="459"/>
      <c r="AG66" s="460"/>
    </row>
    <row r="67" spans="1:33" ht="20.100000000000001" customHeight="1" x14ac:dyDescent="0.2">
      <c r="A67" s="7"/>
      <c r="B67" s="229"/>
      <c r="C67" s="238"/>
      <c r="D67" s="238"/>
      <c r="E67" s="238"/>
      <c r="G67" s="230"/>
      <c r="H67" s="230"/>
      <c r="I67" s="230"/>
      <c r="J67" s="230"/>
      <c r="K67" s="230"/>
      <c r="L67" s="230"/>
      <c r="M67" s="230"/>
      <c r="N67" s="18"/>
      <c r="O67" s="231"/>
      <c r="P67" s="230"/>
      <c r="Q67" s="272"/>
      <c r="R67" s="272"/>
      <c r="S67" s="231"/>
      <c r="T67" s="18"/>
      <c r="U67" s="230"/>
      <c r="V67" s="230"/>
      <c r="W67" s="230"/>
      <c r="X67" s="230"/>
      <c r="Y67" s="230"/>
      <c r="Z67" s="230"/>
      <c r="AA67" s="230"/>
      <c r="AB67" s="227"/>
      <c r="AC67" s="21"/>
      <c r="AD67" s="21"/>
      <c r="AE67" s="22"/>
      <c r="AF67" s="22"/>
      <c r="AG67" s="228"/>
    </row>
    <row r="68" spans="1:33" ht="20.100000000000001" customHeight="1" x14ac:dyDescent="0.2">
      <c r="A68" s="7"/>
      <c r="B68" s="461" t="s">
        <v>8</v>
      </c>
      <c r="C68" s="462">
        <v>0.47916666666666669</v>
      </c>
      <c r="D68" s="462"/>
      <c r="E68" s="462"/>
      <c r="G68" s="464" t="str">
        <f>S50</f>
        <v>緑が丘ＹＦＣサッカー教室</v>
      </c>
      <c r="H68" s="464"/>
      <c r="I68" s="464"/>
      <c r="J68" s="464"/>
      <c r="K68" s="464"/>
      <c r="L68" s="464"/>
      <c r="M68" s="464"/>
      <c r="N68" s="446">
        <f>P68+P69</f>
        <v>4</v>
      </c>
      <c r="O68" s="447" t="s">
        <v>10</v>
      </c>
      <c r="P68" s="230">
        <v>2</v>
      </c>
      <c r="Q68" s="239" t="s">
        <v>37</v>
      </c>
      <c r="R68" s="230">
        <v>0</v>
      </c>
      <c r="S68" s="447" t="s">
        <v>11</v>
      </c>
      <c r="T68" s="446">
        <f>R68+R69</f>
        <v>2</v>
      </c>
      <c r="U68" s="445" t="str">
        <f>AA50</f>
        <v>ＫＳＣ鹿沼</v>
      </c>
      <c r="V68" s="445"/>
      <c r="W68" s="445"/>
      <c r="X68" s="445"/>
      <c r="Y68" s="445"/>
      <c r="Z68" s="445"/>
      <c r="AA68" s="445"/>
      <c r="AB68" s="458" t="s">
        <v>86</v>
      </c>
      <c r="AC68" s="459" t="s">
        <v>85</v>
      </c>
      <c r="AD68" s="459" t="s">
        <v>83</v>
      </c>
      <c r="AE68" s="459" t="s">
        <v>84</v>
      </c>
      <c r="AF68" s="459">
        <v>2</v>
      </c>
      <c r="AG68" s="460" t="s">
        <v>87</v>
      </c>
    </row>
    <row r="69" spans="1:33" ht="20.100000000000001" customHeight="1" x14ac:dyDescent="0.2">
      <c r="A69" s="7"/>
      <c r="B69" s="461"/>
      <c r="C69" s="462"/>
      <c r="D69" s="462"/>
      <c r="E69" s="462"/>
      <c r="G69" s="464"/>
      <c r="H69" s="464"/>
      <c r="I69" s="464"/>
      <c r="J69" s="464"/>
      <c r="K69" s="464"/>
      <c r="L69" s="464"/>
      <c r="M69" s="464"/>
      <c r="N69" s="446"/>
      <c r="O69" s="447"/>
      <c r="P69" s="230">
        <v>2</v>
      </c>
      <c r="Q69" s="239" t="s">
        <v>37</v>
      </c>
      <c r="R69" s="230">
        <v>2</v>
      </c>
      <c r="S69" s="447"/>
      <c r="T69" s="446"/>
      <c r="U69" s="445"/>
      <c r="V69" s="445"/>
      <c r="W69" s="445"/>
      <c r="X69" s="445"/>
      <c r="Y69" s="445"/>
      <c r="Z69" s="445"/>
      <c r="AA69" s="445"/>
      <c r="AB69" s="458"/>
      <c r="AC69" s="459"/>
      <c r="AD69" s="459"/>
      <c r="AE69" s="459"/>
      <c r="AF69" s="459"/>
      <c r="AG69" s="460"/>
    </row>
    <row r="70" spans="1:33" ht="20.100000000000001" customHeight="1" x14ac:dyDescent="0.2">
      <c r="A70" s="7"/>
      <c r="C70" s="14"/>
      <c r="D70" s="14"/>
      <c r="E70" s="13"/>
      <c r="G70" s="230"/>
      <c r="H70" s="230"/>
      <c r="I70" s="272"/>
      <c r="J70" s="272"/>
      <c r="K70" s="230"/>
      <c r="L70" s="230"/>
      <c r="M70" s="272"/>
      <c r="N70" s="272"/>
      <c r="O70" s="230"/>
      <c r="P70" s="230"/>
      <c r="Q70" s="272"/>
      <c r="R70" s="272"/>
      <c r="S70" s="272"/>
      <c r="T70" s="230"/>
      <c r="U70" s="230"/>
      <c r="V70" s="272"/>
      <c r="W70" s="272"/>
      <c r="X70" s="230"/>
      <c r="Y70" s="230"/>
      <c r="Z70" s="272"/>
      <c r="AA70" s="272"/>
      <c r="AB70" s="227"/>
      <c r="AC70" s="21"/>
      <c r="AD70" s="21"/>
      <c r="AE70" s="22"/>
      <c r="AF70" s="22"/>
      <c r="AG70" s="228"/>
    </row>
    <row r="71" spans="1:33" ht="20.100000000000001" customHeight="1" x14ac:dyDescent="0.2">
      <c r="A71" s="7"/>
      <c r="B71" s="461" t="s">
        <v>9</v>
      </c>
      <c r="C71" s="462">
        <v>0.50694444444444442</v>
      </c>
      <c r="D71" s="462"/>
      <c r="E71" s="462"/>
      <c r="G71" s="464" t="str">
        <f>J50</f>
        <v>栃木ウーヴァＦＣ・Ｕ－１２</v>
      </c>
      <c r="H71" s="464"/>
      <c r="I71" s="464"/>
      <c r="J71" s="464"/>
      <c r="K71" s="464"/>
      <c r="L71" s="464"/>
      <c r="M71" s="464"/>
      <c r="N71" s="446">
        <f>P71+P72</f>
        <v>2</v>
      </c>
      <c r="O71" s="447" t="s">
        <v>10</v>
      </c>
      <c r="P71" s="230">
        <v>0</v>
      </c>
      <c r="Q71" s="239" t="s">
        <v>37</v>
      </c>
      <c r="R71" s="230">
        <v>1</v>
      </c>
      <c r="S71" s="447" t="s">
        <v>11</v>
      </c>
      <c r="T71" s="446">
        <f>R71+R72</f>
        <v>1</v>
      </c>
      <c r="U71" s="445" t="str">
        <f>N50</f>
        <v>ともぞうサッカークラブＢ</v>
      </c>
      <c r="V71" s="445"/>
      <c r="W71" s="445"/>
      <c r="X71" s="445"/>
      <c r="Y71" s="445"/>
      <c r="Z71" s="445"/>
      <c r="AA71" s="445"/>
      <c r="AB71" s="458" t="s">
        <v>86</v>
      </c>
      <c r="AC71" s="459" t="s">
        <v>81</v>
      </c>
      <c r="AD71" s="459" t="s">
        <v>82</v>
      </c>
      <c r="AE71" s="459" t="s">
        <v>80</v>
      </c>
      <c r="AF71" s="459">
        <v>4</v>
      </c>
      <c r="AG71" s="460" t="s">
        <v>87</v>
      </c>
    </row>
    <row r="72" spans="1:33" ht="20.100000000000001" customHeight="1" x14ac:dyDescent="0.2">
      <c r="A72" s="7"/>
      <c r="B72" s="461"/>
      <c r="C72" s="462"/>
      <c r="D72" s="462"/>
      <c r="E72" s="462"/>
      <c r="G72" s="464"/>
      <c r="H72" s="464"/>
      <c r="I72" s="464"/>
      <c r="J72" s="464"/>
      <c r="K72" s="464"/>
      <c r="L72" s="464"/>
      <c r="M72" s="464"/>
      <c r="N72" s="446"/>
      <c r="O72" s="447"/>
      <c r="P72" s="230">
        <v>2</v>
      </c>
      <c r="Q72" s="239" t="s">
        <v>37</v>
      </c>
      <c r="R72" s="230">
        <v>0</v>
      </c>
      <c r="S72" s="447"/>
      <c r="T72" s="446"/>
      <c r="U72" s="445"/>
      <c r="V72" s="445"/>
      <c r="W72" s="445"/>
      <c r="X72" s="445"/>
      <c r="Y72" s="445"/>
      <c r="Z72" s="445"/>
      <c r="AA72" s="445"/>
      <c r="AB72" s="458"/>
      <c r="AC72" s="459"/>
      <c r="AD72" s="459"/>
      <c r="AE72" s="459"/>
      <c r="AF72" s="459"/>
      <c r="AG72" s="460"/>
    </row>
    <row r="73" spans="1:33" ht="20.100000000000001" customHeight="1" x14ac:dyDescent="0.2">
      <c r="A73" s="7"/>
      <c r="C73" s="14"/>
      <c r="D73" s="14"/>
      <c r="E73" s="13"/>
      <c r="G73" s="230"/>
      <c r="H73" s="230"/>
      <c r="I73" s="272"/>
      <c r="J73" s="272"/>
      <c r="K73" s="230"/>
      <c r="L73" s="230"/>
      <c r="M73" s="272"/>
      <c r="N73" s="272"/>
      <c r="O73" s="230"/>
      <c r="P73" s="230"/>
      <c r="Q73" s="272"/>
      <c r="R73" s="272"/>
      <c r="S73" s="272"/>
      <c r="T73" s="230"/>
      <c r="U73" s="230"/>
      <c r="V73" s="272"/>
      <c r="W73" s="272"/>
      <c r="X73" s="230"/>
      <c r="Y73" s="230"/>
      <c r="Z73" s="272"/>
      <c r="AA73" s="272"/>
      <c r="AB73" s="227"/>
      <c r="AC73" s="232"/>
      <c r="AD73" s="21"/>
      <c r="AE73" s="21"/>
      <c r="AF73" s="22"/>
      <c r="AG73" s="83"/>
    </row>
    <row r="74" spans="1:33" ht="20.100000000000001" customHeight="1" x14ac:dyDescent="0.2">
      <c r="A74" s="7"/>
      <c r="B74" s="461" t="s">
        <v>1</v>
      </c>
      <c r="C74" s="462">
        <v>0.53472222222222221</v>
      </c>
      <c r="D74" s="462"/>
      <c r="E74" s="462"/>
      <c r="G74" s="464" t="str">
        <f>W50</f>
        <v>Ｋ－ＷＥＳＴ．ＦＣ２００１</v>
      </c>
      <c r="H74" s="464"/>
      <c r="I74" s="464"/>
      <c r="J74" s="464"/>
      <c r="K74" s="464"/>
      <c r="L74" s="464"/>
      <c r="M74" s="464"/>
      <c r="N74" s="446">
        <f>P74+P75</f>
        <v>6</v>
      </c>
      <c r="O74" s="447" t="s">
        <v>10</v>
      </c>
      <c r="P74" s="230">
        <v>5</v>
      </c>
      <c r="Q74" s="239" t="s">
        <v>37</v>
      </c>
      <c r="R74" s="230">
        <v>0</v>
      </c>
      <c r="S74" s="447" t="s">
        <v>11</v>
      </c>
      <c r="T74" s="446">
        <f>R74+R75</f>
        <v>0</v>
      </c>
      <c r="U74" s="445" t="str">
        <f>AA50</f>
        <v>ＫＳＣ鹿沼</v>
      </c>
      <c r="V74" s="445"/>
      <c r="W74" s="445"/>
      <c r="X74" s="445"/>
      <c r="Y74" s="445"/>
      <c r="Z74" s="445"/>
      <c r="AA74" s="445"/>
      <c r="AB74" s="458" t="s">
        <v>86</v>
      </c>
      <c r="AC74" s="459" t="s">
        <v>84</v>
      </c>
      <c r="AD74" s="459" t="s">
        <v>85</v>
      </c>
      <c r="AE74" s="459" t="s">
        <v>83</v>
      </c>
      <c r="AF74" s="459">
        <v>1</v>
      </c>
      <c r="AG74" s="460" t="s">
        <v>87</v>
      </c>
    </row>
    <row r="75" spans="1:33" ht="20.100000000000001" customHeight="1" x14ac:dyDescent="0.2">
      <c r="A75" s="7"/>
      <c r="B75" s="461"/>
      <c r="C75" s="462"/>
      <c r="D75" s="462"/>
      <c r="E75" s="462"/>
      <c r="G75" s="464"/>
      <c r="H75" s="464"/>
      <c r="I75" s="464"/>
      <c r="J75" s="464"/>
      <c r="K75" s="464"/>
      <c r="L75" s="464"/>
      <c r="M75" s="464"/>
      <c r="N75" s="446"/>
      <c r="O75" s="447"/>
      <c r="P75" s="230">
        <v>1</v>
      </c>
      <c r="Q75" s="239" t="s">
        <v>37</v>
      </c>
      <c r="R75" s="230">
        <v>0</v>
      </c>
      <c r="S75" s="447"/>
      <c r="T75" s="446"/>
      <c r="U75" s="445"/>
      <c r="V75" s="445"/>
      <c r="W75" s="445"/>
      <c r="X75" s="445"/>
      <c r="Y75" s="445"/>
      <c r="Z75" s="445"/>
      <c r="AA75" s="445"/>
      <c r="AB75" s="458"/>
      <c r="AC75" s="459"/>
      <c r="AD75" s="459"/>
      <c r="AE75" s="459"/>
      <c r="AF75" s="459"/>
      <c r="AG75" s="460"/>
    </row>
    <row r="76" spans="1:33" ht="20.100000000000001" customHeight="1" x14ac:dyDescent="0.2">
      <c r="B76" s="229"/>
      <c r="C76" s="20"/>
      <c r="D76" s="20"/>
      <c r="E76" s="20"/>
      <c r="G76" s="230"/>
      <c r="H76" s="230"/>
      <c r="I76" s="230"/>
      <c r="J76" s="230"/>
      <c r="K76" s="230"/>
      <c r="L76" s="230"/>
      <c r="M76" s="230"/>
      <c r="N76" s="18"/>
      <c r="O76" s="231"/>
      <c r="P76" s="230"/>
      <c r="Q76" s="239"/>
      <c r="R76" s="272"/>
      <c r="S76" s="231"/>
      <c r="T76" s="18"/>
      <c r="U76" s="230"/>
      <c r="V76" s="230"/>
      <c r="W76" s="230"/>
      <c r="X76" s="230"/>
      <c r="Y76" s="230"/>
      <c r="Z76" s="230"/>
      <c r="AA76" s="230"/>
      <c r="AB76" s="232"/>
      <c r="AC76" s="232"/>
      <c r="AF76" s="232"/>
      <c r="AG76" s="232"/>
    </row>
    <row r="77" spans="1:33" ht="20.100000000000001" customHeight="1" x14ac:dyDescent="0.2">
      <c r="C77" s="468" t="str">
        <f>J46</f>
        <v>D</v>
      </c>
      <c r="D77" s="469"/>
      <c r="E77" s="469"/>
      <c r="F77" s="470"/>
      <c r="G77" s="520" t="str">
        <f>C79</f>
        <v>那須野ヶ原ＦＣボンジボーラ</v>
      </c>
      <c r="H77" s="521"/>
      <c r="I77" s="524" t="str">
        <f>C81</f>
        <v>栃木ウーヴァＦＣ・Ｕ－１２</v>
      </c>
      <c r="J77" s="525"/>
      <c r="K77" s="528" t="str">
        <f>C83</f>
        <v>ともぞうサッカークラブＢ</v>
      </c>
      <c r="L77" s="529"/>
      <c r="M77" s="466" t="s">
        <v>2</v>
      </c>
      <c r="N77" s="466" t="s">
        <v>3</v>
      </c>
      <c r="O77" s="466" t="s">
        <v>12</v>
      </c>
      <c r="P77" s="466" t="s">
        <v>4</v>
      </c>
      <c r="R77" s="482" t="str">
        <f>W46</f>
        <v>DD</v>
      </c>
      <c r="S77" s="483"/>
      <c r="T77" s="483"/>
      <c r="U77" s="484"/>
      <c r="V77" s="500" t="str">
        <f>R79</f>
        <v>緑が丘ＹＦＣサッカー教室</v>
      </c>
      <c r="W77" s="501"/>
      <c r="X77" s="500" t="str">
        <f>R81</f>
        <v>Ｋ－ＷＥＳＴ．ＦＣ２００１</v>
      </c>
      <c r="Y77" s="501"/>
      <c r="Z77" s="496" t="str">
        <f>R83</f>
        <v>ＫＳＣ鹿沼</v>
      </c>
      <c r="AA77" s="497"/>
      <c r="AB77" s="466" t="s">
        <v>2</v>
      </c>
      <c r="AC77" s="466" t="s">
        <v>3</v>
      </c>
      <c r="AD77" s="466" t="s">
        <v>12</v>
      </c>
      <c r="AE77" s="466" t="s">
        <v>4</v>
      </c>
    </row>
    <row r="78" spans="1:33" ht="20.100000000000001" customHeight="1" x14ac:dyDescent="0.2">
      <c r="C78" s="471"/>
      <c r="D78" s="472"/>
      <c r="E78" s="472"/>
      <c r="F78" s="473"/>
      <c r="G78" s="522"/>
      <c r="H78" s="523"/>
      <c r="I78" s="526"/>
      <c r="J78" s="527"/>
      <c r="K78" s="530"/>
      <c r="L78" s="531"/>
      <c r="M78" s="467"/>
      <c r="N78" s="467"/>
      <c r="O78" s="467"/>
      <c r="P78" s="467"/>
      <c r="R78" s="485"/>
      <c r="S78" s="486"/>
      <c r="T78" s="486"/>
      <c r="U78" s="487"/>
      <c r="V78" s="502"/>
      <c r="W78" s="503"/>
      <c r="X78" s="502"/>
      <c r="Y78" s="503"/>
      <c r="Z78" s="498"/>
      <c r="AA78" s="499"/>
      <c r="AB78" s="467"/>
      <c r="AC78" s="467"/>
      <c r="AD78" s="467"/>
      <c r="AE78" s="467"/>
    </row>
    <row r="79" spans="1:33" ht="20.100000000000001" customHeight="1" x14ac:dyDescent="0.2">
      <c r="C79" s="506" t="str">
        <f>F50</f>
        <v>那須野ヶ原ＦＣボンジボーラ</v>
      </c>
      <c r="D79" s="507"/>
      <c r="E79" s="507"/>
      <c r="F79" s="508"/>
      <c r="G79" s="474"/>
      <c r="H79" s="475"/>
      <c r="I79" s="281">
        <f>N59</f>
        <v>10</v>
      </c>
      <c r="J79" s="281">
        <f>T59</f>
        <v>1</v>
      </c>
      <c r="K79" s="281">
        <f>N65</f>
        <v>1</v>
      </c>
      <c r="L79" s="281">
        <f>T65</f>
        <v>0</v>
      </c>
      <c r="M79" s="478">
        <f>COUNTIF(G80:L80,"○")*3+COUNTIF(G80:L80,"△")</f>
        <v>6</v>
      </c>
      <c r="N79" s="480">
        <f>O79-J79-L79</f>
        <v>10</v>
      </c>
      <c r="O79" s="480">
        <f>I79+K79</f>
        <v>11</v>
      </c>
      <c r="P79" s="480">
        <v>1</v>
      </c>
      <c r="R79" s="468" t="str">
        <f>S50</f>
        <v>緑が丘ＹＦＣサッカー教室</v>
      </c>
      <c r="S79" s="469"/>
      <c r="T79" s="469"/>
      <c r="U79" s="470"/>
      <c r="V79" s="474"/>
      <c r="W79" s="475"/>
      <c r="X79" s="281">
        <f>N62</f>
        <v>0</v>
      </c>
      <c r="Y79" s="281">
        <f>T62</f>
        <v>2</v>
      </c>
      <c r="Z79" s="281">
        <f>N68</f>
        <v>4</v>
      </c>
      <c r="AA79" s="281">
        <f>T68</f>
        <v>2</v>
      </c>
      <c r="AB79" s="478">
        <f>COUNTIF(V80:AA80,"○")*3+COUNTIF(V80:AA80,"△")</f>
        <v>3</v>
      </c>
      <c r="AC79" s="480">
        <f>AD79-Y79-AA79</f>
        <v>0</v>
      </c>
      <c r="AD79" s="480">
        <f>X79+Z79</f>
        <v>4</v>
      </c>
      <c r="AE79" s="480">
        <v>2</v>
      </c>
    </row>
    <row r="80" spans="1:33" ht="20.100000000000001" customHeight="1" x14ac:dyDescent="0.2">
      <c r="C80" s="509"/>
      <c r="D80" s="510"/>
      <c r="E80" s="510"/>
      <c r="F80" s="511"/>
      <c r="G80" s="476"/>
      <c r="H80" s="477"/>
      <c r="I80" s="504" t="str">
        <f>IF(I79&gt;J79,"○",IF(I79&lt;J79,"×",IF(I79=J79,"△")))</f>
        <v>○</v>
      </c>
      <c r="J80" s="505"/>
      <c r="K80" s="504" t="str">
        <f>IF(K79&gt;L79,"○",IF(K79&lt;L79,"×",IF(K79=L79,"△")))</f>
        <v>○</v>
      </c>
      <c r="L80" s="505"/>
      <c r="M80" s="479"/>
      <c r="N80" s="481"/>
      <c r="O80" s="481"/>
      <c r="P80" s="481"/>
      <c r="R80" s="471"/>
      <c r="S80" s="472"/>
      <c r="T80" s="472"/>
      <c r="U80" s="473"/>
      <c r="V80" s="476"/>
      <c r="W80" s="477"/>
      <c r="X80" s="504" t="str">
        <f>IF(X79&gt;Y79,"○",IF(X79&lt;Y79,"×",IF(X79=Y79,"△")))</f>
        <v>×</v>
      </c>
      <c r="Y80" s="505"/>
      <c r="Z80" s="504" t="str">
        <f t="shared" ref="Z80" si="2">IF(Z79&gt;AA79,"○",IF(Z79&lt;AA79,"×",IF(Z79=AA79,"△")))</f>
        <v>○</v>
      </c>
      <c r="AA80" s="505"/>
      <c r="AB80" s="479"/>
      <c r="AC80" s="481"/>
      <c r="AD80" s="481"/>
      <c r="AE80" s="481"/>
    </row>
    <row r="81" spans="3:31" ht="20.100000000000001" customHeight="1" x14ac:dyDescent="0.2">
      <c r="C81" s="468" t="str">
        <f>J50</f>
        <v>栃木ウーヴァＦＣ・Ｕ－１２</v>
      </c>
      <c r="D81" s="469"/>
      <c r="E81" s="469"/>
      <c r="F81" s="470"/>
      <c r="G81" s="281">
        <f>J79</f>
        <v>1</v>
      </c>
      <c r="H81" s="281">
        <f>I79</f>
        <v>10</v>
      </c>
      <c r="I81" s="474"/>
      <c r="J81" s="475"/>
      <c r="K81" s="281">
        <f>N71</f>
        <v>2</v>
      </c>
      <c r="L81" s="281">
        <f>T71</f>
        <v>1</v>
      </c>
      <c r="M81" s="478">
        <f>COUNTIF(G82:L82,"○")*3+COUNTIF(G82:L82,"△")</f>
        <v>3</v>
      </c>
      <c r="N81" s="480">
        <f>O81-H81-L81</f>
        <v>-8</v>
      </c>
      <c r="O81" s="480">
        <f>G81+K81</f>
        <v>3</v>
      </c>
      <c r="P81" s="480">
        <v>2</v>
      </c>
      <c r="R81" s="506" t="str">
        <f>W50</f>
        <v>Ｋ－ＷＥＳＴ．ＦＣ２００１</v>
      </c>
      <c r="S81" s="507"/>
      <c r="T81" s="507"/>
      <c r="U81" s="508"/>
      <c r="V81" s="281">
        <f>Y79</f>
        <v>2</v>
      </c>
      <c r="W81" s="281">
        <f>X79</f>
        <v>0</v>
      </c>
      <c r="X81" s="474"/>
      <c r="Y81" s="475"/>
      <c r="Z81" s="281">
        <f>N74</f>
        <v>6</v>
      </c>
      <c r="AA81" s="281">
        <f>T74</f>
        <v>0</v>
      </c>
      <c r="AB81" s="478">
        <f>COUNTIF(V82:AA82,"○")*3+COUNTIF(V82:AA82,"△")</f>
        <v>6</v>
      </c>
      <c r="AC81" s="480">
        <f>AD81-W81-AA81</f>
        <v>8</v>
      </c>
      <c r="AD81" s="480">
        <f>V81+Z81</f>
        <v>8</v>
      </c>
      <c r="AE81" s="480">
        <v>1</v>
      </c>
    </row>
    <row r="82" spans="3:31" ht="20.100000000000001" customHeight="1" x14ac:dyDescent="0.2">
      <c r="C82" s="471"/>
      <c r="D82" s="472"/>
      <c r="E82" s="472"/>
      <c r="F82" s="473"/>
      <c r="G82" s="504" t="str">
        <f>IF(G81&gt;H81,"○",IF(G81&lt;H81,"×",IF(G81=H81,"△")))</f>
        <v>×</v>
      </c>
      <c r="H82" s="505"/>
      <c r="I82" s="476"/>
      <c r="J82" s="477"/>
      <c r="K82" s="504" t="str">
        <f>IF(K81&gt;L81,"○",IF(K81&lt;L81,"×",IF(K81=L81,"△")))</f>
        <v>○</v>
      </c>
      <c r="L82" s="505"/>
      <c r="M82" s="479"/>
      <c r="N82" s="481"/>
      <c r="O82" s="481"/>
      <c r="P82" s="481"/>
      <c r="R82" s="509"/>
      <c r="S82" s="510"/>
      <c r="T82" s="510"/>
      <c r="U82" s="511"/>
      <c r="V82" s="504" t="str">
        <f>IF(V81&gt;W81,"○",IF(V81&lt;W81,"×",IF(V81=W81,"△")))</f>
        <v>○</v>
      </c>
      <c r="W82" s="505"/>
      <c r="X82" s="476"/>
      <c r="Y82" s="477"/>
      <c r="Z82" s="504" t="str">
        <f t="shared" ref="Z82" si="3">IF(Z81&gt;AA81,"○",IF(Z81&lt;AA81,"×",IF(Z81=AA81,"△")))</f>
        <v>○</v>
      </c>
      <c r="AA82" s="505"/>
      <c r="AB82" s="479"/>
      <c r="AC82" s="481"/>
      <c r="AD82" s="481"/>
      <c r="AE82" s="481"/>
    </row>
    <row r="83" spans="3:31" ht="20.100000000000001" customHeight="1" x14ac:dyDescent="0.2">
      <c r="C83" s="468" t="str">
        <f>N50</f>
        <v>ともぞうサッカークラブＢ</v>
      </c>
      <c r="D83" s="469"/>
      <c r="E83" s="469"/>
      <c r="F83" s="470"/>
      <c r="G83" s="281">
        <f>L79</f>
        <v>0</v>
      </c>
      <c r="H83" s="281">
        <f>K79</f>
        <v>1</v>
      </c>
      <c r="I83" s="281">
        <f>L81</f>
        <v>1</v>
      </c>
      <c r="J83" s="281">
        <f>K81</f>
        <v>2</v>
      </c>
      <c r="K83" s="474"/>
      <c r="L83" s="475"/>
      <c r="M83" s="478">
        <f>COUNTIF(G84:L84,"○")*3+COUNTIF(G84:L84,"△")</f>
        <v>0</v>
      </c>
      <c r="N83" s="480">
        <f>O83-H83-J83</f>
        <v>-2</v>
      </c>
      <c r="O83" s="480">
        <f>G83+I83</f>
        <v>1</v>
      </c>
      <c r="P83" s="480">
        <v>3</v>
      </c>
      <c r="R83" s="468" t="str">
        <f>AA50</f>
        <v>ＫＳＣ鹿沼</v>
      </c>
      <c r="S83" s="469"/>
      <c r="T83" s="469"/>
      <c r="U83" s="470"/>
      <c r="V83" s="281">
        <f>AA79</f>
        <v>2</v>
      </c>
      <c r="W83" s="281">
        <f>Z79</f>
        <v>4</v>
      </c>
      <c r="X83" s="281">
        <f>AA81</f>
        <v>0</v>
      </c>
      <c r="Y83" s="281">
        <f>Z81</f>
        <v>6</v>
      </c>
      <c r="Z83" s="474"/>
      <c r="AA83" s="475"/>
      <c r="AB83" s="478">
        <f>COUNTIF(V84:AA84,"○")*3+COUNTIF(V84:AA84,"△")</f>
        <v>0</v>
      </c>
      <c r="AC83" s="480">
        <f>AD83-W83-Y83</f>
        <v>-8</v>
      </c>
      <c r="AD83" s="480">
        <f>V83+X83</f>
        <v>2</v>
      </c>
      <c r="AE83" s="480">
        <v>3</v>
      </c>
    </row>
    <row r="84" spans="3:31" ht="20.100000000000001" customHeight="1" x14ac:dyDescent="0.2">
      <c r="C84" s="471"/>
      <c r="D84" s="472"/>
      <c r="E84" s="472"/>
      <c r="F84" s="473"/>
      <c r="G84" s="504" t="str">
        <f>IF(G83&gt;H83,"○",IF(G83&lt;H83,"×",IF(G83=H83,"△")))</f>
        <v>×</v>
      </c>
      <c r="H84" s="505"/>
      <c r="I84" s="504" t="str">
        <f>IF(I83&gt;J83,"○",IF(I83&lt;J83,"×",IF(I83=J83,"△")))</f>
        <v>×</v>
      </c>
      <c r="J84" s="505"/>
      <c r="K84" s="476"/>
      <c r="L84" s="477"/>
      <c r="M84" s="479"/>
      <c r="N84" s="481"/>
      <c r="O84" s="481"/>
      <c r="P84" s="481"/>
      <c r="R84" s="471"/>
      <c r="S84" s="472"/>
      <c r="T84" s="472"/>
      <c r="U84" s="473"/>
      <c r="V84" s="504" t="str">
        <f>IF(V83&gt;W83,"○",IF(V83&lt;W83,"×",IF(V83=W83,"△")))</f>
        <v>×</v>
      </c>
      <c r="W84" s="505"/>
      <c r="X84" s="504" t="str">
        <f>IF(X83&gt;Y83,"○",IF(X83&lt;Y83,"×",IF(X83=Y83,"△")))</f>
        <v>×</v>
      </c>
      <c r="Y84" s="505"/>
      <c r="Z84" s="476"/>
      <c r="AA84" s="477"/>
      <c r="AB84" s="479"/>
      <c r="AC84" s="481"/>
      <c r="AD84" s="481"/>
      <c r="AE84" s="481"/>
    </row>
    <row r="85" spans="3:31" ht="20.100000000000001" customHeight="1" x14ac:dyDescent="0.2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2"/>
  <sheetViews>
    <sheetView view="pageBreakPreview" zoomScale="90" zoomScaleNormal="100" zoomScaleSheetLayoutView="90" workbookViewId="0">
      <selection sqref="A1:L1"/>
    </sheetView>
  </sheetViews>
  <sheetFormatPr defaultColWidth="9" defaultRowHeight="13.2" x14ac:dyDescent="0.2"/>
  <cols>
    <col min="1" max="35" width="5.44140625" style="262" customWidth="1"/>
    <col min="36" max="257" width="9" style="262"/>
    <col min="258" max="285" width="5.6640625" style="262" customWidth="1"/>
    <col min="286" max="513" width="9" style="262"/>
    <col min="514" max="541" width="5.6640625" style="262" customWidth="1"/>
    <col min="542" max="769" width="9" style="262"/>
    <col min="770" max="797" width="5.6640625" style="262" customWidth="1"/>
    <col min="798" max="1025" width="9" style="262"/>
    <col min="1026" max="1053" width="5.6640625" style="262" customWidth="1"/>
    <col min="1054" max="1281" width="9" style="262"/>
    <col min="1282" max="1309" width="5.6640625" style="262" customWidth="1"/>
    <col min="1310" max="1537" width="9" style="262"/>
    <col min="1538" max="1565" width="5.6640625" style="262" customWidth="1"/>
    <col min="1566" max="1793" width="9" style="262"/>
    <col min="1794" max="1821" width="5.6640625" style="262" customWidth="1"/>
    <col min="1822" max="2049" width="9" style="262"/>
    <col min="2050" max="2077" width="5.6640625" style="262" customWidth="1"/>
    <col min="2078" max="2305" width="9" style="262"/>
    <col min="2306" max="2333" width="5.6640625" style="262" customWidth="1"/>
    <col min="2334" max="2561" width="9" style="262"/>
    <col min="2562" max="2589" width="5.6640625" style="262" customWidth="1"/>
    <col min="2590" max="2817" width="9" style="262"/>
    <col min="2818" max="2845" width="5.6640625" style="262" customWidth="1"/>
    <col min="2846" max="3073" width="9" style="262"/>
    <col min="3074" max="3101" width="5.6640625" style="262" customWidth="1"/>
    <col min="3102" max="3329" width="9" style="262"/>
    <col min="3330" max="3357" width="5.6640625" style="262" customWidth="1"/>
    <col min="3358" max="3585" width="9" style="262"/>
    <col min="3586" max="3613" width="5.6640625" style="262" customWidth="1"/>
    <col min="3614" max="3841" width="9" style="262"/>
    <col min="3842" max="3869" width="5.6640625" style="262" customWidth="1"/>
    <col min="3870" max="4097" width="9" style="262"/>
    <col min="4098" max="4125" width="5.6640625" style="262" customWidth="1"/>
    <col min="4126" max="4353" width="9" style="262"/>
    <col min="4354" max="4381" width="5.6640625" style="262" customWidth="1"/>
    <col min="4382" max="4609" width="9" style="262"/>
    <col min="4610" max="4637" width="5.6640625" style="262" customWidth="1"/>
    <col min="4638" max="4865" width="9" style="262"/>
    <col min="4866" max="4893" width="5.6640625" style="262" customWidth="1"/>
    <col min="4894" max="5121" width="9" style="262"/>
    <col min="5122" max="5149" width="5.6640625" style="262" customWidth="1"/>
    <col min="5150" max="5377" width="9" style="262"/>
    <col min="5378" max="5405" width="5.6640625" style="262" customWidth="1"/>
    <col min="5406" max="5633" width="9" style="262"/>
    <col min="5634" max="5661" width="5.6640625" style="262" customWidth="1"/>
    <col min="5662" max="5889" width="9" style="262"/>
    <col min="5890" max="5917" width="5.6640625" style="262" customWidth="1"/>
    <col min="5918" max="6145" width="9" style="262"/>
    <col min="6146" max="6173" width="5.6640625" style="262" customWidth="1"/>
    <col min="6174" max="6401" width="9" style="262"/>
    <col min="6402" max="6429" width="5.6640625" style="262" customWidth="1"/>
    <col min="6430" max="6657" width="9" style="262"/>
    <col min="6658" max="6685" width="5.6640625" style="262" customWidth="1"/>
    <col min="6686" max="6913" width="9" style="262"/>
    <col min="6914" max="6941" width="5.6640625" style="262" customWidth="1"/>
    <col min="6942" max="7169" width="9" style="262"/>
    <col min="7170" max="7197" width="5.6640625" style="262" customWidth="1"/>
    <col min="7198" max="7425" width="9" style="262"/>
    <col min="7426" max="7453" width="5.6640625" style="262" customWidth="1"/>
    <col min="7454" max="7681" width="9" style="262"/>
    <col min="7682" max="7709" width="5.6640625" style="262" customWidth="1"/>
    <col min="7710" max="7937" width="9" style="262"/>
    <col min="7938" max="7965" width="5.6640625" style="262" customWidth="1"/>
    <col min="7966" max="8193" width="9" style="262"/>
    <col min="8194" max="8221" width="5.6640625" style="262" customWidth="1"/>
    <col min="8222" max="8449" width="9" style="262"/>
    <col min="8450" max="8477" width="5.6640625" style="262" customWidth="1"/>
    <col min="8478" max="8705" width="9" style="262"/>
    <col min="8706" max="8733" width="5.6640625" style="262" customWidth="1"/>
    <col min="8734" max="8961" width="9" style="262"/>
    <col min="8962" max="8989" width="5.6640625" style="262" customWidth="1"/>
    <col min="8990" max="9217" width="9" style="262"/>
    <col min="9218" max="9245" width="5.6640625" style="262" customWidth="1"/>
    <col min="9246" max="9473" width="9" style="262"/>
    <col min="9474" max="9501" width="5.6640625" style="262" customWidth="1"/>
    <col min="9502" max="9729" width="9" style="262"/>
    <col min="9730" max="9757" width="5.6640625" style="262" customWidth="1"/>
    <col min="9758" max="9985" width="9" style="262"/>
    <col min="9986" max="10013" width="5.6640625" style="262" customWidth="1"/>
    <col min="10014" max="10241" width="9" style="262"/>
    <col min="10242" max="10269" width="5.6640625" style="262" customWidth="1"/>
    <col min="10270" max="10497" width="9" style="262"/>
    <col min="10498" max="10525" width="5.6640625" style="262" customWidth="1"/>
    <col min="10526" max="10753" width="9" style="262"/>
    <col min="10754" max="10781" width="5.6640625" style="262" customWidth="1"/>
    <col min="10782" max="11009" width="9" style="262"/>
    <col min="11010" max="11037" width="5.6640625" style="262" customWidth="1"/>
    <col min="11038" max="11265" width="9" style="262"/>
    <col min="11266" max="11293" width="5.6640625" style="262" customWidth="1"/>
    <col min="11294" max="11521" width="9" style="262"/>
    <col min="11522" max="11549" width="5.6640625" style="262" customWidth="1"/>
    <col min="11550" max="11777" width="9" style="262"/>
    <col min="11778" max="11805" width="5.6640625" style="262" customWidth="1"/>
    <col min="11806" max="12033" width="9" style="262"/>
    <col min="12034" max="12061" width="5.6640625" style="262" customWidth="1"/>
    <col min="12062" max="12289" width="9" style="262"/>
    <col min="12290" max="12317" width="5.6640625" style="262" customWidth="1"/>
    <col min="12318" max="12545" width="9" style="262"/>
    <col min="12546" max="12573" width="5.6640625" style="262" customWidth="1"/>
    <col min="12574" max="12801" width="9" style="262"/>
    <col min="12802" max="12829" width="5.6640625" style="262" customWidth="1"/>
    <col min="12830" max="13057" width="9" style="262"/>
    <col min="13058" max="13085" width="5.6640625" style="262" customWidth="1"/>
    <col min="13086" max="13313" width="9" style="262"/>
    <col min="13314" max="13341" width="5.6640625" style="262" customWidth="1"/>
    <col min="13342" max="13569" width="9" style="262"/>
    <col min="13570" max="13597" width="5.6640625" style="262" customWidth="1"/>
    <col min="13598" max="13825" width="9" style="262"/>
    <col min="13826" max="13853" width="5.6640625" style="262" customWidth="1"/>
    <col min="13854" max="14081" width="9" style="262"/>
    <col min="14082" max="14109" width="5.6640625" style="262" customWidth="1"/>
    <col min="14110" max="14337" width="9" style="262"/>
    <col min="14338" max="14365" width="5.6640625" style="262" customWidth="1"/>
    <col min="14366" max="14593" width="9" style="262"/>
    <col min="14594" max="14621" width="5.6640625" style="262" customWidth="1"/>
    <col min="14622" max="14849" width="9" style="262"/>
    <col min="14850" max="14877" width="5.6640625" style="262" customWidth="1"/>
    <col min="14878" max="15105" width="9" style="262"/>
    <col min="15106" max="15133" width="5.6640625" style="262" customWidth="1"/>
    <col min="15134" max="15361" width="9" style="262"/>
    <col min="15362" max="15389" width="5.6640625" style="262" customWidth="1"/>
    <col min="15390" max="15617" width="9" style="262"/>
    <col min="15618" max="15645" width="5.6640625" style="262" customWidth="1"/>
    <col min="15646" max="15873" width="9" style="262"/>
    <col min="15874" max="15901" width="5.6640625" style="262" customWidth="1"/>
    <col min="15902" max="16129" width="9" style="262"/>
    <col min="16130" max="16157" width="5.6640625" style="262" customWidth="1"/>
    <col min="16158" max="16384" width="9" style="262"/>
  </cols>
  <sheetData>
    <row r="1" spans="1:33" ht="22.05" customHeight="1" x14ac:dyDescent="0.2">
      <c r="A1" s="440" t="str">
        <f>'U12選手権組合せ (抽選結果)'!G2</f>
        <v>■第1日　2月4日  予選リーグ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N1" s="441" t="s">
        <v>330</v>
      </c>
      <c r="O1" s="441"/>
      <c r="P1" s="441"/>
      <c r="Q1" s="441"/>
      <c r="R1" s="441"/>
      <c r="T1" s="442" t="s">
        <v>333</v>
      </c>
      <c r="U1" s="442"/>
      <c r="V1" s="442"/>
      <c r="W1" s="442"/>
      <c r="X1" s="443" t="str">
        <f>'U12選手権組合せ (抽選結果)'!A42</f>
        <v>宇都宮市石井緑地サッカー場3・4</v>
      </c>
      <c r="Y1" s="443"/>
      <c r="Z1" s="443"/>
      <c r="AA1" s="443"/>
      <c r="AB1" s="443"/>
      <c r="AC1" s="443"/>
      <c r="AD1" s="443"/>
      <c r="AE1" s="443"/>
      <c r="AF1" s="443"/>
      <c r="AG1" s="443"/>
    </row>
    <row r="2" spans="1:33" ht="16.05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R2" s="236"/>
      <c r="S2" s="236"/>
      <c r="T2" s="236"/>
      <c r="U2" s="236"/>
      <c r="V2" s="123"/>
      <c r="W2" s="123"/>
      <c r="X2" s="123"/>
      <c r="Y2" s="123"/>
      <c r="Z2" s="123"/>
      <c r="AA2" s="123"/>
      <c r="AB2" s="123"/>
      <c r="AC2" s="123"/>
      <c r="AD2" s="123"/>
      <c r="AE2" s="123"/>
    </row>
    <row r="3" spans="1:33" ht="20.100000000000001" customHeight="1" x14ac:dyDescent="0.2">
      <c r="A3" s="47"/>
      <c r="B3" s="47"/>
      <c r="C3" s="47"/>
      <c r="D3" s="47"/>
      <c r="E3" s="47"/>
      <c r="F3" s="47"/>
      <c r="G3" s="47"/>
      <c r="I3" s="442" t="s">
        <v>331</v>
      </c>
      <c r="J3" s="442"/>
      <c r="M3" s="236"/>
      <c r="R3" s="236"/>
      <c r="S3" s="236"/>
      <c r="T3" s="236"/>
      <c r="U3" s="236"/>
      <c r="V3" s="123"/>
      <c r="X3" s="442" t="s">
        <v>332</v>
      </c>
      <c r="Y3" s="442"/>
      <c r="Z3" s="47"/>
    </row>
    <row r="4" spans="1:33" ht="20.100000000000001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292"/>
      <c r="K4" s="290"/>
      <c r="L4" s="279"/>
      <c r="M4" s="279"/>
      <c r="N4" s="279"/>
      <c r="O4" s="279"/>
      <c r="P4" s="279"/>
      <c r="Q4" s="279"/>
      <c r="R4" s="279"/>
      <c r="S4" s="290"/>
      <c r="T4" s="290"/>
      <c r="U4" s="290"/>
      <c r="V4" s="290"/>
      <c r="W4" s="290"/>
      <c r="X4" s="291"/>
      <c r="Y4" s="124"/>
      <c r="Z4" s="1"/>
      <c r="AA4" s="1"/>
      <c r="AB4" s="1"/>
      <c r="AC4" s="1"/>
      <c r="AD4" s="1"/>
    </row>
    <row r="5" spans="1:33" ht="20.100000000000001" customHeight="1" thickTop="1" x14ac:dyDescent="0.2">
      <c r="A5" s="1"/>
      <c r="B5" s="1"/>
      <c r="C5" s="1"/>
      <c r="D5" s="125"/>
      <c r="E5" s="126"/>
      <c r="F5" s="126"/>
      <c r="G5" s="249"/>
      <c r="H5" s="247"/>
      <c r="I5" s="248"/>
      <c r="J5" s="279"/>
      <c r="K5" s="293"/>
      <c r="L5" s="126"/>
      <c r="M5" s="126"/>
      <c r="N5" s="126"/>
      <c r="O5" s="127"/>
      <c r="P5" s="1"/>
      <c r="Q5" s="1"/>
      <c r="R5" s="280"/>
      <c r="S5" s="279"/>
      <c r="T5" s="279"/>
      <c r="U5" s="279"/>
      <c r="V5" s="261"/>
      <c r="W5" s="260"/>
      <c r="X5" s="289"/>
      <c r="Y5" s="126"/>
      <c r="Z5" s="127"/>
      <c r="AA5" s="125"/>
      <c r="AB5" s="126"/>
      <c r="AC5" s="126"/>
      <c r="AD5" s="127"/>
    </row>
    <row r="6" spans="1:33" ht="20.100000000000001" customHeight="1" x14ac:dyDescent="0.2">
      <c r="A6" s="1"/>
      <c r="B6" s="1"/>
      <c r="C6" s="461">
        <v>1</v>
      </c>
      <c r="D6" s="461"/>
      <c r="E6" s="229"/>
      <c r="F6" s="1"/>
      <c r="G6" s="461">
        <v>2</v>
      </c>
      <c r="H6" s="461"/>
      <c r="I6" s="229"/>
      <c r="J6" s="1"/>
      <c r="K6" s="461">
        <v>3</v>
      </c>
      <c r="L6" s="461"/>
      <c r="M6" s="229"/>
      <c r="N6" s="1"/>
      <c r="O6" s="461">
        <v>4</v>
      </c>
      <c r="P6" s="461"/>
      <c r="Q6" s="1"/>
      <c r="R6" s="461">
        <v>5</v>
      </c>
      <c r="S6" s="461"/>
      <c r="T6" s="229"/>
      <c r="U6" s="1"/>
      <c r="V6" s="461">
        <v>6</v>
      </c>
      <c r="W6" s="461"/>
      <c r="X6" s="229"/>
      <c r="Y6" s="1"/>
      <c r="Z6" s="461">
        <v>7</v>
      </c>
      <c r="AA6" s="461"/>
      <c r="AB6" s="229"/>
      <c r="AC6" s="1"/>
      <c r="AD6" s="461">
        <v>8</v>
      </c>
      <c r="AE6" s="461"/>
    </row>
    <row r="7" spans="1:33" ht="20.100000000000001" customHeight="1" x14ac:dyDescent="0.2">
      <c r="A7" s="1"/>
      <c r="B7" s="1"/>
      <c r="C7" s="553" t="str">
        <f>'U12選手権組合せ (抽選結果)'!C42</f>
        <v>ＮＰＯ法人サウス宇都宮スポーツクラブ</v>
      </c>
      <c r="D7" s="553"/>
      <c r="E7" s="244"/>
      <c r="F7" s="242"/>
      <c r="G7" s="554" t="str">
        <f>'U12選手権組合せ (抽選結果)'!C43</f>
        <v>大田原城山サッカークラブ</v>
      </c>
      <c r="H7" s="554"/>
      <c r="I7" s="244"/>
      <c r="J7" s="128"/>
      <c r="K7" s="555" t="str">
        <f>'U12選手権組合せ (抽選結果)'!C44</f>
        <v>ＪＦＣアミスタ市貝</v>
      </c>
      <c r="L7" s="555"/>
      <c r="M7" s="244"/>
      <c r="N7" s="128"/>
      <c r="O7" s="556" t="str">
        <f>'U12選手権組合せ (抽選結果)'!C45</f>
        <v>北郷山辺千歳ＦＣ</v>
      </c>
      <c r="P7" s="556"/>
      <c r="Q7" s="128"/>
      <c r="R7" s="557" t="str">
        <f>'U12選手権組合せ (抽選結果)'!C46</f>
        <v>ＦＣスポルト宇都宮</v>
      </c>
      <c r="S7" s="557"/>
      <c r="T7" s="244"/>
      <c r="U7" s="128"/>
      <c r="V7" s="553" t="str">
        <f>'U12選手権組合せ (抽選結果)'!C47</f>
        <v>ＳＡＫＵＲＡ　ＦＯＯＴＢＡＬＬ　ＣＬＵＢ　Ｊｒ</v>
      </c>
      <c r="W7" s="553"/>
      <c r="X7" s="244"/>
      <c r="Y7" s="128"/>
      <c r="Z7" s="558" t="str">
        <f>'U12選手権組合せ (抽選結果)'!C48</f>
        <v>北押原ＦＣ</v>
      </c>
      <c r="AA7" s="558"/>
      <c r="AB7" s="244"/>
      <c r="AC7" s="128"/>
      <c r="AD7" s="554" t="str">
        <f>'U12選手権組合せ (抽選結果)'!C49</f>
        <v>フットボールクラブ氏家ｃｏｎｂｒｉｏ</v>
      </c>
      <c r="AE7" s="554"/>
    </row>
    <row r="8" spans="1:33" ht="20.100000000000001" customHeight="1" x14ac:dyDescent="0.2">
      <c r="A8" s="1"/>
      <c r="B8" s="1"/>
      <c r="C8" s="553"/>
      <c r="D8" s="553"/>
      <c r="E8" s="244"/>
      <c r="F8" s="242"/>
      <c r="G8" s="554"/>
      <c r="H8" s="554"/>
      <c r="I8" s="244"/>
      <c r="J8" s="128"/>
      <c r="K8" s="555"/>
      <c r="L8" s="555"/>
      <c r="M8" s="244"/>
      <c r="N8" s="128"/>
      <c r="O8" s="556"/>
      <c r="P8" s="556"/>
      <c r="Q8" s="128"/>
      <c r="R8" s="557"/>
      <c r="S8" s="557"/>
      <c r="T8" s="244"/>
      <c r="U8" s="128"/>
      <c r="V8" s="553"/>
      <c r="W8" s="553"/>
      <c r="X8" s="244"/>
      <c r="Y8" s="128"/>
      <c r="Z8" s="558"/>
      <c r="AA8" s="558"/>
      <c r="AB8" s="244"/>
      <c r="AC8" s="128"/>
      <c r="AD8" s="554"/>
      <c r="AE8" s="554"/>
    </row>
    <row r="9" spans="1:33" ht="20.100000000000001" customHeight="1" x14ac:dyDescent="0.2">
      <c r="A9" s="1"/>
      <c r="B9" s="1"/>
      <c r="C9" s="553"/>
      <c r="D9" s="553"/>
      <c r="E9" s="244"/>
      <c r="F9" s="242"/>
      <c r="G9" s="554"/>
      <c r="H9" s="554"/>
      <c r="I9" s="244"/>
      <c r="J9" s="128"/>
      <c r="K9" s="555"/>
      <c r="L9" s="555"/>
      <c r="M9" s="244"/>
      <c r="N9" s="128"/>
      <c r="O9" s="556"/>
      <c r="P9" s="556"/>
      <c r="Q9" s="128"/>
      <c r="R9" s="557"/>
      <c r="S9" s="557"/>
      <c r="T9" s="244"/>
      <c r="U9" s="128"/>
      <c r="V9" s="553"/>
      <c r="W9" s="553"/>
      <c r="X9" s="244"/>
      <c r="Y9" s="128"/>
      <c r="Z9" s="558"/>
      <c r="AA9" s="558"/>
      <c r="AB9" s="244"/>
      <c r="AC9" s="128"/>
      <c r="AD9" s="554"/>
      <c r="AE9" s="554"/>
    </row>
    <row r="10" spans="1:33" ht="20.100000000000001" customHeight="1" x14ac:dyDescent="0.2">
      <c r="A10" s="1"/>
      <c r="B10" s="1"/>
      <c r="C10" s="553"/>
      <c r="D10" s="553"/>
      <c r="E10" s="244"/>
      <c r="F10" s="242"/>
      <c r="G10" s="554"/>
      <c r="H10" s="554"/>
      <c r="I10" s="244"/>
      <c r="J10" s="128"/>
      <c r="K10" s="555"/>
      <c r="L10" s="555"/>
      <c r="M10" s="244"/>
      <c r="N10" s="128"/>
      <c r="O10" s="556"/>
      <c r="P10" s="556"/>
      <c r="Q10" s="128"/>
      <c r="R10" s="557"/>
      <c r="S10" s="557"/>
      <c r="T10" s="244"/>
      <c r="U10" s="128"/>
      <c r="V10" s="553"/>
      <c r="W10" s="553"/>
      <c r="X10" s="244"/>
      <c r="Y10" s="128"/>
      <c r="Z10" s="558"/>
      <c r="AA10" s="558"/>
      <c r="AB10" s="244"/>
      <c r="AC10" s="128"/>
      <c r="AD10" s="554"/>
      <c r="AE10" s="554"/>
    </row>
    <row r="11" spans="1:33" ht="20.100000000000001" customHeight="1" x14ac:dyDescent="0.2">
      <c r="A11" s="1"/>
      <c r="B11" s="1"/>
      <c r="C11" s="553"/>
      <c r="D11" s="553"/>
      <c r="E11" s="244"/>
      <c r="F11" s="242"/>
      <c r="G11" s="554"/>
      <c r="H11" s="554"/>
      <c r="I11" s="244"/>
      <c r="J11" s="128"/>
      <c r="K11" s="555"/>
      <c r="L11" s="555"/>
      <c r="M11" s="244"/>
      <c r="N11" s="128"/>
      <c r="O11" s="556"/>
      <c r="P11" s="556"/>
      <c r="Q11" s="128"/>
      <c r="R11" s="557"/>
      <c r="S11" s="557"/>
      <c r="T11" s="244"/>
      <c r="U11" s="128"/>
      <c r="V11" s="553"/>
      <c r="W11" s="553"/>
      <c r="X11" s="244"/>
      <c r="Y11" s="128"/>
      <c r="Z11" s="558"/>
      <c r="AA11" s="558"/>
      <c r="AB11" s="244"/>
      <c r="AC11" s="128"/>
      <c r="AD11" s="554"/>
      <c r="AE11" s="554"/>
    </row>
    <row r="12" spans="1:33" ht="20.100000000000001" customHeight="1" x14ac:dyDescent="0.2">
      <c r="A12" s="1"/>
      <c r="B12" s="1"/>
      <c r="C12" s="553"/>
      <c r="D12" s="553"/>
      <c r="E12" s="244"/>
      <c r="F12" s="242"/>
      <c r="G12" s="554"/>
      <c r="H12" s="554"/>
      <c r="I12" s="244"/>
      <c r="J12" s="128"/>
      <c r="K12" s="555"/>
      <c r="L12" s="555"/>
      <c r="M12" s="244"/>
      <c r="N12" s="128"/>
      <c r="O12" s="556"/>
      <c r="P12" s="556"/>
      <c r="Q12" s="128"/>
      <c r="R12" s="557"/>
      <c r="S12" s="557"/>
      <c r="T12" s="244"/>
      <c r="U12" s="128"/>
      <c r="V12" s="553"/>
      <c r="W12" s="553"/>
      <c r="X12" s="244"/>
      <c r="Y12" s="128"/>
      <c r="Z12" s="558"/>
      <c r="AA12" s="558"/>
      <c r="AB12" s="244"/>
      <c r="AC12" s="128"/>
      <c r="AD12" s="554"/>
      <c r="AE12" s="554"/>
    </row>
    <row r="13" spans="1:33" ht="20.100000000000001" customHeight="1" x14ac:dyDescent="0.2">
      <c r="A13" s="1"/>
      <c r="B13" s="1"/>
      <c r="C13" s="553"/>
      <c r="D13" s="553"/>
      <c r="E13" s="244"/>
      <c r="F13" s="242"/>
      <c r="G13" s="554"/>
      <c r="H13" s="554"/>
      <c r="I13" s="244"/>
      <c r="J13" s="128"/>
      <c r="K13" s="555"/>
      <c r="L13" s="555"/>
      <c r="M13" s="244"/>
      <c r="N13" s="128"/>
      <c r="O13" s="556"/>
      <c r="P13" s="556"/>
      <c r="Q13" s="128"/>
      <c r="R13" s="557"/>
      <c r="S13" s="557"/>
      <c r="T13" s="244"/>
      <c r="U13" s="128"/>
      <c r="V13" s="553"/>
      <c r="W13" s="553"/>
      <c r="X13" s="244"/>
      <c r="Y13" s="128"/>
      <c r="Z13" s="558"/>
      <c r="AA13" s="558"/>
      <c r="AB13" s="244"/>
      <c r="AC13" s="128"/>
      <c r="AD13" s="554"/>
      <c r="AE13" s="554"/>
    </row>
    <row r="14" spans="1:33" ht="20.100000000000001" customHeight="1" x14ac:dyDescent="0.2">
      <c r="A14" s="1"/>
      <c r="B14" s="1"/>
      <c r="C14" s="553"/>
      <c r="D14" s="553"/>
      <c r="E14" s="244"/>
      <c r="F14" s="242"/>
      <c r="G14" s="554"/>
      <c r="H14" s="554"/>
      <c r="I14" s="244"/>
      <c r="J14" s="128"/>
      <c r="K14" s="555"/>
      <c r="L14" s="555"/>
      <c r="M14" s="244"/>
      <c r="N14" s="128"/>
      <c r="O14" s="556"/>
      <c r="P14" s="556"/>
      <c r="Q14" s="128"/>
      <c r="R14" s="557"/>
      <c r="S14" s="557"/>
      <c r="T14" s="244"/>
      <c r="U14" s="128"/>
      <c r="V14" s="553"/>
      <c r="W14" s="553"/>
      <c r="X14" s="244"/>
      <c r="Y14" s="128"/>
      <c r="Z14" s="558"/>
      <c r="AA14" s="558"/>
      <c r="AB14" s="244"/>
      <c r="AC14" s="128"/>
      <c r="AD14" s="554"/>
      <c r="AE14" s="554"/>
    </row>
    <row r="15" spans="1:33" ht="20.100000000000001" customHeight="1" x14ac:dyDescent="0.2">
      <c r="B15" s="251" t="s">
        <v>289</v>
      </c>
      <c r="D15" s="251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B15" s="245" t="s">
        <v>86</v>
      </c>
      <c r="AC15" s="241" t="s">
        <v>15</v>
      </c>
      <c r="AD15" s="241" t="s">
        <v>16</v>
      </c>
      <c r="AE15" s="241" t="s">
        <v>16</v>
      </c>
      <c r="AF15" s="241" t="s">
        <v>14</v>
      </c>
      <c r="AG15" s="84" t="s">
        <v>87</v>
      </c>
    </row>
    <row r="16" spans="1:33" ht="14.1" customHeight="1" x14ac:dyDescent="0.2">
      <c r="B16" s="461" t="s">
        <v>290</v>
      </c>
      <c r="C16" s="461" t="s">
        <v>5</v>
      </c>
      <c r="D16" s="559">
        <v>0.39583333333333331</v>
      </c>
      <c r="E16" s="559"/>
      <c r="F16" s="559"/>
      <c r="G16" s="562" t="str">
        <f>C7</f>
        <v>ＮＰＯ法人サウス宇都宮スポーツクラブ</v>
      </c>
      <c r="H16" s="562"/>
      <c r="I16" s="562"/>
      <c r="J16" s="562"/>
      <c r="K16" s="562"/>
      <c r="L16" s="562"/>
      <c r="M16" s="562"/>
      <c r="N16" s="461">
        <f>P16+P17</f>
        <v>2</v>
      </c>
      <c r="O16" s="561" t="s">
        <v>10</v>
      </c>
      <c r="P16" s="229">
        <v>0</v>
      </c>
      <c r="Q16" s="229" t="s">
        <v>36</v>
      </c>
      <c r="R16" s="229">
        <v>0</v>
      </c>
      <c r="S16" s="561" t="s">
        <v>11</v>
      </c>
      <c r="T16" s="461">
        <f>R16+R17</f>
        <v>1</v>
      </c>
      <c r="U16" s="564" t="str">
        <f>G7</f>
        <v>大田原城山サッカークラブ</v>
      </c>
      <c r="V16" s="564"/>
      <c r="W16" s="564"/>
      <c r="X16" s="564"/>
      <c r="Y16" s="564"/>
      <c r="Z16" s="564"/>
      <c r="AA16" s="564"/>
      <c r="AB16" s="458" t="s">
        <v>86</v>
      </c>
      <c r="AC16" s="563" t="s">
        <v>82</v>
      </c>
      <c r="AD16" s="563" t="s">
        <v>80</v>
      </c>
      <c r="AE16" s="563" t="s">
        <v>291</v>
      </c>
      <c r="AF16" s="563">
        <v>8</v>
      </c>
      <c r="AG16" s="460" t="s">
        <v>87</v>
      </c>
    </row>
    <row r="17" spans="2:33" ht="14.1" customHeight="1" x14ac:dyDescent="0.2">
      <c r="B17" s="461"/>
      <c r="C17" s="461"/>
      <c r="D17" s="559"/>
      <c r="E17" s="559"/>
      <c r="F17" s="559"/>
      <c r="G17" s="562"/>
      <c r="H17" s="562"/>
      <c r="I17" s="562"/>
      <c r="J17" s="562"/>
      <c r="K17" s="562"/>
      <c r="L17" s="562"/>
      <c r="M17" s="562"/>
      <c r="N17" s="461"/>
      <c r="O17" s="561"/>
      <c r="P17" s="229">
        <v>2</v>
      </c>
      <c r="Q17" s="229" t="s">
        <v>36</v>
      </c>
      <c r="R17" s="229">
        <v>1</v>
      </c>
      <c r="S17" s="561"/>
      <c r="T17" s="461"/>
      <c r="U17" s="564"/>
      <c r="V17" s="564"/>
      <c r="W17" s="564"/>
      <c r="X17" s="564"/>
      <c r="Y17" s="564"/>
      <c r="Z17" s="564"/>
      <c r="AA17" s="564"/>
      <c r="AB17" s="458"/>
      <c r="AC17" s="563"/>
      <c r="AD17" s="563"/>
      <c r="AE17" s="563"/>
      <c r="AF17" s="563"/>
      <c r="AG17" s="460"/>
    </row>
    <row r="18" spans="2:33" ht="14.1" customHeight="1" x14ac:dyDescent="0.2">
      <c r="B18" s="461" t="s">
        <v>292</v>
      </c>
      <c r="C18" s="461" t="s">
        <v>5</v>
      </c>
      <c r="D18" s="559">
        <v>0.39583333333333331</v>
      </c>
      <c r="E18" s="559"/>
      <c r="F18" s="559"/>
      <c r="G18" s="560" t="str">
        <f>K7</f>
        <v>ＪＦＣアミスタ市貝</v>
      </c>
      <c r="H18" s="560"/>
      <c r="I18" s="560"/>
      <c r="J18" s="560"/>
      <c r="K18" s="560"/>
      <c r="L18" s="560"/>
      <c r="M18" s="560"/>
      <c r="N18" s="461">
        <f>P18+P19</f>
        <v>1</v>
      </c>
      <c r="O18" s="561" t="s">
        <v>10</v>
      </c>
      <c r="P18" s="229">
        <v>0</v>
      </c>
      <c r="Q18" s="229" t="s">
        <v>36</v>
      </c>
      <c r="R18" s="229">
        <v>0</v>
      </c>
      <c r="S18" s="561" t="s">
        <v>11</v>
      </c>
      <c r="T18" s="461">
        <f>R18+R19</f>
        <v>0</v>
      </c>
      <c r="U18" s="565" t="str">
        <f>O7</f>
        <v>北郷山辺千歳ＦＣ</v>
      </c>
      <c r="V18" s="565"/>
      <c r="W18" s="565"/>
      <c r="X18" s="565"/>
      <c r="Y18" s="565"/>
      <c r="Z18" s="565"/>
      <c r="AA18" s="565"/>
      <c r="AB18" s="458" t="s">
        <v>86</v>
      </c>
      <c r="AC18" s="563" t="s">
        <v>293</v>
      </c>
      <c r="AD18" s="563" t="s">
        <v>291</v>
      </c>
      <c r="AE18" s="563" t="s">
        <v>80</v>
      </c>
      <c r="AF18" s="563">
        <v>5</v>
      </c>
      <c r="AG18" s="460" t="s">
        <v>87</v>
      </c>
    </row>
    <row r="19" spans="2:33" ht="14.1" customHeight="1" x14ac:dyDescent="0.2">
      <c r="B19" s="461"/>
      <c r="C19" s="461"/>
      <c r="D19" s="559"/>
      <c r="E19" s="559"/>
      <c r="F19" s="559"/>
      <c r="G19" s="560"/>
      <c r="H19" s="560"/>
      <c r="I19" s="560"/>
      <c r="J19" s="560"/>
      <c r="K19" s="560"/>
      <c r="L19" s="560"/>
      <c r="M19" s="560"/>
      <c r="N19" s="461"/>
      <c r="O19" s="561"/>
      <c r="P19" s="229">
        <v>1</v>
      </c>
      <c r="Q19" s="229" t="s">
        <v>36</v>
      </c>
      <c r="R19" s="229">
        <v>0</v>
      </c>
      <c r="S19" s="561"/>
      <c r="T19" s="461"/>
      <c r="U19" s="565"/>
      <c r="V19" s="565"/>
      <c r="W19" s="565"/>
      <c r="X19" s="565"/>
      <c r="Y19" s="565"/>
      <c r="Z19" s="565"/>
      <c r="AA19" s="565"/>
      <c r="AB19" s="458"/>
      <c r="AC19" s="563"/>
      <c r="AD19" s="563"/>
      <c r="AE19" s="563"/>
      <c r="AF19" s="563"/>
      <c r="AG19" s="460"/>
    </row>
    <row r="20" spans="2:33" ht="14.1" customHeight="1" x14ac:dyDescent="0.2">
      <c r="B20" s="461" t="s">
        <v>290</v>
      </c>
      <c r="C20" s="461" t="s">
        <v>6</v>
      </c>
      <c r="D20" s="559">
        <v>0.4236111111111111</v>
      </c>
      <c r="E20" s="559"/>
      <c r="F20" s="559"/>
      <c r="G20" s="560" t="str">
        <f>R7</f>
        <v>ＦＣスポルト宇都宮</v>
      </c>
      <c r="H20" s="560"/>
      <c r="I20" s="560"/>
      <c r="J20" s="560"/>
      <c r="K20" s="560"/>
      <c r="L20" s="560"/>
      <c r="M20" s="560"/>
      <c r="N20" s="461">
        <f>P20+P21</f>
        <v>6</v>
      </c>
      <c r="O20" s="561" t="s">
        <v>10</v>
      </c>
      <c r="P20" s="229">
        <v>2</v>
      </c>
      <c r="Q20" s="229" t="s">
        <v>36</v>
      </c>
      <c r="R20" s="229">
        <v>0</v>
      </c>
      <c r="S20" s="561" t="s">
        <v>11</v>
      </c>
      <c r="T20" s="461">
        <f>R20+R21</f>
        <v>0</v>
      </c>
      <c r="U20" s="566" t="str">
        <f>V7</f>
        <v>ＳＡＫＵＲＡ　ＦＯＯＴＢＡＬＬ　ＣＬＵＢ　Ｊｒ</v>
      </c>
      <c r="V20" s="566"/>
      <c r="W20" s="566"/>
      <c r="X20" s="566"/>
      <c r="Y20" s="566"/>
      <c r="Z20" s="566"/>
      <c r="AA20" s="566"/>
      <c r="AB20" s="458" t="s">
        <v>86</v>
      </c>
      <c r="AC20" s="563" t="s">
        <v>84</v>
      </c>
      <c r="AD20" s="563" t="s">
        <v>85</v>
      </c>
      <c r="AE20" s="563" t="s">
        <v>83</v>
      </c>
      <c r="AF20" s="563">
        <v>4</v>
      </c>
      <c r="AG20" s="460" t="s">
        <v>87</v>
      </c>
    </row>
    <row r="21" spans="2:33" ht="14.1" customHeight="1" x14ac:dyDescent="0.2">
      <c r="B21" s="461"/>
      <c r="C21" s="461"/>
      <c r="D21" s="559"/>
      <c r="E21" s="559"/>
      <c r="F21" s="559"/>
      <c r="G21" s="560"/>
      <c r="H21" s="560"/>
      <c r="I21" s="560"/>
      <c r="J21" s="560"/>
      <c r="K21" s="560"/>
      <c r="L21" s="560"/>
      <c r="M21" s="560"/>
      <c r="N21" s="461"/>
      <c r="O21" s="561"/>
      <c r="P21" s="229">
        <v>4</v>
      </c>
      <c r="Q21" s="229" t="s">
        <v>36</v>
      </c>
      <c r="R21" s="229">
        <v>0</v>
      </c>
      <c r="S21" s="561"/>
      <c r="T21" s="461"/>
      <c r="U21" s="566"/>
      <c r="V21" s="566"/>
      <c r="W21" s="566"/>
      <c r="X21" s="566"/>
      <c r="Y21" s="566"/>
      <c r="Z21" s="566"/>
      <c r="AA21" s="566"/>
      <c r="AB21" s="458"/>
      <c r="AC21" s="563"/>
      <c r="AD21" s="563"/>
      <c r="AE21" s="563"/>
      <c r="AF21" s="563"/>
      <c r="AG21" s="460"/>
    </row>
    <row r="22" spans="2:33" ht="14.1" customHeight="1" x14ac:dyDescent="0.2">
      <c r="B22" s="461" t="s">
        <v>292</v>
      </c>
      <c r="C22" s="461" t="s">
        <v>6</v>
      </c>
      <c r="D22" s="559">
        <v>0.4236111111111111</v>
      </c>
      <c r="E22" s="559"/>
      <c r="F22" s="559"/>
      <c r="G22" s="560" t="str">
        <f>Z7</f>
        <v>北押原ＦＣ</v>
      </c>
      <c r="H22" s="560"/>
      <c r="I22" s="560"/>
      <c r="J22" s="560"/>
      <c r="K22" s="560"/>
      <c r="L22" s="560"/>
      <c r="M22" s="560"/>
      <c r="N22" s="461">
        <f>P22+P23</f>
        <v>5</v>
      </c>
      <c r="O22" s="561" t="s">
        <v>10</v>
      </c>
      <c r="P22" s="229">
        <v>3</v>
      </c>
      <c r="Q22" s="229" t="s">
        <v>36</v>
      </c>
      <c r="R22" s="229">
        <v>0</v>
      </c>
      <c r="S22" s="561" t="s">
        <v>11</v>
      </c>
      <c r="T22" s="461">
        <f>R22+R23</f>
        <v>0</v>
      </c>
      <c r="U22" s="567" t="str">
        <f>AD7</f>
        <v>フットボールクラブ氏家ｃｏｎｂｒｉｏ</v>
      </c>
      <c r="V22" s="567"/>
      <c r="W22" s="567"/>
      <c r="X22" s="567"/>
      <c r="Y22" s="567"/>
      <c r="Z22" s="567"/>
      <c r="AA22" s="567"/>
      <c r="AB22" s="458" t="s">
        <v>86</v>
      </c>
      <c r="AC22" s="563" t="s">
        <v>81</v>
      </c>
      <c r="AD22" s="563" t="s">
        <v>83</v>
      </c>
      <c r="AE22" s="563" t="s">
        <v>85</v>
      </c>
      <c r="AF22" s="563">
        <v>1</v>
      </c>
      <c r="AG22" s="460" t="s">
        <v>87</v>
      </c>
    </row>
    <row r="23" spans="2:33" ht="14.1" customHeight="1" x14ac:dyDescent="0.2">
      <c r="B23" s="461"/>
      <c r="C23" s="461"/>
      <c r="D23" s="559"/>
      <c r="E23" s="559"/>
      <c r="F23" s="559"/>
      <c r="G23" s="560"/>
      <c r="H23" s="560"/>
      <c r="I23" s="560"/>
      <c r="J23" s="560"/>
      <c r="K23" s="560"/>
      <c r="L23" s="560"/>
      <c r="M23" s="560"/>
      <c r="N23" s="461"/>
      <c r="O23" s="561"/>
      <c r="P23" s="229">
        <v>2</v>
      </c>
      <c r="Q23" s="229" t="s">
        <v>36</v>
      </c>
      <c r="R23" s="229">
        <v>0</v>
      </c>
      <c r="S23" s="561"/>
      <c r="T23" s="461"/>
      <c r="U23" s="567"/>
      <c r="V23" s="567"/>
      <c r="W23" s="567"/>
      <c r="X23" s="567"/>
      <c r="Y23" s="567"/>
      <c r="Z23" s="567"/>
      <c r="AA23" s="567"/>
      <c r="AB23" s="458"/>
      <c r="AC23" s="563"/>
      <c r="AD23" s="563"/>
      <c r="AE23" s="563"/>
      <c r="AF23" s="563"/>
      <c r="AG23" s="460"/>
    </row>
    <row r="24" spans="2:33" ht="14.1" customHeight="1" x14ac:dyDescent="0.2">
      <c r="B24" s="461" t="s">
        <v>290</v>
      </c>
      <c r="C24" s="461" t="s">
        <v>7</v>
      </c>
      <c r="D24" s="559">
        <v>0.4513888888888889</v>
      </c>
      <c r="E24" s="559"/>
      <c r="F24" s="559"/>
      <c r="G24" s="562" t="str">
        <f>C7</f>
        <v>ＮＰＯ法人サウス宇都宮スポーツクラブ</v>
      </c>
      <c r="H24" s="562"/>
      <c r="I24" s="562"/>
      <c r="J24" s="562"/>
      <c r="K24" s="562"/>
      <c r="L24" s="562"/>
      <c r="M24" s="562"/>
      <c r="N24" s="461">
        <f>P24+P25</f>
        <v>0</v>
      </c>
      <c r="O24" s="561" t="s">
        <v>10</v>
      </c>
      <c r="P24" s="229">
        <v>0</v>
      </c>
      <c r="Q24" s="229" t="s">
        <v>36</v>
      </c>
      <c r="R24" s="229">
        <v>4</v>
      </c>
      <c r="S24" s="561" t="s">
        <v>11</v>
      </c>
      <c r="T24" s="461">
        <f>R24+R25</f>
        <v>7</v>
      </c>
      <c r="U24" s="565" t="str">
        <f>K7</f>
        <v>ＪＦＣアミスタ市貝</v>
      </c>
      <c r="V24" s="565"/>
      <c r="W24" s="565"/>
      <c r="X24" s="565"/>
      <c r="Y24" s="565"/>
      <c r="Z24" s="565"/>
      <c r="AA24" s="565"/>
      <c r="AB24" s="458" t="s">
        <v>86</v>
      </c>
      <c r="AC24" s="563" t="s">
        <v>80</v>
      </c>
      <c r="AD24" s="563" t="s">
        <v>82</v>
      </c>
      <c r="AE24" s="563" t="s">
        <v>293</v>
      </c>
      <c r="AF24" s="563">
        <v>7</v>
      </c>
      <c r="AG24" s="460" t="s">
        <v>87</v>
      </c>
    </row>
    <row r="25" spans="2:33" ht="14.1" customHeight="1" x14ac:dyDescent="0.2">
      <c r="B25" s="461"/>
      <c r="C25" s="461"/>
      <c r="D25" s="559"/>
      <c r="E25" s="559"/>
      <c r="F25" s="559"/>
      <c r="G25" s="562"/>
      <c r="H25" s="562"/>
      <c r="I25" s="562"/>
      <c r="J25" s="562"/>
      <c r="K25" s="562"/>
      <c r="L25" s="562"/>
      <c r="M25" s="562"/>
      <c r="N25" s="461"/>
      <c r="O25" s="561"/>
      <c r="P25" s="229">
        <v>0</v>
      </c>
      <c r="Q25" s="229" t="s">
        <v>36</v>
      </c>
      <c r="R25" s="229">
        <v>3</v>
      </c>
      <c r="S25" s="561"/>
      <c r="T25" s="461"/>
      <c r="U25" s="565"/>
      <c r="V25" s="565"/>
      <c r="W25" s="565"/>
      <c r="X25" s="565"/>
      <c r="Y25" s="565"/>
      <c r="Z25" s="565"/>
      <c r="AA25" s="565"/>
      <c r="AB25" s="458"/>
      <c r="AC25" s="563"/>
      <c r="AD25" s="563"/>
      <c r="AE25" s="563"/>
      <c r="AF25" s="563"/>
      <c r="AG25" s="460"/>
    </row>
    <row r="26" spans="2:33" ht="14.1" customHeight="1" x14ac:dyDescent="0.2">
      <c r="B26" s="461" t="s">
        <v>292</v>
      </c>
      <c r="C26" s="461" t="s">
        <v>7</v>
      </c>
      <c r="D26" s="559">
        <v>0.4513888888888889</v>
      </c>
      <c r="E26" s="559"/>
      <c r="F26" s="559"/>
      <c r="G26" s="568" t="str">
        <f>G7</f>
        <v>大田原城山サッカークラブ</v>
      </c>
      <c r="H26" s="568"/>
      <c r="I26" s="568"/>
      <c r="J26" s="568"/>
      <c r="K26" s="568"/>
      <c r="L26" s="568"/>
      <c r="M26" s="568"/>
      <c r="N26" s="461">
        <f>P26+P27</f>
        <v>0</v>
      </c>
      <c r="O26" s="561" t="s">
        <v>10</v>
      </c>
      <c r="P26" s="229">
        <v>0</v>
      </c>
      <c r="Q26" s="229" t="s">
        <v>36</v>
      </c>
      <c r="R26" s="229">
        <v>1</v>
      </c>
      <c r="S26" s="561" t="s">
        <v>11</v>
      </c>
      <c r="T26" s="461">
        <f>R26+R27</f>
        <v>6</v>
      </c>
      <c r="U26" s="565" t="str">
        <f>O7</f>
        <v>北郷山辺千歳ＦＣ</v>
      </c>
      <c r="V26" s="565"/>
      <c r="W26" s="565"/>
      <c r="X26" s="565"/>
      <c r="Y26" s="565"/>
      <c r="Z26" s="565"/>
      <c r="AA26" s="565"/>
      <c r="AB26" s="458" t="s">
        <v>86</v>
      </c>
      <c r="AC26" s="563" t="s">
        <v>291</v>
      </c>
      <c r="AD26" s="563" t="s">
        <v>293</v>
      </c>
      <c r="AE26" s="563" t="s">
        <v>82</v>
      </c>
      <c r="AF26" s="563">
        <v>6</v>
      </c>
      <c r="AG26" s="460" t="s">
        <v>87</v>
      </c>
    </row>
    <row r="27" spans="2:33" ht="14.1" customHeight="1" x14ac:dyDescent="0.2">
      <c r="B27" s="461"/>
      <c r="C27" s="461"/>
      <c r="D27" s="559"/>
      <c r="E27" s="559"/>
      <c r="F27" s="559"/>
      <c r="G27" s="568"/>
      <c r="H27" s="568"/>
      <c r="I27" s="568"/>
      <c r="J27" s="568"/>
      <c r="K27" s="568"/>
      <c r="L27" s="568"/>
      <c r="M27" s="568"/>
      <c r="N27" s="461"/>
      <c r="O27" s="561"/>
      <c r="P27" s="229">
        <v>0</v>
      </c>
      <c r="Q27" s="229" t="s">
        <v>36</v>
      </c>
      <c r="R27" s="229">
        <v>5</v>
      </c>
      <c r="S27" s="561"/>
      <c r="T27" s="461"/>
      <c r="U27" s="565"/>
      <c r="V27" s="565"/>
      <c r="W27" s="565"/>
      <c r="X27" s="565"/>
      <c r="Y27" s="565"/>
      <c r="Z27" s="565"/>
      <c r="AA27" s="565"/>
      <c r="AB27" s="458"/>
      <c r="AC27" s="563"/>
      <c r="AD27" s="563"/>
      <c r="AE27" s="563"/>
      <c r="AF27" s="563"/>
      <c r="AG27" s="460"/>
    </row>
    <row r="28" spans="2:33" ht="14.1" customHeight="1" x14ac:dyDescent="0.2">
      <c r="B28" s="461" t="s">
        <v>290</v>
      </c>
      <c r="C28" s="461" t="s">
        <v>8</v>
      </c>
      <c r="D28" s="559">
        <v>0.47916666666666669</v>
      </c>
      <c r="E28" s="559"/>
      <c r="F28" s="559"/>
      <c r="G28" s="560" t="str">
        <f>R7</f>
        <v>ＦＣスポルト宇都宮</v>
      </c>
      <c r="H28" s="560"/>
      <c r="I28" s="560"/>
      <c r="J28" s="560"/>
      <c r="K28" s="560"/>
      <c r="L28" s="560"/>
      <c r="M28" s="560"/>
      <c r="N28" s="461">
        <f>P28+P29</f>
        <v>1</v>
      </c>
      <c r="O28" s="561" t="s">
        <v>10</v>
      </c>
      <c r="P28" s="229">
        <v>1</v>
      </c>
      <c r="Q28" s="229" t="s">
        <v>36</v>
      </c>
      <c r="R28" s="229">
        <v>0</v>
      </c>
      <c r="S28" s="561" t="s">
        <v>11</v>
      </c>
      <c r="T28" s="461">
        <f>R28+R29</f>
        <v>0</v>
      </c>
      <c r="U28" s="565" t="str">
        <f>Z7</f>
        <v>北押原ＦＣ</v>
      </c>
      <c r="V28" s="565"/>
      <c r="W28" s="565"/>
      <c r="X28" s="565"/>
      <c r="Y28" s="565"/>
      <c r="Z28" s="565"/>
      <c r="AA28" s="565"/>
      <c r="AB28" s="458" t="s">
        <v>86</v>
      </c>
      <c r="AC28" s="563" t="s">
        <v>85</v>
      </c>
      <c r="AD28" s="563" t="s">
        <v>84</v>
      </c>
      <c r="AE28" s="563" t="s">
        <v>81</v>
      </c>
      <c r="AF28" s="563">
        <v>3</v>
      </c>
      <c r="AG28" s="460" t="s">
        <v>87</v>
      </c>
    </row>
    <row r="29" spans="2:33" ht="14.1" customHeight="1" x14ac:dyDescent="0.2">
      <c r="B29" s="461"/>
      <c r="C29" s="461"/>
      <c r="D29" s="559"/>
      <c r="E29" s="559"/>
      <c r="F29" s="559"/>
      <c r="G29" s="560"/>
      <c r="H29" s="560"/>
      <c r="I29" s="560"/>
      <c r="J29" s="560"/>
      <c r="K29" s="560"/>
      <c r="L29" s="560"/>
      <c r="M29" s="560"/>
      <c r="N29" s="461"/>
      <c r="O29" s="561"/>
      <c r="P29" s="229">
        <v>0</v>
      </c>
      <c r="Q29" s="229" t="s">
        <v>36</v>
      </c>
      <c r="R29" s="229">
        <v>0</v>
      </c>
      <c r="S29" s="561"/>
      <c r="T29" s="461"/>
      <c r="U29" s="565"/>
      <c r="V29" s="565"/>
      <c r="W29" s="565"/>
      <c r="X29" s="565"/>
      <c r="Y29" s="565"/>
      <c r="Z29" s="565"/>
      <c r="AA29" s="565"/>
      <c r="AB29" s="458"/>
      <c r="AC29" s="563"/>
      <c r="AD29" s="563"/>
      <c r="AE29" s="563"/>
      <c r="AF29" s="563"/>
      <c r="AG29" s="460"/>
    </row>
    <row r="30" spans="2:33" ht="14.1" customHeight="1" x14ac:dyDescent="0.2">
      <c r="B30" s="461" t="s">
        <v>292</v>
      </c>
      <c r="C30" s="461" t="s">
        <v>8</v>
      </c>
      <c r="D30" s="559">
        <v>0.47916666666666669</v>
      </c>
      <c r="E30" s="559"/>
      <c r="F30" s="559"/>
      <c r="G30" s="562" t="str">
        <f>V7</f>
        <v>ＳＡＫＵＲＡ　ＦＯＯＴＢＡＬＬ　ＣＬＵＢ　Ｊｒ</v>
      </c>
      <c r="H30" s="562"/>
      <c r="I30" s="562"/>
      <c r="J30" s="562"/>
      <c r="K30" s="562"/>
      <c r="L30" s="562"/>
      <c r="M30" s="562"/>
      <c r="N30" s="461">
        <f>P30+P31</f>
        <v>6</v>
      </c>
      <c r="O30" s="561" t="s">
        <v>10</v>
      </c>
      <c r="P30" s="229">
        <v>2</v>
      </c>
      <c r="Q30" s="229" t="s">
        <v>36</v>
      </c>
      <c r="R30" s="229">
        <v>0</v>
      </c>
      <c r="S30" s="561" t="s">
        <v>11</v>
      </c>
      <c r="T30" s="461">
        <f>R30+R31</f>
        <v>0</v>
      </c>
      <c r="U30" s="567" t="str">
        <f>AD7</f>
        <v>フットボールクラブ氏家ｃｏｎｂｒｉｏ</v>
      </c>
      <c r="V30" s="567"/>
      <c r="W30" s="567"/>
      <c r="X30" s="567"/>
      <c r="Y30" s="567"/>
      <c r="Z30" s="567"/>
      <c r="AA30" s="567"/>
      <c r="AB30" s="458" t="s">
        <v>86</v>
      </c>
      <c r="AC30" s="563" t="s">
        <v>83</v>
      </c>
      <c r="AD30" s="563" t="s">
        <v>81</v>
      </c>
      <c r="AE30" s="563" t="s">
        <v>84</v>
      </c>
      <c r="AF30" s="563">
        <v>2</v>
      </c>
      <c r="AG30" s="460" t="s">
        <v>87</v>
      </c>
    </row>
    <row r="31" spans="2:33" ht="14.1" customHeight="1" x14ac:dyDescent="0.2">
      <c r="B31" s="461"/>
      <c r="C31" s="461"/>
      <c r="D31" s="559"/>
      <c r="E31" s="559"/>
      <c r="F31" s="559"/>
      <c r="G31" s="562"/>
      <c r="H31" s="562"/>
      <c r="I31" s="562"/>
      <c r="J31" s="562"/>
      <c r="K31" s="562"/>
      <c r="L31" s="562"/>
      <c r="M31" s="562"/>
      <c r="N31" s="461"/>
      <c r="O31" s="561"/>
      <c r="P31" s="229">
        <v>4</v>
      </c>
      <c r="Q31" s="229" t="s">
        <v>36</v>
      </c>
      <c r="R31" s="229">
        <v>0</v>
      </c>
      <c r="S31" s="561"/>
      <c r="T31" s="461"/>
      <c r="U31" s="567"/>
      <c r="V31" s="567"/>
      <c r="W31" s="567"/>
      <c r="X31" s="567"/>
      <c r="Y31" s="567"/>
      <c r="Z31" s="567"/>
      <c r="AA31" s="567"/>
      <c r="AB31" s="458"/>
      <c r="AC31" s="563"/>
      <c r="AD31" s="563"/>
      <c r="AE31" s="563"/>
      <c r="AF31" s="563"/>
      <c r="AG31" s="460"/>
    </row>
    <row r="32" spans="2:33" ht="14.1" customHeight="1" x14ac:dyDescent="0.2">
      <c r="B32" s="461" t="s">
        <v>290</v>
      </c>
      <c r="C32" s="461" t="s">
        <v>9</v>
      </c>
      <c r="D32" s="559">
        <v>0.50694444444444442</v>
      </c>
      <c r="E32" s="559"/>
      <c r="F32" s="559"/>
      <c r="G32" s="566" t="str">
        <f>C7</f>
        <v>ＮＰＯ法人サウス宇都宮スポーツクラブ</v>
      </c>
      <c r="H32" s="566"/>
      <c r="I32" s="566"/>
      <c r="J32" s="566"/>
      <c r="K32" s="566"/>
      <c r="L32" s="566"/>
      <c r="M32" s="566"/>
      <c r="N32" s="461">
        <f>P32+P33</f>
        <v>0</v>
      </c>
      <c r="O32" s="561" t="s">
        <v>10</v>
      </c>
      <c r="P32" s="229">
        <v>0</v>
      </c>
      <c r="Q32" s="229" t="s">
        <v>36</v>
      </c>
      <c r="R32" s="229">
        <v>1</v>
      </c>
      <c r="S32" s="561" t="s">
        <v>11</v>
      </c>
      <c r="T32" s="461">
        <f>R32+R33</f>
        <v>1</v>
      </c>
      <c r="U32" s="560" t="str">
        <f>O7</f>
        <v>北郷山辺千歳ＦＣ</v>
      </c>
      <c r="V32" s="560"/>
      <c r="W32" s="560"/>
      <c r="X32" s="560"/>
      <c r="Y32" s="560"/>
      <c r="Z32" s="560"/>
      <c r="AA32" s="560"/>
      <c r="AB32" s="458" t="s">
        <v>86</v>
      </c>
      <c r="AC32" s="563" t="s">
        <v>82</v>
      </c>
      <c r="AD32" s="563" t="s">
        <v>80</v>
      </c>
      <c r="AE32" s="563" t="s">
        <v>291</v>
      </c>
      <c r="AF32" s="563">
        <v>8</v>
      </c>
      <c r="AG32" s="460" t="s">
        <v>87</v>
      </c>
    </row>
    <row r="33" spans="1:33" ht="14.1" customHeight="1" x14ac:dyDescent="0.2">
      <c r="B33" s="461"/>
      <c r="C33" s="461"/>
      <c r="D33" s="559"/>
      <c r="E33" s="559"/>
      <c r="F33" s="559"/>
      <c r="G33" s="566"/>
      <c r="H33" s="566"/>
      <c r="I33" s="566"/>
      <c r="J33" s="566"/>
      <c r="K33" s="566"/>
      <c r="L33" s="566"/>
      <c r="M33" s="566"/>
      <c r="N33" s="461"/>
      <c r="O33" s="561"/>
      <c r="P33" s="229">
        <v>0</v>
      </c>
      <c r="Q33" s="229" t="s">
        <v>36</v>
      </c>
      <c r="R33" s="229">
        <v>0</v>
      </c>
      <c r="S33" s="561"/>
      <c r="T33" s="461"/>
      <c r="U33" s="560"/>
      <c r="V33" s="560"/>
      <c r="W33" s="560"/>
      <c r="X33" s="560"/>
      <c r="Y33" s="560"/>
      <c r="Z33" s="560"/>
      <c r="AA33" s="560"/>
      <c r="AB33" s="458"/>
      <c r="AC33" s="563"/>
      <c r="AD33" s="563"/>
      <c r="AE33" s="563"/>
      <c r="AF33" s="563"/>
      <c r="AG33" s="460"/>
    </row>
    <row r="34" spans="1:33" ht="14.1" customHeight="1" x14ac:dyDescent="0.2">
      <c r="B34" s="461" t="s">
        <v>292</v>
      </c>
      <c r="C34" s="461" t="s">
        <v>9</v>
      </c>
      <c r="D34" s="559">
        <v>0.50694444444444442</v>
      </c>
      <c r="E34" s="559"/>
      <c r="F34" s="559"/>
      <c r="G34" s="564" t="str">
        <f>G7</f>
        <v>大田原城山サッカークラブ</v>
      </c>
      <c r="H34" s="564"/>
      <c r="I34" s="564"/>
      <c r="J34" s="564"/>
      <c r="K34" s="564"/>
      <c r="L34" s="564"/>
      <c r="M34" s="564"/>
      <c r="N34" s="461">
        <f>P34+P35</f>
        <v>0</v>
      </c>
      <c r="O34" s="561" t="s">
        <v>10</v>
      </c>
      <c r="P34" s="229">
        <v>0</v>
      </c>
      <c r="Q34" s="229" t="s">
        <v>36</v>
      </c>
      <c r="R34" s="229">
        <v>7</v>
      </c>
      <c r="S34" s="561" t="s">
        <v>11</v>
      </c>
      <c r="T34" s="461">
        <f>R34+R35</f>
        <v>11</v>
      </c>
      <c r="U34" s="560" t="str">
        <f>K7</f>
        <v>ＪＦＣアミスタ市貝</v>
      </c>
      <c r="V34" s="560"/>
      <c r="W34" s="560"/>
      <c r="X34" s="560"/>
      <c r="Y34" s="560"/>
      <c r="Z34" s="560"/>
      <c r="AA34" s="560"/>
      <c r="AB34" s="458" t="s">
        <v>86</v>
      </c>
      <c r="AC34" s="563" t="s">
        <v>293</v>
      </c>
      <c r="AD34" s="563" t="s">
        <v>291</v>
      </c>
      <c r="AE34" s="563" t="s">
        <v>80</v>
      </c>
      <c r="AF34" s="563">
        <v>5</v>
      </c>
      <c r="AG34" s="460" t="s">
        <v>87</v>
      </c>
    </row>
    <row r="35" spans="1:33" ht="14.1" customHeight="1" x14ac:dyDescent="0.2">
      <c r="B35" s="461"/>
      <c r="C35" s="461"/>
      <c r="D35" s="559"/>
      <c r="E35" s="559"/>
      <c r="F35" s="559"/>
      <c r="G35" s="564"/>
      <c r="H35" s="564"/>
      <c r="I35" s="564"/>
      <c r="J35" s="564"/>
      <c r="K35" s="564"/>
      <c r="L35" s="564"/>
      <c r="M35" s="564"/>
      <c r="N35" s="461"/>
      <c r="O35" s="561"/>
      <c r="P35" s="229">
        <v>0</v>
      </c>
      <c r="Q35" s="229" t="s">
        <v>36</v>
      </c>
      <c r="R35" s="229">
        <v>4</v>
      </c>
      <c r="S35" s="561"/>
      <c r="T35" s="461"/>
      <c r="U35" s="560"/>
      <c r="V35" s="560"/>
      <c r="W35" s="560"/>
      <c r="X35" s="560"/>
      <c r="Y35" s="560"/>
      <c r="Z35" s="560"/>
      <c r="AA35" s="560"/>
      <c r="AB35" s="458"/>
      <c r="AC35" s="563"/>
      <c r="AD35" s="563"/>
      <c r="AE35" s="563"/>
      <c r="AF35" s="563"/>
      <c r="AG35" s="460"/>
    </row>
    <row r="36" spans="1:33" ht="14.1" customHeight="1" x14ac:dyDescent="0.2">
      <c r="B36" s="461" t="s">
        <v>290</v>
      </c>
      <c r="C36" s="461" t="s">
        <v>1</v>
      </c>
      <c r="D36" s="559">
        <v>0.53472222222222221</v>
      </c>
      <c r="E36" s="559"/>
      <c r="F36" s="559"/>
      <c r="G36" s="560" t="str">
        <f>R7</f>
        <v>ＦＣスポルト宇都宮</v>
      </c>
      <c r="H36" s="560"/>
      <c r="I36" s="560"/>
      <c r="J36" s="560"/>
      <c r="K36" s="560"/>
      <c r="L36" s="560"/>
      <c r="M36" s="560"/>
      <c r="N36" s="461">
        <f>P36+P37</f>
        <v>3</v>
      </c>
      <c r="O36" s="561" t="s">
        <v>10</v>
      </c>
      <c r="P36" s="229">
        <v>2</v>
      </c>
      <c r="Q36" s="229" t="s">
        <v>36</v>
      </c>
      <c r="R36" s="229">
        <v>0</v>
      </c>
      <c r="S36" s="561" t="s">
        <v>11</v>
      </c>
      <c r="T36" s="461">
        <f>R36+R37</f>
        <v>0</v>
      </c>
      <c r="U36" s="567" t="str">
        <f>AD7</f>
        <v>フットボールクラブ氏家ｃｏｎｂｒｉｏ</v>
      </c>
      <c r="V36" s="567"/>
      <c r="W36" s="567"/>
      <c r="X36" s="567"/>
      <c r="Y36" s="567"/>
      <c r="Z36" s="567"/>
      <c r="AA36" s="567"/>
      <c r="AB36" s="458" t="s">
        <v>86</v>
      </c>
      <c r="AC36" s="563" t="s">
        <v>84</v>
      </c>
      <c r="AD36" s="563" t="s">
        <v>85</v>
      </c>
      <c r="AE36" s="563" t="s">
        <v>83</v>
      </c>
      <c r="AF36" s="563">
        <v>4</v>
      </c>
      <c r="AG36" s="460" t="s">
        <v>87</v>
      </c>
    </row>
    <row r="37" spans="1:33" ht="14.1" customHeight="1" x14ac:dyDescent="0.2">
      <c r="B37" s="461"/>
      <c r="C37" s="461"/>
      <c r="D37" s="559"/>
      <c r="E37" s="559"/>
      <c r="F37" s="559"/>
      <c r="G37" s="560"/>
      <c r="H37" s="560"/>
      <c r="I37" s="560"/>
      <c r="J37" s="560"/>
      <c r="K37" s="560"/>
      <c r="L37" s="560"/>
      <c r="M37" s="560"/>
      <c r="N37" s="461"/>
      <c r="O37" s="561"/>
      <c r="P37" s="229">
        <v>1</v>
      </c>
      <c r="Q37" s="229" t="s">
        <v>36</v>
      </c>
      <c r="R37" s="229">
        <v>0</v>
      </c>
      <c r="S37" s="561"/>
      <c r="T37" s="461"/>
      <c r="U37" s="567"/>
      <c r="V37" s="567"/>
      <c r="W37" s="567"/>
      <c r="X37" s="567"/>
      <c r="Y37" s="567"/>
      <c r="Z37" s="567"/>
      <c r="AA37" s="567"/>
      <c r="AB37" s="458"/>
      <c r="AC37" s="563"/>
      <c r="AD37" s="563"/>
      <c r="AE37" s="563"/>
      <c r="AF37" s="563"/>
      <c r="AG37" s="460"/>
    </row>
    <row r="38" spans="1:33" ht="14.1" customHeight="1" x14ac:dyDescent="0.2">
      <c r="B38" s="461" t="s">
        <v>292</v>
      </c>
      <c r="C38" s="461" t="s">
        <v>1</v>
      </c>
      <c r="D38" s="559">
        <v>0.53472222222222221</v>
      </c>
      <c r="E38" s="559"/>
      <c r="F38" s="559"/>
      <c r="G38" s="562" t="str">
        <f>V7</f>
        <v>ＳＡＫＵＲＡ　ＦＯＯＴＢＡＬＬ　ＣＬＵＢ　Ｊｒ</v>
      </c>
      <c r="H38" s="562"/>
      <c r="I38" s="562"/>
      <c r="J38" s="562"/>
      <c r="K38" s="562"/>
      <c r="L38" s="562"/>
      <c r="M38" s="562"/>
      <c r="N38" s="461">
        <f>P38+P39</f>
        <v>5</v>
      </c>
      <c r="O38" s="561" t="s">
        <v>10</v>
      </c>
      <c r="P38" s="229">
        <v>3</v>
      </c>
      <c r="Q38" s="229" t="s">
        <v>36</v>
      </c>
      <c r="R38" s="229">
        <v>0</v>
      </c>
      <c r="S38" s="561" t="s">
        <v>11</v>
      </c>
      <c r="T38" s="461">
        <f>R38+R39</f>
        <v>1</v>
      </c>
      <c r="U38" s="565" t="str">
        <f>Z7</f>
        <v>北押原ＦＣ</v>
      </c>
      <c r="V38" s="565"/>
      <c r="W38" s="565"/>
      <c r="X38" s="565"/>
      <c r="Y38" s="565"/>
      <c r="Z38" s="565"/>
      <c r="AA38" s="565"/>
      <c r="AB38" s="458" t="s">
        <v>86</v>
      </c>
      <c r="AC38" s="563" t="s">
        <v>81</v>
      </c>
      <c r="AD38" s="563" t="s">
        <v>83</v>
      </c>
      <c r="AE38" s="563" t="s">
        <v>85</v>
      </c>
      <c r="AF38" s="563">
        <v>1</v>
      </c>
      <c r="AG38" s="460" t="s">
        <v>87</v>
      </c>
    </row>
    <row r="39" spans="1:33" ht="14.1" customHeight="1" x14ac:dyDescent="0.2">
      <c r="B39" s="461"/>
      <c r="C39" s="461"/>
      <c r="D39" s="559"/>
      <c r="E39" s="559"/>
      <c r="F39" s="559"/>
      <c r="G39" s="562"/>
      <c r="H39" s="562"/>
      <c r="I39" s="562"/>
      <c r="J39" s="562"/>
      <c r="K39" s="562"/>
      <c r="L39" s="562"/>
      <c r="M39" s="562"/>
      <c r="N39" s="461"/>
      <c r="O39" s="561"/>
      <c r="P39" s="229">
        <v>2</v>
      </c>
      <c r="Q39" s="229" t="s">
        <v>36</v>
      </c>
      <c r="R39" s="229">
        <v>1</v>
      </c>
      <c r="S39" s="561"/>
      <c r="T39" s="461"/>
      <c r="U39" s="565"/>
      <c r="V39" s="565"/>
      <c r="W39" s="565"/>
      <c r="X39" s="565"/>
      <c r="Y39" s="565"/>
      <c r="Z39" s="565"/>
      <c r="AA39" s="565"/>
      <c r="AB39" s="458"/>
      <c r="AC39" s="563"/>
      <c r="AD39" s="563"/>
      <c r="AE39" s="563"/>
      <c r="AF39" s="563"/>
      <c r="AG39" s="460"/>
    </row>
    <row r="40" spans="1:33" ht="8.1" customHeight="1" x14ac:dyDescent="0.2"/>
    <row r="41" spans="1:33" ht="20.100000000000001" customHeight="1" x14ac:dyDescent="0.2">
      <c r="A41" s="482" t="str">
        <f>I3</f>
        <v>E</v>
      </c>
      <c r="B41" s="483"/>
      <c r="C41" s="483"/>
      <c r="D41" s="484"/>
      <c r="E41" s="524" t="str">
        <f>A43</f>
        <v>ＮＰＯ法人サウス宇都宮スポーツクラブ</v>
      </c>
      <c r="F41" s="525"/>
      <c r="G41" s="520" t="str">
        <f>A45</f>
        <v>大田原城山サッカークラブ</v>
      </c>
      <c r="H41" s="521"/>
      <c r="I41" s="496" t="str">
        <f>A47</f>
        <v>ＪＦＣアミスタ市貝</v>
      </c>
      <c r="J41" s="497"/>
      <c r="K41" s="496" t="str">
        <f>A49</f>
        <v>北郷山辺千歳ＦＣ</v>
      </c>
      <c r="L41" s="497"/>
      <c r="M41" s="569" t="s">
        <v>2</v>
      </c>
      <c r="N41" s="569" t="s">
        <v>3</v>
      </c>
      <c r="O41" s="569" t="s">
        <v>12</v>
      </c>
      <c r="P41" s="571" t="s">
        <v>4</v>
      </c>
      <c r="Q41" s="129"/>
      <c r="R41" s="482" t="str">
        <f>X3</f>
        <v>EE</v>
      </c>
      <c r="S41" s="483"/>
      <c r="T41" s="483"/>
      <c r="U41" s="484"/>
      <c r="V41" s="496" t="str">
        <f>R7</f>
        <v>ＦＣスポルト宇都宮</v>
      </c>
      <c r="W41" s="497"/>
      <c r="X41" s="524" t="str">
        <f>V7</f>
        <v>ＳＡＫＵＲＡ　ＦＯＯＴＢＡＬＬ　ＣＬＵＢ　Ｊｒ</v>
      </c>
      <c r="Y41" s="525"/>
      <c r="Z41" s="496" t="str">
        <f>Z7</f>
        <v>北押原ＦＣ</v>
      </c>
      <c r="AA41" s="497"/>
      <c r="AB41" s="500" t="str">
        <f>AD7</f>
        <v>フットボールクラブ氏家ｃｏｎｂｒｉｏ</v>
      </c>
      <c r="AC41" s="501"/>
      <c r="AD41" s="569" t="s">
        <v>2</v>
      </c>
      <c r="AE41" s="569" t="s">
        <v>3</v>
      </c>
      <c r="AF41" s="569" t="s">
        <v>12</v>
      </c>
      <c r="AG41" s="571" t="s">
        <v>4</v>
      </c>
    </row>
    <row r="42" spans="1:33" ht="20.100000000000001" customHeight="1" x14ac:dyDescent="0.2">
      <c r="A42" s="485"/>
      <c r="B42" s="486"/>
      <c r="C42" s="486"/>
      <c r="D42" s="487"/>
      <c r="E42" s="526"/>
      <c r="F42" s="527"/>
      <c r="G42" s="522"/>
      <c r="H42" s="523"/>
      <c r="I42" s="498"/>
      <c r="J42" s="499"/>
      <c r="K42" s="498"/>
      <c r="L42" s="499"/>
      <c r="M42" s="570"/>
      <c r="N42" s="570"/>
      <c r="O42" s="570"/>
      <c r="P42" s="571"/>
      <c r="Q42" s="129"/>
      <c r="R42" s="485"/>
      <c r="S42" s="486"/>
      <c r="T42" s="486"/>
      <c r="U42" s="487"/>
      <c r="V42" s="498"/>
      <c r="W42" s="499"/>
      <c r="X42" s="526"/>
      <c r="Y42" s="527"/>
      <c r="Z42" s="498"/>
      <c r="AA42" s="499"/>
      <c r="AB42" s="502"/>
      <c r="AC42" s="503"/>
      <c r="AD42" s="570"/>
      <c r="AE42" s="570"/>
      <c r="AF42" s="570"/>
      <c r="AG42" s="571"/>
    </row>
    <row r="43" spans="1:33" ht="20.100000000000001" customHeight="1" x14ac:dyDescent="0.2">
      <c r="A43" s="496" t="str">
        <f>C7</f>
        <v>ＮＰＯ法人サウス宇都宮スポーツクラブ</v>
      </c>
      <c r="B43" s="572"/>
      <c r="C43" s="572"/>
      <c r="D43" s="497"/>
      <c r="E43" s="574"/>
      <c r="F43" s="575"/>
      <c r="G43" s="240">
        <f>N16</f>
        <v>2</v>
      </c>
      <c r="H43" s="240">
        <f>T16</f>
        <v>1</v>
      </c>
      <c r="I43" s="240">
        <f>N24</f>
        <v>0</v>
      </c>
      <c r="J43" s="240">
        <f>T24</f>
        <v>7</v>
      </c>
      <c r="K43" s="240">
        <f>N32</f>
        <v>0</v>
      </c>
      <c r="L43" s="240">
        <f>T32</f>
        <v>1</v>
      </c>
      <c r="M43" s="578">
        <f>COUNTIF(E44:L44,"○")*3+COUNTIF(E44:L44,"△")</f>
        <v>3</v>
      </c>
      <c r="N43" s="578">
        <f>G43-H43+I43-J43+K43-L43</f>
        <v>-7</v>
      </c>
      <c r="O43" s="578">
        <f>G43+I43+K43</f>
        <v>2</v>
      </c>
      <c r="P43" s="580">
        <v>3</v>
      </c>
      <c r="Q43" s="229"/>
      <c r="R43" s="583" t="str">
        <f>R7</f>
        <v>ＦＣスポルト宇都宮</v>
      </c>
      <c r="S43" s="584"/>
      <c r="T43" s="584"/>
      <c r="U43" s="585"/>
      <c r="V43" s="574"/>
      <c r="W43" s="575"/>
      <c r="X43" s="240">
        <f>N20</f>
        <v>6</v>
      </c>
      <c r="Y43" s="240">
        <f>T20</f>
        <v>0</v>
      </c>
      <c r="Z43" s="240">
        <f>N28</f>
        <v>1</v>
      </c>
      <c r="AA43" s="240">
        <f>T28</f>
        <v>0</v>
      </c>
      <c r="AB43" s="240">
        <f>N36</f>
        <v>3</v>
      </c>
      <c r="AC43" s="240">
        <f>T36</f>
        <v>0</v>
      </c>
      <c r="AD43" s="578">
        <f>COUNTIF(V44:AC44,"○")*3+COUNTIF(V44:AC44,"△")</f>
        <v>9</v>
      </c>
      <c r="AE43" s="578">
        <f>X43-Y43+Z43-AA43+AB43-AC43</f>
        <v>10</v>
      </c>
      <c r="AF43" s="578">
        <f>X43+Z43+AB43</f>
        <v>10</v>
      </c>
      <c r="AG43" s="580">
        <v>1</v>
      </c>
    </row>
    <row r="44" spans="1:33" ht="20.100000000000001" customHeight="1" x14ac:dyDescent="0.2">
      <c r="A44" s="498"/>
      <c r="B44" s="573"/>
      <c r="C44" s="573"/>
      <c r="D44" s="499"/>
      <c r="E44" s="576"/>
      <c r="F44" s="577"/>
      <c r="G44" s="581" t="str">
        <f>IF(G43&gt;H43,"○",IF(G43&lt;H43,"×",IF(G43=H43,"△")))</f>
        <v>○</v>
      </c>
      <c r="H44" s="582"/>
      <c r="I44" s="581" t="str">
        <f>IF(I43&gt;J43,"○",IF(I43&lt;J43,"×",IF(I43=J43,"△")))</f>
        <v>×</v>
      </c>
      <c r="J44" s="582"/>
      <c r="K44" s="581" t="str">
        <f>IF(K43&gt;L43,"○",IF(K43&lt;L43,"×",IF(K43=L43,"△")))</f>
        <v>×</v>
      </c>
      <c r="L44" s="582"/>
      <c r="M44" s="579"/>
      <c r="N44" s="579"/>
      <c r="O44" s="579"/>
      <c r="P44" s="580"/>
      <c r="Q44" s="229"/>
      <c r="R44" s="586"/>
      <c r="S44" s="587"/>
      <c r="T44" s="587"/>
      <c r="U44" s="588"/>
      <c r="V44" s="576"/>
      <c r="W44" s="577"/>
      <c r="X44" s="581" t="str">
        <f>IF(X43&gt;Y43,"○",IF(X43&lt;Y43,"×",IF(X43=Y43,"△")))</f>
        <v>○</v>
      </c>
      <c r="Y44" s="582"/>
      <c r="Z44" s="581" t="str">
        <f>IF(Z43&gt;AA43,"○",IF(Z43&lt;AA43,"×",IF(Z43=AA43,"△")))</f>
        <v>○</v>
      </c>
      <c r="AA44" s="582"/>
      <c r="AB44" s="581" t="str">
        <f>IF(AB43&gt;AC43,"○",IF(AB43&lt;AC43,"×",IF(AB43=AC43,"△")))</f>
        <v>○</v>
      </c>
      <c r="AC44" s="582"/>
      <c r="AD44" s="579"/>
      <c r="AE44" s="579"/>
      <c r="AF44" s="579"/>
      <c r="AG44" s="580"/>
    </row>
    <row r="45" spans="1:33" ht="20.100000000000001" customHeight="1" x14ac:dyDescent="0.2">
      <c r="A45" s="496" t="str">
        <f>G7</f>
        <v>大田原城山サッカークラブ</v>
      </c>
      <c r="B45" s="572"/>
      <c r="C45" s="572"/>
      <c r="D45" s="497"/>
      <c r="E45" s="240">
        <f>H43</f>
        <v>1</v>
      </c>
      <c r="F45" s="240">
        <f>G43</f>
        <v>2</v>
      </c>
      <c r="G45" s="574"/>
      <c r="H45" s="575"/>
      <c r="I45" s="240">
        <f>N34</f>
        <v>0</v>
      </c>
      <c r="J45" s="240">
        <f>T34</f>
        <v>11</v>
      </c>
      <c r="K45" s="240">
        <f>N26</f>
        <v>0</v>
      </c>
      <c r="L45" s="240">
        <f>T26</f>
        <v>6</v>
      </c>
      <c r="M45" s="578">
        <f>COUNTIF(E46:L46,"○")*3+COUNTIF(E46:L46,"△")</f>
        <v>0</v>
      </c>
      <c r="N45" s="589">
        <f>E45-F45+I45-J45+K45-L45</f>
        <v>-18</v>
      </c>
      <c r="O45" s="578">
        <f>E45+I45+K45</f>
        <v>1</v>
      </c>
      <c r="P45" s="580">
        <v>4</v>
      </c>
      <c r="Q45" s="229"/>
      <c r="R45" s="496" t="str">
        <f>V7</f>
        <v>ＳＡＫＵＲＡ　ＦＯＯＴＢＡＬＬ　ＣＬＵＢ　Ｊｒ</v>
      </c>
      <c r="S45" s="572"/>
      <c r="T45" s="572"/>
      <c r="U45" s="497"/>
      <c r="V45" s="240">
        <f>Y43</f>
        <v>0</v>
      </c>
      <c r="W45" s="240">
        <f>X43</f>
        <v>6</v>
      </c>
      <c r="X45" s="574"/>
      <c r="Y45" s="575"/>
      <c r="Z45" s="240">
        <f>N38</f>
        <v>5</v>
      </c>
      <c r="AA45" s="240">
        <f>T38</f>
        <v>1</v>
      </c>
      <c r="AB45" s="240">
        <f>N30</f>
        <v>6</v>
      </c>
      <c r="AC45" s="240">
        <f>T30</f>
        <v>0</v>
      </c>
      <c r="AD45" s="578">
        <f>COUNTIF(V46:AC46,"○")*3+COUNTIF(V46:AC46,"△")</f>
        <v>6</v>
      </c>
      <c r="AE45" s="578">
        <f>V45-W45+Z45-AA45+AB45-AC45</f>
        <v>4</v>
      </c>
      <c r="AF45" s="578">
        <f>V45+Z45+AB45</f>
        <v>11</v>
      </c>
      <c r="AG45" s="580">
        <v>2</v>
      </c>
    </row>
    <row r="46" spans="1:33" ht="20.100000000000001" customHeight="1" x14ac:dyDescent="0.2">
      <c r="A46" s="498"/>
      <c r="B46" s="573"/>
      <c r="C46" s="573"/>
      <c r="D46" s="499"/>
      <c r="E46" s="581" t="str">
        <f>IF(E45&gt;F45,"○",IF(E45&lt;F45,"×",IF(E45=F45,"△")))</f>
        <v>×</v>
      </c>
      <c r="F46" s="582"/>
      <c r="G46" s="576"/>
      <c r="H46" s="577"/>
      <c r="I46" s="581" t="str">
        <f>IF(I45&gt;J45,"○",IF(I45&lt;J45,"×",IF(I45=J45,"△")))</f>
        <v>×</v>
      </c>
      <c r="J46" s="582"/>
      <c r="K46" s="581" t="str">
        <f>IF(K45&gt;L45,"○",IF(K45&lt;L45,"×",IF(K45=L45,"△")))</f>
        <v>×</v>
      </c>
      <c r="L46" s="582"/>
      <c r="M46" s="579"/>
      <c r="N46" s="590"/>
      <c r="O46" s="579"/>
      <c r="P46" s="580"/>
      <c r="Q46" s="229"/>
      <c r="R46" s="498"/>
      <c r="S46" s="573"/>
      <c r="T46" s="573"/>
      <c r="U46" s="499"/>
      <c r="V46" s="581" t="str">
        <f>IF(V45&gt;W45,"○",IF(V45&lt;W45,"×",IF(V45=W45,"△")))</f>
        <v>×</v>
      </c>
      <c r="W46" s="582"/>
      <c r="X46" s="576"/>
      <c r="Y46" s="577"/>
      <c r="Z46" s="581" t="str">
        <f>IF(Z45&gt;AA45,"○",IF(Z45&lt;AA45,"×",IF(Z45=AA45,"△")))</f>
        <v>○</v>
      </c>
      <c r="AA46" s="582"/>
      <c r="AB46" s="581" t="str">
        <f>IF(AB45&gt;AC45,"○",IF(AB45&lt;AC45,"×",IF(AB45=AC45,"△")))</f>
        <v>○</v>
      </c>
      <c r="AC46" s="582"/>
      <c r="AD46" s="579"/>
      <c r="AE46" s="579"/>
      <c r="AF46" s="579"/>
      <c r="AG46" s="580"/>
    </row>
    <row r="47" spans="1:33" ht="20.100000000000001" customHeight="1" x14ac:dyDescent="0.2">
      <c r="A47" s="583" t="str">
        <f>K7</f>
        <v>ＪＦＣアミスタ市貝</v>
      </c>
      <c r="B47" s="584"/>
      <c r="C47" s="584"/>
      <c r="D47" s="585"/>
      <c r="E47" s="240">
        <f>J43</f>
        <v>7</v>
      </c>
      <c r="F47" s="240">
        <f>I43</f>
        <v>0</v>
      </c>
      <c r="G47" s="240">
        <f>J45</f>
        <v>11</v>
      </c>
      <c r="H47" s="240">
        <f>I45</f>
        <v>0</v>
      </c>
      <c r="I47" s="574"/>
      <c r="J47" s="575"/>
      <c r="K47" s="240">
        <f>N18</f>
        <v>1</v>
      </c>
      <c r="L47" s="240">
        <f>T18</f>
        <v>0</v>
      </c>
      <c r="M47" s="578">
        <f>COUNTIF(E48:L48,"○")*3+COUNTIF(E48:L48,"△")</f>
        <v>9</v>
      </c>
      <c r="N47" s="578">
        <f>E47-F47+G47-H47+K47-L47</f>
        <v>19</v>
      </c>
      <c r="O47" s="578">
        <f>E47+G47+K47</f>
        <v>19</v>
      </c>
      <c r="P47" s="580">
        <v>1</v>
      </c>
      <c r="Q47" s="229"/>
      <c r="R47" s="544" t="str">
        <f>Z7</f>
        <v>北押原ＦＣ</v>
      </c>
      <c r="S47" s="591"/>
      <c r="T47" s="591"/>
      <c r="U47" s="545"/>
      <c r="V47" s="240">
        <f>AA43</f>
        <v>0</v>
      </c>
      <c r="W47" s="240">
        <f>Z43</f>
        <v>1</v>
      </c>
      <c r="X47" s="240">
        <f>AA45</f>
        <v>1</v>
      </c>
      <c r="Y47" s="240">
        <f>Z45</f>
        <v>5</v>
      </c>
      <c r="Z47" s="574"/>
      <c r="AA47" s="575"/>
      <c r="AB47" s="240">
        <f>N22</f>
        <v>5</v>
      </c>
      <c r="AC47" s="240">
        <f>T22</f>
        <v>0</v>
      </c>
      <c r="AD47" s="578">
        <f>COUNTIF(V48:AC48,"○")*3+COUNTIF(V48:AC48,"△")</f>
        <v>3</v>
      </c>
      <c r="AE47" s="578">
        <f>V47-W47+X47-Y47+AB47-AC47</f>
        <v>0</v>
      </c>
      <c r="AF47" s="578">
        <f>V47+X47+AB47</f>
        <v>6</v>
      </c>
      <c r="AG47" s="580">
        <v>3</v>
      </c>
    </row>
    <row r="48" spans="1:33" ht="20.100000000000001" customHeight="1" x14ac:dyDescent="0.2">
      <c r="A48" s="586"/>
      <c r="B48" s="587"/>
      <c r="C48" s="587"/>
      <c r="D48" s="588"/>
      <c r="E48" s="581" t="str">
        <f>IF(E47&gt;F47,"○",IF(E47&lt;F47,"×",IF(E47=F47,"△")))</f>
        <v>○</v>
      </c>
      <c r="F48" s="582"/>
      <c r="G48" s="581" t="str">
        <f>IF(G47&gt;H47,"○",IF(G47&lt;H47,"×",IF(G47=H47,"△")))</f>
        <v>○</v>
      </c>
      <c r="H48" s="582"/>
      <c r="I48" s="576"/>
      <c r="J48" s="577"/>
      <c r="K48" s="581" t="str">
        <f>IF(K47&gt;L47,"○",IF(K47&lt;L47,"×",IF(K47=L47,"△")))</f>
        <v>○</v>
      </c>
      <c r="L48" s="582"/>
      <c r="M48" s="579"/>
      <c r="N48" s="579"/>
      <c r="O48" s="579"/>
      <c r="P48" s="580"/>
      <c r="Q48" s="229"/>
      <c r="R48" s="546"/>
      <c r="S48" s="592"/>
      <c r="T48" s="592"/>
      <c r="U48" s="547"/>
      <c r="V48" s="581" t="str">
        <f>IF(V47&gt;W47,"○",IF(V47&lt;W47,"×",IF(V47=W47,"△")))</f>
        <v>×</v>
      </c>
      <c r="W48" s="582"/>
      <c r="X48" s="581" t="str">
        <f>IF(X47&gt;Y47,"○",IF(X47&lt;Y47,"×",IF(X47=Y47,"△")))</f>
        <v>×</v>
      </c>
      <c r="Y48" s="582"/>
      <c r="Z48" s="576"/>
      <c r="AA48" s="577"/>
      <c r="AB48" s="581" t="str">
        <f>IF(AB47&gt;AC47,"○",IF(AB47&lt;AC47,"×",IF(AB47=AC47,"△")))</f>
        <v>○</v>
      </c>
      <c r="AC48" s="582"/>
      <c r="AD48" s="579"/>
      <c r="AE48" s="579"/>
      <c r="AF48" s="579"/>
      <c r="AG48" s="580"/>
    </row>
    <row r="49" spans="1:33" ht="20.100000000000001" customHeight="1" x14ac:dyDescent="0.2">
      <c r="A49" s="544" t="str">
        <f>O7</f>
        <v>北郷山辺千歳ＦＣ</v>
      </c>
      <c r="B49" s="591"/>
      <c r="C49" s="591"/>
      <c r="D49" s="545"/>
      <c r="E49" s="240">
        <f>L43</f>
        <v>1</v>
      </c>
      <c r="F49" s="240">
        <f>K43</f>
        <v>0</v>
      </c>
      <c r="G49" s="240">
        <f>L45</f>
        <v>6</v>
      </c>
      <c r="H49" s="240">
        <f>K45</f>
        <v>0</v>
      </c>
      <c r="I49" s="240">
        <f>L47</f>
        <v>0</v>
      </c>
      <c r="J49" s="240">
        <f>K47</f>
        <v>1</v>
      </c>
      <c r="K49" s="574"/>
      <c r="L49" s="575"/>
      <c r="M49" s="578">
        <f>COUNTIF(E50:L50,"○")*3+COUNTIF(E50:L50,"△")</f>
        <v>6</v>
      </c>
      <c r="N49" s="578">
        <f>E49-F49+G49-H49+I49-J49</f>
        <v>6</v>
      </c>
      <c r="O49" s="578">
        <f>E49+G49+I49</f>
        <v>7</v>
      </c>
      <c r="P49" s="580">
        <v>2</v>
      </c>
      <c r="Q49" s="229"/>
      <c r="R49" s="520" t="str">
        <f>AD7</f>
        <v>フットボールクラブ氏家ｃｏｎｂｒｉｏ</v>
      </c>
      <c r="S49" s="593"/>
      <c r="T49" s="593"/>
      <c r="U49" s="521"/>
      <c r="V49" s="240">
        <f>AC43</f>
        <v>0</v>
      </c>
      <c r="W49" s="240">
        <f>AB43</f>
        <v>3</v>
      </c>
      <c r="X49" s="240">
        <f>AC45</f>
        <v>0</v>
      </c>
      <c r="Y49" s="240">
        <f>AB45</f>
        <v>6</v>
      </c>
      <c r="Z49" s="240">
        <f>AC47</f>
        <v>0</v>
      </c>
      <c r="AA49" s="240">
        <f>AB47</f>
        <v>5</v>
      </c>
      <c r="AB49" s="574"/>
      <c r="AC49" s="575"/>
      <c r="AD49" s="578">
        <f>COUNTIF(V50:AC50,"○")*3+COUNTIF(V50:AC50,"△")</f>
        <v>0</v>
      </c>
      <c r="AE49" s="589">
        <f>V49-W49+X49-Y49+Z49-AA49</f>
        <v>-14</v>
      </c>
      <c r="AF49" s="578">
        <f>V49+X49+Z49</f>
        <v>0</v>
      </c>
      <c r="AG49" s="580">
        <v>4</v>
      </c>
    </row>
    <row r="50" spans="1:33" ht="20.100000000000001" customHeight="1" x14ac:dyDescent="0.2">
      <c r="A50" s="546"/>
      <c r="B50" s="592"/>
      <c r="C50" s="592"/>
      <c r="D50" s="547"/>
      <c r="E50" s="581" t="str">
        <f>IF(E49&gt;F49,"○",IF(E49&lt;F49,"×",IF(E49=F49,"△")))</f>
        <v>○</v>
      </c>
      <c r="F50" s="582"/>
      <c r="G50" s="581" t="str">
        <f>IF(G49&gt;H49,"○",IF(G49&lt;H49,"×",IF(G49=H49,"△")))</f>
        <v>○</v>
      </c>
      <c r="H50" s="582"/>
      <c r="I50" s="581" t="str">
        <f>IF(I49&gt;J49,"○",IF(I49&lt;J49,"×",IF(I49=J49,"△")))</f>
        <v>×</v>
      </c>
      <c r="J50" s="582"/>
      <c r="K50" s="576"/>
      <c r="L50" s="577"/>
      <c r="M50" s="579"/>
      <c r="N50" s="579"/>
      <c r="O50" s="579"/>
      <c r="P50" s="580"/>
      <c r="Q50" s="229"/>
      <c r="R50" s="522"/>
      <c r="S50" s="594"/>
      <c r="T50" s="594"/>
      <c r="U50" s="523"/>
      <c r="V50" s="581" t="str">
        <f>IF(V49&gt;W49,"○",IF(V49&lt;W49,"×",IF(V49=W49,"△")))</f>
        <v>×</v>
      </c>
      <c r="W50" s="582"/>
      <c r="X50" s="581" t="str">
        <f>IF(X49&gt;Y49,"○",IF(X49&lt;Y49,"×",IF(X49=Y49,"△")))</f>
        <v>×</v>
      </c>
      <c r="Y50" s="582"/>
      <c r="Z50" s="581" t="str">
        <f>IF(Z49&gt;AA49,"○",IF(Z49&lt;AA49,"×",IF(Z49=AA49,"△")))</f>
        <v>×</v>
      </c>
      <c r="AA50" s="582"/>
      <c r="AB50" s="576"/>
      <c r="AC50" s="577"/>
      <c r="AD50" s="579"/>
      <c r="AE50" s="590"/>
      <c r="AF50" s="579"/>
      <c r="AG50" s="580"/>
    </row>
    <row r="51" spans="1:33" ht="20.100000000000001" customHeight="1" x14ac:dyDescent="0.2"/>
    <row r="52" spans="1:33" ht="22.05" customHeight="1" x14ac:dyDescent="0.2">
      <c r="A52" s="440" t="str">
        <f>A1</f>
        <v>■第1日　2月4日  予選リーグ</v>
      </c>
      <c r="B52" s="440"/>
      <c r="C52" s="440"/>
      <c r="D52" s="440"/>
      <c r="E52" s="440"/>
      <c r="F52" s="440"/>
      <c r="G52" s="440"/>
      <c r="H52" s="440"/>
      <c r="I52" s="440"/>
      <c r="J52" s="440"/>
      <c r="K52" s="440"/>
      <c r="L52" s="440"/>
      <c r="N52" s="441" t="s">
        <v>335</v>
      </c>
      <c r="O52" s="441"/>
      <c r="P52" s="441"/>
      <c r="Q52" s="441"/>
      <c r="R52" s="441"/>
      <c r="T52" s="442" t="s">
        <v>334</v>
      </c>
      <c r="U52" s="442"/>
      <c r="V52" s="442"/>
      <c r="W52" s="442"/>
      <c r="X52" s="443" t="str">
        <f>'U12選手権組合せ (抽選結果)'!A50</f>
        <v>大松山運動公園多目的グランドAB</v>
      </c>
      <c r="Y52" s="443"/>
      <c r="Z52" s="443"/>
      <c r="AA52" s="443"/>
      <c r="AB52" s="443"/>
      <c r="AC52" s="443"/>
      <c r="AD52" s="443"/>
      <c r="AE52" s="443"/>
      <c r="AF52" s="443"/>
      <c r="AG52" s="443"/>
    </row>
    <row r="53" spans="1:33" ht="16.05" customHeight="1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R53" s="236"/>
      <c r="S53" s="236"/>
      <c r="T53" s="236"/>
      <c r="U53" s="236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</row>
    <row r="54" spans="1:33" ht="20.100000000000001" customHeight="1" x14ac:dyDescent="0.2">
      <c r="A54" s="47"/>
      <c r="B54" s="47"/>
      <c r="C54" s="47"/>
      <c r="D54" s="47"/>
      <c r="E54" s="47"/>
      <c r="F54" s="47"/>
      <c r="G54" s="47"/>
      <c r="I54" s="442" t="s">
        <v>102</v>
      </c>
      <c r="J54" s="442"/>
      <c r="M54" s="236"/>
      <c r="R54" s="236"/>
      <c r="S54" s="236"/>
      <c r="T54" s="236"/>
      <c r="U54" s="236"/>
      <c r="V54" s="123"/>
      <c r="X54" s="442" t="s">
        <v>103</v>
      </c>
      <c r="Y54" s="442"/>
      <c r="Z54" s="47"/>
    </row>
    <row r="55" spans="1:33" ht="20.100000000000001" customHeight="1" thickBot="1" x14ac:dyDescent="0.25">
      <c r="A55" s="1"/>
      <c r="B55" s="1"/>
      <c r="C55" s="1"/>
      <c r="D55" s="1"/>
      <c r="E55" s="1"/>
      <c r="F55" s="1"/>
      <c r="G55" s="1"/>
      <c r="H55" s="1"/>
      <c r="I55" s="1"/>
      <c r="J55" s="292"/>
      <c r="K55" s="290"/>
      <c r="L55" s="279"/>
      <c r="M55" s="279"/>
      <c r="N55" s="279"/>
      <c r="O55" s="279"/>
      <c r="P55" s="279"/>
      <c r="Q55" s="279"/>
      <c r="R55" s="279"/>
      <c r="S55" s="279"/>
      <c r="T55" s="279"/>
      <c r="U55" s="279"/>
      <c r="V55" s="279"/>
      <c r="W55" s="279"/>
      <c r="X55" s="280"/>
      <c r="Y55" s="292"/>
      <c r="Z55" s="290"/>
      <c r="AA55" s="1"/>
      <c r="AB55" s="1"/>
      <c r="AC55" s="1"/>
      <c r="AD55" s="1"/>
    </row>
    <row r="56" spans="1:33" ht="20.100000000000001" customHeight="1" thickTop="1" x14ac:dyDescent="0.2">
      <c r="A56" s="1"/>
      <c r="B56" s="1"/>
      <c r="C56" s="1"/>
      <c r="D56" s="125"/>
      <c r="E56" s="126"/>
      <c r="F56" s="126"/>
      <c r="G56" s="249"/>
      <c r="H56" s="247"/>
      <c r="I56" s="248"/>
      <c r="J56" s="279"/>
      <c r="K56" s="293"/>
      <c r="L56" s="126"/>
      <c r="M56" s="126"/>
      <c r="N56" s="126"/>
      <c r="O56" s="127"/>
      <c r="P56" s="1"/>
      <c r="Q56" s="1"/>
      <c r="R56" s="1"/>
      <c r="S56" s="125"/>
      <c r="T56" s="126"/>
      <c r="U56" s="126"/>
      <c r="V56" s="249"/>
      <c r="W56" s="247"/>
      <c r="X56" s="248"/>
      <c r="Y56" s="279"/>
      <c r="Z56" s="293"/>
      <c r="AA56" s="126"/>
      <c r="AB56" s="126"/>
      <c r="AC56" s="126"/>
      <c r="AD56" s="127"/>
    </row>
    <row r="57" spans="1:33" ht="20.100000000000001" customHeight="1" x14ac:dyDescent="0.2">
      <c r="A57" s="1"/>
      <c r="B57" s="1"/>
      <c r="C57" s="461">
        <v>1</v>
      </c>
      <c r="D57" s="461"/>
      <c r="E57" s="229"/>
      <c r="F57" s="1"/>
      <c r="G57" s="461">
        <v>2</v>
      </c>
      <c r="H57" s="461"/>
      <c r="I57" s="229"/>
      <c r="J57" s="1"/>
      <c r="K57" s="461">
        <v>3</v>
      </c>
      <c r="L57" s="461"/>
      <c r="M57" s="229"/>
      <c r="N57" s="1"/>
      <c r="O57" s="461">
        <v>4</v>
      </c>
      <c r="P57" s="461"/>
      <c r="Q57" s="1"/>
      <c r="R57" s="461">
        <v>5</v>
      </c>
      <c r="S57" s="461"/>
      <c r="T57" s="229"/>
      <c r="U57" s="1"/>
      <c r="V57" s="461">
        <v>6</v>
      </c>
      <c r="W57" s="461"/>
      <c r="X57" s="229"/>
      <c r="Y57" s="1"/>
      <c r="Z57" s="461">
        <v>7</v>
      </c>
      <c r="AA57" s="461"/>
      <c r="AB57" s="229"/>
      <c r="AC57" s="1"/>
      <c r="AD57" s="461">
        <v>8</v>
      </c>
      <c r="AE57" s="461"/>
    </row>
    <row r="58" spans="1:33" ht="20.100000000000001" customHeight="1" x14ac:dyDescent="0.2">
      <c r="A58" s="1"/>
      <c r="B58" s="1"/>
      <c r="C58" s="556" t="str">
        <f>'U12選手権組合せ (抽選結果)'!C50</f>
        <v>ＨＦＣ．ＺＥＲＯ</v>
      </c>
      <c r="D58" s="556"/>
      <c r="E58" s="244"/>
      <c r="F58" s="242"/>
      <c r="G58" s="556" t="str">
        <f>'U12選手権組合せ (抽選結果)'!C51</f>
        <v>石井フットボールクラブ</v>
      </c>
      <c r="H58" s="556"/>
      <c r="I58" s="244"/>
      <c r="J58" s="128"/>
      <c r="K58" s="555" t="str">
        <f>'U12選手権組合せ (抽選結果)'!C52</f>
        <v>東那須野ＦＣフェニックス</v>
      </c>
      <c r="L58" s="555"/>
      <c r="M58" s="244"/>
      <c r="N58" s="128"/>
      <c r="O58" s="554" t="str">
        <f>'U12選手権組合せ (抽選結果)'!C53</f>
        <v>今市ＦＣプログレス</v>
      </c>
      <c r="P58" s="554"/>
      <c r="Q58" s="128"/>
      <c r="R58" s="558" t="str">
        <f>'U12選手権組合せ (抽選結果)'!C54</f>
        <v>石橋ＦＣ</v>
      </c>
      <c r="S58" s="558"/>
      <c r="T58" s="244"/>
      <c r="U58" s="128"/>
      <c r="V58" s="595" t="str">
        <f>'U12選手権組合せ (抽選結果)'!C55</f>
        <v>ＷＥＳＴ　Ｆｏｏｔｂａｌｌ　Ｃｏｍｍｕｎｉｔｙ</v>
      </c>
      <c r="W58" s="595"/>
      <c r="X58" s="244"/>
      <c r="Y58" s="128"/>
      <c r="Z58" s="596" t="str">
        <f>'U12選手権組合せ (抽選結果)'!C56</f>
        <v>ヴェルフェ矢板Ｕ－１２・ｂｌａｎｃ</v>
      </c>
      <c r="AA58" s="596"/>
      <c r="AB58" s="244"/>
      <c r="AC58" s="128"/>
      <c r="AD58" s="558" t="str">
        <f>'U12選手権組合せ (抽選結果)'!C57</f>
        <v>呑竜ＦＣ</v>
      </c>
      <c r="AE58" s="558"/>
    </row>
    <row r="59" spans="1:33" ht="20.100000000000001" customHeight="1" x14ac:dyDescent="0.2">
      <c r="A59" s="1"/>
      <c r="B59" s="1"/>
      <c r="C59" s="556"/>
      <c r="D59" s="556"/>
      <c r="E59" s="244"/>
      <c r="F59" s="242"/>
      <c r="G59" s="556"/>
      <c r="H59" s="556"/>
      <c r="I59" s="244"/>
      <c r="J59" s="128"/>
      <c r="K59" s="555"/>
      <c r="L59" s="555"/>
      <c r="M59" s="244"/>
      <c r="N59" s="128"/>
      <c r="O59" s="554"/>
      <c r="P59" s="554"/>
      <c r="Q59" s="128"/>
      <c r="R59" s="558"/>
      <c r="S59" s="558"/>
      <c r="T59" s="244"/>
      <c r="U59" s="128"/>
      <c r="V59" s="595"/>
      <c r="W59" s="595"/>
      <c r="X59" s="244"/>
      <c r="Y59" s="128"/>
      <c r="Z59" s="596"/>
      <c r="AA59" s="596"/>
      <c r="AB59" s="244"/>
      <c r="AC59" s="128"/>
      <c r="AD59" s="558"/>
      <c r="AE59" s="558"/>
    </row>
    <row r="60" spans="1:33" ht="20.100000000000001" customHeight="1" x14ac:dyDescent="0.2">
      <c r="A60" s="1"/>
      <c r="B60" s="1"/>
      <c r="C60" s="556"/>
      <c r="D60" s="556"/>
      <c r="E60" s="244"/>
      <c r="F60" s="242"/>
      <c r="G60" s="556"/>
      <c r="H60" s="556"/>
      <c r="I60" s="244"/>
      <c r="J60" s="128"/>
      <c r="K60" s="555"/>
      <c r="L60" s="555"/>
      <c r="M60" s="244"/>
      <c r="N60" s="128"/>
      <c r="O60" s="554"/>
      <c r="P60" s="554"/>
      <c r="Q60" s="128"/>
      <c r="R60" s="558"/>
      <c r="S60" s="558"/>
      <c r="T60" s="244"/>
      <c r="U60" s="128"/>
      <c r="V60" s="595"/>
      <c r="W60" s="595"/>
      <c r="X60" s="244"/>
      <c r="Y60" s="128"/>
      <c r="Z60" s="596"/>
      <c r="AA60" s="596"/>
      <c r="AB60" s="244"/>
      <c r="AC60" s="128"/>
      <c r="AD60" s="558"/>
      <c r="AE60" s="558"/>
    </row>
    <row r="61" spans="1:33" ht="20.100000000000001" customHeight="1" x14ac:dyDescent="0.2">
      <c r="A61" s="1"/>
      <c r="B61" s="1"/>
      <c r="C61" s="556"/>
      <c r="D61" s="556"/>
      <c r="E61" s="244"/>
      <c r="F61" s="242"/>
      <c r="G61" s="556"/>
      <c r="H61" s="556"/>
      <c r="I61" s="244"/>
      <c r="J61" s="128"/>
      <c r="K61" s="555"/>
      <c r="L61" s="555"/>
      <c r="M61" s="244"/>
      <c r="N61" s="128"/>
      <c r="O61" s="554"/>
      <c r="P61" s="554"/>
      <c r="Q61" s="128"/>
      <c r="R61" s="558"/>
      <c r="S61" s="558"/>
      <c r="T61" s="244"/>
      <c r="U61" s="128"/>
      <c r="V61" s="595"/>
      <c r="W61" s="595"/>
      <c r="X61" s="244"/>
      <c r="Y61" s="128"/>
      <c r="Z61" s="596"/>
      <c r="AA61" s="596"/>
      <c r="AB61" s="244"/>
      <c r="AC61" s="128"/>
      <c r="AD61" s="558"/>
      <c r="AE61" s="558"/>
    </row>
    <row r="62" spans="1:33" ht="20.100000000000001" customHeight="1" x14ac:dyDescent="0.2">
      <c r="A62" s="1"/>
      <c r="B62" s="1"/>
      <c r="C62" s="556"/>
      <c r="D62" s="556"/>
      <c r="E62" s="244"/>
      <c r="F62" s="242"/>
      <c r="G62" s="556"/>
      <c r="H62" s="556"/>
      <c r="I62" s="244"/>
      <c r="J62" s="128"/>
      <c r="K62" s="555"/>
      <c r="L62" s="555"/>
      <c r="M62" s="244"/>
      <c r="N62" s="128"/>
      <c r="O62" s="554"/>
      <c r="P62" s="554"/>
      <c r="Q62" s="128"/>
      <c r="R62" s="558"/>
      <c r="S62" s="558"/>
      <c r="T62" s="244"/>
      <c r="U62" s="128"/>
      <c r="V62" s="595"/>
      <c r="W62" s="595"/>
      <c r="X62" s="244"/>
      <c r="Y62" s="128"/>
      <c r="Z62" s="596"/>
      <c r="AA62" s="596"/>
      <c r="AB62" s="244"/>
      <c r="AC62" s="128"/>
      <c r="AD62" s="558"/>
      <c r="AE62" s="558"/>
    </row>
    <row r="63" spans="1:33" ht="20.100000000000001" customHeight="1" x14ac:dyDescent="0.2">
      <c r="A63" s="1"/>
      <c r="B63" s="1"/>
      <c r="C63" s="556"/>
      <c r="D63" s="556"/>
      <c r="E63" s="244"/>
      <c r="F63" s="242"/>
      <c r="G63" s="556"/>
      <c r="H63" s="556"/>
      <c r="I63" s="244"/>
      <c r="J63" s="128"/>
      <c r="K63" s="555"/>
      <c r="L63" s="555"/>
      <c r="M63" s="244"/>
      <c r="N63" s="128"/>
      <c r="O63" s="554"/>
      <c r="P63" s="554"/>
      <c r="Q63" s="128"/>
      <c r="R63" s="558"/>
      <c r="S63" s="558"/>
      <c r="T63" s="244"/>
      <c r="U63" s="128"/>
      <c r="V63" s="595"/>
      <c r="W63" s="595"/>
      <c r="X63" s="244"/>
      <c r="Y63" s="128"/>
      <c r="Z63" s="596"/>
      <c r="AA63" s="596"/>
      <c r="AB63" s="244"/>
      <c r="AC63" s="128"/>
      <c r="AD63" s="558"/>
      <c r="AE63" s="558"/>
    </row>
    <row r="64" spans="1:33" ht="20.100000000000001" customHeight="1" x14ac:dyDescent="0.2">
      <c r="A64" s="1"/>
      <c r="B64" s="1"/>
      <c r="C64" s="556"/>
      <c r="D64" s="556"/>
      <c r="E64" s="244"/>
      <c r="F64" s="242"/>
      <c r="G64" s="556"/>
      <c r="H64" s="556"/>
      <c r="I64" s="244"/>
      <c r="J64" s="128"/>
      <c r="K64" s="555"/>
      <c r="L64" s="555"/>
      <c r="M64" s="244"/>
      <c r="N64" s="128"/>
      <c r="O64" s="554"/>
      <c r="P64" s="554"/>
      <c r="Q64" s="128"/>
      <c r="R64" s="558"/>
      <c r="S64" s="558"/>
      <c r="T64" s="244"/>
      <c r="U64" s="128"/>
      <c r="V64" s="595"/>
      <c r="W64" s="595"/>
      <c r="X64" s="244"/>
      <c r="Y64" s="128"/>
      <c r="Z64" s="596"/>
      <c r="AA64" s="596"/>
      <c r="AB64" s="244"/>
      <c r="AC64" s="128"/>
      <c r="AD64" s="558"/>
      <c r="AE64" s="558"/>
    </row>
    <row r="65" spans="1:33" ht="20.100000000000001" customHeight="1" x14ac:dyDescent="0.2">
      <c r="A65" s="1"/>
      <c r="B65" s="1"/>
      <c r="C65" s="556"/>
      <c r="D65" s="556"/>
      <c r="E65" s="244"/>
      <c r="F65" s="242"/>
      <c r="G65" s="556"/>
      <c r="H65" s="556"/>
      <c r="I65" s="244"/>
      <c r="J65" s="128"/>
      <c r="K65" s="555"/>
      <c r="L65" s="555"/>
      <c r="M65" s="244"/>
      <c r="N65" s="128"/>
      <c r="O65" s="554"/>
      <c r="P65" s="554"/>
      <c r="Q65" s="128"/>
      <c r="R65" s="558"/>
      <c r="S65" s="558"/>
      <c r="T65" s="244"/>
      <c r="U65" s="128"/>
      <c r="V65" s="595"/>
      <c r="W65" s="595"/>
      <c r="X65" s="244"/>
      <c r="Y65" s="128"/>
      <c r="Z65" s="596"/>
      <c r="AA65" s="596"/>
      <c r="AB65" s="244"/>
      <c r="AC65" s="128"/>
      <c r="AD65" s="558"/>
      <c r="AE65" s="558"/>
    </row>
    <row r="66" spans="1:33" ht="20.100000000000001" customHeight="1" x14ac:dyDescent="0.2">
      <c r="B66" s="251" t="s">
        <v>289</v>
      </c>
      <c r="D66" s="251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B66" s="245" t="s">
        <v>86</v>
      </c>
      <c r="AC66" s="241" t="s">
        <v>15</v>
      </c>
      <c r="AD66" s="241" t="s">
        <v>16</v>
      </c>
      <c r="AE66" s="241" t="s">
        <v>16</v>
      </c>
      <c r="AF66" s="241" t="s">
        <v>14</v>
      </c>
      <c r="AG66" s="84" t="s">
        <v>87</v>
      </c>
    </row>
    <row r="67" spans="1:33" ht="14.1" customHeight="1" x14ac:dyDescent="0.2">
      <c r="B67" s="461" t="s">
        <v>290</v>
      </c>
      <c r="C67" s="461" t="s">
        <v>5</v>
      </c>
      <c r="D67" s="559">
        <v>0.39583333333333331</v>
      </c>
      <c r="E67" s="559"/>
      <c r="F67" s="559"/>
      <c r="G67" s="565" t="str">
        <f>C58</f>
        <v>ＨＦＣ．ＺＥＲＯ</v>
      </c>
      <c r="H67" s="565"/>
      <c r="I67" s="565"/>
      <c r="J67" s="565"/>
      <c r="K67" s="565"/>
      <c r="L67" s="565"/>
      <c r="M67" s="565"/>
      <c r="N67" s="461">
        <f>P67+P68</f>
        <v>0</v>
      </c>
      <c r="O67" s="561" t="s">
        <v>10</v>
      </c>
      <c r="P67" s="229">
        <v>0</v>
      </c>
      <c r="Q67" s="229" t="s">
        <v>36</v>
      </c>
      <c r="R67" s="229">
        <v>1</v>
      </c>
      <c r="S67" s="561" t="s">
        <v>11</v>
      </c>
      <c r="T67" s="461">
        <f>R67+R68</f>
        <v>2</v>
      </c>
      <c r="U67" s="560" t="str">
        <f>G58</f>
        <v>石井フットボールクラブ</v>
      </c>
      <c r="V67" s="560"/>
      <c r="W67" s="560"/>
      <c r="X67" s="560"/>
      <c r="Y67" s="560"/>
      <c r="Z67" s="560"/>
      <c r="AA67" s="560"/>
      <c r="AB67" s="458" t="s">
        <v>86</v>
      </c>
      <c r="AC67" s="563" t="s">
        <v>82</v>
      </c>
      <c r="AD67" s="563" t="s">
        <v>80</v>
      </c>
      <c r="AE67" s="563" t="s">
        <v>291</v>
      </c>
      <c r="AF67" s="563">
        <v>8</v>
      </c>
      <c r="AG67" s="460" t="s">
        <v>87</v>
      </c>
    </row>
    <row r="68" spans="1:33" ht="14.1" customHeight="1" x14ac:dyDescent="0.2">
      <c r="B68" s="461"/>
      <c r="C68" s="461"/>
      <c r="D68" s="559"/>
      <c r="E68" s="559"/>
      <c r="F68" s="559"/>
      <c r="G68" s="565"/>
      <c r="H68" s="565"/>
      <c r="I68" s="565"/>
      <c r="J68" s="565"/>
      <c r="K68" s="565"/>
      <c r="L68" s="565"/>
      <c r="M68" s="565"/>
      <c r="N68" s="461"/>
      <c r="O68" s="561"/>
      <c r="P68" s="229">
        <v>0</v>
      </c>
      <c r="Q68" s="229" t="s">
        <v>36</v>
      </c>
      <c r="R68" s="229">
        <v>1</v>
      </c>
      <c r="S68" s="561"/>
      <c r="T68" s="461"/>
      <c r="U68" s="560"/>
      <c r="V68" s="560"/>
      <c r="W68" s="560"/>
      <c r="X68" s="560"/>
      <c r="Y68" s="560"/>
      <c r="Z68" s="560"/>
      <c r="AA68" s="560"/>
      <c r="AB68" s="458"/>
      <c r="AC68" s="563"/>
      <c r="AD68" s="563"/>
      <c r="AE68" s="563"/>
      <c r="AF68" s="563"/>
      <c r="AG68" s="460"/>
    </row>
    <row r="69" spans="1:33" ht="14.1" customHeight="1" x14ac:dyDescent="0.2">
      <c r="B69" s="461" t="s">
        <v>292</v>
      </c>
      <c r="C69" s="461" t="s">
        <v>5</v>
      </c>
      <c r="D69" s="559">
        <v>0.39583333333333331</v>
      </c>
      <c r="E69" s="559"/>
      <c r="F69" s="559"/>
      <c r="G69" s="560" t="str">
        <f>K58</f>
        <v>東那須野ＦＣフェニックス</v>
      </c>
      <c r="H69" s="560"/>
      <c r="I69" s="560"/>
      <c r="J69" s="560"/>
      <c r="K69" s="560"/>
      <c r="L69" s="560"/>
      <c r="M69" s="560"/>
      <c r="N69" s="461">
        <f>P69+P70</f>
        <v>2</v>
      </c>
      <c r="O69" s="561" t="s">
        <v>10</v>
      </c>
      <c r="P69" s="229">
        <v>2</v>
      </c>
      <c r="Q69" s="229" t="s">
        <v>36</v>
      </c>
      <c r="R69" s="229">
        <v>0</v>
      </c>
      <c r="S69" s="561" t="s">
        <v>11</v>
      </c>
      <c r="T69" s="461">
        <f>R69+R70</f>
        <v>0</v>
      </c>
      <c r="U69" s="565" t="str">
        <f>O58</f>
        <v>今市ＦＣプログレス</v>
      </c>
      <c r="V69" s="565"/>
      <c r="W69" s="565"/>
      <c r="X69" s="565"/>
      <c r="Y69" s="565"/>
      <c r="Z69" s="565"/>
      <c r="AA69" s="565"/>
      <c r="AB69" s="458" t="s">
        <v>86</v>
      </c>
      <c r="AC69" s="563" t="s">
        <v>293</v>
      </c>
      <c r="AD69" s="563" t="s">
        <v>291</v>
      </c>
      <c r="AE69" s="563" t="s">
        <v>80</v>
      </c>
      <c r="AF69" s="563">
        <v>5</v>
      </c>
      <c r="AG69" s="460" t="s">
        <v>87</v>
      </c>
    </row>
    <row r="70" spans="1:33" ht="14.1" customHeight="1" x14ac:dyDescent="0.2">
      <c r="B70" s="461"/>
      <c r="C70" s="461"/>
      <c r="D70" s="559"/>
      <c r="E70" s="559"/>
      <c r="F70" s="559"/>
      <c r="G70" s="560"/>
      <c r="H70" s="560"/>
      <c r="I70" s="560"/>
      <c r="J70" s="560"/>
      <c r="K70" s="560"/>
      <c r="L70" s="560"/>
      <c r="M70" s="560"/>
      <c r="N70" s="461"/>
      <c r="O70" s="561"/>
      <c r="P70" s="229">
        <v>0</v>
      </c>
      <c r="Q70" s="229" t="s">
        <v>36</v>
      </c>
      <c r="R70" s="229">
        <v>0</v>
      </c>
      <c r="S70" s="561"/>
      <c r="T70" s="461"/>
      <c r="U70" s="565"/>
      <c r="V70" s="565"/>
      <c r="W70" s="565"/>
      <c r="X70" s="565"/>
      <c r="Y70" s="565"/>
      <c r="Z70" s="565"/>
      <c r="AA70" s="565"/>
      <c r="AB70" s="458"/>
      <c r="AC70" s="563"/>
      <c r="AD70" s="563"/>
      <c r="AE70" s="563"/>
      <c r="AF70" s="563"/>
      <c r="AG70" s="460"/>
    </row>
    <row r="71" spans="1:33" ht="14.1" customHeight="1" x14ac:dyDescent="0.2">
      <c r="B71" s="461" t="s">
        <v>290</v>
      </c>
      <c r="C71" s="461" t="s">
        <v>6</v>
      </c>
      <c r="D71" s="559">
        <v>0.4236111111111111</v>
      </c>
      <c r="E71" s="559"/>
      <c r="F71" s="559"/>
      <c r="G71" s="597" t="str">
        <f>R58</f>
        <v>石橋ＦＣ</v>
      </c>
      <c r="H71" s="597"/>
      <c r="I71" s="597"/>
      <c r="J71" s="597"/>
      <c r="K71" s="597"/>
      <c r="L71" s="597"/>
      <c r="M71" s="597"/>
      <c r="N71" s="461">
        <f>P71+P72</f>
        <v>2</v>
      </c>
      <c r="O71" s="561" t="s">
        <v>10</v>
      </c>
      <c r="P71" s="229">
        <v>0</v>
      </c>
      <c r="Q71" s="229" t="s">
        <v>36</v>
      </c>
      <c r="R71" s="229">
        <v>1</v>
      </c>
      <c r="S71" s="561" t="s">
        <v>11</v>
      </c>
      <c r="T71" s="461">
        <f>R71+R72</f>
        <v>2</v>
      </c>
      <c r="U71" s="598" t="str">
        <f>V58</f>
        <v>ＷＥＳＴ　Ｆｏｏｔｂａｌｌ　Ｃｏｍｍｕｎｉｔｙ</v>
      </c>
      <c r="V71" s="598"/>
      <c r="W71" s="598"/>
      <c r="X71" s="598"/>
      <c r="Y71" s="598"/>
      <c r="Z71" s="598"/>
      <c r="AA71" s="598"/>
      <c r="AB71" s="458" t="s">
        <v>86</v>
      </c>
      <c r="AC71" s="563" t="s">
        <v>84</v>
      </c>
      <c r="AD71" s="563" t="s">
        <v>85</v>
      </c>
      <c r="AE71" s="563" t="s">
        <v>83</v>
      </c>
      <c r="AF71" s="563">
        <v>4</v>
      </c>
      <c r="AG71" s="460" t="s">
        <v>87</v>
      </c>
    </row>
    <row r="72" spans="1:33" ht="14.1" customHeight="1" x14ac:dyDescent="0.2">
      <c r="B72" s="461"/>
      <c r="C72" s="461"/>
      <c r="D72" s="559"/>
      <c r="E72" s="559"/>
      <c r="F72" s="559"/>
      <c r="G72" s="597"/>
      <c r="H72" s="597"/>
      <c r="I72" s="597"/>
      <c r="J72" s="597"/>
      <c r="K72" s="597"/>
      <c r="L72" s="597"/>
      <c r="M72" s="597"/>
      <c r="N72" s="461"/>
      <c r="O72" s="561"/>
      <c r="P72" s="229">
        <v>2</v>
      </c>
      <c r="Q72" s="229" t="s">
        <v>36</v>
      </c>
      <c r="R72" s="229">
        <v>1</v>
      </c>
      <c r="S72" s="561"/>
      <c r="T72" s="461"/>
      <c r="U72" s="598"/>
      <c r="V72" s="598"/>
      <c r="W72" s="598"/>
      <c r="X72" s="598"/>
      <c r="Y72" s="598"/>
      <c r="Z72" s="598"/>
      <c r="AA72" s="598"/>
      <c r="AB72" s="458"/>
      <c r="AC72" s="563"/>
      <c r="AD72" s="563"/>
      <c r="AE72" s="563"/>
      <c r="AF72" s="563"/>
      <c r="AG72" s="460"/>
    </row>
    <row r="73" spans="1:33" ht="14.1" customHeight="1" x14ac:dyDescent="0.2">
      <c r="B73" s="461" t="s">
        <v>292</v>
      </c>
      <c r="C73" s="461" t="s">
        <v>6</v>
      </c>
      <c r="D73" s="559">
        <v>0.4236111111111111</v>
      </c>
      <c r="E73" s="559"/>
      <c r="F73" s="559"/>
      <c r="G73" s="599" t="str">
        <f>Z58</f>
        <v>ヴェルフェ矢板Ｕ－１２・ｂｌａｎｃ</v>
      </c>
      <c r="H73" s="599"/>
      <c r="I73" s="599"/>
      <c r="J73" s="599"/>
      <c r="K73" s="599"/>
      <c r="L73" s="599"/>
      <c r="M73" s="599"/>
      <c r="N73" s="461">
        <f>P73+P74</f>
        <v>3</v>
      </c>
      <c r="O73" s="561" t="s">
        <v>10</v>
      </c>
      <c r="P73" s="229">
        <v>2</v>
      </c>
      <c r="Q73" s="229" t="s">
        <v>36</v>
      </c>
      <c r="R73" s="229">
        <v>0</v>
      </c>
      <c r="S73" s="561" t="s">
        <v>11</v>
      </c>
      <c r="T73" s="461">
        <f>R73+R74</f>
        <v>0</v>
      </c>
      <c r="U73" s="565" t="str">
        <f>AD58</f>
        <v>呑竜ＦＣ</v>
      </c>
      <c r="V73" s="565"/>
      <c r="W73" s="565"/>
      <c r="X73" s="565"/>
      <c r="Y73" s="565"/>
      <c r="Z73" s="565"/>
      <c r="AA73" s="565"/>
      <c r="AB73" s="458" t="s">
        <v>86</v>
      </c>
      <c r="AC73" s="563" t="s">
        <v>81</v>
      </c>
      <c r="AD73" s="563" t="s">
        <v>83</v>
      </c>
      <c r="AE73" s="563" t="s">
        <v>85</v>
      </c>
      <c r="AF73" s="563">
        <v>1</v>
      </c>
      <c r="AG73" s="460" t="s">
        <v>87</v>
      </c>
    </row>
    <row r="74" spans="1:33" ht="14.1" customHeight="1" x14ac:dyDescent="0.2">
      <c r="B74" s="461"/>
      <c r="C74" s="461"/>
      <c r="D74" s="559"/>
      <c r="E74" s="559"/>
      <c r="F74" s="559"/>
      <c r="G74" s="599"/>
      <c r="H74" s="599"/>
      <c r="I74" s="599"/>
      <c r="J74" s="599"/>
      <c r="K74" s="599"/>
      <c r="L74" s="599"/>
      <c r="M74" s="599"/>
      <c r="N74" s="461"/>
      <c r="O74" s="561"/>
      <c r="P74" s="229">
        <v>1</v>
      </c>
      <c r="Q74" s="229" t="s">
        <v>36</v>
      </c>
      <c r="R74" s="229">
        <v>0</v>
      </c>
      <c r="S74" s="561"/>
      <c r="T74" s="461"/>
      <c r="U74" s="565"/>
      <c r="V74" s="565"/>
      <c r="W74" s="565"/>
      <c r="X74" s="565"/>
      <c r="Y74" s="565"/>
      <c r="Z74" s="565"/>
      <c r="AA74" s="565"/>
      <c r="AB74" s="458"/>
      <c r="AC74" s="563"/>
      <c r="AD74" s="563"/>
      <c r="AE74" s="563"/>
      <c r="AF74" s="563"/>
      <c r="AG74" s="460"/>
    </row>
    <row r="75" spans="1:33" ht="14.1" customHeight="1" x14ac:dyDescent="0.2">
      <c r="B75" s="461" t="s">
        <v>290</v>
      </c>
      <c r="C75" s="461" t="s">
        <v>7</v>
      </c>
      <c r="D75" s="559">
        <v>0.4513888888888889</v>
      </c>
      <c r="E75" s="559"/>
      <c r="F75" s="559"/>
      <c r="G75" s="565" t="str">
        <f>C58</f>
        <v>ＨＦＣ．ＺＥＲＯ</v>
      </c>
      <c r="H75" s="565"/>
      <c r="I75" s="565"/>
      <c r="J75" s="565"/>
      <c r="K75" s="565"/>
      <c r="L75" s="565"/>
      <c r="M75" s="565"/>
      <c r="N75" s="461">
        <f>P75+P76</f>
        <v>1</v>
      </c>
      <c r="O75" s="561" t="s">
        <v>10</v>
      </c>
      <c r="P75" s="229">
        <v>1</v>
      </c>
      <c r="Q75" s="229" t="s">
        <v>36</v>
      </c>
      <c r="R75" s="229">
        <v>2</v>
      </c>
      <c r="S75" s="561" t="s">
        <v>11</v>
      </c>
      <c r="T75" s="461">
        <f>R75+R76</f>
        <v>3</v>
      </c>
      <c r="U75" s="560" t="str">
        <f>K58</f>
        <v>東那須野ＦＣフェニックス</v>
      </c>
      <c r="V75" s="560"/>
      <c r="W75" s="560"/>
      <c r="X75" s="560"/>
      <c r="Y75" s="560"/>
      <c r="Z75" s="560"/>
      <c r="AA75" s="560"/>
      <c r="AB75" s="458" t="s">
        <v>86</v>
      </c>
      <c r="AC75" s="563" t="s">
        <v>80</v>
      </c>
      <c r="AD75" s="563" t="s">
        <v>82</v>
      </c>
      <c r="AE75" s="563" t="s">
        <v>293</v>
      </c>
      <c r="AF75" s="563">
        <v>7</v>
      </c>
      <c r="AG75" s="460" t="s">
        <v>87</v>
      </c>
    </row>
    <row r="76" spans="1:33" ht="14.1" customHeight="1" x14ac:dyDescent="0.2">
      <c r="B76" s="461"/>
      <c r="C76" s="461"/>
      <c r="D76" s="559"/>
      <c r="E76" s="559"/>
      <c r="F76" s="559"/>
      <c r="G76" s="565"/>
      <c r="H76" s="565"/>
      <c r="I76" s="565"/>
      <c r="J76" s="565"/>
      <c r="K76" s="565"/>
      <c r="L76" s="565"/>
      <c r="M76" s="565"/>
      <c r="N76" s="461"/>
      <c r="O76" s="561"/>
      <c r="P76" s="229">
        <v>0</v>
      </c>
      <c r="Q76" s="229" t="s">
        <v>36</v>
      </c>
      <c r="R76" s="229">
        <v>1</v>
      </c>
      <c r="S76" s="561"/>
      <c r="T76" s="461"/>
      <c r="U76" s="560"/>
      <c r="V76" s="560"/>
      <c r="W76" s="560"/>
      <c r="X76" s="560"/>
      <c r="Y76" s="560"/>
      <c r="Z76" s="560"/>
      <c r="AA76" s="560"/>
      <c r="AB76" s="458"/>
      <c r="AC76" s="563"/>
      <c r="AD76" s="563"/>
      <c r="AE76" s="563"/>
      <c r="AF76" s="563"/>
      <c r="AG76" s="460"/>
    </row>
    <row r="77" spans="1:33" ht="14.1" customHeight="1" x14ac:dyDescent="0.2">
      <c r="B77" s="461" t="s">
        <v>292</v>
      </c>
      <c r="C77" s="461" t="s">
        <v>7</v>
      </c>
      <c r="D77" s="559">
        <v>0.4513888888888889</v>
      </c>
      <c r="E77" s="559"/>
      <c r="F77" s="559"/>
      <c r="G77" s="560" t="str">
        <f>G58</f>
        <v>石井フットボールクラブ</v>
      </c>
      <c r="H77" s="560"/>
      <c r="I77" s="560"/>
      <c r="J77" s="560"/>
      <c r="K77" s="560"/>
      <c r="L77" s="560"/>
      <c r="M77" s="560"/>
      <c r="N77" s="461">
        <f>P77+P78</f>
        <v>2</v>
      </c>
      <c r="O77" s="561" t="s">
        <v>10</v>
      </c>
      <c r="P77" s="229">
        <v>0</v>
      </c>
      <c r="Q77" s="229" t="s">
        <v>36</v>
      </c>
      <c r="R77" s="229">
        <v>0</v>
      </c>
      <c r="S77" s="561" t="s">
        <v>11</v>
      </c>
      <c r="T77" s="461">
        <f>R77+R78</f>
        <v>1</v>
      </c>
      <c r="U77" s="565" t="str">
        <f>O58</f>
        <v>今市ＦＣプログレス</v>
      </c>
      <c r="V77" s="565"/>
      <c r="W77" s="565"/>
      <c r="X77" s="565"/>
      <c r="Y77" s="565"/>
      <c r="Z77" s="565"/>
      <c r="AA77" s="565"/>
      <c r="AB77" s="458" t="s">
        <v>86</v>
      </c>
      <c r="AC77" s="563" t="s">
        <v>291</v>
      </c>
      <c r="AD77" s="563" t="s">
        <v>293</v>
      </c>
      <c r="AE77" s="563" t="s">
        <v>82</v>
      </c>
      <c r="AF77" s="563">
        <v>6</v>
      </c>
      <c r="AG77" s="460" t="s">
        <v>87</v>
      </c>
    </row>
    <row r="78" spans="1:33" ht="14.1" customHeight="1" x14ac:dyDescent="0.2">
      <c r="B78" s="461"/>
      <c r="C78" s="461"/>
      <c r="D78" s="559"/>
      <c r="E78" s="559"/>
      <c r="F78" s="559"/>
      <c r="G78" s="560"/>
      <c r="H78" s="560"/>
      <c r="I78" s="560"/>
      <c r="J78" s="560"/>
      <c r="K78" s="560"/>
      <c r="L78" s="560"/>
      <c r="M78" s="560"/>
      <c r="N78" s="461"/>
      <c r="O78" s="561"/>
      <c r="P78" s="229">
        <v>2</v>
      </c>
      <c r="Q78" s="229" t="s">
        <v>36</v>
      </c>
      <c r="R78" s="229">
        <v>1</v>
      </c>
      <c r="S78" s="561"/>
      <c r="T78" s="461"/>
      <c r="U78" s="565"/>
      <c r="V78" s="565"/>
      <c r="W78" s="565"/>
      <c r="X78" s="565"/>
      <c r="Y78" s="565"/>
      <c r="Z78" s="565"/>
      <c r="AA78" s="565"/>
      <c r="AB78" s="458"/>
      <c r="AC78" s="563"/>
      <c r="AD78" s="563"/>
      <c r="AE78" s="563"/>
      <c r="AF78" s="563"/>
      <c r="AG78" s="460"/>
    </row>
    <row r="79" spans="1:33" ht="14.1" customHeight="1" x14ac:dyDescent="0.2">
      <c r="B79" s="461" t="s">
        <v>290</v>
      </c>
      <c r="C79" s="461" t="s">
        <v>8</v>
      </c>
      <c r="D79" s="559">
        <v>0.47916666666666669</v>
      </c>
      <c r="E79" s="559"/>
      <c r="F79" s="559"/>
      <c r="G79" s="565" t="str">
        <f>R58</f>
        <v>石橋ＦＣ</v>
      </c>
      <c r="H79" s="565"/>
      <c r="I79" s="565"/>
      <c r="J79" s="565"/>
      <c r="K79" s="565"/>
      <c r="L79" s="565"/>
      <c r="M79" s="565"/>
      <c r="N79" s="461">
        <f>P79+P80</f>
        <v>0</v>
      </c>
      <c r="O79" s="561" t="s">
        <v>10</v>
      </c>
      <c r="P79" s="229">
        <v>0</v>
      </c>
      <c r="Q79" s="229" t="s">
        <v>36</v>
      </c>
      <c r="R79" s="229">
        <v>3</v>
      </c>
      <c r="S79" s="561" t="s">
        <v>11</v>
      </c>
      <c r="T79" s="461">
        <f>R79+R80</f>
        <v>7</v>
      </c>
      <c r="U79" s="599" t="str">
        <f>Z58</f>
        <v>ヴェルフェ矢板Ｕ－１２・ｂｌａｎｃ</v>
      </c>
      <c r="V79" s="599"/>
      <c r="W79" s="599"/>
      <c r="X79" s="599"/>
      <c r="Y79" s="599"/>
      <c r="Z79" s="599"/>
      <c r="AA79" s="599"/>
      <c r="AB79" s="458" t="s">
        <v>86</v>
      </c>
      <c r="AC79" s="563" t="s">
        <v>85</v>
      </c>
      <c r="AD79" s="563" t="s">
        <v>84</v>
      </c>
      <c r="AE79" s="563" t="s">
        <v>81</v>
      </c>
      <c r="AF79" s="563">
        <v>3</v>
      </c>
      <c r="AG79" s="460" t="s">
        <v>87</v>
      </c>
    </row>
    <row r="80" spans="1:33" ht="14.1" customHeight="1" x14ac:dyDescent="0.2">
      <c r="B80" s="461"/>
      <c r="C80" s="461"/>
      <c r="D80" s="559"/>
      <c r="E80" s="559"/>
      <c r="F80" s="559"/>
      <c r="G80" s="565"/>
      <c r="H80" s="565"/>
      <c r="I80" s="565"/>
      <c r="J80" s="565"/>
      <c r="K80" s="565"/>
      <c r="L80" s="565"/>
      <c r="M80" s="565"/>
      <c r="N80" s="461"/>
      <c r="O80" s="561"/>
      <c r="P80" s="229">
        <v>0</v>
      </c>
      <c r="Q80" s="229" t="s">
        <v>36</v>
      </c>
      <c r="R80" s="229">
        <v>4</v>
      </c>
      <c r="S80" s="561"/>
      <c r="T80" s="461"/>
      <c r="U80" s="599"/>
      <c r="V80" s="599"/>
      <c r="W80" s="599"/>
      <c r="X80" s="599"/>
      <c r="Y80" s="599"/>
      <c r="Z80" s="599"/>
      <c r="AA80" s="599"/>
      <c r="AB80" s="458"/>
      <c r="AC80" s="563"/>
      <c r="AD80" s="563"/>
      <c r="AE80" s="563"/>
      <c r="AF80" s="563"/>
      <c r="AG80" s="460"/>
    </row>
    <row r="81" spans="1:33" ht="14.1" customHeight="1" x14ac:dyDescent="0.2">
      <c r="B81" s="461" t="s">
        <v>292</v>
      </c>
      <c r="C81" s="461" t="s">
        <v>8</v>
      </c>
      <c r="D81" s="559">
        <v>0.47916666666666669</v>
      </c>
      <c r="E81" s="559"/>
      <c r="F81" s="559"/>
      <c r="G81" s="567" t="str">
        <f>V58</f>
        <v>ＷＥＳＴ　Ｆｏｏｔｂａｌｌ　Ｃｏｍｍｕｎｉｔｙ</v>
      </c>
      <c r="H81" s="567"/>
      <c r="I81" s="567"/>
      <c r="J81" s="567"/>
      <c r="K81" s="567"/>
      <c r="L81" s="567"/>
      <c r="M81" s="567"/>
      <c r="N81" s="461">
        <f>P81+P82</f>
        <v>0</v>
      </c>
      <c r="O81" s="561" t="s">
        <v>10</v>
      </c>
      <c r="P81" s="229">
        <v>0</v>
      </c>
      <c r="Q81" s="229" t="s">
        <v>36</v>
      </c>
      <c r="R81" s="229">
        <v>2</v>
      </c>
      <c r="S81" s="561" t="s">
        <v>11</v>
      </c>
      <c r="T81" s="461">
        <f>R81+R82</f>
        <v>2</v>
      </c>
      <c r="U81" s="560" t="str">
        <f>AD58</f>
        <v>呑竜ＦＣ</v>
      </c>
      <c r="V81" s="560"/>
      <c r="W81" s="560"/>
      <c r="X81" s="560"/>
      <c r="Y81" s="560"/>
      <c r="Z81" s="560"/>
      <c r="AA81" s="560"/>
      <c r="AB81" s="458" t="s">
        <v>86</v>
      </c>
      <c r="AC81" s="563" t="s">
        <v>83</v>
      </c>
      <c r="AD81" s="563" t="s">
        <v>81</v>
      </c>
      <c r="AE81" s="563" t="s">
        <v>84</v>
      </c>
      <c r="AF81" s="563">
        <v>2</v>
      </c>
      <c r="AG81" s="460" t="s">
        <v>87</v>
      </c>
    </row>
    <row r="82" spans="1:33" ht="14.1" customHeight="1" x14ac:dyDescent="0.2">
      <c r="B82" s="461"/>
      <c r="C82" s="461"/>
      <c r="D82" s="559"/>
      <c r="E82" s="559"/>
      <c r="F82" s="559"/>
      <c r="G82" s="567"/>
      <c r="H82" s="567"/>
      <c r="I82" s="567"/>
      <c r="J82" s="567"/>
      <c r="K82" s="567"/>
      <c r="L82" s="567"/>
      <c r="M82" s="567"/>
      <c r="N82" s="461"/>
      <c r="O82" s="561"/>
      <c r="P82" s="229">
        <v>0</v>
      </c>
      <c r="Q82" s="229" t="s">
        <v>36</v>
      </c>
      <c r="R82" s="229">
        <v>0</v>
      </c>
      <c r="S82" s="561"/>
      <c r="T82" s="461"/>
      <c r="U82" s="560"/>
      <c r="V82" s="560"/>
      <c r="W82" s="560"/>
      <c r="X82" s="560"/>
      <c r="Y82" s="560"/>
      <c r="Z82" s="560"/>
      <c r="AA82" s="560"/>
      <c r="AB82" s="458"/>
      <c r="AC82" s="563"/>
      <c r="AD82" s="563"/>
      <c r="AE82" s="563"/>
      <c r="AF82" s="563"/>
      <c r="AG82" s="460"/>
    </row>
    <row r="83" spans="1:33" ht="14.1" customHeight="1" x14ac:dyDescent="0.2">
      <c r="B83" s="461" t="s">
        <v>290</v>
      </c>
      <c r="C83" s="461" t="s">
        <v>9</v>
      </c>
      <c r="D83" s="559">
        <v>0.50694444444444442</v>
      </c>
      <c r="E83" s="559"/>
      <c r="F83" s="559"/>
      <c r="G83" s="560" t="str">
        <f>C58</f>
        <v>ＨＦＣ．ＺＥＲＯ</v>
      </c>
      <c r="H83" s="560"/>
      <c r="I83" s="560"/>
      <c r="J83" s="560"/>
      <c r="K83" s="560"/>
      <c r="L83" s="560"/>
      <c r="M83" s="560"/>
      <c r="N83" s="461">
        <f>P83+P84</f>
        <v>1</v>
      </c>
      <c r="O83" s="561" t="s">
        <v>10</v>
      </c>
      <c r="P83" s="229">
        <v>1</v>
      </c>
      <c r="Q83" s="229" t="s">
        <v>36</v>
      </c>
      <c r="R83" s="229">
        <v>0</v>
      </c>
      <c r="S83" s="561" t="s">
        <v>11</v>
      </c>
      <c r="T83" s="461">
        <f>R83+R84</f>
        <v>0</v>
      </c>
      <c r="U83" s="565" t="str">
        <f>O58</f>
        <v>今市ＦＣプログレス</v>
      </c>
      <c r="V83" s="565"/>
      <c r="W83" s="565"/>
      <c r="X83" s="565"/>
      <c r="Y83" s="565"/>
      <c r="Z83" s="565"/>
      <c r="AA83" s="565"/>
      <c r="AB83" s="458" t="s">
        <v>86</v>
      </c>
      <c r="AC83" s="563" t="s">
        <v>82</v>
      </c>
      <c r="AD83" s="563" t="s">
        <v>80</v>
      </c>
      <c r="AE83" s="563" t="s">
        <v>291</v>
      </c>
      <c r="AF83" s="563">
        <v>8</v>
      </c>
      <c r="AG83" s="460" t="s">
        <v>87</v>
      </c>
    </row>
    <row r="84" spans="1:33" ht="14.1" customHeight="1" x14ac:dyDescent="0.2">
      <c r="B84" s="461"/>
      <c r="C84" s="461"/>
      <c r="D84" s="559"/>
      <c r="E84" s="559"/>
      <c r="F84" s="559"/>
      <c r="G84" s="560"/>
      <c r="H84" s="560"/>
      <c r="I84" s="560"/>
      <c r="J84" s="560"/>
      <c r="K84" s="560"/>
      <c r="L84" s="560"/>
      <c r="M84" s="560"/>
      <c r="N84" s="461"/>
      <c r="O84" s="561"/>
      <c r="P84" s="229">
        <v>0</v>
      </c>
      <c r="Q84" s="229" t="s">
        <v>36</v>
      </c>
      <c r="R84" s="229">
        <v>0</v>
      </c>
      <c r="S84" s="561"/>
      <c r="T84" s="461"/>
      <c r="U84" s="565"/>
      <c r="V84" s="565"/>
      <c r="W84" s="565"/>
      <c r="X84" s="565"/>
      <c r="Y84" s="565"/>
      <c r="Z84" s="565"/>
      <c r="AA84" s="565"/>
      <c r="AB84" s="458"/>
      <c r="AC84" s="563"/>
      <c r="AD84" s="563"/>
      <c r="AE84" s="563"/>
      <c r="AF84" s="563"/>
      <c r="AG84" s="460"/>
    </row>
    <row r="85" spans="1:33" ht="14.1" customHeight="1" x14ac:dyDescent="0.2">
      <c r="B85" s="461" t="s">
        <v>292</v>
      </c>
      <c r="C85" s="461" t="s">
        <v>9</v>
      </c>
      <c r="D85" s="559">
        <v>0.50694444444444442</v>
      </c>
      <c r="E85" s="559"/>
      <c r="F85" s="559"/>
      <c r="G85" s="565" t="str">
        <f>G58</f>
        <v>石井フットボールクラブ</v>
      </c>
      <c r="H85" s="565"/>
      <c r="I85" s="565"/>
      <c r="J85" s="565"/>
      <c r="K85" s="565"/>
      <c r="L85" s="565"/>
      <c r="M85" s="565"/>
      <c r="N85" s="461">
        <f>P85+P86</f>
        <v>0</v>
      </c>
      <c r="O85" s="561" t="s">
        <v>10</v>
      </c>
      <c r="P85" s="229">
        <v>0</v>
      </c>
      <c r="Q85" s="229" t="s">
        <v>36</v>
      </c>
      <c r="R85" s="229">
        <v>0</v>
      </c>
      <c r="S85" s="561" t="s">
        <v>11</v>
      </c>
      <c r="T85" s="461">
        <f>R85+R86</f>
        <v>1</v>
      </c>
      <c r="U85" s="560" t="str">
        <f>K58</f>
        <v>東那須野ＦＣフェニックス</v>
      </c>
      <c r="V85" s="560"/>
      <c r="W85" s="560"/>
      <c r="X85" s="560"/>
      <c r="Y85" s="560"/>
      <c r="Z85" s="560"/>
      <c r="AA85" s="560"/>
      <c r="AB85" s="458" t="s">
        <v>86</v>
      </c>
      <c r="AC85" s="563" t="s">
        <v>293</v>
      </c>
      <c r="AD85" s="563" t="s">
        <v>291</v>
      </c>
      <c r="AE85" s="563" t="s">
        <v>80</v>
      </c>
      <c r="AF85" s="563">
        <v>5</v>
      </c>
      <c r="AG85" s="460" t="s">
        <v>87</v>
      </c>
    </row>
    <row r="86" spans="1:33" ht="14.1" customHeight="1" x14ac:dyDescent="0.2">
      <c r="B86" s="461"/>
      <c r="C86" s="461"/>
      <c r="D86" s="559"/>
      <c r="E86" s="559"/>
      <c r="F86" s="559"/>
      <c r="G86" s="565"/>
      <c r="H86" s="565"/>
      <c r="I86" s="565"/>
      <c r="J86" s="565"/>
      <c r="K86" s="565"/>
      <c r="L86" s="565"/>
      <c r="M86" s="565"/>
      <c r="N86" s="461"/>
      <c r="O86" s="561"/>
      <c r="P86" s="229">
        <v>0</v>
      </c>
      <c r="Q86" s="229" t="s">
        <v>36</v>
      </c>
      <c r="R86" s="229">
        <v>1</v>
      </c>
      <c r="S86" s="561"/>
      <c r="T86" s="461"/>
      <c r="U86" s="560"/>
      <c r="V86" s="560"/>
      <c r="W86" s="560"/>
      <c r="X86" s="560"/>
      <c r="Y86" s="560"/>
      <c r="Z86" s="560"/>
      <c r="AA86" s="560"/>
      <c r="AB86" s="458"/>
      <c r="AC86" s="563"/>
      <c r="AD86" s="563"/>
      <c r="AE86" s="563"/>
      <c r="AF86" s="563"/>
      <c r="AG86" s="460"/>
    </row>
    <row r="87" spans="1:33" ht="14.1" customHeight="1" x14ac:dyDescent="0.2">
      <c r="B87" s="461" t="s">
        <v>290</v>
      </c>
      <c r="C87" s="461" t="s">
        <v>1</v>
      </c>
      <c r="D87" s="559">
        <v>0.53472222222222221</v>
      </c>
      <c r="E87" s="559"/>
      <c r="F87" s="559"/>
      <c r="G87" s="565" t="str">
        <f>R58</f>
        <v>石橋ＦＣ</v>
      </c>
      <c r="H87" s="565"/>
      <c r="I87" s="565"/>
      <c r="J87" s="565"/>
      <c r="K87" s="565"/>
      <c r="L87" s="565"/>
      <c r="M87" s="565"/>
      <c r="N87" s="461">
        <f>P87+P88</f>
        <v>0</v>
      </c>
      <c r="O87" s="561" t="s">
        <v>10</v>
      </c>
      <c r="P87" s="229">
        <v>0</v>
      </c>
      <c r="Q87" s="229" t="s">
        <v>36</v>
      </c>
      <c r="R87" s="229">
        <v>3</v>
      </c>
      <c r="S87" s="561" t="s">
        <v>11</v>
      </c>
      <c r="T87" s="461">
        <f>R87+R88</f>
        <v>4</v>
      </c>
      <c r="U87" s="560" t="str">
        <f>AD58</f>
        <v>呑竜ＦＣ</v>
      </c>
      <c r="V87" s="560"/>
      <c r="W87" s="560"/>
      <c r="X87" s="560"/>
      <c r="Y87" s="560"/>
      <c r="Z87" s="560"/>
      <c r="AA87" s="560"/>
      <c r="AB87" s="458" t="s">
        <v>86</v>
      </c>
      <c r="AC87" s="563" t="s">
        <v>84</v>
      </c>
      <c r="AD87" s="563" t="s">
        <v>85</v>
      </c>
      <c r="AE87" s="563" t="s">
        <v>83</v>
      </c>
      <c r="AF87" s="563">
        <v>4</v>
      </c>
      <c r="AG87" s="460" t="s">
        <v>87</v>
      </c>
    </row>
    <row r="88" spans="1:33" ht="14.1" customHeight="1" x14ac:dyDescent="0.2">
      <c r="B88" s="461"/>
      <c r="C88" s="461"/>
      <c r="D88" s="559"/>
      <c r="E88" s="559"/>
      <c r="F88" s="559"/>
      <c r="G88" s="565"/>
      <c r="H88" s="565"/>
      <c r="I88" s="565"/>
      <c r="J88" s="565"/>
      <c r="K88" s="565"/>
      <c r="L88" s="565"/>
      <c r="M88" s="565"/>
      <c r="N88" s="461"/>
      <c r="O88" s="561"/>
      <c r="P88" s="229">
        <v>0</v>
      </c>
      <c r="Q88" s="229" t="s">
        <v>36</v>
      </c>
      <c r="R88" s="229">
        <v>1</v>
      </c>
      <c r="S88" s="561"/>
      <c r="T88" s="461"/>
      <c r="U88" s="560"/>
      <c r="V88" s="560"/>
      <c r="W88" s="560"/>
      <c r="X88" s="560"/>
      <c r="Y88" s="560"/>
      <c r="Z88" s="560"/>
      <c r="AA88" s="560"/>
      <c r="AB88" s="458"/>
      <c r="AC88" s="563"/>
      <c r="AD88" s="563"/>
      <c r="AE88" s="563"/>
      <c r="AF88" s="563"/>
      <c r="AG88" s="460"/>
    </row>
    <row r="89" spans="1:33" ht="14.1" customHeight="1" x14ac:dyDescent="0.2">
      <c r="B89" s="461" t="s">
        <v>292</v>
      </c>
      <c r="C89" s="461" t="s">
        <v>1</v>
      </c>
      <c r="D89" s="559">
        <v>0.53472222222222221</v>
      </c>
      <c r="E89" s="559"/>
      <c r="F89" s="559"/>
      <c r="G89" s="567" t="str">
        <f>V58</f>
        <v>ＷＥＳＴ　Ｆｏｏｔｂａｌｌ　Ｃｏｍｍｕｎｉｔｙ</v>
      </c>
      <c r="H89" s="567"/>
      <c r="I89" s="567"/>
      <c r="J89" s="567"/>
      <c r="K89" s="567"/>
      <c r="L89" s="567"/>
      <c r="M89" s="567"/>
      <c r="N89" s="461">
        <f>P89+P90</f>
        <v>0</v>
      </c>
      <c r="O89" s="561" t="s">
        <v>10</v>
      </c>
      <c r="P89" s="229">
        <v>0</v>
      </c>
      <c r="Q89" s="229" t="s">
        <v>36</v>
      </c>
      <c r="R89" s="229">
        <v>3</v>
      </c>
      <c r="S89" s="561" t="s">
        <v>11</v>
      </c>
      <c r="T89" s="461">
        <f>R89+R90</f>
        <v>10</v>
      </c>
      <c r="U89" s="599" t="str">
        <f>Z58</f>
        <v>ヴェルフェ矢板Ｕ－１２・ｂｌａｎｃ</v>
      </c>
      <c r="V89" s="599"/>
      <c r="W89" s="599"/>
      <c r="X89" s="599"/>
      <c r="Y89" s="599"/>
      <c r="Z89" s="599"/>
      <c r="AA89" s="599"/>
      <c r="AB89" s="458" t="s">
        <v>86</v>
      </c>
      <c r="AC89" s="563" t="s">
        <v>81</v>
      </c>
      <c r="AD89" s="563" t="s">
        <v>83</v>
      </c>
      <c r="AE89" s="563" t="s">
        <v>85</v>
      </c>
      <c r="AF89" s="563">
        <v>1</v>
      </c>
      <c r="AG89" s="460" t="s">
        <v>87</v>
      </c>
    </row>
    <row r="90" spans="1:33" ht="14.1" customHeight="1" x14ac:dyDescent="0.2">
      <c r="B90" s="461"/>
      <c r="C90" s="461"/>
      <c r="D90" s="559"/>
      <c r="E90" s="559"/>
      <c r="F90" s="559"/>
      <c r="G90" s="567"/>
      <c r="H90" s="567"/>
      <c r="I90" s="567"/>
      <c r="J90" s="567"/>
      <c r="K90" s="567"/>
      <c r="L90" s="567"/>
      <c r="M90" s="567"/>
      <c r="N90" s="461"/>
      <c r="O90" s="561"/>
      <c r="P90" s="229">
        <v>0</v>
      </c>
      <c r="Q90" s="229" t="s">
        <v>36</v>
      </c>
      <c r="R90" s="229">
        <v>7</v>
      </c>
      <c r="S90" s="561"/>
      <c r="T90" s="461"/>
      <c r="U90" s="599"/>
      <c r="V90" s="599"/>
      <c r="W90" s="599"/>
      <c r="X90" s="599"/>
      <c r="Y90" s="599"/>
      <c r="Z90" s="599"/>
      <c r="AA90" s="599"/>
      <c r="AB90" s="458"/>
      <c r="AC90" s="563"/>
      <c r="AD90" s="563"/>
      <c r="AE90" s="563"/>
      <c r="AF90" s="563"/>
      <c r="AG90" s="460"/>
    </row>
    <row r="91" spans="1:33" ht="8.1" customHeight="1" x14ac:dyDescent="0.2"/>
    <row r="92" spans="1:33" ht="20.100000000000001" customHeight="1" x14ac:dyDescent="0.2">
      <c r="A92" s="482" t="str">
        <f>I54</f>
        <v>F</v>
      </c>
      <c r="B92" s="483"/>
      <c r="C92" s="483"/>
      <c r="D92" s="484"/>
      <c r="E92" s="492" t="str">
        <f>A94</f>
        <v>ＨＦＣ．ＺＥＲＯ</v>
      </c>
      <c r="F92" s="493"/>
      <c r="G92" s="524" t="str">
        <f>A96</f>
        <v>石井フットボールクラブ</v>
      </c>
      <c r="H92" s="525"/>
      <c r="I92" s="500" t="str">
        <f>A98</f>
        <v>東那須野ＦＣフェニックス</v>
      </c>
      <c r="J92" s="501"/>
      <c r="K92" s="524" t="str">
        <f>A100</f>
        <v>今市ＦＣプログレス</v>
      </c>
      <c r="L92" s="525"/>
      <c r="M92" s="569" t="s">
        <v>2</v>
      </c>
      <c r="N92" s="569" t="s">
        <v>3</v>
      </c>
      <c r="O92" s="569" t="s">
        <v>12</v>
      </c>
      <c r="P92" s="571" t="s">
        <v>4</v>
      </c>
      <c r="Q92" s="129"/>
      <c r="R92" s="482" t="str">
        <f>X54</f>
        <v>FF</v>
      </c>
      <c r="S92" s="483"/>
      <c r="T92" s="483"/>
      <c r="U92" s="484"/>
      <c r="V92" s="492" t="str">
        <f>R58</f>
        <v>石橋ＦＣ</v>
      </c>
      <c r="W92" s="493"/>
      <c r="X92" s="524" t="str">
        <f>V58</f>
        <v>ＷＥＳＴ　Ｆｏｏｔｂａｌｌ　Ｃｏｍｍｕｎｉｔｙ</v>
      </c>
      <c r="Y92" s="525"/>
      <c r="Z92" s="548" t="str">
        <f>Z58</f>
        <v>ヴェルフェ矢板Ｕ－１２・ｂｌａｎｃ</v>
      </c>
      <c r="AA92" s="549"/>
      <c r="AB92" s="492" t="str">
        <f>AD58</f>
        <v>呑竜ＦＣ</v>
      </c>
      <c r="AC92" s="493"/>
      <c r="AD92" s="569" t="s">
        <v>2</v>
      </c>
      <c r="AE92" s="569" t="s">
        <v>3</v>
      </c>
      <c r="AF92" s="569" t="s">
        <v>12</v>
      </c>
      <c r="AG92" s="571" t="s">
        <v>4</v>
      </c>
    </row>
    <row r="93" spans="1:33" ht="20.100000000000001" customHeight="1" x14ac:dyDescent="0.2">
      <c r="A93" s="485"/>
      <c r="B93" s="486"/>
      <c r="C93" s="486"/>
      <c r="D93" s="487"/>
      <c r="E93" s="494"/>
      <c r="F93" s="495"/>
      <c r="G93" s="526"/>
      <c r="H93" s="527"/>
      <c r="I93" s="502"/>
      <c r="J93" s="503"/>
      <c r="K93" s="526"/>
      <c r="L93" s="527"/>
      <c r="M93" s="570"/>
      <c r="N93" s="570"/>
      <c r="O93" s="570"/>
      <c r="P93" s="571"/>
      <c r="Q93" s="129"/>
      <c r="R93" s="485"/>
      <c r="S93" s="486"/>
      <c r="T93" s="486"/>
      <c r="U93" s="487"/>
      <c r="V93" s="494"/>
      <c r="W93" s="495"/>
      <c r="X93" s="526"/>
      <c r="Y93" s="527"/>
      <c r="Z93" s="550"/>
      <c r="AA93" s="551"/>
      <c r="AB93" s="494"/>
      <c r="AC93" s="495"/>
      <c r="AD93" s="570"/>
      <c r="AE93" s="570"/>
      <c r="AF93" s="570"/>
      <c r="AG93" s="571"/>
    </row>
    <row r="94" spans="1:33" ht="20.100000000000001" customHeight="1" x14ac:dyDescent="0.2">
      <c r="A94" s="492" t="str">
        <f>C58</f>
        <v>ＨＦＣ．ＺＥＲＯ</v>
      </c>
      <c r="B94" s="600"/>
      <c r="C94" s="600"/>
      <c r="D94" s="493"/>
      <c r="E94" s="574"/>
      <c r="F94" s="575"/>
      <c r="G94" s="240">
        <f>N67</f>
        <v>0</v>
      </c>
      <c r="H94" s="240">
        <f>T67</f>
        <v>2</v>
      </c>
      <c r="I94" s="240">
        <f>N75</f>
        <v>1</v>
      </c>
      <c r="J94" s="240">
        <f>T75</f>
        <v>3</v>
      </c>
      <c r="K94" s="240">
        <f>N83</f>
        <v>1</v>
      </c>
      <c r="L94" s="240">
        <f>T83</f>
        <v>0</v>
      </c>
      <c r="M94" s="578">
        <f>COUNTIF(E95:L95,"○")*3+COUNTIF(E95:L95,"△")</f>
        <v>3</v>
      </c>
      <c r="N94" s="578">
        <f>G94-H94+I94-J94+K94-L94</f>
        <v>-3</v>
      </c>
      <c r="O94" s="578">
        <f>G94+I94+K94</f>
        <v>2</v>
      </c>
      <c r="P94" s="580">
        <v>3</v>
      </c>
      <c r="Q94" s="229"/>
      <c r="R94" s="492" t="str">
        <f>R58</f>
        <v>石橋ＦＣ</v>
      </c>
      <c r="S94" s="600"/>
      <c r="T94" s="600"/>
      <c r="U94" s="493"/>
      <c r="V94" s="574"/>
      <c r="W94" s="575"/>
      <c r="X94" s="240">
        <f>N71</f>
        <v>2</v>
      </c>
      <c r="Y94" s="240">
        <f>T71</f>
        <v>2</v>
      </c>
      <c r="Z94" s="240">
        <f>N79</f>
        <v>0</v>
      </c>
      <c r="AA94" s="240">
        <f>T79</f>
        <v>7</v>
      </c>
      <c r="AB94" s="240">
        <f>N87</f>
        <v>0</v>
      </c>
      <c r="AC94" s="240">
        <f>T87</f>
        <v>4</v>
      </c>
      <c r="AD94" s="578">
        <f>COUNTIF(V95:AC95,"○")*3+COUNTIF(V95:AC95,"△")</f>
        <v>1</v>
      </c>
      <c r="AE94" s="589">
        <f>X94-Y94+Z94-AA94+AB94-AC94</f>
        <v>-11</v>
      </c>
      <c r="AF94" s="578">
        <f>X94+Z94+AB94</f>
        <v>2</v>
      </c>
      <c r="AG94" s="580">
        <v>3</v>
      </c>
    </row>
    <row r="95" spans="1:33" ht="20.100000000000001" customHeight="1" x14ac:dyDescent="0.2">
      <c r="A95" s="494"/>
      <c r="B95" s="601"/>
      <c r="C95" s="601"/>
      <c r="D95" s="495"/>
      <c r="E95" s="576"/>
      <c r="F95" s="577"/>
      <c r="G95" s="581" t="str">
        <f>IF(G94&gt;H94,"○",IF(G94&lt;H94,"×",IF(G94=H94,"△")))</f>
        <v>×</v>
      </c>
      <c r="H95" s="582"/>
      <c r="I95" s="581" t="str">
        <f>IF(I94&gt;J94,"○",IF(I94&lt;J94,"×",IF(I94=J94,"△")))</f>
        <v>×</v>
      </c>
      <c r="J95" s="582"/>
      <c r="K95" s="581" t="str">
        <f>IF(K94&gt;L94,"○",IF(K94&lt;L94,"×",IF(K94=L94,"△")))</f>
        <v>○</v>
      </c>
      <c r="L95" s="582"/>
      <c r="M95" s="579"/>
      <c r="N95" s="579"/>
      <c r="O95" s="579"/>
      <c r="P95" s="580"/>
      <c r="Q95" s="229"/>
      <c r="R95" s="494"/>
      <c r="S95" s="601"/>
      <c r="T95" s="601"/>
      <c r="U95" s="495"/>
      <c r="V95" s="576"/>
      <c r="W95" s="577"/>
      <c r="X95" s="581" t="str">
        <f>IF(X94&gt;Y94,"○",IF(X94&lt;Y94,"×",IF(X94=Y94,"△")))</f>
        <v>△</v>
      </c>
      <c r="Y95" s="582"/>
      <c r="Z95" s="581" t="str">
        <f>IF(Z94&gt;AA94,"○",IF(Z94&lt;AA94,"×",IF(Z94=AA94,"△")))</f>
        <v>×</v>
      </c>
      <c r="AA95" s="582"/>
      <c r="AB95" s="581" t="str">
        <f>IF(AB94&gt;AC94,"○",IF(AB94&lt;AC94,"×",IF(AB94=AC94,"△")))</f>
        <v>×</v>
      </c>
      <c r="AC95" s="582"/>
      <c r="AD95" s="579"/>
      <c r="AE95" s="590"/>
      <c r="AF95" s="579"/>
      <c r="AG95" s="580"/>
    </row>
    <row r="96" spans="1:33" ht="20.100000000000001" customHeight="1" x14ac:dyDescent="0.2">
      <c r="A96" s="520" t="str">
        <f>G58</f>
        <v>石井フットボールクラブ</v>
      </c>
      <c r="B96" s="593"/>
      <c r="C96" s="593"/>
      <c r="D96" s="521"/>
      <c r="E96" s="240">
        <f>H94</f>
        <v>2</v>
      </c>
      <c r="F96" s="240">
        <f>G94</f>
        <v>0</v>
      </c>
      <c r="G96" s="574"/>
      <c r="H96" s="575"/>
      <c r="I96" s="240">
        <f>N85</f>
        <v>0</v>
      </c>
      <c r="J96" s="240">
        <f>T85</f>
        <v>1</v>
      </c>
      <c r="K96" s="240">
        <f>N77</f>
        <v>2</v>
      </c>
      <c r="L96" s="240">
        <f>T77</f>
        <v>1</v>
      </c>
      <c r="M96" s="578">
        <f>COUNTIF(E97:L97,"○")*3+COUNTIF(E97:L97,"△")</f>
        <v>6</v>
      </c>
      <c r="N96" s="578">
        <f>E96-F96+I96-J96+K96-L96</f>
        <v>2</v>
      </c>
      <c r="O96" s="578">
        <f>E96+I96+K96</f>
        <v>4</v>
      </c>
      <c r="P96" s="580">
        <v>2</v>
      </c>
      <c r="Q96" s="229"/>
      <c r="R96" s="544" t="str">
        <f>V58</f>
        <v>ＷＥＳＴ　Ｆｏｏｔｂａｌｌ　Ｃｏｍｍｕｎｉｔｙ</v>
      </c>
      <c r="S96" s="591"/>
      <c r="T96" s="591"/>
      <c r="U96" s="545"/>
      <c r="V96" s="240">
        <f>Y94</f>
        <v>2</v>
      </c>
      <c r="W96" s="240">
        <f>X94</f>
        <v>2</v>
      </c>
      <c r="X96" s="574"/>
      <c r="Y96" s="575"/>
      <c r="Z96" s="240">
        <f>N89</f>
        <v>0</v>
      </c>
      <c r="AA96" s="240">
        <f>T89</f>
        <v>10</v>
      </c>
      <c r="AB96" s="240">
        <f>N81</f>
        <v>0</v>
      </c>
      <c r="AC96" s="240">
        <f>T81</f>
        <v>2</v>
      </c>
      <c r="AD96" s="578">
        <f>COUNTIF(V97:AC97,"○")*3+COUNTIF(V97:AC97,"△")</f>
        <v>1</v>
      </c>
      <c r="AE96" s="589">
        <f>V96-W96+Z96-AA96+AB96-AC96</f>
        <v>-12</v>
      </c>
      <c r="AF96" s="578">
        <f>V96+Z96+AB96</f>
        <v>2</v>
      </c>
      <c r="AG96" s="580">
        <v>4</v>
      </c>
    </row>
    <row r="97" spans="1:33" ht="20.100000000000001" customHeight="1" x14ac:dyDescent="0.2">
      <c r="A97" s="522"/>
      <c r="B97" s="594"/>
      <c r="C97" s="594"/>
      <c r="D97" s="523"/>
      <c r="E97" s="581" t="str">
        <f>IF(E96&gt;F96,"○",IF(E96&lt;F96,"×",IF(E96=F96,"△")))</f>
        <v>○</v>
      </c>
      <c r="F97" s="582"/>
      <c r="G97" s="576"/>
      <c r="H97" s="577"/>
      <c r="I97" s="581" t="str">
        <f>IF(I96&gt;J96,"○",IF(I96&lt;J96,"×",IF(I96=J96,"△")))</f>
        <v>×</v>
      </c>
      <c r="J97" s="582"/>
      <c r="K97" s="581" t="str">
        <f>IF(K96&gt;L96,"○",IF(K96&lt;L96,"×",IF(K96=L96,"△")))</f>
        <v>○</v>
      </c>
      <c r="L97" s="582"/>
      <c r="M97" s="579"/>
      <c r="N97" s="579"/>
      <c r="O97" s="579"/>
      <c r="P97" s="580"/>
      <c r="Q97" s="229"/>
      <c r="R97" s="546"/>
      <c r="S97" s="592"/>
      <c r="T97" s="592"/>
      <c r="U97" s="547"/>
      <c r="V97" s="581" t="str">
        <f>IF(V96&gt;W96,"○",IF(V96&lt;W96,"×",IF(V96=W96,"△")))</f>
        <v>△</v>
      </c>
      <c r="W97" s="582"/>
      <c r="X97" s="576"/>
      <c r="Y97" s="577"/>
      <c r="Z97" s="581" t="str">
        <f>IF(Z96&gt;AA96,"○",IF(Z96&lt;AA96,"×",IF(Z96=AA96,"△")))</f>
        <v>×</v>
      </c>
      <c r="AA97" s="582"/>
      <c r="AB97" s="581" t="str">
        <f>IF(AB96&gt;AC96,"○",IF(AB96&lt;AC96,"×",IF(AB96=AC96,"△")))</f>
        <v>×</v>
      </c>
      <c r="AC97" s="582"/>
      <c r="AD97" s="579"/>
      <c r="AE97" s="590"/>
      <c r="AF97" s="579"/>
      <c r="AG97" s="580"/>
    </row>
    <row r="98" spans="1:33" ht="20.100000000000001" customHeight="1" x14ac:dyDescent="0.2">
      <c r="A98" s="608" t="str">
        <f>K58</f>
        <v>東那須野ＦＣフェニックス</v>
      </c>
      <c r="B98" s="609"/>
      <c r="C98" s="609"/>
      <c r="D98" s="610"/>
      <c r="E98" s="240">
        <f>J94</f>
        <v>3</v>
      </c>
      <c r="F98" s="240">
        <f>I94</f>
        <v>1</v>
      </c>
      <c r="G98" s="240">
        <f>J96</f>
        <v>1</v>
      </c>
      <c r="H98" s="240">
        <f>I96</f>
        <v>0</v>
      </c>
      <c r="I98" s="574"/>
      <c r="J98" s="575"/>
      <c r="K98" s="240">
        <f>N69</f>
        <v>2</v>
      </c>
      <c r="L98" s="240">
        <f>T69</f>
        <v>0</v>
      </c>
      <c r="M98" s="578">
        <f>COUNTIF(E99:L99,"○")*3+COUNTIF(E99:L99,"△")</f>
        <v>9</v>
      </c>
      <c r="N98" s="578">
        <f>E98-F98+G98-H98+K98-L98</f>
        <v>5</v>
      </c>
      <c r="O98" s="578">
        <f>E98+G98+K98</f>
        <v>6</v>
      </c>
      <c r="P98" s="580">
        <v>1</v>
      </c>
      <c r="Q98" s="229"/>
      <c r="R98" s="602" t="str">
        <f>Z58</f>
        <v>ヴェルフェ矢板Ｕ－１２・ｂｌａｎｃ</v>
      </c>
      <c r="S98" s="603"/>
      <c r="T98" s="603"/>
      <c r="U98" s="604"/>
      <c r="V98" s="240">
        <f>AA94</f>
        <v>7</v>
      </c>
      <c r="W98" s="240">
        <f>Z94</f>
        <v>0</v>
      </c>
      <c r="X98" s="240">
        <f>AA96</f>
        <v>10</v>
      </c>
      <c r="Y98" s="240">
        <f>Z96</f>
        <v>0</v>
      </c>
      <c r="Z98" s="574"/>
      <c r="AA98" s="575"/>
      <c r="AB98" s="240">
        <f>N73</f>
        <v>3</v>
      </c>
      <c r="AC98" s="240">
        <f>T73</f>
        <v>0</v>
      </c>
      <c r="AD98" s="578">
        <f>COUNTIF(V99:AC99,"○")*3+COUNTIF(V99:AC99,"△")</f>
        <v>9</v>
      </c>
      <c r="AE98" s="578">
        <f>V98-W98+X98-Y98+AB98-AC98</f>
        <v>20</v>
      </c>
      <c r="AF98" s="578">
        <f>V98+X98+AB98</f>
        <v>20</v>
      </c>
      <c r="AG98" s="580">
        <v>1</v>
      </c>
    </row>
    <row r="99" spans="1:33" ht="20.100000000000001" customHeight="1" x14ac:dyDescent="0.2">
      <c r="A99" s="611"/>
      <c r="B99" s="612"/>
      <c r="C99" s="612"/>
      <c r="D99" s="613"/>
      <c r="E99" s="581" t="str">
        <f>IF(E98&gt;F98,"○",IF(E98&lt;F98,"×",IF(E98=F98,"△")))</f>
        <v>○</v>
      </c>
      <c r="F99" s="582"/>
      <c r="G99" s="581" t="str">
        <f>IF(G98&gt;H98,"○",IF(G98&lt;H98,"×",IF(G98=H98,"△")))</f>
        <v>○</v>
      </c>
      <c r="H99" s="582"/>
      <c r="I99" s="576"/>
      <c r="J99" s="577"/>
      <c r="K99" s="581" t="str">
        <f>IF(K98&gt;L98,"○",IF(K98&lt;L98,"×",IF(K98=L98,"△")))</f>
        <v>○</v>
      </c>
      <c r="L99" s="582"/>
      <c r="M99" s="579"/>
      <c r="N99" s="579"/>
      <c r="O99" s="579"/>
      <c r="P99" s="580"/>
      <c r="Q99" s="229"/>
      <c r="R99" s="605"/>
      <c r="S99" s="606"/>
      <c r="T99" s="606"/>
      <c r="U99" s="607"/>
      <c r="V99" s="581" t="str">
        <f>IF(V98&gt;W98,"○",IF(V98&lt;W98,"×",IF(V98=W98,"△")))</f>
        <v>○</v>
      </c>
      <c r="W99" s="582"/>
      <c r="X99" s="581" t="str">
        <f>IF(X98&gt;Y98,"○",IF(X98&lt;Y98,"×",IF(X98=Y98,"△")))</f>
        <v>○</v>
      </c>
      <c r="Y99" s="582"/>
      <c r="Z99" s="576"/>
      <c r="AA99" s="577"/>
      <c r="AB99" s="581" t="str">
        <f>IF(AB98&gt;AC98,"○",IF(AB98&lt;AC98,"×",IF(AB98=AC98,"△")))</f>
        <v>○</v>
      </c>
      <c r="AC99" s="582"/>
      <c r="AD99" s="579"/>
      <c r="AE99" s="579"/>
      <c r="AF99" s="579"/>
      <c r="AG99" s="580"/>
    </row>
    <row r="100" spans="1:33" ht="20.100000000000001" customHeight="1" x14ac:dyDescent="0.2">
      <c r="A100" s="544" t="str">
        <f>O58</f>
        <v>今市ＦＣプログレス</v>
      </c>
      <c r="B100" s="591"/>
      <c r="C100" s="591"/>
      <c r="D100" s="545"/>
      <c r="E100" s="240">
        <f>L94</f>
        <v>0</v>
      </c>
      <c r="F100" s="240">
        <f>K94</f>
        <v>1</v>
      </c>
      <c r="G100" s="240">
        <f>L96</f>
        <v>1</v>
      </c>
      <c r="H100" s="240">
        <f>K96</f>
        <v>2</v>
      </c>
      <c r="I100" s="240">
        <f>L98</f>
        <v>0</v>
      </c>
      <c r="J100" s="240">
        <f>K98</f>
        <v>2</v>
      </c>
      <c r="K100" s="574"/>
      <c r="L100" s="575"/>
      <c r="M100" s="578">
        <f>COUNTIF(E101:L101,"○")*3+COUNTIF(E101:L101,"△")</f>
        <v>0</v>
      </c>
      <c r="N100" s="578">
        <f>E100-F100+G100-H100+I100-J100</f>
        <v>-4</v>
      </c>
      <c r="O100" s="578">
        <f>E100+G100+I100</f>
        <v>1</v>
      </c>
      <c r="P100" s="580">
        <v>4</v>
      </c>
      <c r="Q100" s="229"/>
      <c r="R100" s="492" t="str">
        <f>AD58</f>
        <v>呑竜ＦＣ</v>
      </c>
      <c r="S100" s="600"/>
      <c r="T100" s="600"/>
      <c r="U100" s="493"/>
      <c r="V100" s="240">
        <f>AC94</f>
        <v>4</v>
      </c>
      <c r="W100" s="240">
        <f>AB94</f>
        <v>0</v>
      </c>
      <c r="X100" s="240">
        <f>AC96</f>
        <v>2</v>
      </c>
      <c r="Y100" s="240">
        <f>AB96</f>
        <v>0</v>
      </c>
      <c r="Z100" s="240">
        <f>AC98</f>
        <v>0</v>
      </c>
      <c r="AA100" s="240">
        <f>AB98</f>
        <v>3</v>
      </c>
      <c r="AB100" s="574"/>
      <c r="AC100" s="575"/>
      <c r="AD100" s="578">
        <f>COUNTIF(V101:AC101,"○")*3+COUNTIF(V101:AC101,"△")</f>
        <v>6</v>
      </c>
      <c r="AE100" s="578">
        <f>V100-W100+X100-Y100+Z100-AA100</f>
        <v>3</v>
      </c>
      <c r="AF100" s="578">
        <f>V100+X100+Z100</f>
        <v>6</v>
      </c>
      <c r="AG100" s="580">
        <v>2</v>
      </c>
    </row>
    <row r="101" spans="1:33" ht="20.100000000000001" customHeight="1" x14ac:dyDescent="0.2">
      <c r="A101" s="546"/>
      <c r="B101" s="592"/>
      <c r="C101" s="592"/>
      <c r="D101" s="547"/>
      <c r="E101" s="581" t="str">
        <f>IF(E100&gt;F100,"○",IF(E100&lt;F100,"×",IF(E100=F100,"△")))</f>
        <v>×</v>
      </c>
      <c r="F101" s="582"/>
      <c r="G101" s="581" t="str">
        <f>IF(G100&gt;H100,"○",IF(G100&lt;H100,"×",IF(G100=H100,"△")))</f>
        <v>×</v>
      </c>
      <c r="H101" s="582"/>
      <c r="I101" s="581" t="str">
        <f>IF(I100&gt;J100,"○",IF(I100&lt;J100,"×",IF(I100=J100,"△")))</f>
        <v>×</v>
      </c>
      <c r="J101" s="582"/>
      <c r="K101" s="576"/>
      <c r="L101" s="577"/>
      <c r="M101" s="579"/>
      <c r="N101" s="579"/>
      <c r="O101" s="579"/>
      <c r="P101" s="580"/>
      <c r="Q101" s="229"/>
      <c r="R101" s="494"/>
      <c r="S101" s="601"/>
      <c r="T101" s="601"/>
      <c r="U101" s="495"/>
      <c r="V101" s="581" t="str">
        <f>IF(V100&gt;W100,"○",IF(V100&lt;W100,"×",IF(V100=W100,"△")))</f>
        <v>○</v>
      </c>
      <c r="W101" s="582"/>
      <c r="X101" s="581" t="str">
        <f>IF(X100&gt;Y100,"○",IF(X100&lt;Y100,"×",IF(X100=Y100,"△")))</f>
        <v>○</v>
      </c>
      <c r="Y101" s="582"/>
      <c r="Z101" s="581" t="str">
        <f>IF(Z100&gt;AA100,"○",IF(Z100&lt;AA100,"×",IF(Z100=AA100,"△")))</f>
        <v>×</v>
      </c>
      <c r="AA101" s="582"/>
      <c r="AB101" s="576"/>
      <c r="AC101" s="577"/>
      <c r="AD101" s="579"/>
      <c r="AE101" s="579"/>
      <c r="AF101" s="579"/>
      <c r="AG101" s="580"/>
    </row>
    <row r="102" spans="1:33" ht="20.100000000000001" customHeight="1" x14ac:dyDescent="0.2"/>
  </sheetData>
  <mergeCells count="584">
    <mergeCell ref="R100:U101"/>
    <mergeCell ref="AB100:AC101"/>
    <mergeCell ref="AD100:AD101"/>
    <mergeCell ref="AE100:AE101"/>
    <mergeCell ref="AF100:AF101"/>
    <mergeCell ref="AG100:AG101"/>
    <mergeCell ref="V101:W101"/>
    <mergeCell ref="X101:Y101"/>
    <mergeCell ref="A100:D101"/>
    <mergeCell ref="K100:L101"/>
    <mergeCell ref="M100:M101"/>
    <mergeCell ref="N100:N101"/>
    <mergeCell ref="O100:O101"/>
    <mergeCell ref="P100:P101"/>
    <mergeCell ref="E101:F101"/>
    <mergeCell ref="G101:H101"/>
    <mergeCell ref="I101:J101"/>
    <mergeCell ref="Z101:AA101"/>
    <mergeCell ref="R98:U99"/>
    <mergeCell ref="Z98:AA99"/>
    <mergeCell ref="A96:D97"/>
    <mergeCell ref="G96:H97"/>
    <mergeCell ref="M96:M97"/>
    <mergeCell ref="N96:N97"/>
    <mergeCell ref="O96:O97"/>
    <mergeCell ref="P96:P97"/>
    <mergeCell ref="E97:F97"/>
    <mergeCell ref="I97:J97"/>
    <mergeCell ref="K97:L97"/>
    <mergeCell ref="R96:U97"/>
    <mergeCell ref="V99:W99"/>
    <mergeCell ref="X99:Y99"/>
    <mergeCell ref="A98:D99"/>
    <mergeCell ref="I98:J99"/>
    <mergeCell ref="M98:M99"/>
    <mergeCell ref="N98:N99"/>
    <mergeCell ref="O98:O99"/>
    <mergeCell ref="P98:P99"/>
    <mergeCell ref="E99:F99"/>
    <mergeCell ref="G99:H99"/>
    <mergeCell ref="K99:L99"/>
    <mergeCell ref="AB99:AC99"/>
    <mergeCell ref="V92:W93"/>
    <mergeCell ref="X92:Y93"/>
    <mergeCell ref="Z92:AA93"/>
    <mergeCell ref="AB92:AC93"/>
    <mergeCell ref="AF92:AF93"/>
    <mergeCell ref="AG92:AG93"/>
    <mergeCell ref="V94:W95"/>
    <mergeCell ref="AD94:AD95"/>
    <mergeCell ref="AE94:AE95"/>
    <mergeCell ref="AF94:AF95"/>
    <mergeCell ref="AG94:AG95"/>
    <mergeCell ref="X95:Y95"/>
    <mergeCell ref="Z95:AA95"/>
    <mergeCell ref="AB95:AC95"/>
    <mergeCell ref="X96:Y97"/>
    <mergeCell ref="AD96:AD97"/>
    <mergeCell ref="AE96:AE97"/>
    <mergeCell ref="AF96:AF97"/>
    <mergeCell ref="AG96:AG97"/>
    <mergeCell ref="V97:W97"/>
    <mergeCell ref="Z97:AA97"/>
    <mergeCell ref="AB97:AC97"/>
    <mergeCell ref="AF89:AF90"/>
    <mergeCell ref="AG89:AG90"/>
    <mergeCell ref="AD92:AD93"/>
    <mergeCell ref="AE92:AE93"/>
    <mergeCell ref="AF87:AF88"/>
    <mergeCell ref="AG87:AG88"/>
    <mergeCell ref="AD98:AD99"/>
    <mergeCell ref="AE98:AE99"/>
    <mergeCell ref="AF98:AF99"/>
    <mergeCell ref="AG98:AG99"/>
    <mergeCell ref="AD87:AD88"/>
    <mergeCell ref="AE87:AE88"/>
    <mergeCell ref="AD89:AD90"/>
    <mergeCell ref="AE89:AE90"/>
    <mergeCell ref="AD85:AD86"/>
    <mergeCell ref="AE85:AE86"/>
    <mergeCell ref="B87:B88"/>
    <mergeCell ref="C87:C88"/>
    <mergeCell ref="D87:F88"/>
    <mergeCell ref="G87:M88"/>
    <mergeCell ref="N87:N88"/>
    <mergeCell ref="O87:O88"/>
    <mergeCell ref="B89:B90"/>
    <mergeCell ref="C89:C90"/>
    <mergeCell ref="D89:F90"/>
    <mergeCell ref="G89:M90"/>
    <mergeCell ref="N89:N90"/>
    <mergeCell ref="O89:O90"/>
    <mergeCell ref="R94:U95"/>
    <mergeCell ref="AF85:AF86"/>
    <mergeCell ref="AG85:AG86"/>
    <mergeCell ref="A52:L52"/>
    <mergeCell ref="N52:R52"/>
    <mergeCell ref="X54:Y54"/>
    <mergeCell ref="AD57:AE57"/>
    <mergeCell ref="AD58:AE65"/>
    <mergeCell ref="B85:B86"/>
    <mergeCell ref="C85:C86"/>
    <mergeCell ref="D85:F86"/>
    <mergeCell ref="G85:M86"/>
    <mergeCell ref="N85:N86"/>
    <mergeCell ref="O85:O86"/>
    <mergeCell ref="S85:S86"/>
    <mergeCell ref="T85:T86"/>
    <mergeCell ref="U85:AA86"/>
    <mergeCell ref="AE83:AE84"/>
    <mergeCell ref="AF83:AF84"/>
    <mergeCell ref="AG83:AG84"/>
    <mergeCell ref="S83:S84"/>
    <mergeCell ref="B83:B84"/>
    <mergeCell ref="C83:C84"/>
    <mergeCell ref="D83:F84"/>
    <mergeCell ref="A94:D95"/>
    <mergeCell ref="M94:M95"/>
    <mergeCell ref="N94:N95"/>
    <mergeCell ref="O94:O95"/>
    <mergeCell ref="P94:P95"/>
    <mergeCell ref="G95:H95"/>
    <mergeCell ref="I95:J95"/>
    <mergeCell ref="E94:F95"/>
    <mergeCell ref="K95:L95"/>
    <mergeCell ref="E92:F93"/>
    <mergeCell ref="A92:D93"/>
    <mergeCell ref="M92:M93"/>
    <mergeCell ref="N92:N93"/>
    <mergeCell ref="O92:O93"/>
    <mergeCell ref="O79:O80"/>
    <mergeCell ref="T83:T84"/>
    <mergeCell ref="P92:P93"/>
    <mergeCell ref="R92:U93"/>
    <mergeCell ref="G92:H93"/>
    <mergeCell ref="I92:J93"/>
    <mergeCell ref="K92:L93"/>
    <mergeCell ref="G83:M84"/>
    <mergeCell ref="S89:S90"/>
    <mergeCell ref="T89:T90"/>
    <mergeCell ref="T87:T88"/>
    <mergeCell ref="U83:AA84"/>
    <mergeCell ref="AB83:AB84"/>
    <mergeCell ref="AC83:AC84"/>
    <mergeCell ref="C79:C80"/>
    <mergeCell ref="D79:F80"/>
    <mergeCell ref="G79:M80"/>
    <mergeCell ref="N79:N80"/>
    <mergeCell ref="U89:AA90"/>
    <mergeCell ref="S87:S88"/>
    <mergeCell ref="AB85:AB86"/>
    <mergeCell ref="AC85:AC86"/>
    <mergeCell ref="U87:AA88"/>
    <mergeCell ref="AB87:AB88"/>
    <mergeCell ref="AC87:AC88"/>
    <mergeCell ref="N83:N84"/>
    <mergeCell ref="O83:O84"/>
    <mergeCell ref="AB89:AB90"/>
    <mergeCell ref="AC89:AC90"/>
    <mergeCell ref="AD83:AD84"/>
    <mergeCell ref="AB81:AB82"/>
    <mergeCell ref="AC81:AC82"/>
    <mergeCell ref="AD81:AD82"/>
    <mergeCell ref="AE81:AE82"/>
    <mergeCell ref="AF81:AF82"/>
    <mergeCell ref="AG81:AG82"/>
    <mergeCell ref="AG79:AG80"/>
    <mergeCell ref="B81:B82"/>
    <mergeCell ref="C81:C82"/>
    <mergeCell ref="D81:F82"/>
    <mergeCell ref="G81:M82"/>
    <mergeCell ref="N81:N82"/>
    <mergeCell ref="O81:O82"/>
    <mergeCell ref="S81:S82"/>
    <mergeCell ref="T81:T82"/>
    <mergeCell ref="U81:AA82"/>
    <mergeCell ref="U79:AA80"/>
    <mergeCell ref="AB79:AB80"/>
    <mergeCell ref="AC79:AC80"/>
    <mergeCell ref="AD79:AD80"/>
    <mergeCell ref="AE79:AE80"/>
    <mergeCell ref="AF79:AF80"/>
    <mergeCell ref="B79:B80"/>
    <mergeCell ref="B75:B76"/>
    <mergeCell ref="C75:C76"/>
    <mergeCell ref="D75:F76"/>
    <mergeCell ref="G75:M76"/>
    <mergeCell ref="N75:N76"/>
    <mergeCell ref="U77:AA78"/>
    <mergeCell ref="AB77:AB78"/>
    <mergeCell ref="AC77:AC78"/>
    <mergeCell ref="AD77:AD78"/>
    <mergeCell ref="AD71:AD72"/>
    <mergeCell ref="AE71:AE72"/>
    <mergeCell ref="AF71:AF72"/>
    <mergeCell ref="B71:B72"/>
    <mergeCell ref="C71:C72"/>
    <mergeCell ref="D71:F72"/>
    <mergeCell ref="S79:S80"/>
    <mergeCell ref="T79:T80"/>
    <mergeCell ref="T77:T78"/>
    <mergeCell ref="AE75:AE76"/>
    <mergeCell ref="AF75:AF76"/>
    <mergeCell ref="B77:B78"/>
    <mergeCell ref="C77:C78"/>
    <mergeCell ref="D77:F78"/>
    <mergeCell ref="G77:M78"/>
    <mergeCell ref="N77:N78"/>
    <mergeCell ref="O77:O78"/>
    <mergeCell ref="S77:S78"/>
    <mergeCell ref="S75:S76"/>
    <mergeCell ref="T75:T76"/>
    <mergeCell ref="U75:AA76"/>
    <mergeCell ref="AB75:AB76"/>
    <mergeCell ref="AC75:AC76"/>
    <mergeCell ref="AD75:AD76"/>
    <mergeCell ref="B73:B74"/>
    <mergeCell ref="C73:C74"/>
    <mergeCell ref="D73:F74"/>
    <mergeCell ref="G73:M74"/>
    <mergeCell ref="N73:N74"/>
    <mergeCell ref="O73:O74"/>
    <mergeCell ref="S73:S74"/>
    <mergeCell ref="T73:T74"/>
    <mergeCell ref="U73:AA74"/>
    <mergeCell ref="AB73:AB74"/>
    <mergeCell ref="AC73:AC74"/>
    <mergeCell ref="AD73:AD74"/>
    <mergeCell ref="AE73:AE74"/>
    <mergeCell ref="O75:O76"/>
    <mergeCell ref="AF77:AF78"/>
    <mergeCell ref="AG77:AG78"/>
    <mergeCell ref="AF73:AF74"/>
    <mergeCell ref="AG73:AG74"/>
    <mergeCell ref="AG75:AG76"/>
    <mergeCell ref="AE77:AE78"/>
    <mergeCell ref="G71:M72"/>
    <mergeCell ref="N71:N72"/>
    <mergeCell ref="O71:O72"/>
    <mergeCell ref="S71:S72"/>
    <mergeCell ref="T71:T72"/>
    <mergeCell ref="T69:T70"/>
    <mergeCell ref="AE67:AE68"/>
    <mergeCell ref="AF67:AF68"/>
    <mergeCell ref="AG67:AG68"/>
    <mergeCell ref="U67:AA68"/>
    <mergeCell ref="AB67:AB68"/>
    <mergeCell ref="AC67:AC68"/>
    <mergeCell ref="AD67:AD68"/>
    <mergeCell ref="AF69:AF70"/>
    <mergeCell ref="AG69:AG70"/>
    <mergeCell ref="U69:AA70"/>
    <mergeCell ref="AB69:AB70"/>
    <mergeCell ref="AC69:AC70"/>
    <mergeCell ref="AD69:AD70"/>
    <mergeCell ref="AE69:AE70"/>
    <mergeCell ref="AG71:AG72"/>
    <mergeCell ref="U71:AA72"/>
    <mergeCell ref="AB71:AB72"/>
    <mergeCell ref="AC71:AC72"/>
    <mergeCell ref="B69:B70"/>
    <mergeCell ref="C69:C70"/>
    <mergeCell ref="D69:F70"/>
    <mergeCell ref="G69:M70"/>
    <mergeCell ref="N69:N70"/>
    <mergeCell ref="O69:O70"/>
    <mergeCell ref="S69:S70"/>
    <mergeCell ref="S67:S68"/>
    <mergeCell ref="T67:T68"/>
    <mergeCell ref="B67:B68"/>
    <mergeCell ref="C67:C68"/>
    <mergeCell ref="D67:F68"/>
    <mergeCell ref="G67:M68"/>
    <mergeCell ref="N67:N68"/>
    <mergeCell ref="O67:O68"/>
    <mergeCell ref="Z57:AA57"/>
    <mergeCell ref="C58:D65"/>
    <mergeCell ref="G58:H65"/>
    <mergeCell ref="K58:L65"/>
    <mergeCell ref="O58:P65"/>
    <mergeCell ref="R58:S65"/>
    <mergeCell ref="V58:W65"/>
    <mergeCell ref="Z58:AA65"/>
    <mergeCell ref="T52:W52"/>
    <mergeCell ref="X52:AG52"/>
    <mergeCell ref="I54:J54"/>
    <mergeCell ref="C57:D57"/>
    <mergeCell ref="G57:H57"/>
    <mergeCell ref="K57:L57"/>
    <mergeCell ref="O57:P57"/>
    <mergeCell ref="R57:S57"/>
    <mergeCell ref="V57:W57"/>
    <mergeCell ref="R49:U50"/>
    <mergeCell ref="AB49:AC50"/>
    <mergeCell ref="AD49:AD50"/>
    <mergeCell ref="AE49:AE50"/>
    <mergeCell ref="AF49:AF50"/>
    <mergeCell ref="AG49:AG50"/>
    <mergeCell ref="V50:W50"/>
    <mergeCell ref="X50:Y50"/>
    <mergeCell ref="Z50:AA50"/>
    <mergeCell ref="A49:D50"/>
    <mergeCell ref="K49:L50"/>
    <mergeCell ref="M49:M50"/>
    <mergeCell ref="N49:N50"/>
    <mergeCell ref="O49:O50"/>
    <mergeCell ref="P49:P50"/>
    <mergeCell ref="E50:F50"/>
    <mergeCell ref="G50:H50"/>
    <mergeCell ref="I50:J50"/>
    <mergeCell ref="R47:U48"/>
    <mergeCell ref="Z47:AA48"/>
    <mergeCell ref="AD47:AD48"/>
    <mergeCell ref="AE47:AE48"/>
    <mergeCell ref="AF47:AF48"/>
    <mergeCell ref="AG47:AG48"/>
    <mergeCell ref="V48:W48"/>
    <mergeCell ref="X48:Y48"/>
    <mergeCell ref="AB48:AC48"/>
    <mergeCell ref="A47:D48"/>
    <mergeCell ref="I47:J48"/>
    <mergeCell ref="M47:M48"/>
    <mergeCell ref="N47:N48"/>
    <mergeCell ref="O47:O48"/>
    <mergeCell ref="P47:P48"/>
    <mergeCell ref="E48:F48"/>
    <mergeCell ref="G48:H48"/>
    <mergeCell ref="K48:L48"/>
    <mergeCell ref="R45:U46"/>
    <mergeCell ref="X45:Y46"/>
    <mergeCell ref="AD45:AD46"/>
    <mergeCell ref="AE45:AE46"/>
    <mergeCell ref="AF45:AF46"/>
    <mergeCell ref="AG45:AG46"/>
    <mergeCell ref="V46:W46"/>
    <mergeCell ref="Z46:AA46"/>
    <mergeCell ref="AB46:AC46"/>
    <mergeCell ref="A45:D46"/>
    <mergeCell ref="G45:H46"/>
    <mergeCell ref="M45:M46"/>
    <mergeCell ref="N45:N46"/>
    <mergeCell ref="O45:O46"/>
    <mergeCell ref="P45:P46"/>
    <mergeCell ref="E46:F46"/>
    <mergeCell ref="I46:J46"/>
    <mergeCell ref="K46:L46"/>
    <mergeCell ref="R43:U44"/>
    <mergeCell ref="V43:W44"/>
    <mergeCell ref="AD43:AD44"/>
    <mergeCell ref="AE43:AE44"/>
    <mergeCell ref="AF43:AF44"/>
    <mergeCell ref="AG43:AG44"/>
    <mergeCell ref="X44:Y44"/>
    <mergeCell ref="Z44:AA44"/>
    <mergeCell ref="AB44:AC44"/>
    <mergeCell ref="A43:D44"/>
    <mergeCell ref="E43:F44"/>
    <mergeCell ref="M43:M44"/>
    <mergeCell ref="N43:N44"/>
    <mergeCell ref="O43:O44"/>
    <mergeCell ref="P43:P44"/>
    <mergeCell ref="G44:H44"/>
    <mergeCell ref="I44:J44"/>
    <mergeCell ref="K44:L44"/>
    <mergeCell ref="AE41:AE42"/>
    <mergeCell ref="AF41:AF42"/>
    <mergeCell ref="AG41:AG42"/>
    <mergeCell ref="N41:N42"/>
    <mergeCell ref="O41:O42"/>
    <mergeCell ref="P41:P42"/>
    <mergeCell ref="R41:U42"/>
    <mergeCell ref="V41:W42"/>
    <mergeCell ref="X41:Y42"/>
    <mergeCell ref="A41:D42"/>
    <mergeCell ref="E41:F42"/>
    <mergeCell ref="G41:H42"/>
    <mergeCell ref="I41:J42"/>
    <mergeCell ref="K41:L42"/>
    <mergeCell ref="M41:M42"/>
    <mergeCell ref="AB38:AB39"/>
    <mergeCell ref="AC38:AC39"/>
    <mergeCell ref="AD38:AD39"/>
    <mergeCell ref="Z41:AA42"/>
    <mergeCell ref="AB41:AC42"/>
    <mergeCell ref="AD41:AD42"/>
    <mergeCell ref="B38:B39"/>
    <mergeCell ref="C38:C39"/>
    <mergeCell ref="D38:F39"/>
    <mergeCell ref="G38:M39"/>
    <mergeCell ref="N38:N39"/>
    <mergeCell ref="O38:O39"/>
    <mergeCell ref="S38:S39"/>
    <mergeCell ref="T38:T39"/>
    <mergeCell ref="U38:AA39"/>
    <mergeCell ref="AE38:AE39"/>
    <mergeCell ref="AF38:AF39"/>
    <mergeCell ref="AG38:AG39"/>
    <mergeCell ref="AG36:AG37"/>
    <mergeCell ref="U36:AA37"/>
    <mergeCell ref="AB36:AB37"/>
    <mergeCell ref="AC36:AC37"/>
    <mergeCell ref="AD36:AD37"/>
    <mergeCell ref="AE36:AE37"/>
    <mergeCell ref="AF36:AF37"/>
    <mergeCell ref="N32:N33"/>
    <mergeCell ref="O32:O33"/>
    <mergeCell ref="AF34:AF35"/>
    <mergeCell ref="AG34:AG35"/>
    <mergeCell ref="B36:B37"/>
    <mergeCell ref="C36:C37"/>
    <mergeCell ref="D36:F37"/>
    <mergeCell ref="G36:M37"/>
    <mergeCell ref="N36:N37"/>
    <mergeCell ref="O36:O37"/>
    <mergeCell ref="S36:S37"/>
    <mergeCell ref="T36:T37"/>
    <mergeCell ref="T34:T35"/>
    <mergeCell ref="U34:AA35"/>
    <mergeCell ref="AB34:AB35"/>
    <mergeCell ref="AC34:AC35"/>
    <mergeCell ref="AD34:AD35"/>
    <mergeCell ref="AE34:AE35"/>
    <mergeCell ref="D28:F29"/>
    <mergeCell ref="G28:M29"/>
    <mergeCell ref="N28:N29"/>
    <mergeCell ref="O28:O29"/>
    <mergeCell ref="AE32:AE33"/>
    <mergeCell ref="AF32:AF33"/>
    <mergeCell ref="AG32:AG33"/>
    <mergeCell ref="B34:B35"/>
    <mergeCell ref="C34:C35"/>
    <mergeCell ref="D34:F35"/>
    <mergeCell ref="G34:M35"/>
    <mergeCell ref="N34:N35"/>
    <mergeCell ref="O34:O35"/>
    <mergeCell ref="S34:S35"/>
    <mergeCell ref="S32:S33"/>
    <mergeCell ref="T32:T33"/>
    <mergeCell ref="U32:AA33"/>
    <mergeCell ref="AB32:AB33"/>
    <mergeCell ref="AC32:AC33"/>
    <mergeCell ref="AD32:AD33"/>
    <mergeCell ref="B32:B33"/>
    <mergeCell ref="C32:C33"/>
    <mergeCell ref="D32:F33"/>
    <mergeCell ref="G32:M33"/>
    <mergeCell ref="AB30:AB31"/>
    <mergeCell ref="AC30:AC31"/>
    <mergeCell ref="AD30:AD31"/>
    <mergeCell ref="AE30:AE31"/>
    <mergeCell ref="AF30:AF31"/>
    <mergeCell ref="AG30:AG31"/>
    <mergeCell ref="AG28:AG29"/>
    <mergeCell ref="B30:B31"/>
    <mergeCell ref="C30:C31"/>
    <mergeCell ref="D30:F31"/>
    <mergeCell ref="G30:M31"/>
    <mergeCell ref="N30:N31"/>
    <mergeCell ref="O30:O31"/>
    <mergeCell ref="S30:S31"/>
    <mergeCell ref="T30:T31"/>
    <mergeCell ref="U30:AA31"/>
    <mergeCell ref="U28:AA29"/>
    <mergeCell ref="AB28:AB29"/>
    <mergeCell ref="AC28:AC29"/>
    <mergeCell ref="AD28:AD29"/>
    <mergeCell ref="AE28:AE29"/>
    <mergeCell ref="AF28:AF29"/>
    <mergeCell ref="B28:B29"/>
    <mergeCell ref="C28:C29"/>
    <mergeCell ref="B24:B25"/>
    <mergeCell ref="C24:C25"/>
    <mergeCell ref="D24:F25"/>
    <mergeCell ref="G24:M25"/>
    <mergeCell ref="N24:N25"/>
    <mergeCell ref="U26:AA27"/>
    <mergeCell ref="AB26:AB27"/>
    <mergeCell ref="AC26:AC27"/>
    <mergeCell ref="AD26:AD27"/>
    <mergeCell ref="AD20:AD21"/>
    <mergeCell ref="AE20:AE21"/>
    <mergeCell ref="AF20:AF21"/>
    <mergeCell ref="B20:B21"/>
    <mergeCell ref="C20:C21"/>
    <mergeCell ref="D20:F21"/>
    <mergeCell ref="S28:S29"/>
    <mergeCell ref="T28:T29"/>
    <mergeCell ref="T26:T27"/>
    <mergeCell ref="AE24:AE25"/>
    <mergeCell ref="AF24:AF25"/>
    <mergeCell ref="B26:B27"/>
    <mergeCell ref="C26:C27"/>
    <mergeCell ref="D26:F27"/>
    <mergeCell ref="G26:M27"/>
    <mergeCell ref="N26:N27"/>
    <mergeCell ref="O26:O27"/>
    <mergeCell ref="S26:S27"/>
    <mergeCell ref="S24:S25"/>
    <mergeCell ref="T24:T25"/>
    <mergeCell ref="U24:AA25"/>
    <mergeCell ref="AB24:AB25"/>
    <mergeCell ref="AC24:AC25"/>
    <mergeCell ref="AD24:AD25"/>
    <mergeCell ref="B22:B23"/>
    <mergeCell ref="C22:C23"/>
    <mergeCell ref="D22:F23"/>
    <mergeCell ref="G22:M23"/>
    <mergeCell ref="N22:N23"/>
    <mergeCell ref="O22:O23"/>
    <mergeCell ref="S22:S23"/>
    <mergeCell ref="T22:T23"/>
    <mergeCell ref="U22:AA23"/>
    <mergeCell ref="AB22:AB23"/>
    <mergeCell ref="AC22:AC23"/>
    <mergeCell ref="AD22:AD23"/>
    <mergeCell ref="AE22:AE23"/>
    <mergeCell ref="O24:O25"/>
    <mergeCell ref="AF26:AF27"/>
    <mergeCell ref="AG26:AG27"/>
    <mergeCell ref="AF22:AF23"/>
    <mergeCell ref="AG22:AG23"/>
    <mergeCell ref="AG24:AG25"/>
    <mergeCell ref="AE26:AE27"/>
    <mergeCell ref="G20:M21"/>
    <mergeCell ref="N20:N21"/>
    <mergeCell ref="O20:O21"/>
    <mergeCell ref="S20:S21"/>
    <mergeCell ref="T20:T21"/>
    <mergeCell ref="T18:T19"/>
    <mergeCell ref="AE16:AE17"/>
    <mergeCell ref="AF16:AF17"/>
    <mergeCell ref="AG16:AG17"/>
    <mergeCell ref="U16:AA17"/>
    <mergeCell ref="AB16:AB17"/>
    <mergeCell ref="AC16:AC17"/>
    <mergeCell ref="AD16:AD17"/>
    <mergeCell ref="AF18:AF19"/>
    <mergeCell ref="AG18:AG19"/>
    <mergeCell ref="U18:AA19"/>
    <mergeCell ref="AB18:AB19"/>
    <mergeCell ref="AC18:AC19"/>
    <mergeCell ref="AD18:AD19"/>
    <mergeCell ref="AE18:AE19"/>
    <mergeCell ref="AG20:AG21"/>
    <mergeCell ref="U20:AA21"/>
    <mergeCell ref="AB20:AB21"/>
    <mergeCell ref="AC20:AC21"/>
    <mergeCell ref="B18:B19"/>
    <mergeCell ref="C18:C19"/>
    <mergeCell ref="D18:F19"/>
    <mergeCell ref="G18:M19"/>
    <mergeCell ref="N18:N19"/>
    <mergeCell ref="O18:O19"/>
    <mergeCell ref="S18:S19"/>
    <mergeCell ref="S16:S17"/>
    <mergeCell ref="T16:T17"/>
    <mergeCell ref="B16:B17"/>
    <mergeCell ref="C16:C17"/>
    <mergeCell ref="D16:F17"/>
    <mergeCell ref="G16:M17"/>
    <mergeCell ref="N16:N17"/>
    <mergeCell ref="O16:O17"/>
    <mergeCell ref="A1:L1"/>
    <mergeCell ref="N1:R1"/>
    <mergeCell ref="T1:W1"/>
    <mergeCell ref="X1:AG1"/>
    <mergeCell ref="I3:J3"/>
    <mergeCell ref="X3:Y3"/>
    <mergeCell ref="Z6:AA6"/>
    <mergeCell ref="AD6:AE6"/>
    <mergeCell ref="C7:D14"/>
    <mergeCell ref="G7:H14"/>
    <mergeCell ref="K7:L14"/>
    <mergeCell ref="O7:P14"/>
    <mergeCell ref="R7:S14"/>
    <mergeCell ref="V7:W14"/>
    <mergeCell ref="Z7:AA14"/>
    <mergeCell ref="AD7:AE14"/>
    <mergeCell ref="C6:D6"/>
    <mergeCell ref="G6:H6"/>
    <mergeCell ref="K6:L6"/>
    <mergeCell ref="O6:P6"/>
    <mergeCell ref="R6:S6"/>
    <mergeCell ref="V6:W6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4" orientation="portrait" horizontalDpi="4294967293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95"/>
  <sheetViews>
    <sheetView view="pageBreakPreview" zoomScale="90" zoomScaleNormal="100" zoomScaleSheetLayoutView="90" workbookViewId="0">
      <selection sqref="A1:L1"/>
    </sheetView>
  </sheetViews>
  <sheetFormatPr defaultColWidth="9" defaultRowHeight="13.2" x14ac:dyDescent="0.2"/>
  <cols>
    <col min="1" max="35" width="5.44140625" style="262" customWidth="1"/>
    <col min="36" max="257" width="9" style="262"/>
    <col min="258" max="285" width="5.6640625" style="262" customWidth="1"/>
    <col min="286" max="513" width="9" style="262"/>
    <col min="514" max="541" width="5.6640625" style="262" customWidth="1"/>
    <col min="542" max="769" width="9" style="262"/>
    <col min="770" max="797" width="5.6640625" style="262" customWidth="1"/>
    <col min="798" max="1025" width="9" style="262"/>
    <col min="1026" max="1053" width="5.6640625" style="262" customWidth="1"/>
    <col min="1054" max="1281" width="9" style="262"/>
    <col min="1282" max="1309" width="5.6640625" style="262" customWidth="1"/>
    <col min="1310" max="1537" width="9" style="262"/>
    <col min="1538" max="1565" width="5.6640625" style="262" customWidth="1"/>
    <col min="1566" max="1793" width="9" style="262"/>
    <col min="1794" max="1821" width="5.6640625" style="262" customWidth="1"/>
    <col min="1822" max="2049" width="9" style="262"/>
    <col min="2050" max="2077" width="5.6640625" style="262" customWidth="1"/>
    <col min="2078" max="2305" width="9" style="262"/>
    <col min="2306" max="2333" width="5.6640625" style="262" customWidth="1"/>
    <col min="2334" max="2561" width="9" style="262"/>
    <col min="2562" max="2589" width="5.6640625" style="262" customWidth="1"/>
    <col min="2590" max="2817" width="9" style="262"/>
    <col min="2818" max="2845" width="5.6640625" style="262" customWidth="1"/>
    <col min="2846" max="3073" width="9" style="262"/>
    <col min="3074" max="3101" width="5.6640625" style="262" customWidth="1"/>
    <col min="3102" max="3329" width="9" style="262"/>
    <col min="3330" max="3357" width="5.6640625" style="262" customWidth="1"/>
    <col min="3358" max="3585" width="9" style="262"/>
    <col min="3586" max="3613" width="5.6640625" style="262" customWidth="1"/>
    <col min="3614" max="3841" width="9" style="262"/>
    <col min="3842" max="3869" width="5.6640625" style="262" customWidth="1"/>
    <col min="3870" max="4097" width="9" style="262"/>
    <col min="4098" max="4125" width="5.6640625" style="262" customWidth="1"/>
    <col min="4126" max="4353" width="9" style="262"/>
    <col min="4354" max="4381" width="5.6640625" style="262" customWidth="1"/>
    <col min="4382" max="4609" width="9" style="262"/>
    <col min="4610" max="4637" width="5.6640625" style="262" customWidth="1"/>
    <col min="4638" max="4865" width="9" style="262"/>
    <col min="4866" max="4893" width="5.6640625" style="262" customWidth="1"/>
    <col min="4894" max="5121" width="9" style="262"/>
    <col min="5122" max="5149" width="5.6640625" style="262" customWidth="1"/>
    <col min="5150" max="5377" width="9" style="262"/>
    <col min="5378" max="5405" width="5.6640625" style="262" customWidth="1"/>
    <col min="5406" max="5633" width="9" style="262"/>
    <col min="5634" max="5661" width="5.6640625" style="262" customWidth="1"/>
    <col min="5662" max="5889" width="9" style="262"/>
    <col min="5890" max="5917" width="5.6640625" style="262" customWidth="1"/>
    <col min="5918" max="6145" width="9" style="262"/>
    <col min="6146" max="6173" width="5.6640625" style="262" customWidth="1"/>
    <col min="6174" max="6401" width="9" style="262"/>
    <col min="6402" max="6429" width="5.6640625" style="262" customWidth="1"/>
    <col min="6430" max="6657" width="9" style="262"/>
    <col min="6658" max="6685" width="5.6640625" style="262" customWidth="1"/>
    <col min="6686" max="6913" width="9" style="262"/>
    <col min="6914" max="6941" width="5.6640625" style="262" customWidth="1"/>
    <col min="6942" max="7169" width="9" style="262"/>
    <col min="7170" max="7197" width="5.6640625" style="262" customWidth="1"/>
    <col min="7198" max="7425" width="9" style="262"/>
    <col min="7426" max="7453" width="5.6640625" style="262" customWidth="1"/>
    <col min="7454" max="7681" width="9" style="262"/>
    <col min="7682" max="7709" width="5.6640625" style="262" customWidth="1"/>
    <col min="7710" max="7937" width="9" style="262"/>
    <col min="7938" max="7965" width="5.6640625" style="262" customWidth="1"/>
    <col min="7966" max="8193" width="9" style="262"/>
    <col min="8194" max="8221" width="5.6640625" style="262" customWidth="1"/>
    <col min="8222" max="8449" width="9" style="262"/>
    <col min="8450" max="8477" width="5.6640625" style="262" customWidth="1"/>
    <col min="8478" max="8705" width="9" style="262"/>
    <col min="8706" max="8733" width="5.6640625" style="262" customWidth="1"/>
    <col min="8734" max="8961" width="9" style="262"/>
    <col min="8962" max="8989" width="5.6640625" style="262" customWidth="1"/>
    <col min="8990" max="9217" width="9" style="262"/>
    <col min="9218" max="9245" width="5.6640625" style="262" customWidth="1"/>
    <col min="9246" max="9473" width="9" style="262"/>
    <col min="9474" max="9501" width="5.6640625" style="262" customWidth="1"/>
    <col min="9502" max="9729" width="9" style="262"/>
    <col min="9730" max="9757" width="5.6640625" style="262" customWidth="1"/>
    <col min="9758" max="9985" width="9" style="262"/>
    <col min="9986" max="10013" width="5.6640625" style="262" customWidth="1"/>
    <col min="10014" max="10241" width="9" style="262"/>
    <col min="10242" max="10269" width="5.6640625" style="262" customWidth="1"/>
    <col min="10270" max="10497" width="9" style="262"/>
    <col min="10498" max="10525" width="5.6640625" style="262" customWidth="1"/>
    <col min="10526" max="10753" width="9" style="262"/>
    <col min="10754" max="10781" width="5.6640625" style="262" customWidth="1"/>
    <col min="10782" max="11009" width="9" style="262"/>
    <col min="11010" max="11037" width="5.6640625" style="262" customWidth="1"/>
    <col min="11038" max="11265" width="9" style="262"/>
    <col min="11266" max="11293" width="5.6640625" style="262" customWidth="1"/>
    <col min="11294" max="11521" width="9" style="262"/>
    <col min="11522" max="11549" width="5.6640625" style="262" customWidth="1"/>
    <col min="11550" max="11777" width="9" style="262"/>
    <col min="11778" max="11805" width="5.6640625" style="262" customWidth="1"/>
    <col min="11806" max="12033" width="9" style="262"/>
    <col min="12034" max="12061" width="5.6640625" style="262" customWidth="1"/>
    <col min="12062" max="12289" width="9" style="262"/>
    <col min="12290" max="12317" width="5.6640625" style="262" customWidth="1"/>
    <col min="12318" max="12545" width="9" style="262"/>
    <col min="12546" max="12573" width="5.6640625" style="262" customWidth="1"/>
    <col min="12574" max="12801" width="9" style="262"/>
    <col min="12802" max="12829" width="5.6640625" style="262" customWidth="1"/>
    <col min="12830" max="13057" width="9" style="262"/>
    <col min="13058" max="13085" width="5.6640625" style="262" customWidth="1"/>
    <col min="13086" max="13313" width="9" style="262"/>
    <col min="13314" max="13341" width="5.6640625" style="262" customWidth="1"/>
    <col min="13342" max="13569" width="9" style="262"/>
    <col min="13570" max="13597" width="5.6640625" style="262" customWidth="1"/>
    <col min="13598" max="13825" width="9" style="262"/>
    <col min="13826" max="13853" width="5.6640625" style="262" customWidth="1"/>
    <col min="13854" max="14081" width="9" style="262"/>
    <col min="14082" max="14109" width="5.6640625" style="262" customWidth="1"/>
    <col min="14110" max="14337" width="9" style="262"/>
    <col min="14338" max="14365" width="5.6640625" style="262" customWidth="1"/>
    <col min="14366" max="14593" width="9" style="262"/>
    <col min="14594" max="14621" width="5.6640625" style="262" customWidth="1"/>
    <col min="14622" max="14849" width="9" style="262"/>
    <col min="14850" max="14877" width="5.6640625" style="262" customWidth="1"/>
    <col min="14878" max="15105" width="9" style="262"/>
    <col min="15106" max="15133" width="5.6640625" style="262" customWidth="1"/>
    <col min="15134" max="15361" width="9" style="262"/>
    <col min="15362" max="15389" width="5.6640625" style="262" customWidth="1"/>
    <col min="15390" max="15617" width="9" style="262"/>
    <col min="15618" max="15645" width="5.6640625" style="262" customWidth="1"/>
    <col min="15646" max="15873" width="9" style="262"/>
    <col min="15874" max="15901" width="5.6640625" style="262" customWidth="1"/>
    <col min="15902" max="16129" width="9" style="262"/>
    <col min="16130" max="16157" width="5.6640625" style="262" customWidth="1"/>
    <col min="16158" max="16384" width="9" style="262"/>
  </cols>
  <sheetData>
    <row r="1" spans="1:33" ht="22.05" customHeight="1" x14ac:dyDescent="0.2">
      <c r="A1" s="440" t="str">
        <f>'U12選手権組合せ (抽選結果)'!G2</f>
        <v>■第1日　2月4日  予選リーグ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N1" s="441" t="s">
        <v>339</v>
      </c>
      <c r="O1" s="441"/>
      <c r="P1" s="441"/>
      <c r="Q1" s="441"/>
      <c r="R1" s="441"/>
      <c r="T1" s="442" t="s">
        <v>337</v>
      </c>
      <c r="U1" s="442"/>
      <c r="V1" s="442"/>
      <c r="W1" s="442"/>
      <c r="X1" s="443" t="str">
        <f>'U12選手権組合せ (抽選結果)'!A58</f>
        <v>SAKURAグリーンフィールドAB</v>
      </c>
      <c r="Y1" s="443"/>
      <c r="Z1" s="443"/>
      <c r="AA1" s="443"/>
      <c r="AB1" s="443"/>
      <c r="AC1" s="443"/>
      <c r="AD1" s="443"/>
      <c r="AE1" s="443"/>
      <c r="AF1" s="443"/>
      <c r="AG1" s="443"/>
    </row>
    <row r="2" spans="1:33" ht="16.05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R2" s="236"/>
      <c r="S2" s="236"/>
      <c r="T2" s="236"/>
      <c r="U2" s="236"/>
      <c r="V2" s="123"/>
      <c r="W2" s="123"/>
      <c r="X2" s="123"/>
      <c r="Y2" s="123"/>
      <c r="Z2" s="123"/>
      <c r="AA2" s="123"/>
      <c r="AB2" s="123"/>
      <c r="AC2" s="123"/>
      <c r="AD2" s="123"/>
      <c r="AE2" s="123"/>
    </row>
    <row r="3" spans="1:33" ht="20.100000000000001" customHeight="1" x14ac:dyDescent="0.2">
      <c r="A3" s="47"/>
      <c r="B3" s="47"/>
      <c r="C3" s="47"/>
      <c r="D3" s="47"/>
      <c r="E3" s="47"/>
      <c r="F3" s="47"/>
      <c r="G3" s="47"/>
      <c r="I3" s="442" t="s">
        <v>104</v>
      </c>
      <c r="J3" s="442"/>
      <c r="M3" s="236"/>
      <c r="R3" s="236"/>
      <c r="S3" s="236"/>
      <c r="T3" s="236"/>
      <c r="U3" s="236"/>
      <c r="V3" s="123"/>
      <c r="X3" s="442" t="s">
        <v>105</v>
      </c>
      <c r="Y3" s="442"/>
      <c r="Z3" s="47"/>
    </row>
    <row r="4" spans="1:33" ht="20.100000000000001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292"/>
      <c r="K4" s="290"/>
      <c r="L4" s="290"/>
      <c r="M4" s="290"/>
      <c r="N4" s="290"/>
      <c r="O4" s="290"/>
      <c r="P4" s="279"/>
      <c r="Q4" s="279"/>
      <c r="R4" s="279"/>
      <c r="S4" s="279"/>
      <c r="T4" s="279"/>
      <c r="U4" s="279"/>
      <c r="V4" s="279"/>
      <c r="W4" s="279"/>
      <c r="X4" s="280"/>
      <c r="Y4" s="292"/>
      <c r="Z4" s="290"/>
      <c r="AA4" s="290"/>
      <c r="AB4" s="290"/>
      <c r="AC4" s="290"/>
      <c r="AD4" s="290"/>
    </row>
    <row r="5" spans="1:33" ht="20.100000000000001" customHeight="1" thickTop="1" x14ac:dyDescent="0.2">
      <c r="A5" s="1"/>
      <c r="B5" s="1"/>
      <c r="C5" s="1"/>
      <c r="D5" s="125"/>
      <c r="E5" s="126"/>
      <c r="F5" s="126"/>
      <c r="G5" s="249"/>
      <c r="H5" s="247"/>
      <c r="I5" s="248"/>
      <c r="J5" s="279"/>
      <c r="K5" s="42"/>
      <c r="L5" s="43"/>
      <c r="M5" s="279"/>
      <c r="N5" s="279"/>
      <c r="O5" s="293"/>
      <c r="P5" s="1"/>
      <c r="Q5" s="1"/>
      <c r="R5" s="1"/>
      <c r="S5" s="125"/>
      <c r="T5" s="126"/>
      <c r="U5" s="126"/>
      <c r="V5" s="249"/>
      <c r="W5" s="247"/>
      <c r="X5" s="248"/>
      <c r="Y5" s="279"/>
      <c r="Z5" s="42"/>
      <c r="AA5" s="43"/>
      <c r="AB5" s="279"/>
      <c r="AC5" s="279"/>
      <c r="AD5" s="293"/>
    </row>
    <row r="6" spans="1:33" ht="20.100000000000001" customHeight="1" x14ac:dyDescent="0.2">
      <c r="A6" s="1"/>
      <c r="B6" s="1"/>
      <c r="C6" s="461">
        <v>1</v>
      </c>
      <c r="D6" s="461"/>
      <c r="E6" s="229"/>
      <c r="F6" s="1"/>
      <c r="G6" s="461">
        <v>2</v>
      </c>
      <c r="H6" s="461"/>
      <c r="I6" s="229"/>
      <c r="J6" s="1"/>
      <c r="K6" s="461">
        <v>3</v>
      </c>
      <c r="L6" s="461"/>
      <c r="M6" s="229"/>
      <c r="N6" s="1"/>
      <c r="O6" s="461">
        <v>4</v>
      </c>
      <c r="P6" s="461"/>
      <c r="Q6" s="1"/>
      <c r="R6" s="461">
        <v>5</v>
      </c>
      <c r="S6" s="461"/>
      <c r="T6" s="229"/>
      <c r="U6" s="1"/>
      <c r="V6" s="461">
        <v>6</v>
      </c>
      <c r="W6" s="461"/>
      <c r="X6" s="229"/>
      <c r="Y6" s="1"/>
      <c r="Z6" s="461">
        <v>7</v>
      </c>
      <c r="AA6" s="461"/>
      <c r="AB6" s="229"/>
      <c r="AC6" s="1"/>
      <c r="AD6" s="461">
        <v>8</v>
      </c>
      <c r="AE6" s="461"/>
    </row>
    <row r="7" spans="1:33" ht="20.100000000000001" customHeight="1" x14ac:dyDescent="0.2">
      <c r="A7" s="1"/>
      <c r="B7" s="1"/>
      <c r="C7" s="554" t="str">
        <f>'U12選手権組合せ (抽選結果)'!C58</f>
        <v>さつきが丘スポーツ少年団サッカー部</v>
      </c>
      <c r="D7" s="554"/>
      <c r="E7" s="244"/>
      <c r="F7" s="242"/>
      <c r="G7" s="637" t="str">
        <f>'U12選手権組合せ (抽選結果)'!C59</f>
        <v>ＦＣ真岡２１ファンタジーＵ－１１</v>
      </c>
      <c r="H7" s="637"/>
      <c r="I7" s="244"/>
      <c r="J7" s="128"/>
      <c r="K7" s="554" t="str">
        <f>'U12選手権組合せ (抽選結果)'!C60</f>
        <v>宇都宮フットボールクラブジュニア</v>
      </c>
      <c r="L7" s="554"/>
      <c r="M7" s="244"/>
      <c r="N7" s="128"/>
      <c r="O7" s="638" t="str">
        <f>'U12選手権組合せ (抽選結果)'!C61</f>
        <v>ＦＣ　ＳＨＵＪＡＫＵ</v>
      </c>
      <c r="P7" s="638"/>
      <c r="Q7" s="128"/>
      <c r="R7" s="556" t="str">
        <f>'U12選手権組合せ (抽選結果)'!C62</f>
        <v>ＦＣ　ＳＦｉＤＡ</v>
      </c>
      <c r="S7" s="556"/>
      <c r="T7" s="244"/>
      <c r="U7" s="128"/>
      <c r="V7" s="556" t="str">
        <f>'U12選手権組合せ (抽選結果)'!C63</f>
        <v>大山フットボールクラブアミーゴ</v>
      </c>
      <c r="W7" s="556"/>
      <c r="X7" s="244"/>
      <c r="Y7" s="128"/>
      <c r="Z7" s="554" t="str">
        <f>'U12選手権組合せ (抽選結果)'!C64</f>
        <v>大谷北ＦＣフォルテ</v>
      </c>
      <c r="AA7" s="554"/>
      <c r="AB7" s="244"/>
      <c r="AC7" s="128"/>
      <c r="AD7" s="555" t="str">
        <f>'U12選手権組合せ (抽選結果)'!C65</f>
        <v>ＦＣみらい</v>
      </c>
      <c r="AE7" s="555"/>
    </row>
    <row r="8" spans="1:33" ht="20.100000000000001" customHeight="1" x14ac:dyDescent="0.2">
      <c r="A8" s="1"/>
      <c r="B8" s="1"/>
      <c r="C8" s="554"/>
      <c r="D8" s="554"/>
      <c r="E8" s="244"/>
      <c r="F8" s="242"/>
      <c r="G8" s="637"/>
      <c r="H8" s="637"/>
      <c r="I8" s="244"/>
      <c r="J8" s="128"/>
      <c r="K8" s="554"/>
      <c r="L8" s="554"/>
      <c r="M8" s="244"/>
      <c r="N8" s="128"/>
      <c r="O8" s="638"/>
      <c r="P8" s="638"/>
      <c r="Q8" s="128"/>
      <c r="R8" s="556"/>
      <c r="S8" s="556"/>
      <c r="T8" s="244"/>
      <c r="U8" s="128"/>
      <c r="V8" s="556"/>
      <c r="W8" s="556"/>
      <c r="X8" s="244"/>
      <c r="Y8" s="128"/>
      <c r="Z8" s="554"/>
      <c r="AA8" s="554"/>
      <c r="AB8" s="244"/>
      <c r="AC8" s="128"/>
      <c r="AD8" s="555"/>
      <c r="AE8" s="555"/>
    </row>
    <row r="9" spans="1:33" ht="20.100000000000001" customHeight="1" x14ac:dyDescent="0.2">
      <c r="A9" s="1"/>
      <c r="B9" s="1"/>
      <c r="C9" s="554"/>
      <c r="D9" s="554"/>
      <c r="E9" s="244"/>
      <c r="F9" s="242"/>
      <c r="G9" s="637"/>
      <c r="H9" s="637"/>
      <c r="I9" s="244"/>
      <c r="J9" s="128"/>
      <c r="K9" s="554"/>
      <c r="L9" s="554"/>
      <c r="M9" s="244"/>
      <c r="N9" s="128"/>
      <c r="O9" s="638"/>
      <c r="P9" s="638"/>
      <c r="Q9" s="128"/>
      <c r="R9" s="556"/>
      <c r="S9" s="556"/>
      <c r="T9" s="244"/>
      <c r="U9" s="128"/>
      <c r="V9" s="556"/>
      <c r="W9" s="556"/>
      <c r="X9" s="244"/>
      <c r="Y9" s="128"/>
      <c r="Z9" s="554"/>
      <c r="AA9" s="554"/>
      <c r="AB9" s="244"/>
      <c r="AC9" s="128"/>
      <c r="AD9" s="555"/>
      <c r="AE9" s="555"/>
    </row>
    <row r="10" spans="1:33" ht="20.100000000000001" customHeight="1" x14ac:dyDescent="0.2">
      <c r="A10" s="1"/>
      <c r="B10" s="1"/>
      <c r="C10" s="554"/>
      <c r="D10" s="554"/>
      <c r="E10" s="244"/>
      <c r="F10" s="242"/>
      <c r="G10" s="637"/>
      <c r="H10" s="637"/>
      <c r="I10" s="244"/>
      <c r="J10" s="128"/>
      <c r="K10" s="554"/>
      <c r="L10" s="554"/>
      <c r="M10" s="244"/>
      <c r="N10" s="128"/>
      <c r="O10" s="638"/>
      <c r="P10" s="638"/>
      <c r="Q10" s="128"/>
      <c r="R10" s="556"/>
      <c r="S10" s="556"/>
      <c r="T10" s="244"/>
      <c r="U10" s="128"/>
      <c r="V10" s="556"/>
      <c r="W10" s="556"/>
      <c r="X10" s="244"/>
      <c r="Y10" s="128"/>
      <c r="Z10" s="554"/>
      <c r="AA10" s="554"/>
      <c r="AB10" s="244"/>
      <c r="AC10" s="128"/>
      <c r="AD10" s="555"/>
      <c r="AE10" s="555"/>
    </row>
    <row r="11" spans="1:33" ht="20.100000000000001" customHeight="1" x14ac:dyDescent="0.2">
      <c r="A11" s="1"/>
      <c r="B11" s="1"/>
      <c r="C11" s="554"/>
      <c r="D11" s="554"/>
      <c r="E11" s="244"/>
      <c r="F11" s="242"/>
      <c r="G11" s="637"/>
      <c r="H11" s="637"/>
      <c r="I11" s="244"/>
      <c r="J11" s="128"/>
      <c r="K11" s="554"/>
      <c r="L11" s="554"/>
      <c r="M11" s="244"/>
      <c r="N11" s="128"/>
      <c r="O11" s="638"/>
      <c r="P11" s="638"/>
      <c r="Q11" s="128"/>
      <c r="R11" s="556"/>
      <c r="S11" s="556"/>
      <c r="T11" s="244"/>
      <c r="U11" s="128"/>
      <c r="V11" s="556"/>
      <c r="W11" s="556"/>
      <c r="X11" s="244"/>
      <c r="Y11" s="128"/>
      <c r="Z11" s="554"/>
      <c r="AA11" s="554"/>
      <c r="AB11" s="244"/>
      <c r="AC11" s="128"/>
      <c r="AD11" s="555"/>
      <c r="AE11" s="555"/>
    </row>
    <row r="12" spans="1:33" ht="20.100000000000001" customHeight="1" x14ac:dyDescent="0.2">
      <c r="A12" s="1"/>
      <c r="B12" s="1"/>
      <c r="C12" s="554"/>
      <c r="D12" s="554"/>
      <c r="E12" s="244"/>
      <c r="F12" s="242"/>
      <c r="G12" s="637"/>
      <c r="H12" s="637"/>
      <c r="I12" s="244"/>
      <c r="J12" s="128"/>
      <c r="K12" s="554"/>
      <c r="L12" s="554"/>
      <c r="M12" s="244"/>
      <c r="N12" s="128"/>
      <c r="O12" s="638"/>
      <c r="P12" s="638"/>
      <c r="Q12" s="128"/>
      <c r="R12" s="556"/>
      <c r="S12" s="556"/>
      <c r="T12" s="244"/>
      <c r="U12" s="128"/>
      <c r="V12" s="556"/>
      <c r="W12" s="556"/>
      <c r="X12" s="244"/>
      <c r="Y12" s="128"/>
      <c r="Z12" s="554"/>
      <c r="AA12" s="554"/>
      <c r="AB12" s="244"/>
      <c r="AC12" s="128"/>
      <c r="AD12" s="555"/>
      <c r="AE12" s="555"/>
    </row>
    <row r="13" spans="1:33" ht="20.100000000000001" customHeight="1" x14ac:dyDescent="0.2">
      <c r="A13" s="1"/>
      <c r="B13" s="1"/>
      <c r="C13" s="554"/>
      <c r="D13" s="554"/>
      <c r="E13" s="244"/>
      <c r="F13" s="242"/>
      <c r="G13" s="637"/>
      <c r="H13" s="637"/>
      <c r="I13" s="244"/>
      <c r="J13" s="128"/>
      <c r="K13" s="554"/>
      <c r="L13" s="554"/>
      <c r="M13" s="244"/>
      <c r="N13" s="128"/>
      <c r="O13" s="638"/>
      <c r="P13" s="638"/>
      <c r="Q13" s="128"/>
      <c r="R13" s="556"/>
      <c r="S13" s="556"/>
      <c r="T13" s="244"/>
      <c r="U13" s="128"/>
      <c r="V13" s="556"/>
      <c r="W13" s="556"/>
      <c r="X13" s="244"/>
      <c r="Y13" s="128"/>
      <c r="Z13" s="554"/>
      <c r="AA13" s="554"/>
      <c r="AB13" s="244"/>
      <c r="AC13" s="128"/>
      <c r="AD13" s="555"/>
      <c r="AE13" s="555"/>
    </row>
    <row r="14" spans="1:33" ht="20.100000000000001" customHeight="1" x14ac:dyDescent="0.2">
      <c r="A14" s="1"/>
      <c r="B14" s="1"/>
      <c r="C14" s="554"/>
      <c r="D14" s="554"/>
      <c r="E14" s="244"/>
      <c r="F14" s="242"/>
      <c r="G14" s="637"/>
      <c r="H14" s="637"/>
      <c r="I14" s="244"/>
      <c r="J14" s="128"/>
      <c r="K14" s="554"/>
      <c r="L14" s="554"/>
      <c r="M14" s="244"/>
      <c r="N14" s="128"/>
      <c r="O14" s="638"/>
      <c r="P14" s="638"/>
      <c r="Q14" s="128"/>
      <c r="R14" s="556"/>
      <c r="S14" s="556"/>
      <c r="T14" s="244"/>
      <c r="U14" s="128"/>
      <c r="V14" s="556"/>
      <c r="W14" s="556"/>
      <c r="X14" s="244"/>
      <c r="Y14" s="128"/>
      <c r="Z14" s="554"/>
      <c r="AA14" s="554"/>
      <c r="AB14" s="244"/>
      <c r="AC14" s="128"/>
      <c r="AD14" s="555"/>
      <c r="AE14" s="555"/>
    </row>
    <row r="15" spans="1:33" ht="20.100000000000001" customHeight="1" x14ac:dyDescent="0.2">
      <c r="B15" s="251" t="s">
        <v>289</v>
      </c>
      <c r="D15" s="251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B15" s="245" t="s">
        <v>86</v>
      </c>
      <c r="AC15" s="241" t="s">
        <v>15</v>
      </c>
      <c r="AD15" s="241" t="s">
        <v>16</v>
      </c>
      <c r="AE15" s="241" t="s">
        <v>16</v>
      </c>
      <c r="AF15" s="241" t="s">
        <v>14</v>
      </c>
      <c r="AG15" s="84" t="s">
        <v>87</v>
      </c>
    </row>
    <row r="16" spans="1:33" ht="14.1" customHeight="1" x14ac:dyDescent="0.2">
      <c r="B16" s="461" t="s">
        <v>290</v>
      </c>
      <c r="C16" s="461" t="s">
        <v>5</v>
      </c>
      <c r="D16" s="559">
        <v>0.39583333333333331</v>
      </c>
      <c r="E16" s="559"/>
      <c r="F16" s="559"/>
      <c r="G16" s="636" t="str">
        <f>C7</f>
        <v>さつきが丘スポーツ少年団サッカー部</v>
      </c>
      <c r="H16" s="636"/>
      <c r="I16" s="636"/>
      <c r="J16" s="636"/>
      <c r="K16" s="636"/>
      <c r="L16" s="636"/>
      <c r="M16" s="636"/>
      <c r="N16" s="461">
        <f>P16+P17</f>
        <v>0</v>
      </c>
      <c r="O16" s="561" t="s">
        <v>10</v>
      </c>
      <c r="P16" s="229">
        <v>0</v>
      </c>
      <c r="Q16" s="229" t="s">
        <v>36</v>
      </c>
      <c r="R16" s="229">
        <v>0</v>
      </c>
      <c r="S16" s="561" t="s">
        <v>11</v>
      </c>
      <c r="T16" s="461">
        <f>R16+R17</f>
        <v>0</v>
      </c>
      <c r="U16" s="598" t="str">
        <f>G7</f>
        <v>ＦＣ真岡２１ファンタジーＵ－１１</v>
      </c>
      <c r="V16" s="598"/>
      <c r="W16" s="598"/>
      <c r="X16" s="598"/>
      <c r="Y16" s="598"/>
      <c r="Z16" s="598"/>
      <c r="AA16" s="598"/>
      <c r="AB16" s="458" t="s">
        <v>86</v>
      </c>
      <c r="AC16" s="563" t="s">
        <v>82</v>
      </c>
      <c r="AD16" s="563" t="s">
        <v>80</v>
      </c>
      <c r="AE16" s="563" t="s">
        <v>291</v>
      </c>
      <c r="AF16" s="563">
        <v>8</v>
      </c>
      <c r="AG16" s="460" t="s">
        <v>87</v>
      </c>
    </row>
    <row r="17" spans="2:33" ht="14.1" customHeight="1" x14ac:dyDescent="0.2">
      <c r="B17" s="461"/>
      <c r="C17" s="461"/>
      <c r="D17" s="559"/>
      <c r="E17" s="559"/>
      <c r="F17" s="559"/>
      <c r="G17" s="636"/>
      <c r="H17" s="636"/>
      <c r="I17" s="636"/>
      <c r="J17" s="636"/>
      <c r="K17" s="636"/>
      <c r="L17" s="636"/>
      <c r="M17" s="636"/>
      <c r="N17" s="461"/>
      <c r="O17" s="561"/>
      <c r="P17" s="229">
        <v>0</v>
      </c>
      <c r="Q17" s="229" t="s">
        <v>36</v>
      </c>
      <c r="R17" s="229">
        <v>0</v>
      </c>
      <c r="S17" s="561"/>
      <c r="T17" s="461"/>
      <c r="U17" s="598"/>
      <c r="V17" s="598"/>
      <c r="W17" s="598"/>
      <c r="X17" s="598"/>
      <c r="Y17" s="598"/>
      <c r="Z17" s="598"/>
      <c r="AA17" s="598"/>
      <c r="AB17" s="458"/>
      <c r="AC17" s="563"/>
      <c r="AD17" s="563"/>
      <c r="AE17" s="563"/>
      <c r="AF17" s="563"/>
      <c r="AG17" s="460"/>
    </row>
    <row r="18" spans="2:33" ht="14.1" customHeight="1" x14ac:dyDescent="0.2">
      <c r="B18" s="461" t="s">
        <v>292</v>
      </c>
      <c r="C18" s="461" t="s">
        <v>5</v>
      </c>
      <c r="D18" s="559">
        <v>0.39583333333333331</v>
      </c>
      <c r="E18" s="559"/>
      <c r="F18" s="559"/>
      <c r="G18" s="567" t="str">
        <f>K7</f>
        <v>宇都宮フットボールクラブジュニア</v>
      </c>
      <c r="H18" s="567"/>
      <c r="I18" s="567"/>
      <c r="J18" s="567"/>
      <c r="K18" s="567"/>
      <c r="L18" s="567"/>
      <c r="M18" s="567"/>
      <c r="N18" s="461">
        <f>P18+P19</f>
        <v>1</v>
      </c>
      <c r="O18" s="561" t="s">
        <v>10</v>
      </c>
      <c r="P18" s="229">
        <v>1</v>
      </c>
      <c r="Q18" s="229" t="s">
        <v>36</v>
      </c>
      <c r="R18" s="229">
        <v>2</v>
      </c>
      <c r="S18" s="561" t="s">
        <v>11</v>
      </c>
      <c r="T18" s="461">
        <f>R18+R19</f>
        <v>4</v>
      </c>
      <c r="U18" s="560" t="str">
        <f>O7</f>
        <v>ＦＣ　ＳＨＵＪＡＫＵ</v>
      </c>
      <c r="V18" s="560"/>
      <c r="W18" s="560"/>
      <c r="X18" s="560"/>
      <c r="Y18" s="560"/>
      <c r="Z18" s="560"/>
      <c r="AA18" s="560"/>
      <c r="AB18" s="458" t="s">
        <v>86</v>
      </c>
      <c r="AC18" s="563" t="s">
        <v>293</v>
      </c>
      <c r="AD18" s="563" t="s">
        <v>291</v>
      </c>
      <c r="AE18" s="563" t="s">
        <v>80</v>
      </c>
      <c r="AF18" s="563">
        <v>5</v>
      </c>
      <c r="AG18" s="460" t="s">
        <v>87</v>
      </c>
    </row>
    <row r="19" spans="2:33" ht="14.1" customHeight="1" x14ac:dyDescent="0.2">
      <c r="B19" s="461"/>
      <c r="C19" s="461"/>
      <c r="D19" s="559"/>
      <c r="E19" s="559"/>
      <c r="F19" s="559"/>
      <c r="G19" s="567"/>
      <c r="H19" s="567"/>
      <c r="I19" s="567"/>
      <c r="J19" s="567"/>
      <c r="K19" s="567"/>
      <c r="L19" s="567"/>
      <c r="M19" s="567"/>
      <c r="N19" s="461"/>
      <c r="O19" s="561"/>
      <c r="P19" s="229">
        <v>0</v>
      </c>
      <c r="Q19" s="229" t="s">
        <v>36</v>
      </c>
      <c r="R19" s="229">
        <v>2</v>
      </c>
      <c r="S19" s="561"/>
      <c r="T19" s="461"/>
      <c r="U19" s="560"/>
      <c r="V19" s="560"/>
      <c r="W19" s="560"/>
      <c r="X19" s="560"/>
      <c r="Y19" s="560"/>
      <c r="Z19" s="560"/>
      <c r="AA19" s="560"/>
      <c r="AB19" s="458"/>
      <c r="AC19" s="563"/>
      <c r="AD19" s="563"/>
      <c r="AE19" s="563"/>
      <c r="AF19" s="563"/>
      <c r="AG19" s="460"/>
    </row>
    <row r="20" spans="2:33" ht="14.1" customHeight="1" x14ac:dyDescent="0.2">
      <c r="B20" s="461" t="s">
        <v>290</v>
      </c>
      <c r="C20" s="461" t="s">
        <v>6</v>
      </c>
      <c r="D20" s="559">
        <v>0.4236111111111111</v>
      </c>
      <c r="E20" s="559"/>
      <c r="F20" s="559"/>
      <c r="G20" s="560" t="str">
        <f>R7</f>
        <v>ＦＣ　ＳＦｉＤＡ</v>
      </c>
      <c r="H20" s="560"/>
      <c r="I20" s="560"/>
      <c r="J20" s="560"/>
      <c r="K20" s="560"/>
      <c r="L20" s="560"/>
      <c r="M20" s="560"/>
      <c r="N20" s="461">
        <f>P20+P21</f>
        <v>5</v>
      </c>
      <c r="O20" s="561" t="s">
        <v>10</v>
      </c>
      <c r="P20" s="229">
        <v>3</v>
      </c>
      <c r="Q20" s="229" t="s">
        <v>36</v>
      </c>
      <c r="R20" s="229">
        <v>0</v>
      </c>
      <c r="S20" s="561" t="s">
        <v>11</v>
      </c>
      <c r="T20" s="461">
        <f>R20+R21</f>
        <v>0</v>
      </c>
      <c r="U20" s="567" t="str">
        <f>V7</f>
        <v>大山フットボールクラブアミーゴ</v>
      </c>
      <c r="V20" s="567"/>
      <c r="W20" s="567"/>
      <c r="X20" s="567"/>
      <c r="Y20" s="567"/>
      <c r="Z20" s="567"/>
      <c r="AA20" s="567"/>
      <c r="AB20" s="458" t="s">
        <v>86</v>
      </c>
      <c r="AC20" s="563" t="s">
        <v>84</v>
      </c>
      <c r="AD20" s="563" t="s">
        <v>85</v>
      </c>
      <c r="AE20" s="563" t="s">
        <v>83</v>
      </c>
      <c r="AF20" s="563">
        <v>4</v>
      </c>
      <c r="AG20" s="460" t="s">
        <v>87</v>
      </c>
    </row>
    <row r="21" spans="2:33" ht="14.1" customHeight="1" x14ac:dyDescent="0.2">
      <c r="B21" s="461"/>
      <c r="C21" s="461"/>
      <c r="D21" s="559"/>
      <c r="E21" s="559"/>
      <c r="F21" s="559"/>
      <c r="G21" s="560"/>
      <c r="H21" s="560"/>
      <c r="I21" s="560"/>
      <c r="J21" s="560"/>
      <c r="K21" s="560"/>
      <c r="L21" s="560"/>
      <c r="M21" s="560"/>
      <c r="N21" s="461"/>
      <c r="O21" s="561"/>
      <c r="P21" s="229">
        <v>2</v>
      </c>
      <c r="Q21" s="229" t="s">
        <v>36</v>
      </c>
      <c r="R21" s="229">
        <v>0</v>
      </c>
      <c r="S21" s="561"/>
      <c r="T21" s="461"/>
      <c r="U21" s="567"/>
      <c r="V21" s="567"/>
      <c r="W21" s="567"/>
      <c r="X21" s="567"/>
      <c r="Y21" s="567"/>
      <c r="Z21" s="567"/>
      <c r="AA21" s="567"/>
      <c r="AB21" s="458"/>
      <c r="AC21" s="563"/>
      <c r="AD21" s="563"/>
      <c r="AE21" s="563"/>
      <c r="AF21" s="563"/>
      <c r="AG21" s="460"/>
    </row>
    <row r="22" spans="2:33" ht="14.1" customHeight="1" x14ac:dyDescent="0.2">
      <c r="B22" s="461" t="s">
        <v>292</v>
      </c>
      <c r="C22" s="461" t="s">
        <v>6</v>
      </c>
      <c r="D22" s="559">
        <v>0.4236111111111111</v>
      </c>
      <c r="E22" s="559"/>
      <c r="F22" s="559"/>
      <c r="G22" s="565" t="str">
        <f>Z7</f>
        <v>大谷北ＦＣフォルテ</v>
      </c>
      <c r="H22" s="565"/>
      <c r="I22" s="565"/>
      <c r="J22" s="565"/>
      <c r="K22" s="565"/>
      <c r="L22" s="565"/>
      <c r="M22" s="565"/>
      <c r="N22" s="461">
        <f>P22+P23</f>
        <v>0</v>
      </c>
      <c r="O22" s="561" t="s">
        <v>10</v>
      </c>
      <c r="P22" s="229">
        <v>0</v>
      </c>
      <c r="Q22" s="229" t="s">
        <v>36</v>
      </c>
      <c r="R22" s="229">
        <v>0</v>
      </c>
      <c r="S22" s="561" t="s">
        <v>11</v>
      </c>
      <c r="T22" s="461">
        <v>3</v>
      </c>
      <c r="U22" s="560" t="str">
        <f>AD7</f>
        <v>ＦＣみらい</v>
      </c>
      <c r="V22" s="560"/>
      <c r="W22" s="560"/>
      <c r="X22" s="560"/>
      <c r="Y22" s="560"/>
      <c r="Z22" s="560"/>
      <c r="AA22" s="560"/>
      <c r="AB22" s="458" t="s">
        <v>86</v>
      </c>
      <c r="AC22" s="563" t="s">
        <v>81</v>
      </c>
      <c r="AD22" s="563" t="s">
        <v>83</v>
      </c>
      <c r="AE22" s="563" t="s">
        <v>85</v>
      </c>
      <c r="AF22" s="563">
        <v>1</v>
      </c>
      <c r="AG22" s="460" t="s">
        <v>87</v>
      </c>
    </row>
    <row r="23" spans="2:33" ht="14.1" customHeight="1" x14ac:dyDescent="0.2">
      <c r="B23" s="461"/>
      <c r="C23" s="461"/>
      <c r="D23" s="559"/>
      <c r="E23" s="559"/>
      <c r="F23" s="559"/>
      <c r="G23" s="565"/>
      <c r="H23" s="565"/>
      <c r="I23" s="565"/>
      <c r="J23" s="565"/>
      <c r="K23" s="565"/>
      <c r="L23" s="565"/>
      <c r="M23" s="565"/>
      <c r="N23" s="461"/>
      <c r="O23" s="561"/>
      <c r="P23" s="229">
        <v>0</v>
      </c>
      <c r="Q23" s="229" t="s">
        <v>36</v>
      </c>
      <c r="R23" s="229">
        <v>0</v>
      </c>
      <c r="S23" s="561"/>
      <c r="T23" s="461"/>
      <c r="U23" s="560"/>
      <c r="V23" s="560"/>
      <c r="W23" s="560"/>
      <c r="X23" s="560"/>
      <c r="Y23" s="560"/>
      <c r="Z23" s="560"/>
      <c r="AA23" s="560"/>
      <c r="AB23" s="458"/>
      <c r="AC23" s="563"/>
      <c r="AD23" s="563"/>
      <c r="AE23" s="563"/>
      <c r="AF23" s="563"/>
      <c r="AG23" s="460"/>
    </row>
    <row r="24" spans="2:33" ht="14.1" customHeight="1" x14ac:dyDescent="0.2">
      <c r="B24" s="255"/>
      <c r="C24" s="255"/>
      <c r="D24" s="256"/>
      <c r="E24" s="256"/>
      <c r="F24" s="256"/>
      <c r="G24" s="257"/>
      <c r="H24" s="257"/>
      <c r="I24" s="257"/>
      <c r="J24" s="257"/>
      <c r="K24" s="257"/>
      <c r="L24" s="257"/>
      <c r="M24" s="257"/>
      <c r="N24" s="255"/>
      <c r="O24" s="258"/>
      <c r="P24" s="614" t="s">
        <v>722</v>
      </c>
      <c r="Q24" s="614"/>
      <c r="R24" s="614"/>
      <c r="S24" s="258"/>
      <c r="T24" s="255"/>
      <c r="U24" s="257"/>
      <c r="V24" s="257"/>
      <c r="W24" s="257"/>
      <c r="X24" s="257"/>
      <c r="Y24" s="257"/>
      <c r="Z24" s="257"/>
      <c r="AA24" s="257"/>
      <c r="AB24" s="253"/>
      <c r="AC24" s="259"/>
      <c r="AD24" s="259"/>
      <c r="AE24" s="259"/>
      <c r="AF24" s="259"/>
      <c r="AG24" s="254"/>
    </row>
    <row r="25" spans="2:33" ht="14.1" customHeight="1" x14ac:dyDescent="0.2">
      <c r="B25" s="461" t="s">
        <v>290</v>
      </c>
      <c r="C25" s="461" t="s">
        <v>7</v>
      </c>
      <c r="D25" s="559">
        <v>0.4513888888888889</v>
      </c>
      <c r="E25" s="559"/>
      <c r="F25" s="559"/>
      <c r="G25" s="566" t="str">
        <f>C7</f>
        <v>さつきが丘スポーツ少年団サッカー部</v>
      </c>
      <c r="H25" s="566"/>
      <c r="I25" s="566"/>
      <c r="J25" s="566"/>
      <c r="K25" s="566"/>
      <c r="L25" s="566"/>
      <c r="M25" s="566"/>
      <c r="N25" s="461">
        <f>P25+P26</f>
        <v>0</v>
      </c>
      <c r="O25" s="561" t="s">
        <v>10</v>
      </c>
      <c r="P25" s="229">
        <v>0</v>
      </c>
      <c r="Q25" s="229" t="s">
        <v>36</v>
      </c>
      <c r="R25" s="229">
        <v>4</v>
      </c>
      <c r="S25" s="561" t="s">
        <v>11</v>
      </c>
      <c r="T25" s="461">
        <f>R25+R26</f>
        <v>6</v>
      </c>
      <c r="U25" s="599" t="str">
        <f>K7</f>
        <v>宇都宮フットボールクラブジュニア</v>
      </c>
      <c r="V25" s="599"/>
      <c r="W25" s="599"/>
      <c r="X25" s="599"/>
      <c r="Y25" s="599"/>
      <c r="Z25" s="599"/>
      <c r="AA25" s="599"/>
      <c r="AB25" s="458" t="s">
        <v>86</v>
      </c>
      <c r="AC25" s="563" t="s">
        <v>80</v>
      </c>
      <c r="AD25" s="563" t="s">
        <v>82</v>
      </c>
      <c r="AE25" s="563" t="s">
        <v>293</v>
      </c>
      <c r="AF25" s="563">
        <v>7</v>
      </c>
      <c r="AG25" s="460" t="s">
        <v>87</v>
      </c>
    </row>
    <row r="26" spans="2:33" ht="14.1" customHeight="1" x14ac:dyDescent="0.2">
      <c r="B26" s="461"/>
      <c r="C26" s="461"/>
      <c r="D26" s="559"/>
      <c r="E26" s="559"/>
      <c r="F26" s="559"/>
      <c r="G26" s="566"/>
      <c r="H26" s="566"/>
      <c r="I26" s="566"/>
      <c r="J26" s="566"/>
      <c r="K26" s="566"/>
      <c r="L26" s="566"/>
      <c r="M26" s="566"/>
      <c r="N26" s="461"/>
      <c r="O26" s="561"/>
      <c r="P26" s="229">
        <v>0</v>
      </c>
      <c r="Q26" s="229" t="s">
        <v>36</v>
      </c>
      <c r="R26" s="229">
        <v>2</v>
      </c>
      <c r="S26" s="561"/>
      <c r="T26" s="461"/>
      <c r="U26" s="599"/>
      <c r="V26" s="599"/>
      <c r="W26" s="599"/>
      <c r="X26" s="599"/>
      <c r="Y26" s="599"/>
      <c r="Z26" s="599"/>
      <c r="AA26" s="599"/>
      <c r="AB26" s="458"/>
      <c r="AC26" s="563"/>
      <c r="AD26" s="563"/>
      <c r="AE26" s="563"/>
      <c r="AF26" s="563"/>
      <c r="AG26" s="460"/>
    </row>
    <row r="27" spans="2:33" ht="14.1" customHeight="1" x14ac:dyDescent="0.2">
      <c r="B27" s="461" t="s">
        <v>292</v>
      </c>
      <c r="C27" s="461" t="s">
        <v>7</v>
      </c>
      <c r="D27" s="559">
        <v>0.4513888888888889</v>
      </c>
      <c r="E27" s="559"/>
      <c r="F27" s="559"/>
      <c r="G27" s="567" t="str">
        <f>G7</f>
        <v>ＦＣ真岡２１ファンタジーＵ－１１</v>
      </c>
      <c r="H27" s="567"/>
      <c r="I27" s="567"/>
      <c r="J27" s="567"/>
      <c r="K27" s="567"/>
      <c r="L27" s="567"/>
      <c r="M27" s="567"/>
      <c r="N27" s="461">
        <f>P27+P28</f>
        <v>0</v>
      </c>
      <c r="O27" s="561" t="s">
        <v>10</v>
      </c>
      <c r="P27" s="229">
        <v>0</v>
      </c>
      <c r="Q27" s="229" t="s">
        <v>36</v>
      </c>
      <c r="R27" s="229">
        <v>2</v>
      </c>
      <c r="S27" s="561" t="s">
        <v>11</v>
      </c>
      <c r="T27" s="461">
        <f>R27+R28</f>
        <v>4</v>
      </c>
      <c r="U27" s="560" t="str">
        <f>O7</f>
        <v>ＦＣ　ＳＨＵＪＡＫＵ</v>
      </c>
      <c r="V27" s="560"/>
      <c r="W27" s="560"/>
      <c r="X27" s="560"/>
      <c r="Y27" s="560"/>
      <c r="Z27" s="560"/>
      <c r="AA27" s="560"/>
      <c r="AB27" s="458" t="s">
        <v>86</v>
      </c>
      <c r="AC27" s="563" t="s">
        <v>291</v>
      </c>
      <c r="AD27" s="563" t="s">
        <v>293</v>
      </c>
      <c r="AE27" s="563" t="s">
        <v>82</v>
      </c>
      <c r="AF27" s="563">
        <v>6</v>
      </c>
      <c r="AG27" s="460" t="s">
        <v>87</v>
      </c>
    </row>
    <row r="28" spans="2:33" ht="14.1" customHeight="1" x14ac:dyDescent="0.2">
      <c r="B28" s="461"/>
      <c r="C28" s="461"/>
      <c r="D28" s="559"/>
      <c r="E28" s="559"/>
      <c r="F28" s="559"/>
      <c r="G28" s="567"/>
      <c r="H28" s="567"/>
      <c r="I28" s="567"/>
      <c r="J28" s="567"/>
      <c r="K28" s="567"/>
      <c r="L28" s="567"/>
      <c r="M28" s="567"/>
      <c r="N28" s="461"/>
      <c r="O28" s="561"/>
      <c r="P28" s="229">
        <v>0</v>
      </c>
      <c r="Q28" s="229" t="s">
        <v>36</v>
      </c>
      <c r="R28" s="229">
        <v>2</v>
      </c>
      <c r="S28" s="561"/>
      <c r="T28" s="461"/>
      <c r="U28" s="560"/>
      <c r="V28" s="560"/>
      <c r="W28" s="560"/>
      <c r="X28" s="560"/>
      <c r="Y28" s="560"/>
      <c r="Z28" s="560"/>
      <c r="AA28" s="560"/>
      <c r="AB28" s="458"/>
      <c r="AC28" s="563"/>
      <c r="AD28" s="563"/>
      <c r="AE28" s="563"/>
      <c r="AF28" s="563"/>
      <c r="AG28" s="460"/>
    </row>
    <row r="29" spans="2:33" ht="14.1" customHeight="1" x14ac:dyDescent="0.2">
      <c r="B29" s="461" t="s">
        <v>290</v>
      </c>
      <c r="C29" s="461" t="s">
        <v>8</v>
      </c>
      <c r="D29" s="559">
        <v>0.47916666666666669</v>
      </c>
      <c r="E29" s="559"/>
      <c r="F29" s="559"/>
      <c r="G29" s="560" t="str">
        <f>R7</f>
        <v>ＦＣ　ＳＦｉＤＡ</v>
      </c>
      <c r="H29" s="560"/>
      <c r="I29" s="560"/>
      <c r="J29" s="560"/>
      <c r="K29" s="560"/>
      <c r="L29" s="560"/>
      <c r="M29" s="560"/>
      <c r="N29" s="461">
        <v>3</v>
      </c>
      <c r="O29" s="561" t="s">
        <v>10</v>
      </c>
      <c r="P29" s="229">
        <v>0</v>
      </c>
      <c r="Q29" s="229" t="s">
        <v>36</v>
      </c>
      <c r="R29" s="229">
        <v>0</v>
      </c>
      <c r="S29" s="561" t="s">
        <v>11</v>
      </c>
      <c r="T29" s="461">
        <f>R29+R30</f>
        <v>0</v>
      </c>
      <c r="U29" s="565" t="str">
        <f>Z7</f>
        <v>大谷北ＦＣフォルテ</v>
      </c>
      <c r="V29" s="565"/>
      <c r="W29" s="565"/>
      <c r="X29" s="565"/>
      <c r="Y29" s="565"/>
      <c r="Z29" s="565"/>
      <c r="AA29" s="565"/>
      <c r="AB29" s="458" t="s">
        <v>86</v>
      </c>
      <c r="AC29" s="563" t="s">
        <v>85</v>
      </c>
      <c r="AD29" s="563" t="s">
        <v>84</v>
      </c>
      <c r="AE29" s="563" t="s">
        <v>81</v>
      </c>
      <c r="AF29" s="563">
        <v>3</v>
      </c>
      <c r="AG29" s="460" t="s">
        <v>87</v>
      </c>
    </row>
    <row r="30" spans="2:33" ht="14.1" customHeight="1" x14ac:dyDescent="0.2">
      <c r="B30" s="461"/>
      <c r="C30" s="461"/>
      <c r="D30" s="559"/>
      <c r="E30" s="559"/>
      <c r="F30" s="559"/>
      <c r="G30" s="560"/>
      <c r="H30" s="560"/>
      <c r="I30" s="560"/>
      <c r="J30" s="560"/>
      <c r="K30" s="560"/>
      <c r="L30" s="560"/>
      <c r="M30" s="560"/>
      <c r="N30" s="461"/>
      <c r="O30" s="561"/>
      <c r="P30" s="229">
        <v>0</v>
      </c>
      <c r="Q30" s="229" t="s">
        <v>36</v>
      </c>
      <c r="R30" s="229">
        <v>0</v>
      </c>
      <c r="S30" s="561"/>
      <c r="T30" s="461"/>
      <c r="U30" s="565"/>
      <c r="V30" s="565"/>
      <c r="W30" s="565"/>
      <c r="X30" s="565"/>
      <c r="Y30" s="565"/>
      <c r="Z30" s="565"/>
      <c r="AA30" s="565"/>
      <c r="AB30" s="458"/>
      <c r="AC30" s="563"/>
      <c r="AD30" s="563"/>
      <c r="AE30" s="563"/>
      <c r="AF30" s="563"/>
      <c r="AG30" s="460"/>
    </row>
    <row r="31" spans="2:33" ht="14.1" customHeight="1" x14ac:dyDescent="0.2">
      <c r="B31" s="255"/>
      <c r="C31" s="255"/>
      <c r="D31" s="256"/>
      <c r="E31" s="256"/>
      <c r="F31" s="256"/>
      <c r="G31" s="257"/>
      <c r="H31" s="257"/>
      <c r="I31" s="257"/>
      <c r="J31" s="257"/>
      <c r="K31" s="257"/>
      <c r="L31" s="257"/>
      <c r="M31" s="257"/>
      <c r="N31" s="255"/>
      <c r="O31" s="258"/>
      <c r="P31" s="614" t="s">
        <v>722</v>
      </c>
      <c r="Q31" s="614"/>
      <c r="R31" s="614"/>
      <c r="S31" s="258"/>
      <c r="T31" s="255"/>
      <c r="U31" s="257"/>
      <c r="V31" s="257"/>
      <c r="W31" s="257"/>
      <c r="X31" s="257"/>
      <c r="Y31" s="257"/>
      <c r="Z31" s="257"/>
      <c r="AA31" s="257"/>
      <c r="AB31" s="253"/>
      <c r="AC31" s="259"/>
      <c r="AD31" s="259"/>
      <c r="AE31" s="259"/>
      <c r="AF31" s="259"/>
      <c r="AG31" s="254"/>
    </row>
    <row r="32" spans="2:33" ht="14.1" customHeight="1" x14ac:dyDescent="0.2">
      <c r="B32" s="461" t="s">
        <v>292</v>
      </c>
      <c r="C32" s="461" t="s">
        <v>8</v>
      </c>
      <c r="D32" s="559">
        <v>0.47916666666666669</v>
      </c>
      <c r="E32" s="559"/>
      <c r="F32" s="559"/>
      <c r="G32" s="567" t="str">
        <f>V7</f>
        <v>大山フットボールクラブアミーゴ</v>
      </c>
      <c r="H32" s="567"/>
      <c r="I32" s="567"/>
      <c r="J32" s="567"/>
      <c r="K32" s="567"/>
      <c r="L32" s="567"/>
      <c r="M32" s="567"/>
      <c r="N32" s="461">
        <f>P32+P33</f>
        <v>0</v>
      </c>
      <c r="O32" s="561" t="s">
        <v>10</v>
      </c>
      <c r="P32" s="229">
        <v>0</v>
      </c>
      <c r="Q32" s="229" t="s">
        <v>36</v>
      </c>
      <c r="R32" s="229">
        <v>4</v>
      </c>
      <c r="S32" s="561" t="s">
        <v>11</v>
      </c>
      <c r="T32" s="461">
        <f>R32+R33</f>
        <v>6</v>
      </c>
      <c r="U32" s="560" t="str">
        <f>AD7</f>
        <v>ＦＣみらい</v>
      </c>
      <c r="V32" s="560"/>
      <c r="W32" s="560"/>
      <c r="X32" s="560"/>
      <c r="Y32" s="560"/>
      <c r="Z32" s="560"/>
      <c r="AA32" s="560"/>
      <c r="AB32" s="458" t="s">
        <v>86</v>
      </c>
      <c r="AC32" s="563" t="s">
        <v>83</v>
      </c>
      <c r="AD32" s="563" t="s">
        <v>81</v>
      </c>
      <c r="AE32" s="563" t="s">
        <v>84</v>
      </c>
      <c r="AF32" s="563">
        <v>2</v>
      </c>
      <c r="AG32" s="460" t="s">
        <v>87</v>
      </c>
    </row>
    <row r="33" spans="1:33" ht="14.1" customHeight="1" x14ac:dyDescent="0.2">
      <c r="B33" s="461"/>
      <c r="C33" s="461"/>
      <c r="D33" s="559"/>
      <c r="E33" s="559"/>
      <c r="F33" s="559"/>
      <c r="G33" s="567"/>
      <c r="H33" s="567"/>
      <c r="I33" s="567"/>
      <c r="J33" s="567"/>
      <c r="K33" s="567"/>
      <c r="L33" s="567"/>
      <c r="M33" s="567"/>
      <c r="N33" s="461"/>
      <c r="O33" s="561"/>
      <c r="P33" s="229">
        <v>0</v>
      </c>
      <c r="Q33" s="229" t="s">
        <v>36</v>
      </c>
      <c r="R33" s="229">
        <v>2</v>
      </c>
      <c r="S33" s="561"/>
      <c r="T33" s="461"/>
      <c r="U33" s="560"/>
      <c r="V33" s="560"/>
      <c r="W33" s="560"/>
      <c r="X33" s="560"/>
      <c r="Y33" s="560"/>
      <c r="Z33" s="560"/>
      <c r="AA33" s="560"/>
      <c r="AB33" s="458"/>
      <c r="AC33" s="563"/>
      <c r="AD33" s="563"/>
      <c r="AE33" s="563"/>
      <c r="AF33" s="563"/>
      <c r="AG33" s="460"/>
    </row>
    <row r="34" spans="1:33" ht="14.1" customHeight="1" x14ac:dyDescent="0.2">
      <c r="B34" s="461" t="s">
        <v>290</v>
      </c>
      <c r="C34" s="461" t="s">
        <v>9</v>
      </c>
      <c r="D34" s="559">
        <v>0.50694444444444442</v>
      </c>
      <c r="E34" s="559"/>
      <c r="F34" s="559"/>
      <c r="G34" s="566" t="str">
        <f>C7</f>
        <v>さつきが丘スポーツ少年団サッカー部</v>
      </c>
      <c r="H34" s="566"/>
      <c r="I34" s="566"/>
      <c r="J34" s="566"/>
      <c r="K34" s="566"/>
      <c r="L34" s="566"/>
      <c r="M34" s="566"/>
      <c r="N34" s="461">
        <f>P34+P35</f>
        <v>0</v>
      </c>
      <c r="O34" s="561" t="s">
        <v>10</v>
      </c>
      <c r="P34" s="229">
        <v>0</v>
      </c>
      <c r="Q34" s="229" t="s">
        <v>36</v>
      </c>
      <c r="R34" s="229">
        <v>6</v>
      </c>
      <c r="S34" s="561" t="s">
        <v>11</v>
      </c>
      <c r="T34" s="461">
        <f>R34+R35</f>
        <v>13</v>
      </c>
      <c r="U34" s="560" t="str">
        <f>O7</f>
        <v>ＦＣ　ＳＨＵＪＡＫＵ</v>
      </c>
      <c r="V34" s="560"/>
      <c r="W34" s="560"/>
      <c r="X34" s="560"/>
      <c r="Y34" s="560"/>
      <c r="Z34" s="560"/>
      <c r="AA34" s="560"/>
      <c r="AB34" s="458" t="s">
        <v>86</v>
      </c>
      <c r="AC34" s="563" t="s">
        <v>82</v>
      </c>
      <c r="AD34" s="563" t="s">
        <v>80</v>
      </c>
      <c r="AE34" s="563" t="s">
        <v>291</v>
      </c>
      <c r="AF34" s="563">
        <v>8</v>
      </c>
      <c r="AG34" s="460" t="s">
        <v>87</v>
      </c>
    </row>
    <row r="35" spans="1:33" ht="14.1" customHeight="1" x14ac:dyDescent="0.2">
      <c r="B35" s="461"/>
      <c r="C35" s="461"/>
      <c r="D35" s="559"/>
      <c r="E35" s="559"/>
      <c r="F35" s="559"/>
      <c r="G35" s="566"/>
      <c r="H35" s="566"/>
      <c r="I35" s="566"/>
      <c r="J35" s="566"/>
      <c r="K35" s="566"/>
      <c r="L35" s="566"/>
      <c r="M35" s="566"/>
      <c r="N35" s="461"/>
      <c r="O35" s="561"/>
      <c r="P35" s="229">
        <v>0</v>
      </c>
      <c r="Q35" s="229" t="s">
        <v>36</v>
      </c>
      <c r="R35" s="229">
        <v>7</v>
      </c>
      <c r="S35" s="561"/>
      <c r="T35" s="461"/>
      <c r="U35" s="560"/>
      <c r="V35" s="560"/>
      <c r="W35" s="560"/>
      <c r="X35" s="560"/>
      <c r="Y35" s="560"/>
      <c r="Z35" s="560"/>
      <c r="AA35" s="560"/>
      <c r="AB35" s="458"/>
      <c r="AC35" s="563"/>
      <c r="AD35" s="563"/>
      <c r="AE35" s="563"/>
      <c r="AF35" s="563"/>
      <c r="AG35" s="460"/>
    </row>
    <row r="36" spans="1:33" ht="14.1" customHeight="1" x14ac:dyDescent="0.2">
      <c r="B36" s="461" t="s">
        <v>292</v>
      </c>
      <c r="C36" s="461" t="s">
        <v>9</v>
      </c>
      <c r="D36" s="559">
        <v>0.50694444444444442</v>
      </c>
      <c r="E36" s="559"/>
      <c r="F36" s="559"/>
      <c r="G36" s="567" t="str">
        <f>G7</f>
        <v>ＦＣ真岡２１ファンタジーＵ－１１</v>
      </c>
      <c r="H36" s="567"/>
      <c r="I36" s="567"/>
      <c r="J36" s="567"/>
      <c r="K36" s="567"/>
      <c r="L36" s="567"/>
      <c r="M36" s="567"/>
      <c r="N36" s="461">
        <f>P36+P37</f>
        <v>1</v>
      </c>
      <c r="O36" s="561" t="s">
        <v>10</v>
      </c>
      <c r="P36" s="229">
        <v>1</v>
      </c>
      <c r="Q36" s="229" t="s">
        <v>36</v>
      </c>
      <c r="R36" s="229">
        <v>3</v>
      </c>
      <c r="S36" s="561" t="s">
        <v>11</v>
      </c>
      <c r="T36" s="461">
        <f>R36+R37</f>
        <v>7</v>
      </c>
      <c r="U36" s="599" t="str">
        <f>K7</f>
        <v>宇都宮フットボールクラブジュニア</v>
      </c>
      <c r="V36" s="599"/>
      <c r="W36" s="599"/>
      <c r="X36" s="599"/>
      <c r="Y36" s="599"/>
      <c r="Z36" s="599"/>
      <c r="AA36" s="599"/>
      <c r="AB36" s="458" t="s">
        <v>86</v>
      </c>
      <c r="AC36" s="563" t="s">
        <v>293</v>
      </c>
      <c r="AD36" s="563" t="s">
        <v>291</v>
      </c>
      <c r="AE36" s="563" t="s">
        <v>80</v>
      </c>
      <c r="AF36" s="563">
        <v>5</v>
      </c>
      <c r="AG36" s="460" t="s">
        <v>87</v>
      </c>
    </row>
    <row r="37" spans="1:33" ht="14.1" customHeight="1" x14ac:dyDescent="0.2">
      <c r="B37" s="461"/>
      <c r="C37" s="461"/>
      <c r="D37" s="559"/>
      <c r="E37" s="559"/>
      <c r="F37" s="559"/>
      <c r="G37" s="567"/>
      <c r="H37" s="567"/>
      <c r="I37" s="567"/>
      <c r="J37" s="567"/>
      <c r="K37" s="567"/>
      <c r="L37" s="567"/>
      <c r="M37" s="567"/>
      <c r="N37" s="461"/>
      <c r="O37" s="561"/>
      <c r="P37" s="229">
        <v>0</v>
      </c>
      <c r="Q37" s="229" t="s">
        <v>36</v>
      </c>
      <c r="R37" s="229">
        <v>4</v>
      </c>
      <c r="S37" s="561"/>
      <c r="T37" s="461"/>
      <c r="U37" s="599"/>
      <c r="V37" s="599"/>
      <c r="W37" s="599"/>
      <c r="X37" s="599"/>
      <c r="Y37" s="599"/>
      <c r="Z37" s="599"/>
      <c r="AA37" s="599"/>
      <c r="AB37" s="458"/>
      <c r="AC37" s="563"/>
      <c r="AD37" s="563"/>
      <c r="AE37" s="563"/>
      <c r="AF37" s="563"/>
      <c r="AG37" s="460"/>
    </row>
    <row r="38" spans="1:33" ht="14.1" customHeight="1" x14ac:dyDescent="0.2">
      <c r="B38" s="461" t="s">
        <v>290</v>
      </c>
      <c r="C38" s="461" t="s">
        <v>1</v>
      </c>
      <c r="D38" s="559">
        <v>0.53472222222222221</v>
      </c>
      <c r="E38" s="559"/>
      <c r="F38" s="559"/>
      <c r="G38" s="565" t="str">
        <f>R7</f>
        <v>ＦＣ　ＳＦｉＤＡ</v>
      </c>
      <c r="H38" s="565"/>
      <c r="I38" s="565"/>
      <c r="J38" s="565"/>
      <c r="K38" s="565"/>
      <c r="L38" s="565"/>
      <c r="M38" s="565"/>
      <c r="N38" s="461">
        <f>P38+P39</f>
        <v>0</v>
      </c>
      <c r="O38" s="561" t="s">
        <v>10</v>
      </c>
      <c r="P38" s="229">
        <v>0</v>
      </c>
      <c r="Q38" s="229" t="s">
        <v>36</v>
      </c>
      <c r="R38" s="229">
        <v>2</v>
      </c>
      <c r="S38" s="561" t="s">
        <v>11</v>
      </c>
      <c r="T38" s="461">
        <f>R38+R39</f>
        <v>5</v>
      </c>
      <c r="U38" s="560" t="str">
        <f>AD7</f>
        <v>ＦＣみらい</v>
      </c>
      <c r="V38" s="560"/>
      <c r="W38" s="560"/>
      <c r="X38" s="560"/>
      <c r="Y38" s="560"/>
      <c r="Z38" s="560"/>
      <c r="AA38" s="560"/>
      <c r="AB38" s="458" t="s">
        <v>86</v>
      </c>
      <c r="AC38" s="563" t="s">
        <v>84</v>
      </c>
      <c r="AD38" s="563" t="s">
        <v>85</v>
      </c>
      <c r="AE38" s="563" t="s">
        <v>83</v>
      </c>
      <c r="AF38" s="563">
        <v>4</v>
      </c>
      <c r="AG38" s="460" t="s">
        <v>87</v>
      </c>
    </row>
    <row r="39" spans="1:33" ht="14.1" customHeight="1" x14ac:dyDescent="0.2">
      <c r="B39" s="461"/>
      <c r="C39" s="461"/>
      <c r="D39" s="559"/>
      <c r="E39" s="559"/>
      <c r="F39" s="559"/>
      <c r="G39" s="565"/>
      <c r="H39" s="565"/>
      <c r="I39" s="565"/>
      <c r="J39" s="565"/>
      <c r="K39" s="565"/>
      <c r="L39" s="565"/>
      <c r="M39" s="565"/>
      <c r="N39" s="461"/>
      <c r="O39" s="561"/>
      <c r="P39" s="229">
        <v>0</v>
      </c>
      <c r="Q39" s="229" t="s">
        <v>36</v>
      </c>
      <c r="R39" s="229">
        <v>3</v>
      </c>
      <c r="S39" s="561"/>
      <c r="T39" s="461"/>
      <c r="U39" s="560"/>
      <c r="V39" s="560"/>
      <c r="W39" s="560"/>
      <c r="X39" s="560"/>
      <c r="Y39" s="560"/>
      <c r="Z39" s="560"/>
      <c r="AA39" s="560"/>
      <c r="AB39" s="458"/>
      <c r="AC39" s="563"/>
      <c r="AD39" s="563"/>
      <c r="AE39" s="563"/>
      <c r="AF39" s="563"/>
      <c r="AG39" s="460"/>
    </row>
    <row r="40" spans="1:33" ht="14.1" customHeight="1" x14ac:dyDescent="0.2">
      <c r="B40" s="461" t="s">
        <v>292</v>
      </c>
      <c r="C40" s="461" t="s">
        <v>1</v>
      </c>
      <c r="D40" s="559">
        <v>0.53472222222222221</v>
      </c>
      <c r="E40" s="559"/>
      <c r="F40" s="559"/>
      <c r="G40" s="599" t="str">
        <f>V7</f>
        <v>大山フットボールクラブアミーゴ</v>
      </c>
      <c r="H40" s="599"/>
      <c r="I40" s="599"/>
      <c r="J40" s="599"/>
      <c r="K40" s="599"/>
      <c r="L40" s="599"/>
      <c r="M40" s="599"/>
      <c r="N40" s="461">
        <v>3</v>
      </c>
      <c r="O40" s="561" t="s">
        <v>10</v>
      </c>
      <c r="P40" s="229">
        <v>0</v>
      </c>
      <c r="Q40" s="229" t="s">
        <v>36</v>
      </c>
      <c r="R40" s="229">
        <v>0</v>
      </c>
      <c r="S40" s="561" t="s">
        <v>11</v>
      </c>
      <c r="T40" s="461">
        <f>R40+R41</f>
        <v>0</v>
      </c>
      <c r="U40" s="565" t="str">
        <f>Z7</f>
        <v>大谷北ＦＣフォルテ</v>
      </c>
      <c r="V40" s="565"/>
      <c r="W40" s="565"/>
      <c r="X40" s="565"/>
      <c r="Y40" s="565"/>
      <c r="Z40" s="565"/>
      <c r="AA40" s="565"/>
      <c r="AB40" s="458" t="s">
        <v>86</v>
      </c>
      <c r="AC40" s="563" t="s">
        <v>81</v>
      </c>
      <c r="AD40" s="563" t="s">
        <v>83</v>
      </c>
      <c r="AE40" s="563" t="s">
        <v>85</v>
      </c>
      <c r="AF40" s="563">
        <v>1</v>
      </c>
      <c r="AG40" s="460" t="s">
        <v>87</v>
      </c>
    </row>
    <row r="41" spans="1:33" ht="14.1" customHeight="1" x14ac:dyDescent="0.2">
      <c r="B41" s="461"/>
      <c r="C41" s="461"/>
      <c r="D41" s="559"/>
      <c r="E41" s="559"/>
      <c r="F41" s="559"/>
      <c r="G41" s="599"/>
      <c r="H41" s="599"/>
      <c r="I41" s="599"/>
      <c r="J41" s="599"/>
      <c r="K41" s="599"/>
      <c r="L41" s="599"/>
      <c r="M41" s="599"/>
      <c r="N41" s="461"/>
      <c r="O41" s="561"/>
      <c r="P41" s="229">
        <v>0</v>
      </c>
      <c r="Q41" s="229" t="s">
        <v>36</v>
      </c>
      <c r="R41" s="229">
        <v>0</v>
      </c>
      <c r="S41" s="561"/>
      <c r="T41" s="461"/>
      <c r="U41" s="565"/>
      <c r="V41" s="565"/>
      <c r="W41" s="565"/>
      <c r="X41" s="565"/>
      <c r="Y41" s="565"/>
      <c r="Z41" s="565"/>
      <c r="AA41" s="565"/>
      <c r="AB41" s="458"/>
      <c r="AC41" s="563"/>
      <c r="AD41" s="563"/>
      <c r="AE41" s="563"/>
      <c r="AF41" s="563"/>
      <c r="AG41" s="460"/>
    </row>
    <row r="42" spans="1:33" ht="14.1" customHeight="1" x14ac:dyDescent="0.2">
      <c r="B42" s="255"/>
      <c r="C42" s="255"/>
      <c r="D42" s="256"/>
      <c r="E42" s="256"/>
      <c r="F42" s="256"/>
      <c r="G42" s="257"/>
      <c r="H42" s="257"/>
      <c r="I42" s="257"/>
      <c r="J42" s="257"/>
      <c r="K42" s="257"/>
      <c r="L42" s="257"/>
      <c r="M42" s="257"/>
      <c r="N42" s="255"/>
      <c r="O42" s="258"/>
      <c r="P42" s="614" t="s">
        <v>722</v>
      </c>
      <c r="Q42" s="614"/>
      <c r="R42" s="614"/>
      <c r="S42" s="258"/>
      <c r="T42" s="255"/>
      <c r="U42" s="257"/>
      <c r="V42" s="257"/>
      <c r="W42" s="257"/>
      <c r="X42" s="257"/>
      <c r="Y42" s="257"/>
      <c r="Z42" s="257"/>
      <c r="AA42" s="257"/>
      <c r="AB42" s="253"/>
      <c r="AC42" s="259"/>
      <c r="AD42" s="259"/>
      <c r="AE42" s="259"/>
      <c r="AF42" s="259"/>
      <c r="AG42" s="254"/>
    </row>
    <row r="43" spans="1:33" ht="8.1" customHeight="1" x14ac:dyDescent="0.2"/>
    <row r="44" spans="1:33" ht="20.100000000000001" customHeight="1" x14ac:dyDescent="0.2">
      <c r="A44" s="482" t="str">
        <f>I3</f>
        <v>G</v>
      </c>
      <c r="B44" s="483"/>
      <c r="C44" s="483"/>
      <c r="D44" s="484"/>
      <c r="E44" s="500" t="str">
        <f>A46</f>
        <v>さつきが丘スポーツ少年団サッカー部</v>
      </c>
      <c r="F44" s="501"/>
      <c r="G44" s="500" t="str">
        <f>A48</f>
        <v>ＦＣ真岡２１ファンタジーＵ－１１</v>
      </c>
      <c r="H44" s="501"/>
      <c r="I44" s="500" t="str">
        <f>A50</f>
        <v>宇都宮フットボールクラブジュニア</v>
      </c>
      <c r="J44" s="501"/>
      <c r="K44" s="496" t="str">
        <f>A52</f>
        <v>ＦＣ　ＳＨＵＪＡＫＵ</v>
      </c>
      <c r="L44" s="497"/>
      <c r="M44" s="569" t="s">
        <v>2</v>
      </c>
      <c r="N44" s="569" t="s">
        <v>3</v>
      </c>
      <c r="O44" s="569" t="s">
        <v>12</v>
      </c>
      <c r="P44" s="571" t="s">
        <v>4</v>
      </c>
      <c r="Q44" s="129"/>
      <c r="R44" s="482" t="str">
        <f>X3</f>
        <v>GG</v>
      </c>
      <c r="S44" s="483"/>
      <c r="T44" s="483"/>
      <c r="U44" s="484"/>
      <c r="V44" s="500" t="str">
        <f>R7</f>
        <v>ＦＣ　ＳＦｉＤＡ</v>
      </c>
      <c r="W44" s="501"/>
      <c r="X44" s="500" t="str">
        <f>V7</f>
        <v>大山フットボールクラブアミーゴ</v>
      </c>
      <c r="Y44" s="501"/>
      <c r="Z44" s="496" t="str">
        <f>Z7</f>
        <v>大谷北ＦＣフォルテ</v>
      </c>
      <c r="AA44" s="497"/>
      <c r="AB44" s="496" t="str">
        <f>AD7</f>
        <v>ＦＣみらい</v>
      </c>
      <c r="AC44" s="497"/>
      <c r="AD44" s="569" t="s">
        <v>2</v>
      </c>
      <c r="AE44" s="569" t="s">
        <v>3</v>
      </c>
      <c r="AF44" s="569" t="s">
        <v>12</v>
      </c>
      <c r="AG44" s="571" t="s">
        <v>4</v>
      </c>
    </row>
    <row r="45" spans="1:33" ht="20.100000000000001" customHeight="1" x14ac:dyDescent="0.2">
      <c r="A45" s="485"/>
      <c r="B45" s="486"/>
      <c r="C45" s="486"/>
      <c r="D45" s="487"/>
      <c r="E45" s="502"/>
      <c r="F45" s="503"/>
      <c r="G45" s="502"/>
      <c r="H45" s="503"/>
      <c r="I45" s="502"/>
      <c r="J45" s="503"/>
      <c r="K45" s="498"/>
      <c r="L45" s="499"/>
      <c r="M45" s="570"/>
      <c r="N45" s="570"/>
      <c r="O45" s="570"/>
      <c r="P45" s="571"/>
      <c r="Q45" s="129"/>
      <c r="R45" s="485"/>
      <c r="S45" s="486"/>
      <c r="T45" s="486"/>
      <c r="U45" s="487"/>
      <c r="V45" s="502"/>
      <c r="W45" s="503"/>
      <c r="X45" s="502"/>
      <c r="Y45" s="503"/>
      <c r="Z45" s="498"/>
      <c r="AA45" s="499"/>
      <c r="AB45" s="498"/>
      <c r="AC45" s="499"/>
      <c r="AD45" s="570"/>
      <c r="AE45" s="570"/>
      <c r="AF45" s="570"/>
      <c r="AG45" s="571"/>
    </row>
    <row r="46" spans="1:33" ht="20.100000000000001" customHeight="1" x14ac:dyDescent="0.2">
      <c r="A46" s="624" t="str">
        <f>C7</f>
        <v>さつきが丘スポーツ少年団サッカー部</v>
      </c>
      <c r="B46" s="625"/>
      <c r="C46" s="625"/>
      <c r="D46" s="626"/>
      <c r="E46" s="574"/>
      <c r="F46" s="575"/>
      <c r="G46" s="240">
        <f>N16</f>
        <v>0</v>
      </c>
      <c r="H46" s="240">
        <f>T16</f>
        <v>0</v>
      </c>
      <c r="I46" s="240">
        <f>N25</f>
        <v>0</v>
      </c>
      <c r="J46" s="240">
        <f>T25</f>
        <v>6</v>
      </c>
      <c r="K46" s="240">
        <f>N34</f>
        <v>0</v>
      </c>
      <c r="L46" s="240">
        <f>T34</f>
        <v>13</v>
      </c>
      <c r="M46" s="578">
        <f>COUNTIF(E47:L47,"○")*3+COUNTIF(E47:L47,"△")</f>
        <v>1</v>
      </c>
      <c r="N46" s="480">
        <f>G46-H46+I46-J46+K46-L46</f>
        <v>-19</v>
      </c>
      <c r="O46" s="578">
        <f>G46+I46+K46</f>
        <v>0</v>
      </c>
      <c r="P46" s="580">
        <v>4</v>
      </c>
      <c r="Q46" s="229"/>
      <c r="R46" s="492" t="str">
        <f>R7</f>
        <v>ＦＣ　ＳＦｉＤＡ</v>
      </c>
      <c r="S46" s="600"/>
      <c r="T46" s="600"/>
      <c r="U46" s="493"/>
      <c r="V46" s="574"/>
      <c r="W46" s="575"/>
      <c r="X46" s="240">
        <f>N20</f>
        <v>5</v>
      </c>
      <c r="Y46" s="240">
        <f>T20</f>
        <v>0</v>
      </c>
      <c r="Z46" s="240">
        <f>N29</f>
        <v>3</v>
      </c>
      <c r="AA46" s="240">
        <f>T29</f>
        <v>0</v>
      </c>
      <c r="AB46" s="240">
        <f>N38</f>
        <v>0</v>
      </c>
      <c r="AC46" s="240">
        <f>T38</f>
        <v>5</v>
      </c>
      <c r="AD46" s="578">
        <f>COUNTIF(V47:AC47,"○")*3+COUNTIF(V47:AC47,"△")</f>
        <v>6</v>
      </c>
      <c r="AE46" s="578">
        <f>X46-Y46+Z46-AA46+AB46-AC46</f>
        <v>3</v>
      </c>
      <c r="AF46" s="578">
        <f>X46+Z46+AB46</f>
        <v>8</v>
      </c>
      <c r="AG46" s="580">
        <v>2</v>
      </c>
    </row>
    <row r="47" spans="1:33" ht="20.100000000000001" customHeight="1" x14ac:dyDescent="0.2">
      <c r="A47" s="627"/>
      <c r="B47" s="628"/>
      <c r="C47" s="628"/>
      <c r="D47" s="629"/>
      <c r="E47" s="576"/>
      <c r="F47" s="577"/>
      <c r="G47" s="581" t="str">
        <f>IF(G46&gt;H46,"○",IF(G46&lt;H46,"×",IF(G46=H46,"△")))</f>
        <v>△</v>
      </c>
      <c r="H47" s="582"/>
      <c r="I47" s="581" t="str">
        <f>IF(I46&gt;J46,"○",IF(I46&lt;J46,"×",IF(I46=J46,"△")))</f>
        <v>×</v>
      </c>
      <c r="J47" s="582"/>
      <c r="K47" s="581" t="str">
        <f>IF(K46&gt;L46,"○",IF(K46&lt;L46,"×",IF(K46=L46,"△")))</f>
        <v>×</v>
      </c>
      <c r="L47" s="582"/>
      <c r="M47" s="579"/>
      <c r="N47" s="481"/>
      <c r="O47" s="579"/>
      <c r="P47" s="580"/>
      <c r="Q47" s="229"/>
      <c r="R47" s="494"/>
      <c r="S47" s="601"/>
      <c r="T47" s="601"/>
      <c r="U47" s="495"/>
      <c r="V47" s="576"/>
      <c r="W47" s="577"/>
      <c r="X47" s="581" t="str">
        <f>IF(X46&gt;Y46,"○",IF(X46&lt;Y46,"×",IF(X46=Y46,"△")))</f>
        <v>○</v>
      </c>
      <c r="Y47" s="582"/>
      <c r="Z47" s="581" t="str">
        <f>IF(Z46&gt;AA46,"○",IF(Z46&lt;AA46,"×",IF(Z46=AA46,"△")))</f>
        <v>○</v>
      </c>
      <c r="AA47" s="582"/>
      <c r="AB47" s="581" t="str">
        <f>IF(AB46&gt;AC46,"○",IF(AB46&lt;AC46,"×",IF(AB46=AC46,"△")))</f>
        <v>×</v>
      </c>
      <c r="AC47" s="582"/>
      <c r="AD47" s="579"/>
      <c r="AE47" s="579"/>
      <c r="AF47" s="579"/>
      <c r="AG47" s="580"/>
    </row>
    <row r="48" spans="1:33" ht="20.100000000000001" customHeight="1" x14ac:dyDescent="0.2">
      <c r="A48" s="520" t="str">
        <f>G7</f>
        <v>ＦＣ真岡２１ファンタジーＵ－１１</v>
      </c>
      <c r="B48" s="593"/>
      <c r="C48" s="593"/>
      <c r="D48" s="521"/>
      <c r="E48" s="240">
        <f>H46</f>
        <v>0</v>
      </c>
      <c r="F48" s="240">
        <f>G46</f>
        <v>0</v>
      </c>
      <c r="G48" s="574"/>
      <c r="H48" s="575"/>
      <c r="I48" s="240">
        <f>N36</f>
        <v>1</v>
      </c>
      <c r="J48" s="240">
        <f>T36</f>
        <v>7</v>
      </c>
      <c r="K48" s="240">
        <f>N27</f>
        <v>0</v>
      </c>
      <c r="L48" s="240">
        <f>T27</f>
        <v>4</v>
      </c>
      <c r="M48" s="578">
        <f>COUNTIF(E49:L49,"○")*3+COUNTIF(E49:L49,"△")</f>
        <v>1</v>
      </c>
      <c r="N48" s="480">
        <f>E48-F48+I48-J48+K48-L48</f>
        <v>-10</v>
      </c>
      <c r="O48" s="578">
        <f>E48+I48+K48</f>
        <v>1</v>
      </c>
      <c r="P48" s="580">
        <v>3</v>
      </c>
      <c r="Q48" s="229"/>
      <c r="R48" s="630" t="str">
        <f>V7</f>
        <v>大山フットボールクラブアミーゴ</v>
      </c>
      <c r="S48" s="631"/>
      <c r="T48" s="631"/>
      <c r="U48" s="632"/>
      <c r="V48" s="240">
        <f>Y46</f>
        <v>0</v>
      </c>
      <c r="W48" s="240">
        <f>X46</f>
        <v>5</v>
      </c>
      <c r="X48" s="574"/>
      <c r="Y48" s="575"/>
      <c r="Z48" s="240">
        <f>N40</f>
        <v>3</v>
      </c>
      <c r="AA48" s="240">
        <f>T40</f>
        <v>0</v>
      </c>
      <c r="AB48" s="240">
        <f>N32</f>
        <v>0</v>
      </c>
      <c r="AC48" s="240">
        <f>T32</f>
        <v>6</v>
      </c>
      <c r="AD48" s="578">
        <f>COUNTIF(V49:AC49,"○")*3+COUNTIF(V49:AC49,"△")</f>
        <v>3</v>
      </c>
      <c r="AE48" s="578">
        <f>V48-W48+Z48-AA48+AB48-AC48</f>
        <v>-8</v>
      </c>
      <c r="AF48" s="578">
        <f>V48+Z48+AB48</f>
        <v>3</v>
      </c>
      <c r="AG48" s="580">
        <v>3</v>
      </c>
    </row>
    <row r="49" spans="1:33" ht="20.100000000000001" customHeight="1" x14ac:dyDescent="0.2">
      <c r="A49" s="522"/>
      <c r="B49" s="594"/>
      <c r="C49" s="594"/>
      <c r="D49" s="523"/>
      <c r="E49" s="581" t="str">
        <f>IF(E48&gt;F48,"○",IF(E48&lt;F48,"×",IF(E48=F48,"△")))</f>
        <v>△</v>
      </c>
      <c r="F49" s="582"/>
      <c r="G49" s="576"/>
      <c r="H49" s="577"/>
      <c r="I49" s="581" t="str">
        <f>IF(I48&gt;J48,"○",IF(I48&lt;J48,"×",IF(I48=J48,"△")))</f>
        <v>×</v>
      </c>
      <c r="J49" s="582"/>
      <c r="K49" s="581" t="str">
        <f>IF(K48&gt;L48,"○",IF(K48&lt;L48,"×",IF(K48=L48,"△")))</f>
        <v>×</v>
      </c>
      <c r="L49" s="582"/>
      <c r="M49" s="579"/>
      <c r="N49" s="481"/>
      <c r="O49" s="579"/>
      <c r="P49" s="580"/>
      <c r="Q49" s="229"/>
      <c r="R49" s="633"/>
      <c r="S49" s="634"/>
      <c r="T49" s="634"/>
      <c r="U49" s="635"/>
      <c r="V49" s="581" t="str">
        <f>IF(V48&gt;W48,"○",IF(V48&lt;W48,"×",IF(V48=W48,"△")))</f>
        <v>×</v>
      </c>
      <c r="W49" s="582"/>
      <c r="X49" s="576"/>
      <c r="Y49" s="577"/>
      <c r="Z49" s="581" t="str">
        <f>IF(Z48&gt;AA48,"○",IF(Z48&lt;AA48,"×",IF(Z48=AA48,"△")))</f>
        <v>○</v>
      </c>
      <c r="AA49" s="582"/>
      <c r="AB49" s="581" t="str">
        <f>IF(AB48&gt;AC48,"○",IF(AB48&lt;AC48,"×",IF(AB48=AC48,"△")))</f>
        <v>×</v>
      </c>
      <c r="AC49" s="582"/>
      <c r="AD49" s="579"/>
      <c r="AE49" s="579"/>
      <c r="AF49" s="579"/>
      <c r="AG49" s="580"/>
    </row>
    <row r="50" spans="1:33" ht="20.100000000000001" customHeight="1" x14ac:dyDescent="0.2">
      <c r="A50" s="624" t="str">
        <f>K7</f>
        <v>宇都宮フットボールクラブジュニア</v>
      </c>
      <c r="B50" s="625"/>
      <c r="C50" s="625"/>
      <c r="D50" s="626"/>
      <c r="E50" s="240">
        <f>J46</f>
        <v>6</v>
      </c>
      <c r="F50" s="240">
        <f>I46</f>
        <v>0</v>
      </c>
      <c r="G50" s="240">
        <f>J48</f>
        <v>7</v>
      </c>
      <c r="H50" s="240">
        <f>I48</f>
        <v>1</v>
      </c>
      <c r="I50" s="574"/>
      <c r="J50" s="575"/>
      <c r="K50" s="240">
        <f>N18</f>
        <v>1</v>
      </c>
      <c r="L50" s="240">
        <f>T18</f>
        <v>4</v>
      </c>
      <c r="M50" s="578">
        <f>COUNTIF(E51:L51,"○")*3+COUNTIF(E51:L51,"△")</f>
        <v>6</v>
      </c>
      <c r="N50" s="578">
        <f>E50-F50+G50-H50+K50-L50</f>
        <v>9</v>
      </c>
      <c r="O50" s="578">
        <f>E50+G50+K50</f>
        <v>14</v>
      </c>
      <c r="P50" s="580">
        <v>2</v>
      </c>
      <c r="Q50" s="229"/>
      <c r="R50" s="544" t="str">
        <f>Z7</f>
        <v>大谷北ＦＣフォルテ</v>
      </c>
      <c r="S50" s="591"/>
      <c r="T50" s="591"/>
      <c r="U50" s="545"/>
      <c r="V50" s="240">
        <f>AA46</f>
        <v>0</v>
      </c>
      <c r="W50" s="240">
        <f>Z46</f>
        <v>3</v>
      </c>
      <c r="X50" s="240">
        <f>AA48</f>
        <v>0</v>
      </c>
      <c r="Y50" s="240">
        <f>Z48</f>
        <v>3</v>
      </c>
      <c r="Z50" s="574"/>
      <c r="AA50" s="575"/>
      <c r="AB50" s="240">
        <f>N22</f>
        <v>0</v>
      </c>
      <c r="AC50" s="240">
        <f>T22</f>
        <v>3</v>
      </c>
      <c r="AD50" s="578">
        <f>COUNTIF(V51:AC51,"○")*3+COUNTIF(V51:AC51,"△")</f>
        <v>0</v>
      </c>
      <c r="AE50" s="578">
        <f>V50-W50+X50-Y50+AB50-AC50</f>
        <v>-9</v>
      </c>
      <c r="AF50" s="578">
        <f>V50+X50+AB50</f>
        <v>0</v>
      </c>
      <c r="AG50" s="580">
        <v>4</v>
      </c>
    </row>
    <row r="51" spans="1:33" ht="20.100000000000001" customHeight="1" x14ac:dyDescent="0.2">
      <c r="A51" s="627"/>
      <c r="B51" s="628"/>
      <c r="C51" s="628"/>
      <c r="D51" s="629"/>
      <c r="E51" s="581" t="str">
        <f>IF(E50&gt;F50,"○",IF(E50&lt;F50,"×",IF(E50=F50,"△")))</f>
        <v>○</v>
      </c>
      <c r="F51" s="582"/>
      <c r="G51" s="581" t="str">
        <f>IF(G50&gt;H50,"○",IF(G50&lt;H50,"×",IF(G50=H50,"△")))</f>
        <v>○</v>
      </c>
      <c r="H51" s="582"/>
      <c r="I51" s="576"/>
      <c r="J51" s="577"/>
      <c r="K51" s="581" t="str">
        <f>IF(K50&gt;L50,"○",IF(K50&lt;L50,"×",IF(K50=L50,"△")))</f>
        <v>×</v>
      </c>
      <c r="L51" s="582"/>
      <c r="M51" s="579"/>
      <c r="N51" s="579"/>
      <c r="O51" s="579"/>
      <c r="P51" s="580"/>
      <c r="Q51" s="229"/>
      <c r="R51" s="546"/>
      <c r="S51" s="592"/>
      <c r="T51" s="592"/>
      <c r="U51" s="547"/>
      <c r="V51" s="581" t="str">
        <f>IF(V50&gt;W50,"○",IF(V50&lt;W50,"×",IF(V50=W50,"△")))</f>
        <v>×</v>
      </c>
      <c r="W51" s="582"/>
      <c r="X51" s="581" t="str">
        <f>IF(X50&gt;Y50,"○",IF(X50&lt;Y50,"×",IF(X50=Y50,"△")))</f>
        <v>×</v>
      </c>
      <c r="Y51" s="582"/>
      <c r="Z51" s="576"/>
      <c r="AA51" s="577"/>
      <c r="AB51" s="581" t="str">
        <f>IF(AB50&gt;AC50,"○",IF(AB50&lt;AC50,"×",IF(AB50=AC50,"△")))</f>
        <v>×</v>
      </c>
      <c r="AC51" s="582"/>
      <c r="AD51" s="579"/>
      <c r="AE51" s="579"/>
      <c r="AF51" s="579"/>
      <c r="AG51" s="580"/>
    </row>
    <row r="52" spans="1:33" ht="20.100000000000001" customHeight="1" x14ac:dyDescent="0.2">
      <c r="A52" s="583" t="str">
        <f>O7</f>
        <v>ＦＣ　ＳＨＵＪＡＫＵ</v>
      </c>
      <c r="B52" s="584"/>
      <c r="C52" s="584"/>
      <c r="D52" s="585"/>
      <c r="E52" s="240">
        <f>L46</f>
        <v>13</v>
      </c>
      <c r="F52" s="240">
        <f>K46</f>
        <v>0</v>
      </c>
      <c r="G52" s="240">
        <f>L48</f>
        <v>4</v>
      </c>
      <c r="H52" s="240">
        <f>K48</f>
        <v>0</v>
      </c>
      <c r="I52" s="240">
        <f>L50</f>
        <v>4</v>
      </c>
      <c r="J52" s="240">
        <f>K50</f>
        <v>1</v>
      </c>
      <c r="K52" s="574"/>
      <c r="L52" s="575"/>
      <c r="M52" s="578">
        <f>COUNTIF(E53:L53,"○")*3+COUNTIF(E53:L53,"△")</f>
        <v>9</v>
      </c>
      <c r="N52" s="578">
        <f>E52-F52+G52-H52+I52-J52</f>
        <v>20</v>
      </c>
      <c r="O52" s="578">
        <f>E52+G52+I52</f>
        <v>21</v>
      </c>
      <c r="P52" s="580">
        <v>1</v>
      </c>
      <c r="Q52" s="229"/>
      <c r="R52" s="618" t="str">
        <f>AD7</f>
        <v>ＦＣみらい</v>
      </c>
      <c r="S52" s="619"/>
      <c r="T52" s="619"/>
      <c r="U52" s="620"/>
      <c r="V52" s="240">
        <f>AC46</f>
        <v>5</v>
      </c>
      <c r="W52" s="240">
        <f>AB46</f>
        <v>0</v>
      </c>
      <c r="X52" s="240">
        <f>AC48</f>
        <v>6</v>
      </c>
      <c r="Y52" s="240">
        <f>AB48</f>
        <v>0</v>
      </c>
      <c r="Z52" s="240">
        <f>AC50</f>
        <v>3</v>
      </c>
      <c r="AA52" s="240">
        <f>AB50</f>
        <v>0</v>
      </c>
      <c r="AB52" s="574"/>
      <c r="AC52" s="575"/>
      <c r="AD52" s="578">
        <f>COUNTIF(V53:AC53,"○")*3+COUNTIF(V53:AC53,"△")</f>
        <v>9</v>
      </c>
      <c r="AE52" s="578">
        <f>V52-W52+X52-Y52+Z52-AA52</f>
        <v>14</v>
      </c>
      <c r="AF52" s="578">
        <f>V52+X52+Z52</f>
        <v>14</v>
      </c>
      <c r="AG52" s="580">
        <v>1</v>
      </c>
    </row>
    <row r="53" spans="1:33" ht="20.100000000000001" customHeight="1" x14ac:dyDescent="0.2">
      <c r="A53" s="586"/>
      <c r="B53" s="587"/>
      <c r="C53" s="587"/>
      <c r="D53" s="588"/>
      <c r="E53" s="581" t="str">
        <f>IF(E52&gt;F52,"○",IF(E52&lt;F52,"×",IF(E52=F52,"△")))</f>
        <v>○</v>
      </c>
      <c r="F53" s="582"/>
      <c r="G53" s="581" t="str">
        <f>IF(G52&gt;H52,"○",IF(G52&lt;H52,"×",IF(G52=H52,"△")))</f>
        <v>○</v>
      </c>
      <c r="H53" s="582"/>
      <c r="I53" s="581" t="str">
        <f>IF(I52&gt;J52,"○",IF(I52&lt;J52,"×",IF(I52=J52,"△")))</f>
        <v>○</v>
      </c>
      <c r="J53" s="582"/>
      <c r="K53" s="576"/>
      <c r="L53" s="577"/>
      <c r="M53" s="579"/>
      <c r="N53" s="579"/>
      <c r="O53" s="579"/>
      <c r="P53" s="580"/>
      <c r="Q53" s="229"/>
      <c r="R53" s="621"/>
      <c r="S53" s="622"/>
      <c r="T53" s="622"/>
      <c r="U53" s="623"/>
      <c r="V53" s="581" t="str">
        <f>IF(V52&gt;W52,"○",IF(V52&lt;W52,"×",IF(V52=W52,"△")))</f>
        <v>○</v>
      </c>
      <c r="W53" s="582"/>
      <c r="X53" s="581" t="str">
        <f>IF(X52&gt;Y52,"○",IF(X52&lt;Y52,"×",IF(X52=Y52,"△")))</f>
        <v>○</v>
      </c>
      <c r="Y53" s="582"/>
      <c r="Z53" s="581" t="str">
        <f>IF(Z52&gt;AA52,"○",IF(Z52&lt;AA52,"×",IF(Z52=AA52,"△")))</f>
        <v>○</v>
      </c>
      <c r="AA53" s="582"/>
      <c r="AB53" s="576"/>
      <c r="AC53" s="577"/>
      <c r="AD53" s="579"/>
      <c r="AE53" s="579"/>
      <c r="AF53" s="579"/>
      <c r="AG53" s="580"/>
    </row>
    <row r="54" spans="1:33" ht="20.100000000000001" customHeight="1" x14ac:dyDescent="0.2"/>
    <row r="55" spans="1:33" ht="22.05" customHeight="1" x14ac:dyDescent="0.2">
      <c r="A55" s="440" t="str">
        <f>A1</f>
        <v>■第1日　2月4日  予選リーグ</v>
      </c>
      <c r="B55" s="440"/>
      <c r="C55" s="440"/>
      <c r="D55" s="440"/>
      <c r="E55" s="440"/>
      <c r="F55" s="440"/>
      <c r="G55" s="440"/>
      <c r="H55" s="440"/>
      <c r="I55" s="440"/>
      <c r="J55" s="440"/>
      <c r="K55" s="440"/>
      <c r="L55" s="440"/>
      <c r="N55" s="441" t="s">
        <v>340</v>
      </c>
      <c r="O55" s="441"/>
      <c r="P55" s="441"/>
      <c r="Q55" s="441"/>
      <c r="R55" s="441"/>
      <c r="T55" s="442" t="s">
        <v>338</v>
      </c>
      <c r="U55" s="442"/>
      <c r="V55" s="442"/>
      <c r="W55" s="442"/>
      <c r="X55" s="443" t="str">
        <f>'U12選手権組合せ (抽選結果)'!A66</f>
        <v>足利本町緑地サッカー場Ｂ</v>
      </c>
      <c r="Y55" s="443"/>
      <c r="Z55" s="443"/>
      <c r="AA55" s="443"/>
      <c r="AB55" s="443"/>
      <c r="AC55" s="443"/>
      <c r="AD55" s="443"/>
      <c r="AE55" s="443"/>
      <c r="AF55" s="443"/>
      <c r="AG55" s="443"/>
    </row>
    <row r="56" spans="1:33" ht="20.100000000000001" customHeight="1" x14ac:dyDescent="0.2">
      <c r="A56" s="234"/>
      <c r="B56" s="234"/>
      <c r="C56" s="234"/>
      <c r="D56" s="234"/>
      <c r="E56" s="234"/>
      <c r="F56" s="234"/>
      <c r="G56" s="234"/>
      <c r="H56" s="12"/>
      <c r="I56" s="235"/>
      <c r="J56" s="235"/>
      <c r="K56" s="235"/>
      <c r="L56" s="235"/>
      <c r="N56" s="235"/>
      <c r="O56" s="235"/>
      <c r="P56" s="235"/>
      <c r="Q56" s="235"/>
      <c r="R56" s="235"/>
      <c r="T56" s="236"/>
      <c r="U56" s="236"/>
      <c r="V56" s="236"/>
      <c r="W56" s="236"/>
      <c r="X56" s="237"/>
      <c r="Y56" s="237"/>
      <c r="AA56" s="17"/>
      <c r="AB56" s="82"/>
      <c r="AC56" s="82"/>
      <c r="AD56" s="82"/>
      <c r="AE56" s="82"/>
      <c r="AF56" s="82"/>
      <c r="AG56" s="82"/>
    </row>
    <row r="57" spans="1:33" ht="20.100000000000001" customHeight="1" x14ac:dyDescent="0.2">
      <c r="F57" s="238"/>
      <c r="J57" s="444" t="s">
        <v>106</v>
      </c>
      <c r="K57" s="444"/>
      <c r="W57" s="444" t="s">
        <v>107</v>
      </c>
      <c r="X57" s="444"/>
      <c r="Z57" s="17"/>
      <c r="AA57" s="17"/>
      <c r="AB57" s="82"/>
      <c r="AC57" s="82"/>
      <c r="AD57" s="82"/>
      <c r="AE57" s="82"/>
      <c r="AF57" s="82"/>
      <c r="AG57" s="82"/>
    </row>
    <row r="58" spans="1:33" ht="20.100000000000001" customHeight="1" thickBot="1" x14ac:dyDescent="0.25">
      <c r="G58" s="263"/>
      <c r="H58" s="263"/>
      <c r="I58" s="263"/>
      <c r="J58" s="263"/>
      <c r="K58" s="275"/>
      <c r="L58" s="263"/>
      <c r="M58" s="263"/>
      <c r="N58" s="263"/>
      <c r="O58" s="276"/>
      <c r="P58" s="276"/>
      <c r="Q58" s="276"/>
      <c r="R58" s="276"/>
      <c r="S58" s="276"/>
      <c r="T58" s="263"/>
      <c r="U58" s="263"/>
      <c r="V58" s="263"/>
      <c r="W58" s="277"/>
      <c r="X58" s="296"/>
      <c r="Y58" s="287"/>
      <c r="Z58" s="298"/>
      <c r="AA58" s="298"/>
      <c r="AB58" s="82"/>
      <c r="AC58" s="82"/>
      <c r="AD58" s="82"/>
      <c r="AE58" s="82"/>
      <c r="AF58" s="82"/>
      <c r="AG58" s="82"/>
    </row>
    <row r="59" spans="1:33" ht="20.100000000000001" customHeight="1" thickTop="1" x14ac:dyDescent="0.2">
      <c r="F59" s="266"/>
      <c r="H59" s="267"/>
      <c r="J59" s="295"/>
      <c r="K59" s="267"/>
      <c r="N59" s="266"/>
      <c r="S59" s="266"/>
      <c r="V59" s="267"/>
      <c r="W59" s="268"/>
      <c r="Y59" s="276"/>
      <c r="Z59" s="276"/>
      <c r="AA59" s="297"/>
      <c r="AB59" s="276"/>
    </row>
    <row r="60" spans="1:33" ht="20.100000000000001" customHeight="1" x14ac:dyDescent="0.2">
      <c r="B60" s="457"/>
      <c r="C60" s="457"/>
      <c r="D60" s="7"/>
      <c r="E60" s="7"/>
      <c r="F60" s="448">
        <v>1</v>
      </c>
      <c r="G60" s="448"/>
      <c r="H60" s="9"/>
      <c r="I60" s="9"/>
      <c r="J60" s="448">
        <v>2</v>
      </c>
      <c r="K60" s="448"/>
      <c r="L60" s="9"/>
      <c r="M60" s="9"/>
      <c r="N60" s="448">
        <v>3</v>
      </c>
      <c r="O60" s="448"/>
      <c r="P60" s="270"/>
      <c r="Q60" s="9"/>
      <c r="R60" s="9"/>
      <c r="S60" s="448">
        <v>4</v>
      </c>
      <c r="T60" s="448"/>
      <c r="U60" s="9"/>
      <c r="V60" s="9"/>
      <c r="W60" s="448">
        <v>5</v>
      </c>
      <c r="X60" s="448"/>
      <c r="Y60" s="9"/>
      <c r="Z60" s="9"/>
      <c r="AA60" s="448">
        <v>6</v>
      </c>
      <c r="AB60" s="448"/>
      <c r="AC60" s="7"/>
      <c r="AD60" s="7"/>
      <c r="AE60" s="449"/>
      <c r="AF60" s="450"/>
    </row>
    <row r="61" spans="1:33" ht="20.100000000000001" customHeight="1" x14ac:dyDescent="0.2">
      <c r="B61" s="451"/>
      <c r="C61" s="451"/>
      <c r="D61" s="8"/>
      <c r="E61" s="8"/>
      <c r="F61" s="452" t="str">
        <f>'U12選手権組合せ (抽選結果)'!C67</f>
        <v>ＦＣ　Ａｖａｎｃｅ</v>
      </c>
      <c r="G61" s="452"/>
      <c r="H61" s="8"/>
      <c r="I61" s="8"/>
      <c r="J61" s="453" t="str">
        <f>'U12選手権組合せ (抽選結果)'!C68</f>
        <v>亀山サッカークラブ</v>
      </c>
      <c r="K61" s="453"/>
      <c r="L61" s="8"/>
      <c r="M61" s="8"/>
      <c r="N61" s="518" t="str">
        <f>'U12選手権組合せ (抽選結果)'!C69</f>
        <v>栃木Ｃｈａｒｍｅ．Ｆ．Ｃ</v>
      </c>
      <c r="O61" s="518"/>
      <c r="P61" s="271"/>
      <c r="Q61" s="8"/>
      <c r="R61" s="8"/>
      <c r="S61" s="616" t="str">
        <f>'U12選手権組合せ (抽選結果)'!C70</f>
        <v>壬生町ジュニアサッカークラブ</v>
      </c>
      <c r="T61" s="616"/>
      <c r="U61" s="8"/>
      <c r="V61" s="8"/>
      <c r="W61" s="518" t="str">
        <f>'U12選手権組合せ (抽選結果)'!C71</f>
        <v>足利サッカークラブジュニア</v>
      </c>
      <c r="X61" s="518"/>
      <c r="Y61" s="8"/>
      <c r="Z61" s="8"/>
      <c r="AA61" s="453" t="str">
        <f>'U12選手権組合せ (抽選結果)'!C72</f>
        <v>豊郷ＪＦＣ宇都宮</v>
      </c>
      <c r="AB61" s="453"/>
      <c r="AC61" s="8"/>
      <c r="AD61" s="8"/>
      <c r="AE61" s="455"/>
      <c r="AF61" s="456"/>
    </row>
    <row r="62" spans="1:33" ht="20.100000000000001" customHeight="1" x14ac:dyDescent="0.2">
      <c r="B62" s="451"/>
      <c r="C62" s="451"/>
      <c r="D62" s="8"/>
      <c r="E62" s="8"/>
      <c r="F62" s="452"/>
      <c r="G62" s="452"/>
      <c r="H62" s="8"/>
      <c r="I62" s="8"/>
      <c r="J62" s="453"/>
      <c r="K62" s="453"/>
      <c r="L62" s="8"/>
      <c r="M62" s="8"/>
      <c r="N62" s="518"/>
      <c r="O62" s="518"/>
      <c r="P62" s="271"/>
      <c r="Q62" s="8"/>
      <c r="R62" s="8"/>
      <c r="S62" s="616"/>
      <c r="T62" s="616"/>
      <c r="U62" s="8"/>
      <c r="V62" s="8"/>
      <c r="W62" s="518"/>
      <c r="X62" s="518"/>
      <c r="Y62" s="8"/>
      <c r="Z62" s="8"/>
      <c r="AA62" s="453"/>
      <c r="AB62" s="453"/>
      <c r="AC62" s="8"/>
      <c r="AD62" s="8"/>
      <c r="AE62" s="455"/>
      <c r="AF62" s="456"/>
    </row>
    <row r="63" spans="1:33" ht="20.100000000000001" customHeight="1" x14ac:dyDescent="0.2">
      <c r="B63" s="451"/>
      <c r="C63" s="451"/>
      <c r="D63" s="8"/>
      <c r="E63" s="8"/>
      <c r="F63" s="452"/>
      <c r="G63" s="452"/>
      <c r="H63" s="8"/>
      <c r="I63" s="8"/>
      <c r="J63" s="453"/>
      <c r="K63" s="453"/>
      <c r="L63" s="8"/>
      <c r="M63" s="8"/>
      <c r="N63" s="518"/>
      <c r="O63" s="518"/>
      <c r="P63" s="271"/>
      <c r="Q63" s="8"/>
      <c r="R63" s="8"/>
      <c r="S63" s="616"/>
      <c r="T63" s="616"/>
      <c r="U63" s="8"/>
      <c r="V63" s="8"/>
      <c r="W63" s="518"/>
      <c r="X63" s="518"/>
      <c r="Y63" s="8"/>
      <c r="Z63" s="8"/>
      <c r="AA63" s="453"/>
      <c r="AB63" s="453"/>
      <c r="AC63" s="8"/>
      <c r="AD63" s="8"/>
      <c r="AE63" s="455"/>
      <c r="AF63" s="456"/>
    </row>
    <row r="64" spans="1:33" ht="20.100000000000001" customHeight="1" x14ac:dyDescent="0.2">
      <c r="B64" s="451"/>
      <c r="C64" s="451"/>
      <c r="D64" s="8"/>
      <c r="E64" s="8"/>
      <c r="F64" s="452"/>
      <c r="G64" s="452"/>
      <c r="H64" s="8"/>
      <c r="I64" s="8"/>
      <c r="J64" s="453"/>
      <c r="K64" s="453"/>
      <c r="L64" s="8"/>
      <c r="M64" s="8"/>
      <c r="N64" s="518"/>
      <c r="O64" s="518"/>
      <c r="P64" s="271"/>
      <c r="Q64" s="8"/>
      <c r="R64" s="8"/>
      <c r="S64" s="616"/>
      <c r="T64" s="616"/>
      <c r="U64" s="8"/>
      <c r="V64" s="8"/>
      <c r="W64" s="518"/>
      <c r="X64" s="518"/>
      <c r="Y64" s="8"/>
      <c r="Z64" s="8"/>
      <c r="AA64" s="453"/>
      <c r="AB64" s="453"/>
      <c r="AC64" s="8"/>
      <c r="AD64" s="8"/>
      <c r="AE64" s="455"/>
      <c r="AF64" s="456"/>
    </row>
    <row r="65" spans="1:33" ht="20.100000000000001" customHeight="1" x14ac:dyDescent="0.2">
      <c r="B65" s="451"/>
      <c r="C65" s="451"/>
      <c r="D65" s="8"/>
      <c r="E65" s="8"/>
      <c r="F65" s="452"/>
      <c r="G65" s="452"/>
      <c r="H65" s="8"/>
      <c r="I65" s="8"/>
      <c r="J65" s="453"/>
      <c r="K65" s="453"/>
      <c r="L65" s="8"/>
      <c r="M65" s="8"/>
      <c r="N65" s="518"/>
      <c r="O65" s="518"/>
      <c r="P65" s="271"/>
      <c r="Q65" s="8"/>
      <c r="R65" s="8"/>
      <c r="S65" s="616"/>
      <c r="T65" s="616"/>
      <c r="U65" s="8"/>
      <c r="V65" s="8"/>
      <c r="W65" s="518"/>
      <c r="X65" s="518"/>
      <c r="Y65" s="8"/>
      <c r="Z65" s="8"/>
      <c r="AA65" s="453"/>
      <c r="AB65" s="453"/>
      <c r="AC65" s="8"/>
      <c r="AD65" s="8"/>
      <c r="AE65" s="455"/>
      <c r="AF65" s="456"/>
    </row>
    <row r="66" spans="1:33" ht="20.100000000000001" customHeight="1" x14ac:dyDescent="0.2">
      <c r="B66" s="451"/>
      <c r="C66" s="451"/>
      <c r="D66" s="8"/>
      <c r="E66" s="8"/>
      <c r="F66" s="452"/>
      <c r="G66" s="452"/>
      <c r="H66" s="8"/>
      <c r="I66" s="8"/>
      <c r="J66" s="453"/>
      <c r="K66" s="453"/>
      <c r="L66" s="8"/>
      <c r="M66" s="8"/>
      <c r="N66" s="518"/>
      <c r="O66" s="518"/>
      <c r="P66" s="271"/>
      <c r="Q66" s="8"/>
      <c r="R66" s="8"/>
      <c r="S66" s="616"/>
      <c r="T66" s="616"/>
      <c r="U66" s="8"/>
      <c r="V66" s="8"/>
      <c r="W66" s="518"/>
      <c r="X66" s="518"/>
      <c r="Y66" s="8"/>
      <c r="Z66" s="8"/>
      <c r="AA66" s="453"/>
      <c r="AB66" s="453"/>
      <c r="AC66" s="8"/>
      <c r="AD66" s="8"/>
      <c r="AE66" s="455"/>
      <c r="AF66" s="456"/>
    </row>
    <row r="67" spans="1:33" ht="20.100000000000001" customHeight="1" x14ac:dyDescent="0.2">
      <c r="B67" s="451"/>
      <c r="C67" s="451"/>
      <c r="D67" s="271"/>
      <c r="E67" s="271"/>
      <c r="F67" s="452"/>
      <c r="G67" s="452"/>
      <c r="H67" s="271"/>
      <c r="I67" s="271"/>
      <c r="J67" s="453"/>
      <c r="K67" s="453"/>
      <c r="L67" s="271"/>
      <c r="M67" s="271"/>
      <c r="N67" s="518"/>
      <c r="O67" s="518"/>
      <c r="P67" s="271"/>
      <c r="Q67" s="271"/>
      <c r="R67" s="271"/>
      <c r="S67" s="616"/>
      <c r="T67" s="616"/>
      <c r="U67" s="271"/>
      <c r="V67" s="271"/>
      <c r="W67" s="518"/>
      <c r="X67" s="518"/>
      <c r="Y67" s="271"/>
      <c r="Z67" s="271"/>
      <c r="AA67" s="453"/>
      <c r="AB67" s="453"/>
      <c r="AC67" s="271"/>
      <c r="AD67" s="271"/>
      <c r="AE67" s="455"/>
      <c r="AF67" s="456"/>
    </row>
    <row r="68" spans="1:33" ht="20.100000000000001" customHeight="1" x14ac:dyDescent="0.2">
      <c r="B68" s="451"/>
      <c r="C68" s="451"/>
      <c r="D68" s="271"/>
      <c r="E68" s="271"/>
      <c r="F68" s="452"/>
      <c r="G68" s="452"/>
      <c r="H68" s="271"/>
      <c r="I68" s="271"/>
      <c r="J68" s="453"/>
      <c r="K68" s="453"/>
      <c r="L68" s="271"/>
      <c r="M68" s="271"/>
      <c r="N68" s="518"/>
      <c r="O68" s="518"/>
      <c r="P68" s="271"/>
      <c r="Q68" s="271"/>
      <c r="R68" s="271"/>
      <c r="S68" s="616"/>
      <c r="T68" s="616"/>
      <c r="U68" s="271"/>
      <c r="V68" s="271"/>
      <c r="W68" s="518"/>
      <c r="X68" s="518"/>
      <c r="Y68" s="271"/>
      <c r="Z68" s="271"/>
      <c r="AA68" s="453"/>
      <c r="AB68" s="453"/>
      <c r="AC68" s="271"/>
      <c r="AD68" s="271"/>
      <c r="AE68" s="455"/>
      <c r="AF68" s="456"/>
    </row>
    <row r="69" spans="1:33" ht="20.100000000000001" customHeight="1" x14ac:dyDescent="0.2">
      <c r="C69" s="232"/>
      <c r="D69" s="232"/>
      <c r="G69" s="232"/>
      <c r="H69" s="232"/>
      <c r="K69" s="232"/>
      <c r="L69" s="232"/>
      <c r="O69" s="232"/>
      <c r="P69" s="232"/>
      <c r="T69" s="232"/>
      <c r="U69" s="232"/>
      <c r="X69" s="232"/>
      <c r="Y69" s="232"/>
      <c r="AB69" s="245" t="s">
        <v>86</v>
      </c>
      <c r="AC69" s="241" t="s">
        <v>15</v>
      </c>
      <c r="AD69" s="241" t="s">
        <v>16</v>
      </c>
      <c r="AE69" s="241" t="s">
        <v>16</v>
      </c>
      <c r="AF69" s="241" t="s">
        <v>14</v>
      </c>
      <c r="AG69" s="84" t="s">
        <v>87</v>
      </c>
    </row>
    <row r="70" spans="1:33" ht="20.100000000000001" customHeight="1" x14ac:dyDescent="0.2">
      <c r="A70" s="7"/>
      <c r="B70" s="461" t="s">
        <v>5</v>
      </c>
      <c r="C70" s="462">
        <v>0.39583333333333331</v>
      </c>
      <c r="D70" s="462"/>
      <c r="E70" s="462"/>
      <c r="G70" s="445" t="str">
        <f>F61</f>
        <v>ＦＣ　Ａｖａｎｃｅ</v>
      </c>
      <c r="H70" s="445"/>
      <c r="I70" s="445"/>
      <c r="J70" s="445"/>
      <c r="K70" s="445"/>
      <c r="L70" s="445"/>
      <c r="M70" s="445"/>
      <c r="N70" s="446">
        <f>P70+P71</f>
        <v>1</v>
      </c>
      <c r="O70" s="447" t="s">
        <v>10</v>
      </c>
      <c r="P70" s="230">
        <v>1</v>
      </c>
      <c r="Q70" s="239" t="s">
        <v>37</v>
      </c>
      <c r="R70" s="230">
        <v>0</v>
      </c>
      <c r="S70" s="447" t="s">
        <v>11</v>
      </c>
      <c r="T70" s="446">
        <f>R70+R71</f>
        <v>2</v>
      </c>
      <c r="U70" s="464" t="str">
        <f>J61</f>
        <v>亀山サッカークラブ</v>
      </c>
      <c r="V70" s="464"/>
      <c r="W70" s="464"/>
      <c r="X70" s="464"/>
      <c r="Y70" s="464"/>
      <c r="Z70" s="464"/>
      <c r="AA70" s="464"/>
      <c r="AB70" s="458" t="s">
        <v>86</v>
      </c>
      <c r="AC70" s="459" t="s">
        <v>80</v>
      </c>
      <c r="AD70" s="459" t="s">
        <v>81</v>
      </c>
      <c r="AE70" s="459" t="s">
        <v>82</v>
      </c>
      <c r="AF70" s="459">
        <v>6</v>
      </c>
      <c r="AG70" s="460" t="s">
        <v>87</v>
      </c>
    </row>
    <row r="71" spans="1:33" ht="20.100000000000001" customHeight="1" x14ac:dyDescent="0.2">
      <c r="A71" s="7"/>
      <c r="B71" s="461"/>
      <c r="C71" s="462"/>
      <c r="D71" s="462"/>
      <c r="E71" s="462"/>
      <c r="G71" s="445"/>
      <c r="H71" s="445"/>
      <c r="I71" s="445"/>
      <c r="J71" s="445"/>
      <c r="K71" s="445"/>
      <c r="L71" s="445"/>
      <c r="M71" s="445"/>
      <c r="N71" s="446"/>
      <c r="O71" s="447"/>
      <c r="P71" s="230">
        <v>0</v>
      </c>
      <c r="Q71" s="239" t="s">
        <v>37</v>
      </c>
      <c r="R71" s="230">
        <v>2</v>
      </c>
      <c r="S71" s="447"/>
      <c r="T71" s="446"/>
      <c r="U71" s="464"/>
      <c r="V71" s="464"/>
      <c r="W71" s="464"/>
      <c r="X71" s="464"/>
      <c r="Y71" s="464"/>
      <c r="Z71" s="464"/>
      <c r="AA71" s="464"/>
      <c r="AB71" s="458"/>
      <c r="AC71" s="459"/>
      <c r="AD71" s="459"/>
      <c r="AE71" s="459"/>
      <c r="AF71" s="459"/>
      <c r="AG71" s="460"/>
    </row>
    <row r="72" spans="1:33" ht="20.100000000000001" customHeight="1" x14ac:dyDescent="0.2">
      <c r="C72" s="14"/>
      <c r="D72" s="14"/>
      <c r="E72" s="13"/>
      <c r="G72" s="230"/>
      <c r="H72" s="230"/>
      <c r="I72" s="272"/>
      <c r="J72" s="272"/>
      <c r="K72" s="230"/>
      <c r="L72" s="230"/>
      <c r="M72" s="272"/>
      <c r="N72" s="272"/>
      <c r="O72" s="230"/>
      <c r="P72" s="230"/>
      <c r="Q72" s="272"/>
      <c r="R72" s="272"/>
      <c r="S72" s="272"/>
      <c r="T72" s="230"/>
      <c r="U72" s="230"/>
      <c r="V72" s="272"/>
      <c r="W72" s="272"/>
      <c r="X72" s="230"/>
      <c r="Y72" s="230"/>
      <c r="Z72" s="272"/>
      <c r="AA72" s="272"/>
      <c r="AB72" s="227"/>
      <c r="AC72" s="21"/>
      <c r="AD72" s="21"/>
      <c r="AE72" s="22"/>
      <c r="AF72" s="22"/>
      <c r="AG72" s="228"/>
    </row>
    <row r="73" spans="1:33" ht="20.100000000000001" customHeight="1" x14ac:dyDescent="0.2">
      <c r="A73" s="7"/>
      <c r="B73" s="461" t="s">
        <v>6</v>
      </c>
      <c r="C73" s="462">
        <v>0.4236111111111111</v>
      </c>
      <c r="D73" s="462"/>
      <c r="E73" s="462"/>
      <c r="G73" s="615" t="str">
        <f>S61</f>
        <v>壬生町ジュニアサッカークラブ</v>
      </c>
      <c r="H73" s="615"/>
      <c r="I73" s="615"/>
      <c r="J73" s="615"/>
      <c r="K73" s="615"/>
      <c r="L73" s="615"/>
      <c r="M73" s="615"/>
      <c r="N73" s="446">
        <f>P73+P74</f>
        <v>0</v>
      </c>
      <c r="O73" s="447" t="s">
        <v>10</v>
      </c>
      <c r="P73" s="230">
        <v>0</v>
      </c>
      <c r="Q73" s="239" t="s">
        <v>37</v>
      </c>
      <c r="R73" s="230">
        <v>1</v>
      </c>
      <c r="S73" s="447" t="s">
        <v>11</v>
      </c>
      <c r="T73" s="446">
        <f>R73+R74</f>
        <v>3</v>
      </c>
      <c r="U73" s="617" t="str">
        <f>W61</f>
        <v>足利サッカークラブジュニア</v>
      </c>
      <c r="V73" s="617"/>
      <c r="W73" s="617"/>
      <c r="X73" s="617"/>
      <c r="Y73" s="617"/>
      <c r="Z73" s="617"/>
      <c r="AA73" s="617"/>
      <c r="AB73" s="458" t="s">
        <v>86</v>
      </c>
      <c r="AC73" s="459" t="s">
        <v>83</v>
      </c>
      <c r="AD73" s="459" t="s">
        <v>84</v>
      </c>
      <c r="AE73" s="459" t="s">
        <v>85</v>
      </c>
      <c r="AF73" s="459">
        <v>3</v>
      </c>
      <c r="AG73" s="460" t="s">
        <v>87</v>
      </c>
    </row>
    <row r="74" spans="1:33" ht="20.100000000000001" customHeight="1" x14ac:dyDescent="0.2">
      <c r="A74" s="7"/>
      <c r="B74" s="461"/>
      <c r="C74" s="462"/>
      <c r="D74" s="462"/>
      <c r="E74" s="462"/>
      <c r="G74" s="615"/>
      <c r="H74" s="615"/>
      <c r="I74" s="615"/>
      <c r="J74" s="615"/>
      <c r="K74" s="615"/>
      <c r="L74" s="615"/>
      <c r="M74" s="615"/>
      <c r="N74" s="446"/>
      <c r="O74" s="447"/>
      <c r="P74" s="230">
        <v>0</v>
      </c>
      <c r="Q74" s="239" t="s">
        <v>37</v>
      </c>
      <c r="R74" s="230">
        <v>2</v>
      </c>
      <c r="S74" s="447"/>
      <c r="T74" s="446"/>
      <c r="U74" s="617"/>
      <c r="V74" s="617"/>
      <c r="W74" s="617"/>
      <c r="X74" s="617"/>
      <c r="Y74" s="617"/>
      <c r="Z74" s="617"/>
      <c r="AA74" s="617"/>
      <c r="AB74" s="458"/>
      <c r="AC74" s="459"/>
      <c r="AD74" s="459"/>
      <c r="AE74" s="459"/>
      <c r="AF74" s="459"/>
      <c r="AG74" s="460"/>
    </row>
    <row r="75" spans="1:33" ht="20.100000000000001" customHeight="1" x14ac:dyDescent="0.2">
      <c r="A75" s="7"/>
      <c r="C75" s="14"/>
      <c r="D75" s="14"/>
      <c r="E75" s="13"/>
      <c r="G75" s="230"/>
      <c r="H75" s="230"/>
      <c r="I75" s="272"/>
      <c r="J75" s="272"/>
      <c r="K75" s="230"/>
      <c r="L75" s="230"/>
      <c r="M75" s="272"/>
      <c r="N75" s="272"/>
      <c r="O75" s="230"/>
      <c r="P75" s="230"/>
      <c r="Q75" s="272"/>
      <c r="R75" s="272"/>
      <c r="S75" s="272"/>
      <c r="T75" s="230"/>
      <c r="U75" s="230"/>
      <c r="V75" s="272"/>
      <c r="W75" s="272"/>
      <c r="X75" s="230"/>
      <c r="Y75" s="230"/>
      <c r="Z75" s="272"/>
      <c r="AA75" s="272"/>
      <c r="AB75" s="227"/>
      <c r="AC75" s="21"/>
      <c r="AD75" s="21"/>
      <c r="AE75" s="22"/>
      <c r="AF75" s="22"/>
      <c r="AG75" s="228"/>
    </row>
    <row r="76" spans="1:33" ht="20.100000000000001" customHeight="1" x14ac:dyDescent="0.2">
      <c r="A76" s="7"/>
      <c r="B76" s="461" t="s">
        <v>7</v>
      </c>
      <c r="C76" s="462">
        <v>0.4513888888888889</v>
      </c>
      <c r="D76" s="462"/>
      <c r="E76" s="462"/>
      <c r="G76" s="445" t="str">
        <f>F61</f>
        <v>ＦＣ　Ａｖａｎｃｅ</v>
      </c>
      <c r="H76" s="445"/>
      <c r="I76" s="445"/>
      <c r="J76" s="445"/>
      <c r="K76" s="445"/>
      <c r="L76" s="445"/>
      <c r="M76" s="445"/>
      <c r="N76" s="446">
        <f>P76+P77</f>
        <v>0</v>
      </c>
      <c r="O76" s="447" t="s">
        <v>10</v>
      </c>
      <c r="P76" s="230">
        <v>0</v>
      </c>
      <c r="Q76" s="239" t="s">
        <v>37</v>
      </c>
      <c r="R76" s="230">
        <v>0</v>
      </c>
      <c r="S76" s="447" t="s">
        <v>11</v>
      </c>
      <c r="T76" s="446">
        <f>R76+R77</f>
        <v>2</v>
      </c>
      <c r="U76" s="464" t="str">
        <f>N61</f>
        <v>栃木Ｃｈａｒｍｅ．Ｆ．Ｃ</v>
      </c>
      <c r="V76" s="464"/>
      <c r="W76" s="464"/>
      <c r="X76" s="464"/>
      <c r="Y76" s="464"/>
      <c r="Z76" s="464"/>
      <c r="AA76" s="464"/>
      <c r="AB76" s="458" t="s">
        <v>86</v>
      </c>
      <c r="AC76" s="459" t="s">
        <v>82</v>
      </c>
      <c r="AD76" s="459" t="s">
        <v>80</v>
      </c>
      <c r="AE76" s="459" t="s">
        <v>81</v>
      </c>
      <c r="AF76" s="459">
        <v>5</v>
      </c>
      <c r="AG76" s="460" t="s">
        <v>87</v>
      </c>
    </row>
    <row r="77" spans="1:33" ht="20.100000000000001" customHeight="1" x14ac:dyDescent="0.2">
      <c r="A77" s="7"/>
      <c r="B77" s="461"/>
      <c r="C77" s="462"/>
      <c r="D77" s="462"/>
      <c r="E77" s="462"/>
      <c r="G77" s="445"/>
      <c r="H77" s="445"/>
      <c r="I77" s="445"/>
      <c r="J77" s="445"/>
      <c r="K77" s="445"/>
      <c r="L77" s="445"/>
      <c r="M77" s="445"/>
      <c r="N77" s="446"/>
      <c r="O77" s="447"/>
      <c r="P77" s="230">
        <v>0</v>
      </c>
      <c r="Q77" s="239" t="s">
        <v>37</v>
      </c>
      <c r="R77" s="230">
        <v>2</v>
      </c>
      <c r="S77" s="447"/>
      <c r="T77" s="446"/>
      <c r="U77" s="464"/>
      <c r="V77" s="464"/>
      <c r="W77" s="464"/>
      <c r="X77" s="464"/>
      <c r="Y77" s="464"/>
      <c r="Z77" s="464"/>
      <c r="AA77" s="464"/>
      <c r="AB77" s="458"/>
      <c r="AC77" s="459"/>
      <c r="AD77" s="459"/>
      <c r="AE77" s="459"/>
      <c r="AF77" s="459"/>
      <c r="AG77" s="460"/>
    </row>
    <row r="78" spans="1:33" ht="20.100000000000001" customHeight="1" x14ac:dyDescent="0.2">
      <c r="A78" s="7"/>
      <c r="B78" s="229"/>
      <c r="C78" s="238"/>
      <c r="D78" s="238"/>
      <c r="E78" s="238"/>
      <c r="G78" s="230"/>
      <c r="H78" s="230"/>
      <c r="I78" s="230"/>
      <c r="J78" s="230"/>
      <c r="K78" s="230"/>
      <c r="L78" s="230"/>
      <c r="M78" s="230"/>
      <c r="N78" s="18"/>
      <c r="O78" s="231"/>
      <c r="P78" s="230"/>
      <c r="Q78" s="272"/>
      <c r="R78" s="272"/>
      <c r="S78" s="231"/>
      <c r="T78" s="18"/>
      <c r="U78" s="230"/>
      <c r="V78" s="230"/>
      <c r="W78" s="230"/>
      <c r="X78" s="230"/>
      <c r="Y78" s="230"/>
      <c r="Z78" s="230"/>
      <c r="AA78" s="230"/>
      <c r="AB78" s="227"/>
      <c r="AC78" s="21"/>
      <c r="AD78" s="21"/>
      <c r="AE78" s="22"/>
      <c r="AF78" s="22"/>
      <c r="AG78" s="228"/>
    </row>
    <row r="79" spans="1:33" ht="20.100000000000001" customHeight="1" x14ac:dyDescent="0.2">
      <c r="A79" s="7"/>
      <c r="B79" s="461" t="s">
        <v>8</v>
      </c>
      <c r="C79" s="462">
        <v>0.47916666666666669</v>
      </c>
      <c r="D79" s="462"/>
      <c r="E79" s="462"/>
      <c r="G79" s="615" t="str">
        <f>S61</f>
        <v>壬生町ジュニアサッカークラブ</v>
      </c>
      <c r="H79" s="615"/>
      <c r="I79" s="615"/>
      <c r="J79" s="615"/>
      <c r="K79" s="615"/>
      <c r="L79" s="615"/>
      <c r="M79" s="615"/>
      <c r="N79" s="446">
        <f>P79+P80</f>
        <v>1</v>
      </c>
      <c r="O79" s="447" t="s">
        <v>10</v>
      </c>
      <c r="P79" s="230">
        <v>1</v>
      </c>
      <c r="Q79" s="239" t="s">
        <v>37</v>
      </c>
      <c r="R79" s="230">
        <v>1</v>
      </c>
      <c r="S79" s="447" t="s">
        <v>11</v>
      </c>
      <c r="T79" s="446">
        <f>R79+R80</f>
        <v>2</v>
      </c>
      <c r="U79" s="464" t="str">
        <f>AA61</f>
        <v>豊郷ＪＦＣ宇都宮</v>
      </c>
      <c r="V79" s="464"/>
      <c r="W79" s="464"/>
      <c r="X79" s="464"/>
      <c r="Y79" s="464"/>
      <c r="Z79" s="464"/>
      <c r="AA79" s="464"/>
      <c r="AB79" s="458" t="s">
        <v>86</v>
      </c>
      <c r="AC79" s="459" t="s">
        <v>85</v>
      </c>
      <c r="AD79" s="459" t="s">
        <v>83</v>
      </c>
      <c r="AE79" s="459" t="s">
        <v>84</v>
      </c>
      <c r="AF79" s="459">
        <v>2</v>
      </c>
      <c r="AG79" s="460" t="s">
        <v>87</v>
      </c>
    </row>
    <row r="80" spans="1:33" ht="20.100000000000001" customHeight="1" x14ac:dyDescent="0.2">
      <c r="A80" s="7"/>
      <c r="B80" s="461"/>
      <c r="C80" s="462"/>
      <c r="D80" s="462"/>
      <c r="E80" s="462"/>
      <c r="G80" s="615"/>
      <c r="H80" s="615"/>
      <c r="I80" s="615"/>
      <c r="J80" s="615"/>
      <c r="K80" s="615"/>
      <c r="L80" s="615"/>
      <c r="M80" s="615"/>
      <c r="N80" s="446"/>
      <c r="O80" s="447"/>
      <c r="P80" s="230">
        <v>0</v>
      </c>
      <c r="Q80" s="239" t="s">
        <v>37</v>
      </c>
      <c r="R80" s="230">
        <v>1</v>
      </c>
      <c r="S80" s="447"/>
      <c r="T80" s="446"/>
      <c r="U80" s="464"/>
      <c r="V80" s="464"/>
      <c r="W80" s="464"/>
      <c r="X80" s="464"/>
      <c r="Y80" s="464"/>
      <c r="Z80" s="464"/>
      <c r="AA80" s="464"/>
      <c r="AB80" s="458"/>
      <c r="AC80" s="459"/>
      <c r="AD80" s="459"/>
      <c r="AE80" s="459"/>
      <c r="AF80" s="459"/>
      <c r="AG80" s="460"/>
    </row>
    <row r="81" spans="1:33" ht="20.100000000000001" customHeight="1" x14ac:dyDescent="0.2">
      <c r="A81" s="7"/>
      <c r="C81" s="14"/>
      <c r="D81" s="14"/>
      <c r="E81" s="13"/>
      <c r="G81" s="230"/>
      <c r="H81" s="230"/>
      <c r="I81" s="272"/>
      <c r="J81" s="272"/>
      <c r="K81" s="230"/>
      <c r="L81" s="230"/>
      <c r="M81" s="272"/>
      <c r="N81" s="272"/>
      <c r="O81" s="230"/>
      <c r="P81" s="230"/>
      <c r="Q81" s="272"/>
      <c r="R81" s="272"/>
      <c r="S81" s="272"/>
      <c r="T81" s="230"/>
      <c r="U81" s="230"/>
      <c r="V81" s="272"/>
      <c r="W81" s="272"/>
      <c r="X81" s="230"/>
      <c r="Y81" s="230"/>
      <c r="Z81" s="272"/>
      <c r="AA81" s="272"/>
      <c r="AB81" s="227"/>
      <c r="AC81" s="21"/>
      <c r="AD81" s="21"/>
      <c r="AE81" s="22"/>
      <c r="AF81" s="22"/>
      <c r="AG81" s="228"/>
    </row>
    <row r="82" spans="1:33" ht="20.100000000000001" customHeight="1" x14ac:dyDescent="0.2">
      <c r="A82" s="7"/>
      <c r="B82" s="461" t="s">
        <v>9</v>
      </c>
      <c r="C82" s="462">
        <v>0.50694444444444442</v>
      </c>
      <c r="D82" s="462"/>
      <c r="E82" s="462"/>
      <c r="G82" s="464" t="str">
        <f>J61</f>
        <v>亀山サッカークラブ</v>
      </c>
      <c r="H82" s="464"/>
      <c r="I82" s="464"/>
      <c r="J82" s="464"/>
      <c r="K82" s="464"/>
      <c r="L82" s="464"/>
      <c r="M82" s="464"/>
      <c r="N82" s="446">
        <f>P82+P83</f>
        <v>1</v>
      </c>
      <c r="O82" s="447" t="s">
        <v>10</v>
      </c>
      <c r="P82" s="230">
        <v>1</v>
      </c>
      <c r="Q82" s="239" t="s">
        <v>37</v>
      </c>
      <c r="R82" s="230">
        <v>0</v>
      </c>
      <c r="S82" s="447" t="s">
        <v>11</v>
      </c>
      <c r="T82" s="446">
        <f>R82+R83</f>
        <v>0</v>
      </c>
      <c r="U82" s="445" t="str">
        <f>N61</f>
        <v>栃木Ｃｈａｒｍｅ．Ｆ．Ｃ</v>
      </c>
      <c r="V82" s="445"/>
      <c r="W82" s="445"/>
      <c r="X82" s="445"/>
      <c r="Y82" s="445"/>
      <c r="Z82" s="445"/>
      <c r="AA82" s="445"/>
      <c r="AB82" s="458" t="s">
        <v>86</v>
      </c>
      <c r="AC82" s="459" t="s">
        <v>81</v>
      </c>
      <c r="AD82" s="459" t="s">
        <v>82</v>
      </c>
      <c r="AE82" s="459" t="s">
        <v>80</v>
      </c>
      <c r="AF82" s="459">
        <v>4</v>
      </c>
      <c r="AG82" s="460" t="s">
        <v>87</v>
      </c>
    </row>
    <row r="83" spans="1:33" ht="20.100000000000001" customHeight="1" x14ac:dyDescent="0.2">
      <c r="A83" s="7"/>
      <c r="B83" s="461"/>
      <c r="C83" s="462"/>
      <c r="D83" s="462"/>
      <c r="E83" s="462"/>
      <c r="G83" s="464"/>
      <c r="H83" s="464"/>
      <c r="I83" s="464"/>
      <c r="J83" s="464"/>
      <c r="K83" s="464"/>
      <c r="L83" s="464"/>
      <c r="M83" s="464"/>
      <c r="N83" s="446"/>
      <c r="O83" s="447"/>
      <c r="P83" s="230">
        <v>0</v>
      </c>
      <c r="Q83" s="239" t="s">
        <v>37</v>
      </c>
      <c r="R83" s="230">
        <v>0</v>
      </c>
      <c r="S83" s="447"/>
      <c r="T83" s="446"/>
      <c r="U83" s="445"/>
      <c r="V83" s="445"/>
      <c r="W83" s="445"/>
      <c r="X83" s="445"/>
      <c r="Y83" s="445"/>
      <c r="Z83" s="445"/>
      <c r="AA83" s="445"/>
      <c r="AB83" s="458"/>
      <c r="AC83" s="459"/>
      <c r="AD83" s="459"/>
      <c r="AE83" s="459"/>
      <c r="AF83" s="459"/>
      <c r="AG83" s="460"/>
    </row>
    <row r="84" spans="1:33" ht="20.100000000000001" customHeight="1" x14ac:dyDescent="0.2">
      <c r="A84" s="7"/>
      <c r="C84" s="14"/>
      <c r="D84" s="14"/>
      <c r="E84" s="13"/>
      <c r="G84" s="230"/>
      <c r="H84" s="230"/>
      <c r="I84" s="272"/>
      <c r="J84" s="272"/>
      <c r="K84" s="230"/>
      <c r="L84" s="230"/>
      <c r="M84" s="272"/>
      <c r="N84" s="272"/>
      <c r="O84" s="230"/>
      <c r="P84" s="230"/>
      <c r="Q84" s="272"/>
      <c r="R84" s="272"/>
      <c r="S84" s="272"/>
      <c r="T84" s="230"/>
      <c r="U84" s="230"/>
      <c r="V84" s="272"/>
      <c r="W84" s="272"/>
      <c r="X84" s="230"/>
      <c r="Y84" s="230"/>
      <c r="Z84" s="272"/>
      <c r="AA84" s="272"/>
      <c r="AB84" s="227"/>
      <c r="AC84" s="232"/>
      <c r="AD84" s="21"/>
      <c r="AE84" s="21"/>
      <c r="AF84" s="22"/>
      <c r="AG84" s="83"/>
    </row>
    <row r="85" spans="1:33" ht="20.100000000000001" customHeight="1" x14ac:dyDescent="0.2">
      <c r="A85" s="7"/>
      <c r="B85" s="461" t="s">
        <v>1</v>
      </c>
      <c r="C85" s="462">
        <v>0.53472222222222221</v>
      </c>
      <c r="D85" s="462"/>
      <c r="E85" s="462"/>
      <c r="G85" s="463" t="str">
        <f>W61</f>
        <v>足利サッカークラブジュニア</v>
      </c>
      <c r="H85" s="463"/>
      <c r="I85" s="463"/>
      <c r="J85" s="463"/>
      <c r="K85" s="463"/>
      <c r="L85" s="463"/>
      <c r="M85" s="463"/>
      <c r="N85" s="446">
        <f>P85+P86</f>
        <v>0</v>
      </c>
      <c r="O85" s="447" t="s">
        <v>10</v>
      </c>
      <c r="P85" s="230">
        <v>0</v>
      </c>
      <c r="Q85" s="239" t="s">
        <v>37</v>
      </c>
      <c r="R85" s="230">
        <v>1</v>
      </c>
      <c r="S85" s="447" t="s">
        <v>11</v>
      </c>
      <c r="T85" s="446">
        <f>R85+R86</f>
        <v>1</v>
      </c>
      <c r="U85" s="464" t="str">
        <f>AA61</f>
        <v>豊郷ＪＦＣ宇都宮</v>
      </c>
      <c r="V85" s="464"/>
      <c r="W85" s="464"/>
      <c r="X85" s="464"/>
      <c r="Y85" s="464"/>
      <c r="Z85" s="464"/>
      <c r="AA85" s="464"/>
      <c r="AB85" s="458" t="s">
        <v>86</v>
      </c>
      <c r="AC85" s="459" t="s">
        <v>84</v>
      </c>
      <c r="AD85" s="459" t="s">
        <v>85</v>
      </c>
      <c r="AE85" s="459" t="s">
        <v>83</v>
      </c>
      <c r="AF85" s="459">
        <v>1</v>
      </c>
      <c r="AG85" s="460" t="s">
        <v>87</v>
      </c>
    </row>
    <row r="86" spans="1:33" ht="20.100000000000001" customHeight="1" x14ac:dyDescent="0.2">
      <c r="A86" s="7"/>
      <c r="B86" s="461"/>
      <c r="C86" s="462"/>
      <c r="D86" s="462"/>
      <c r="E86" s="462"/>
      <c r="G86" s="463"/>
      <c r="H86" s="463"/>
      <c r="I86" s="463"/>
      <c r="J86" s="463"/>
      <c r="K86" s="463"/>
      <c r="L86" s="463"/>
      <c r="M86" s="463"/>
      <c r="N86" s="446"/>
      <c r="O86" s="447"/>
      <c r="P86" s="230">
        <v>0</v>
      </c>
      <c r="Q86" s="239" t="s">
        <v>37</v>
      </c>
      <c r="R86" s="230">
        <v>0</v>
      </c>
      <c r="S86" s="447"/>
      <c r="T86" s="446"/>
      <c r="U86" s="464"/>
      <c r="V86" s="464"/>
      <c r="W86" s="464"/>
      <c r="X86" s="464"/>
      <c r="Y86" s="464"/>
      <c r="Z86" s="464"/>
      <c r="AA86" s="464"/>
      <c r="AB86" s="458"/>
      <c r="AC86" s="459"/>
      <c r="AD86" s="459"/>
      <c r="AE86" s="459"/>
      <c r="AF86" s="459"/>
      <c r="AG86" s="460"/>
    </row>
    <row r="87" spans="1:33" ht="20.100000000000001" customHeight="1" x14ac:dyDescent="0.2">
      <c r="B87" s="229"/>
      <c r="C87" s="20"/>
      <c r="D87" s="20"/>
      <c r="E87" s="20"/>
      <c r="G87" s="230"/>
      <c r="H87" s="230"/>
      <c r="I87" s="230"/>
      <c r="J87" s="230"/>
      <c r="K87" s="230"/>
      <c r="L87" s="230"/>
      <c r="M87" s="230"/>
      <c r="N87" s="18"/>
      <c r="O87" s="231"/>
      <c r="P87" s="230"/>
      <c r="Q87" s="239"/>
      <c r="R87" s="272"/>
      <c r="S87" s="231"/>
      <c r="T87" s="18"/>
      <c r="U87" s="230"/>
      <c r="V87" s="230"/>
      <c r="W87" s="230"/>
      <c r="X87" s="230"/>
      <c r="Y87" s="230"/>
      <c r="Z87" s="230"/>
      <c r="AA87" s="230"/>
      <c r="AB87" s="232"/>
      <c r="AC87" s="232"/>
      <c r="AF87" s="232"/>
      <c r="AG87" s="232"/>
    </row>
    <row r="88" spans="1:33" ht="20.100000000000001" customHeight="1" x14ac:dyDescent="0.2">
      <c r="C88" s="468" t="str">
        <f>J57</f>
        <v>H</v>
      </c>
      <c r="D88" s="469"/>
      <c r="E88" s="469"/>
      <c r="F88" s="470"/>
      <c r="G88" s="500" t="str">
        <f>C90</f>
        <v>ＦＣ　Ａｖａｎｃｅ</v>
      </c>
      <c r="H88" s="501"/>
      <c r="I88" s="500" t="str">
        <f>C92</f>
        <v>亀山サッカークラブ</v>
      </c>
      <c r="J88" s="501"/>
      <c r="K88" s="488" t="str">
        <f>C94</f>
        <v>栃木Ｃｈａｒｍｅ．Ｆ．Ｃ</v>
      </c>
      <c r="L88" s="489"/>
      <c r="M88" s="466" t="s">
        <v>2</v>
      </c>
      <c r="N88" s="466" t="s">
        <v>3</v>
      </c>
      <c r="O88" s="466" t="s">
        <v>12</v>
      </c>
      <c r="P88" s="466" t="s">
        <v>4</v>
      </c>
      <c r="R88" s="482" t="str">
        <f>W57</f>
        <v>HH</v>
      </c>
      <c r="S88" s="483"/>
      <c r="T88" s="483"/>
      <c r="U88" s="484"/>
      <c r="V88" s="488" t="str">
        <f>R90</f>
        <v>壬生町ジュニアサッカークラブ</v>
      </c>
      <c r="W88" s="489"/>
      <c r="X88" s="500" t="str">
        <f>R92</f>
        <v>足利サッカークラブジュニア</v>
      </c>
      <c r="Y88" s="501"/>
      <c r="Z88" s="496" t="str">
        <f>R94</f>
        <v>豊郷ＪＦＣ宇都宮</v>
      </c>
      <c r="AA88" s="497"/>
      <c r="AB88" s="466" t="s">
        <v>2</v>
      </c>
      <c r="AC88" s="466" t="s">
        <v>3</v>
      </c>
      <c r="AD88" s="466" t="s">
        <v>12</v>
      </c>
      <c r="AE88" s="466" t="s">
        <v>4</v>
      </c>
    </row>
    <row r="89" spans="1:33" ht="20.100000000000001" customHeight="1" x14ac:dyDescent="0.2">
      <c r="C89" s="471"/>
      <c r="D89" s="472"/>
      <c r="E89" s="472"/>
      <c r="F89" s="473"/>
      <c r="G89" s="502"/>
      <c r="H89" s="503"/>
      <c r="I89" s="502"/>
      <c r="J89" s="503"/>
      <c r="K89" s="490"/>
      <c r="L89" s="491"/>
      <c r="M89" s="467"/>
      <c r="N89" s="467"/>
      <c r="O89" s="467"/>
      <c r="P89" s="467"/>
      <c r="R89" s="485"/>
      <c r="S89" s="486"/>
      <c r="T89" s="486"/>
      <c r="U89" s="487"/>
      <c r="V89" s="490"/>
      <c r="W89" s="491"/>
      <c r="X89" s="502"/>
      <c r="Y89" s="503"/>
      <c r="Z89" s="498"/>
      <c r="AA89" s="499"/>
      <c r="AB89" s="467"/>
      <c r="AC89" s="467"/>
      <c r="AD89" s="467"/>
      <c r="AE89" s="467"/>
    </row>
    <row r="90" spans="1:33" ht="20.100000000000001" customHeight="1" x14ac:dyDescent="0.2">
      <c r="C90" s="468" t="str">
        <f>F61</f>
        <v>ＦＣ　Ａｖａｎｃｅ</v>
      </c>
      <c r="D90" s="469"/>
      <c r="E90" s="469"/>
      <c r="F90" s="470"/>
      <c r="G90" s="474"/>
      <c r="H90" s="475"/>
      <c r="I90" s="281">
        <f>N70</f>
        <v>1</v>
      </c>
      <c r="J90" s="281">
        <f>T70</f>
        <v>2</v>
      </c>
      <c r="K90" s="281">
        <f>N76</f>
        <v>0</v>
      </c>
      <c r="L90" s="281">
        <f>T76</f>
        <v>2</v>
      </c>
      <c r="M90" s="478">
        <f>COUNTIF(G91:L91,"○")*3+COUNTIF(G91:L91,"△")</f>
        <v>0</v>
      </c>
      <c r="N90" s="480">
        <f>O90-J90-L90</f>
        <v>-3</v>
      </c>
      <c r="O90" s="480">
        <f>I90+K90</f>
        <v>1</v>
      </c>
      <c r="P90" s="480">
        <v>3</v>
      </c>
      <c r="R90" s="468" t="str">
        <f>S61</f>
        <v>壬生町ジュニアサッカークラブ</v>
      </c>
      <c r="S90" s="469"/>
      <c r="T90" s="469"/>
      <c r="U90" s="470"/>
      <c r="V90" s="474"/>
      <c r="W90" s="475"/>
      <c r="X90" s="281">
        <f>N73</f>
        <v>0</v>
      </c>
      <c r="Y90" s="281">
        <f>T73</f>
        <v>3</v>
      </c>
      <c r="Z90" s="281">
        <f>N79</f>
        <v>1</v>
      </c>
      <c r="AA90" s="281">
        <f>T79</f>
        <v>2</v>
      </c>
      <c r="AB90" s="478">
        <f>COUNTIF(V91:AA91,"○")*3+COUNTIF(V91:AA91,"△")</f>
        <v>0</v>
      </c>
      <c r="AC90" s="480">
        <f>AD90-Y90-AA90</f>
        <v>-4</v>
      </c>
      <c r="AD90" s="480">
        <f>X90+Z90</f>
        <v>1</v>
      </c>
      <c r="AE90" s="480">
        <v>3</v>
      </c>
    </row>
    <row r="91" spans="1:33" ht="20.100000000000001" customHeight="1" x14ac:dyDescent="0.2">
      <c r="C91" s="471"/>
      <c r="D91" s="472"/>
      <c r="E91" s="472"/>
      <c r="F91" s="473"/>
      <c r="G91" s="476"/>
      <c r="H91" s="477"/>
      <c r="I91" s="504" t="str">
        <f>IF(I90&gt;J90,"○",IF(I90&lt;J90,"×",IF(I90=J90,"△")))</f>
        <v>×</v>
      </c>
      <c r="J91" s="505"/>
      <c r="K91" s="504" t="str">
        <f>IF(K90&gt;L90,"○",IF(K90&lt;L90,"×",IF(K90=L90,"△")))</f>
        <v>×</v>
      </c>
      <c r="L91" s="505"/>
      <c r="M91" s="479"/>
      <c r="N91" s="481"/>
      <c r="O91" s="481"/>
      <c r="P91" s="481"/>
      <c r="R91" s="471"/>
      <c r="S91" s="472"/>
      <c r="T91" s="472"/>
      <c r="U91" s="473"/>
      <c r="V91" s="476"/>
      <c r="W91" s="477"/>
      <c r="X91" s="504" t="str">
        <f>IF(X90&gt;Y90,"○",IF(X90&lt;Y90,"×",IF(X90=Y90,"△")))</f>
        <v>×</v>
      </c>
      <c r="Y91" s="505"/>
      <c r="Z91" s="504" t="str">
        <f t="shared" ref="Z91" si="0">IF(Z90&gt;AA90,"○",IF(Z90&lt;AA90,"×",IF(Z90=AA90,"△")))</f>
        <v>×</v>
      </c>
      <c r="AA91" s="505"/>
      <c r="AB91" s="479"/>
      <c r="AC91" s="481"/>
      <c r="AD91" s="481"/>
      <c r="AE91" s="481"/>
    </row>
    <row r="92" spans="1:33" ht="20.100000000000001" customHeight="1" x14ac:dyDescent="0.2">
      <c r="C92" s="506" t="str">
        <f>J61</f>
        <v>亀山サッカークラブ</v>
      </c>
      <c r="D92" s="507"/>
      <c r="E92" s="507"/>
      <c r="F92" s="508"/>
      <c r="G92" s="281">
        <f>J90</f>
        <v>2</v>
      </c>
      <c r="H92" s="281">
        <f>I90</f>
        <v>1</v>
      </c>
      <c r="I92" s="474"/>
      <c r="J92" s="475"/>
      <c r="K92" s="281">
        <f>N82</f>
        <v>1</v>
      </c>
      <c r="L92" s="281">
        <f>T82</f>
        <v>0</v>
      </c>
      <c r="M92" s="478">
        <f>COUNTIF(G93:L93,"○")*3+COUNTIF(G93:L93,"△")</f>
        <v>6</v>
      </c>
      <c r="N92" s="480">
        <f>O92-H92-L92</f>
        <v>2</v>
      </c>
      <c r="O92" s="480">
        <f>G92+K92</f>
        <v>3</v>
      </c>
      <c r="P92" s="480">
        <v>1</v>
      </c>
      <c r="R92" s="468" t="str">
        <f>W61</f>
        <v>足利サッカークラブジュニア</v>
      </c>
      <c r="S92" s="469"/>
      <c r="T92" s="469"/>
      <c r="U92" s="470"/>
      <c r="V92" s="281">
        <f>Y90</f>
        <v>3</v>
      </c>
      <c r="W92" s="281">
        <f>X90</f>
        <v>0</v>
      </c>
      <c r="X92" s="474"/>
      <c r="Y92" s="475"/>
      <c r="Z92" s="281">
        <f>N85</f>
        <v>0</v>
      </c>
      <c r="AA92" s="281">
        <f>T85</f>
        <v>1</v>
      </c>
      <c r="AB92" s="478">
        <f>COUNTIF(V93:AA93,"○")*3+COUNTIF(V93:AA93,"△")</f>
        <v>3</v>
      </c>
      <c r="AC92" s="480">
        <f>AD92-W92-AA92</f>
        <v>2</v>
      </c>
      <c r="AD92" s="480">
        <f>V92+Z92</f>
        <v>3</v>
      </c>
      <c r="AE92" s="480">
        <v>2</v>
      </c>
    </row>
    <row r="93" spans="1:33" ht="20.100000000000001" customHeight="1" x14ac:dyDescent="0.2">
      <c r="C93" s="509"/>
      <c r="D93" s="510"/>
      <c r="E93" s="510"/>
      <c r="F93" s="511"/>
      <c r="G93" s="504" t="str">
        <f>IF(G92&gt;H92,"○",IF(G92&lt;H92,"×",IF(G92=H92,"△")))</f>
        <v>○</v>
      </c>
      <c r="H93" s="505"/>
      <c r="I93" s="476"/>
      <c r="J93" s="477"/>
      <c r="K93" s="504" t="str">
        <f>IF(K92&gt;L92,"○",IF(K92&lt;L92,"×",IF(K92=L92,"△")))</f>
        <v>○</v>
      </c>
      <c r="L93" s="505"/>
      <c r="M93" s="479"/>
      <c r="N93" s="481"/>
      <c r="O93" s="481"/>
      <c r="P93" s="481"/>
      <c r="R93" s="471"/>
      <c r="S93" s="472"/>
      <c r="T93" s="472"/>
      <c r="U93" s="473"/>
      <c r="V93" s="504" t="str">
        <f>IF(V92&gt;W92,"○",IF(V92&lt;W92,"×",IF(V92=W92,"△")))</f>
        <v>○</v>
      </c>
      <c r="W93" s="505"/>
      <c r="X93" s="476"/>
      <c r="Y93" s="477"/>
      <c r="Z93" s="504" t="str">
        <f t="shared" ref="Z93" si="1">IF(Z92&gt;AA92,"○",IF(Z92&lt;AA92,"×",IF(Z92=AA92,"△")))</f>
        <v>×</v>
      </c>
      <c r="AA93" s="505"/>
      <c r="AB93" s="479"/>
      <c r="AC93" s="481"/>
      <c r="AD93" s="481"/>
      <c r="AE93" s="481"/>
    </row>
    <row r="94" spans="1:33" ht="20.100000000000001" customHeight="1" x14ac:dyDescent="0.2">
      <c r="C94" s="468" t="str">
        <f>N61</f>
        <v>栃木Ｃｈａｒｍｅ．Ｆ．Ｃ</v>
      </c>
      <c r="D94" s="469"/>
      <c r="E94" s="469"/>
      <c r="F94" s="470"/>
      <c r="G94" s="281">
        <f>L90</f>
        <v>2</v>
      </c>
      <c r="H94" s="281">
        <f>K90</f>
        <v>0</v>
      </c>
      <c r="I94" s="281">
        <f>L92</f>
        <v>0</v>
      </c>
      <c r="J94" s="281">
        <f>K92</f>
        <v>1</v>
      </c>
      <c r="K94" s="474"/>
      <c r="L94" s="475"/>
      <c r="M94" s="478">
        <f>COUNTIF(G95:L95,"○")*3+COUNTIF(G95:L95,"△")</f>
        <v>3</v>
      </c>
      <c r="N94" s="480">
        <f>O94-H94-J94</f>
        <v>1</v>
      </c>
      <c r="O94" s="480">
        <f>G94+I94</f>
        <v>2</v>
      </c>
      <c r="P94" s="480">
        <v>2</v>
      </c>
      <c r="R94" s="506" t="str">
        <f>AA61</f>
        <v>豊郷ＪＦＣ宇都宮</v>
      </c>
      <c r="S94" s="507"/>
      <c r="T94" s="507"/>
      <c r="U94" s="508"/>
      <c r="V94" s="281">
        <f>AA90</f>
        <v>2</v>
      </c>
      <c r="W94" s="281">
        <f>Z90</f>
        <v>1</v>
      </c>
      <c r="X94" s="281">
        <f>AA92</f>
        <v>1</v>
      </c>
      <c r="Y94" s="281">
        <f>Z92</f>
        <v>0</v>
      </c>
      <c r="Z94" s="474"/>
      <c r="AA94" s="475"/>
      <c r="AB94" s="478">
        <f>COUNTIF(V95:AA95,"○")*3+COUNTIF(V95:AA95,"△")</f>
        <v>6</v>
      </c>
      <c r="AC94" s="480">
        <f>AD94-W94-Y94</f>
        <v>2</v>
      </c>
      <c r="AD94" s="480">
        <f>V94+X94</f>
        <v>3</v>
      </c>
      <c r="AE94" s="480">
        <v>1</v>
      </c>
    </row>
    <row r="95" spans="1:33" ht="20.100000000000001" customHeight="1" x14ac:dyDescent="0.2">
      <c r="C95" s="471"/>
      <c r="D95" s="472"/>
      <c r="E95" s="472"/>
      <c r="F95" s="473"/>
      <c r="G95" s="504" t="str">
        <f>IF(G94&gt;H94,"○",IF(G94&lt;H94,"×",IF(G94=H94,"△")))</f>
        <v>○</v>
      </c>
      <c r="H95" s="505"/>
      <c r="I95" s="504" t="str">
        <f>IF(I94&gt;J94,"○",IF(I94&lt;J94,"×",IF(I94=J94,"△")))</f>
        <v>×</v>
      </c>
      <c r="J95" s="505"/>
      <c r="K95" s="476"/>
      <c r="L95" s="477"/>
      <c r="M95" s="479"/>
      <c r="N95" s="481"/>
      <c r="O95" s="481"/>
      <c r="P95" s="481"/>
      <c r="R95" s="509"/>
      <c r="S95" s="510"/>
      <c r="T95" s="510"/>
      <c r="U95" s="511"/>
      <c r="V95" s="504" t="str">
        <f>IF(V94&gt;W94,"○",IF(V94&lt;W94,"×",IF(V94=W94,"△")))</f>
        <v>○</v>
      </c>
      <c r="W95" s="505"/>
      <c r="X95" s="504" t="str">
        <f>IF(X94&gt;Y94,"○",IF(X94&lt;Y94,"×",IF(X94=Y94,"△")))</f>
        <v>○</v>
      </c>
      <c r="Y95" s="505"/>
      <c r="Z95" s="476"/>
      <c r="AA95" s="477"/>
      <c r="AB95" s="479"/>
      <c r="AC95" s="481"/>
      <c r="AD95" s="481"/>
      <c r="AE95" s="481"/>
    </row>
  </sheetData>
  <mergeCells count="465">
    <mergeCell ref="A1:L1"/>
    <mergeCell ref="N1:R1"/>
    <mergeCell ref="T1:W1"/>
    <mergeCell ref="X1:AG1"/>
    <mergeCell ref="I3:J3"/>
    <mergeCell ref="X3:Y3"/>
    <mergeCell ref="Z6:AA6"/>
    <mergeCell ref="AD6:AE6"/>
    <mergeCell ref="C7:D14"/>
    <mergeCell ref="G7:H14"/>
    <mergeCell ref="K7:L14"/>
    <mergeCell ref="O7:P14"/>
    <mergeCell ref="R7:S14"/>
    <mergeCell ref="V7:W14"/>
    <mergeCell ref="Z7:AA14"/>
    <mergeCell ref="AD7:AE14"/>
    <mergeCell ref="C6:D6"/>
    <mergeCell ref="G6:H6"/>
    <mergeCell ref="K6:L6"/>
    <mergeCell ref="O6:P6"/>
    <mergeCell ref="R6:S6"/>
    <mergeCell ref="V6:W6"/>
    <mergeCell ref="B18:B19"/>
    <mergeCell ref="C18:C19"/>
    <mergeCell ref="D18:F19"/>
    <mergeCell ref="G18:M19"/>
    <mergeCell ref="N18:N19"/>
    <mergeCell ref="O18:O19"/>
    <mergeCell ref="S18:S19"/>
    <mergeCell ref="S16:S17"/>
    <mergeCell ref="T16:T17"/>
    <mergeCell ref="B16:B17"/>
    <mergeCell ref="C16:C17"/>
    <mergeCell ref="D16:F17"/>
    <mergeCell ref="G16:M17"/>
    <mergeCell ref="N16:N17"/>
    <mergeCell ref="O16:O17"/>
    <mergeCell ref="G20:M21"/>
    <mergeCell ref="N20:N21"/>
    <mergeCell ref="O20:O21"/>
    <mergeCell ref="S20:S21"/>
    <mergeCell ref="T20:T21"/>
    <mergeCell ref="T18:T19"/>
    <mergeCell ref="AE16:AE17"/>
    <mergeCell ref="AF16:AF17"/>
    <mergeCell ref="AG16:AG17"/>
    <mergeCell ref="U16:AA17"/>
    <mergeCell ref="AB16:AB17"/>
    <mergeCell ref="AC16:AC17"/>
    <mergeCell ref="AD16:AD17"/>
    <mergeCell ref="AF18:AF19"/>
    <mergeCell ref="AG18:AG19"/>
    <mergeCell ref="U18:AA19"/>
    <mergeCell ref="AB18:AB19"/>
    <mergeCell ref="AC18:AC19"/>
    <mergeCell ref="AD18:AD19"/>
    <mergeCell ref="AE18:AE19"/>
    <mergeCell ref="AG20:AG21"/>
    <mergeCell ref="U20:AA21"/>
    <mergeCell ref="AB20:AB21"/>
    <mergeCell ref="AC20:AC21"/>
    <mergeCell ref="AB22:AB23"/>
    <mergeCell ref="AC22:AC23"/>
    <mergeCell ref="AD22:AD23"/>
    <mergeCell ref="AE22:AE23"/>
    <mergeCell ref="O25:O26"/>
    <mergeCell ref="AF27:AF28"/>
    <mergeCell ref="AG27:AG28"/>
    <mergeCell ref="AF22:AF23"/>
    <mergeCell ref="AG22:AG23"/>
    <mergeCell ref="AG25:AG26"/>
    <mergeCell ref="AE27:AE28"/>
    <mergeCell ref="P24:R24"/>
    <mergeCell ref="B22:B23"/>
    <mergeCell ref="C22:C23"/>
    <mergeCell ref="D22:F23"/>
    <mergeCell ref="G22:M23"/>
    <mergeCell ref="N22:N23"/>
    <mergeCell ref="O22:O23"/>
    <mergeCell ref="S22:S23"/>
    <mergeCell ref="T22:T23"/>
    <mergeCell ref="U22:AA23"/>
    <mergeCell ref="AD20:AD21"/>
    <mergeCell ref="AE20:AE21"/>
    <mergeCell ref="AF20:AF21"/>
    <mergeCell ref="B20:B21"/>
    <mergeCell ref="C20:C21"/>
    <mergeCell ref="D20:F21"/>
    <mergeCell ref="S29:S30"/>
    <mergeCell ref="T29:T30"/>
    <mergeCell ref="T27:T28"/>
    <mergeCell ref="AE25:AE26"/>
    <mergeCell ref="AF25:AF26"/>
    <mergeCell ref="B27:B28"/>
    <mergeCell ref="C27:C28"/>
    <mergeCell ref="D27:F28"/>
    <mergeCell ref="G27:M28"/>
    <mergeCell ref="N27:N28"/>
    <mergeCell ref="O27:O28"/>
    <mergeCell ref="S27:S28"/>
    <mergeCell ref="S25:S26"/>
    <mergeCell ref="T25:T26"/>
    <mergeCell ref="U25:AA26"/>
    <mergeCell ref="AB25:AB26"/>
    <mergeCell ref="AC25:AC26"/>
    <mergeCell ref="AD25:AD26"/>
    <mergeCell ref="B25:B26"/>
    <mergeCell ref="C25:C26"/>
    <mergeCell ref="D25:F26"/>
    <mergeCell ref="G25:M26"/>
    <mergeCell ref="N25:N26"/>
    <mergeCell ref="U27:AA28"/>
    <mergeCell ref="AB27:AB28"/>
    <mergeCell ref="AC27:AC28"/>
    <mergeCell ref="AD27:AD28"/>
    <mergeCell ref="AB32:AB33"/>
    <mergeCell ref="AC32:AC33"/>
    <mergeCell ref="AD32:AD33"/>
    <mergeCell ref="AE32:AE33"/>
    <mergeCell ref="AF32:AF33"/>
    <mergeCell ref="AG32:AG33"/>
    <mergeCell ref="AG29:AG30"/>
    <mergeCell ref="B32:B33"/>
    <mergeCell ref="C32:C33"/>
    <mergeCell ref="D32:F33"/>
    <mergeCell ref="G32:M33"/>
    <mergeCell ref="N32:N33"/>
    <mergeCell ref="O32:O33"/>
    <mergeCell ref="S32:S33"/>
    <mergeCell ref="T32:T33"/>
    <mergeCell ref="U32:AA33"/>
    <mergeCell ref="U29:AA30"/>
    <mergeCell ref="AB29:AB30"/>
    <mergeCell ref="AC29:AC30"/>
    <mergeCell ref="AD29:AD30"/>
    <mergeCell ref="AE29:AE30"/>
    <mergeCell ref="AF29:AF30"/>
    <mergeCell ref="B29:B30"/>
    <mergeCell ref="C29:C30"/>
    <mergeCell ref="D29:F30"/>
    <mergeCell ref="G29:M30"/>
    <mergeCell ref="N29:N30"/>
    <mergeCell ref="O29:O30"/>
    <mergeCell ref="AE34:AE35"/>
    <mergeCell ref="AF34:AF35"/>
    <mergeCell ref="AG34:AG35"/>
    <mergeCell ref="B36:B37"/>
    <mergeCell ref="C36:C37"/>
    <mergeCell ref="D36:F37"/>
    <mergeCell ref="G36:M37"/>
    <mergeCell ref="N36:N37"/>
    <mergeCell ref="O36:O37"/>
    <mergeCell ref="S36:S37"/>
    <mergeCell ref="S34:S35"/>
    <mergeCell ref="T34:T35"/>
    <mergeCell ref="U34:AA35"/>
    <mergeCell ref="AB34:AB35"/>
    <mergeCell ref="AC34:AC35"/>
    <mergeCell ref="AD34:AD35"/>
    <mergeCell ref="B34:B35"/>
    <mergeCell ref="C34:C35"/>
    <mergeCell ref="D34:F35"/>
    <mergeCell ref="G34:M35"/>
    <mergeCell ref="N34:N35"/>
    <mergeCell ref="O34:O35"/>
    <mergeCell ref="AF36:AF37"/>
    <mergeCell ref="AG36:AG37"/>
    <mergeCell ref="B38:B39"/>
    <mergeCell ref="C38:C39"/>
    <mergeCell ref="D38:F39"/>
    <mergeCell ref="G38:M39"/>
    <mergeCell ref="N38:N39"/>
    <mergeCell ref="O38:O39"/>
    <mergeCell ref="S38:S39"/>
    <mergeCell ref="T38:T39"/>
    <mergeCell ref="T36:T37"/>
    <mergeCell ref="U36:AA37"/>
    <mergeCell ref="AB36:AB37"/>
    <mergeCell ref="AC36:AC37"/>
    <mergeCell ref="AD36:AD37"/>
    <mergeCell ref="AE36:AE37"/>
    <mergeCell ref="AE40:AE41"/>
    <mergeCell ref="AF40:AF41"/>
    <mergeCell ref="AG40:AG41"/>
    <mergeCell ref="AG38:AG39"/>
    <mergeCell ref="U38:AA39"/>
    <mergeCell ref="AB38:AB39"/>
    <mergeCell ref="AC38:AC39"/>
    <mergeCell ref="AD38:AD39"/>
    <mergeCell ref="AE38:AE39"/>
    <mergeCell ref="AF38:AF39"/>
    <mergeCell ref="A44:D45"/>
    <mergeCell ref="E44:F45"/>
    <mergeCell ref="G44:H45"/>
    <mergeCell ref="I44:J45"/>
    <mergeCell ref="K44:L45"/>
    <mergeCell ref="M44:M45"/>
    <mergeCell ref="AB40:AB41"/>
    <mergeCell ref="AC40:AC41"/>
    <mergeCell ref="AD40:AD41"/>
    <mergeCell ref="Z44:AA45"/>
    <mergeCell ref="AB44:AC45"/>
    <mergeCell ref="AD44:AD45"/>
    <mergeCell ref="B40:B41"/>
    <mergeCell ref="C40:C41"/>
    <mergeCell ref="D40:F41"/>
    <mergeCell ref="G40:M41"/>
    <mergeCell ref="N40:N41"/>
    <mergeCell ref="O40:O41"/>
    <mergeCell ref="S40:S41"/>
    <mergeCell ref="T40:T41"/>
    <mergeCell ref="U40:AA41"/>
    <mergeCell ref="AE44:AE45"/>
    <mergeCell ref="AF44:AF45"/>
    <mergeCell ref="AG44:AG45"/>
    <mergeCell ref="N44:N45"/>
    <mergeCell ref="O44:O45"/>
    <mergeCell ref="P44:P45"/>
    <mergeCell ref="R44:U45"/>
    <mergeCell ref="V44:W45"/>
    <mergeCell ref="X44:Y45"/>
    <mergeCell ref="A46:D47"/>
    <mergeCell ref="E46:F47"/>
    <mergeCell ref="M46:M47"/>
    <mergeCell ref="N46:N47"/>
    <mergeCell ref="O46:O47"/>
    <mergeCell ref="P46:P47"/>
    <mergeCell ref="G47:H47"/>
    <mergeCell ref="I47:J47"/>
    <mergeCell ref="K47:L47"/>
    <mergeCell ref="R46:U47"/>
    <mergeCell ref="V46:W47"/>
    <mergeCell ref="AD46:AD47"/>
    <mergeCell ref="AE46:AE47"/>
    <mergeCell ref="AF46:AF47"/>
    <mergeCell ref="AG46:AG47"/>
    <mergeCell ref="X47:Y47"/>
    <mergeCell ref="Z47:AA47"/>
    <mergeCell ref="AB47:AC47"/>
    <mergeCell ref="A48:D49"/>
    <mergeCell ref="G48:H49"/>
    <mergeCell ref="M48:M49"/>
    <mergeCell ref="N48:N49"/>
    <mergeCell ref="O48:O49"/>
    <mergeCell ref="P48:P49"/>
    <mergeCell ref="E49:F49"/>
    <mergeCell ref="I49:J49"/>
    <mergeCell ref="K49:L49"/>
    <mergeCell ref="R48:U49"/>
    <mergeCell ref="X48:Y49"/>
    <mergeCell ref="AD48:AD49"/>
    <mergeCell ref="AE48:AE49"/>
    <mergeCell ref="AF48:AF49"/>
    <mergeCell ref="AG48:AG49"/>
    <mergeCell ref="V49:W49"/>
    <mergeCell ref="Z49:AA49"/>
    <mergeCell ref="AB49:AC49"/>
    <mergeCell ref="A50:D51"/>
    <mergeCell ref="I50:J51"/>
    <mergeCell ref="M50:M51"/>
    <mergeCell ref="N50:N51"/>
    <mergeCell ref="O50:O51"/>
    <mergeCell ref="P50:P51"/>
    <mergeCell ref="E51:F51"/>
    <mergeCell ref="G51:H51"/>
    <mergeCell ref="K51:L51"/>
    <mergeCell ref="I53:J53"/>
    <mergeCell ref="R50:U51"/>
    <mergeCell ref="Z50:AA51"/>
    <mergeCell ref="AD50:AD51"/>
    <mergeCell ref="AE50:AE51"/>
    <mergeCell ref="AF50:AF51"/>
    <mergeCell ref="AG50:AG51"/>
    <mergeCell ref="V51:W51"/>
    <mergeCell ref="X51:Y51"/>
    <mergeCell ref="AB51:AC51"/>
    <mergeCell ref="G70:M71"/>
    <mergeCell ref="N70:N71"/>
    <mergeCell ref="O70:O71"/>
    <mergeCell ref="C70:E71"/>
    <mergeCell ref="AA60:AB60"/>
    <mergeCell ref="T55:W55"/>
    <mergeCell ref="X55:AG55"/>
    <mergeCell ref="R52:U53"/>
    <mergeCell ref="AB52:AC53"/>
    <mergeCell ref="AD52:AD53"/>
    <mergeCell ref="AE52:AE53"/>
    <mergeCell ref="AF52:AF53"/>
    <mergeCell ref="AG52:AG53"/>
    <mergeCell ref="V53:W53"/>
    <mergeCell ref="X53:Y53"/>
    <mergeCell ref="Z53:AA53"/>
    <mergeCell ref="A52:D53"/>
    <mergeCell ref="K52:L53"/>
    <mergeCell ref="M52:M53"/>
    <mergeCell ref="N52:N53"/>
    <mergeCell ref="O52:O53"/>
    <mergeCell ref="P52:P53"/>
    <mergeCell ref="E53:F53"/>
    <mergeCell ref="G53:H53"/>
    <mergeCell ref="AG70:AG71"/>
    <mergeCell ref="S70:S71"/>
    <mergeCell ref="T70:T71"/>
    <mergeCell ref="U70:AA71"/>
    <mergeCell ref="AB70:AB71"/>
    <mergeCell ref="AC70:AC71"/>
    <mergeCell ref="AD70:AD71"/>
    <mergeCell ref="AF73:AF74"/>
    <mergeCell ref="AG73:AG74"/>
    <mergeCell ref="U79:AA80"/>
    <mergeCell ref="AB79:AB80"/>
    <mergeCell ref="AC79:AC80"/>
    <mergeCell ref="AD79:AD80"/>
    <mergeCell ref="N76:N77"/>
    <mergeCell ref="O76:O77"/>
    <mergeCell ref="S76:S77"/>
    <mergeCell ref="T76:T77"/>
    <mergeCell ref="U76:AA77"/>
    <mergeCell ref="AB76:AB77"/>
    <mergeCell ref="AC76:AC77"/>
    <mergeCell ref="AD76:AD77"/>
    <mergeCell ref="A55:L55"/>
    <mergeCell ref="N55:R55"/>
    <mergeCell ref="J57:K57"/>
    <mergeCell ref="W57:X57"/>
    <mergeCell ref="B60:C60"/>
    <mergeCell ref="F60:G60"/>
    <mergeCell ref="J60:K60"/>
    <mergeCell ref="N60:O60"/>
    <mergeCell ref="S60:T60"/>
    <mergeCell ref="W60:X60"/>
    <mergeCell ref="B73:B74"/>
    <mergeCell ref="C73:E74"/>
    <mergeCell ref="G73:M74"/>
    <mergeCell ref="N73:N74"/>
    <mergeCell ref="O73:O74"/>
    <mergeCell ref="S73:S74"/>
    <mergeCell ref="AE60:AF60"/>
    <mergeCell ref="B61:C68"/>
    <mergeCell ref="F61:G68"/>
    <mergeCell ref="J61:K68"/>
    <mergeCell ref="N61:O68"/>
    <mergeCell ref="S61:T68"/>
    <mergeCell ref="W61:X68"/>
    <mergeCell ref="AA61:AB68"/>
    <mergeCell ref="AE61:AF68"/>
    <mergeCell ref="U73:AA74"/>
    <mergeCell ref="AB73:AB74"/>
    <mergeCell ref="AC73:AC74"/>
    <mergeCell ref="AD73:AD74"/>
    <mergeCell ref="T73:T74"/>
    <mergeCell ref="AE73:AE74"/>
    <mergeCell ref="AE70:AE71"/>
    <mergeCell ref="AF70:AF71"/>
    <mergeCell ref="B70:B71"/>
    <mergeCell ref="AE76:AE77"/>
    <mergeCell ref="AF76:AF77"/>
    <mergeCell ref="AG76:AG77"/>
    <mergeCell ref="B76:B77"/>
    <mergeCell ref="G76:M77"/>
    <mergeCell ref="AE79:AE80"/>
    <mergeCell ref="AF79:AF80"/>
    <mergeCell ref="AG79:AG80"/>
    <mergeCell ref="C82:E83"/>
    <mergeCell ref="C76:E77"/>
    <mergeCell ref="B79:B80"/>
    <mergeCell ref="C79:E80"/>
    <mergeCell ref="G79:M80"/>
    <mergeCell ref="N79:N80"/>
    <mergeCell ref="O79:O80"/>
    <mergeCell ref="S79:S80"/>
    <mergeCell ref="T79:T80"/>
    <mergeCell ref="AF82:AF83"/>
    <mergeCell ref="B82:B83"/>
    <mergeCell ref="G82:M83"/>
    <mergeCell ref="N82:N83"/>
    <mergeCell ref="O82:O83"/>
    <mergeCell ref="S82:S83"/>
    <mergeCell ref="T82:T83"/>
    <mergeCell ref="B85:B86"/>
    <mergeCell ref="C85:E86"/>
    <mergeCell ref="G85:M86"/>
    <mergeCell ref="N85:N86"/>
    <mergeCell ref="O85:O86"/>
    <mergeCell ref="S85:S86"/>
    <mergeCell ref="T85:T86"/>
    <mergeCell ref="U85:AA86"/>
    <mergeCell ref="AB85:AB86"/>
    <mergeCell ref="AC85:AC86"/>
    <mergeCell ref="AD85:AD86"/>
    <mergeCell ref="AE85:AE86"/>
    <mergeCell ref="AF85:AF86"/>
    <mergeCell ref="AG85:AG86"/>
    <mergeCell ref="AG82:AG83"/>
    <mergeCell ref="U82:AA83"/>
    <mergeCell ref="AB82:AB83"/>
    <mergeCell ref="AC82:AC83"/>
    <mergeCell ref="AD82:AD83"/>
    <mergeCell ref="AE82:AE83"/>
    <mergeCell ref="C88:F89"/>
    <mergeCell ref="G88:H89"/>
    <mergeCell ref="I88:J89"/>
    <mergeCell ref="K88:L89"/>
    <mergeCell ref="M88:M89"/>
    <mergeCell ref="N88:N89"/>
    <mergeCell ref="O88:O89"/>
    <mergeCell ref="P88:P89"/>
    <mergeCell ref="R88:U89"/>
    <mergeCell ref="X88:Y89"/>
    <mergeCell ref="Z88:AA89"/>
    <mergeCell ref="AB88:AB89"/>
    <mergeCell ref="R90:U91"/>
    <mergeCell ref="V90:W91"/>
    <mergeCell ref="AB90:AB91"/>
    <mergeCell ref="AC88:AC89"/>
    <mergeCell ref="AD88:AD89"/>
    <mergeCell ref="AE88:AE89"/>
    <mergeCell ref="V88:W89"/>
    <mergeCell ref="AE90:AE91"/>
    <mergeCell ref="AE92:AE93"/>
    <mergeCell ref="G93:H93"/>
    <mergeCell ref="K93:L93"/>
    <mergeCell ref="V93:W93"/>
    <mergeCell ref="Z93:AA93"/>
    <mergeCell ref="AC92:AC93"/>
    <mergeCell ref="AD92:AD93"/>
    <mergeCell ref="P92:P93"/>
    <mergeCell ref="R92:U93"/>
    <mergeCell ref="X92:Y93"/>
    <mergeCell ref="AB92:AB93"/>
    <mergeCell ref="AC94:AC95"/>
    <mergeCell ref="AD94:AD95"/>
    <mergeCell ref="I91:J91"/>
    <mergeCell ref="K91:L91"/>
    <mergeCell ref="X91:Y91"/>
    <mergeCell ref="Z91:AA91"/>
    <mergeCell ref="G90:H91"/>
    <mergeCell ref="M90:M91"/>
    <mergeCell ref="N90:N91"/>
    <mergeCell ref="O90:O91"/>
    <mergeCell ref="P90:P91"/>
    <mergeCell ref="P31:R31"/>
    <mergeCell ref="P42:R42"/>
    <mergeCell ref="AE94:AE95"/>
    <mergeCell ref="G95:H95"/>
    <mergeCell ref="I95:J95"/>
    <mergeCell ref="V95:W95"/>
    <mergeCell ref="X95:Y95"/>
    <mergeCell ref="C94:F95"/>
    <mergeCell ref="K94:L95"/>
    <mergeCell ref="M94:M95"/>
    <mergeCell ref="N94:N95"/>
    <mergeCell ref="O94:O95"/>
    <mergeCell ref="P94:P95"/>
    <mergeCell ref="R94:U95"/>
    <mergeCell ref="C92:F93"/>
    <mergeCell ref="I92:J93"/>
    <mergeCell ref="M92:M93"/>
    <mergeCell ref="N92:N93"/>
    <mergeCell ref="O92:O93"/>
    <mergeCell ref="Z94:AA95"/>
    <mergeCell ref="AB94:AB95"/>
    <mergeCell ref="AC90:AC91"/>
    <mergeCell ref="AD90:AD91"/>
    <mergeCell ref="C90:F91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5" orientation="portrait" horizontalDpi="4294967293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G85"/>
  <sheetViews>
    <sheetView view="pageBreakPreview" zoomScale="90" zoomScaleNormal="100" zoomScaleSheetLayoutView="90" workbookViewId="0">
      <selection sqref="A1:L1"/>
    </sheetView>
  </sheetViews>
  <sheetFormatPr defaultRowHeight="13.2" x14ac:dyDescent="0.2"/>
  <cols>
    <col min="1" max="1" width="5.44140625" style="262" customWidth="1"/>
    <col min="2" max="36" width="5.6640625" style="262" customWidth="1"/>
    <col min="37" max="256" width="8.88671875" style="262"/>
    <col min="257" max="257" width="5.44140625" style="262" customWidth="1"/>
    <col min="258" max="292" width="5.6640625" style="262" customWidth="1"/>
    <col min="293" max="512" width="8.88671875" style="262"/>
    <col min="513" max="513" width="5.44140625" style="262" customWidth="1"/>
    <col min="514" max="548" width="5.6640625" style="262" customWidth="1"/>
    <col min="549" max="768" width="8.88671875" style="262"/>
    <col min="769" max="769" width="5.44140625" style="262" customWidth="1"/>
    <col min="770" max="804" width="5.6640625" style="262" customWidth="1"/>
    <col min="805" max="1024" width="8.88671875" style="262"/>
    <col min="1025" max="1025" width="5.44140625" style="262" customWidth="1"/>
    <col min="1026" max="1060" width="5.6640625" style="262" customWidth="1"/>
    <col min="1061" max="1280" width="8.88671875" style="262"/>
    <col min="1281" max="1281" width="5.44140625" style="262" customWidth="1"/>
    <col min="1282" max="1316" width="5.6640625" style="262" customWidth="1"/>
    <col min="1317" max="1536" width="8.88671875" style="262"/>
    <col min="1537" max="1537" width="5.44140625" style="262" customWidth="1"/>
    <col min="1538" max="1572" width="5.6640625" style="262" customWidth="1"/>
    <col min="1573" max="1792" width="8.88671875" style="262"/>
    <col min="1793" max="1793" width="5.44140625" style="262" customWidth="1"/>
    <col min="1794" max="1828" width="5.6640625" style="262" customWidth="1"/>
    <col min="1829" max="2048" width="8.88671875" style="262"/>
    <col min="2049" max="2049" width="5.44140625" style="262" customWidth="1"/>
    <col min="2050" max="2084" width="5.6640625" style="262" customWidth="1"/>
    <col min="2085" max="2304" width="8.88671875" style="262"/>
    <col min="2305" max="2305" width="5.44140625" style="262" customWidth="1"/>
    <col min="2306" max="2340" width="5.6640625" style="262" customWidth="1"/>
    <col min="2341" max="2560" width="8.88671875" style="262"/>
    <col min="2561" max="2561" width="5.44140625" style="262" customWidth="1"/>
    <col min="2562" max="2596" width="5.6640625" style="262" customWidth="1"/>
    <col min="2597" max="2816" width="8.88671875" style="262"/>
    <col min="2817" max="2817" width="5.44140625" style="262" customWidth="1"/>
    <col min="2818" max="2852" width="5.6640625" style="262" customWidth="1"/>
    <col min="2853" max="3072" width="8.88671875" style="262"/>
    <col min="3073" max="3073" width="5.44140625" style="262" customWidth="1"/>
    <col min="3074" max="3108" width="5.6640625" style="262" customWidth="1"/>
    <col min="3109" max="3328" width="8.88671875" style="262"/>
    <col min="3329" max="3329" width="5.44140625" style="262" customWidth="1"/>
    <col min="3330" max="3364" width="5.6640625" style="262" customWidth="1"/>
    <col min="3365" max="3584" width="8.88671875" style="262"/>
    <col min="3585" max="3585" width="5.44140625" style="262" customWidth="1"/>
    <col min="3586" max="3620" width="5.6640625" style="262" customWidth="1"/>
    <col min="3621" max="3840" width="8.88671875" style="262"/>
    <col min="3841" max="3841" width="5.44140625" style="262" customWidth="1"/>
    <col min="3842" max="3876" width="5.6640625" style="262" customWidth="1"/>
    <col min="3877" max="4096" width="8.88671875" style="262"/>
    <col min="4097" max="4097" width="5.44140625" style="262" customWidth="1"/>
    <col min="4098" max="4132" width="5.6640625" style="262" customWidth="1"/>
    <col min="4133" max="4352" width="8.88671875" style="262"/>
    <col min="4353" max="4353" width="5.44140625" style="262" customWidth="1"/>
    <col min="4354" max="4388" width="5.6640625" style="262" customWidth="1"/>
    <col min="4389" max="4608" width="8.88671875" style="262"/>
    <col min="4609" max="4609" width="5.44140625" style="262" customWidth="1"/>
    <col min="4610" max="4644" width="5.6640625" style="262" customWidth="1"/>
    <col min="4645" max="4864" width="8.88671875" style="262"/>
    <col min="4865" max="4865" width="5.44140625" style="262" customWidth="1"/>
    <col min="4866" max="4900" width="5.6640625" style="262" customWidth="1"/>
    <col min="4901" max="5120" width="8.88671875" style="262"/>
    <col min="5121" max="5121" width="5.44140625" style="262" customWidth="1"/>
    <col min="5122" max="5156" width="5.6640625" style="262" customWidth="1"/>
    <col min="5157" max="5376" width="8.88671875" style="262"/>
    <col min="5377" max="5377" width="5.44140625" style="262" customWidth="1"/>
    <col min="5378" max="5412" width="5.6640625" style="262" customWidth="1"/>
    <col min="5413" max="5632" width="8.88671875" style="262"/>
    <col min="5633" max="5633" width="5.44140625" style="262" customWidth="1"/>
    <col min="5634" max="5668" width="5.6640625" style="262" customWidth="1"/>
    <col min="5669" max="5888" width="8.88671875" style="262"/>
    <col min="5889" max="5889" width="5.44140625" style="262" customWidth="1"/>
    <col min="5890" max="5924" width="5.6640625" style="262" customWidth="1"/>
    <col min="5925" max="6144" width="8.88671875" style="262"/>
    <col min="6145" max="6145" width="5.44140625" style="262" customWidth="1"/>
    <col min="6146" max="6180" width="5.6640625" style="262" customWidth="1"/>
    <col min="6181" max="6400" width="8.88671875" style="262"/>
    <col min="6401" max="6401" width="5.44140625" style="262" customWidth="1"/>
    <col min="6402" max="6436" width="5.6640625" style="262" customWidth="1"/>
    <col min="6437" max="6656" width="8.88671875" style="262"/>
    <col min="6657" max="6657" width="5.44140625" style="262" customWidth="1"/>
    <col min="6658" max="6692" width="5.6640625" style="262" customWidth="1"/>
    <col min="6693" max="6912" width="8.88671875" style="262"/>
    <col min="6913" max="6913" width="5.44140625" style="262" customWidth="1"/>
    <col min="6914" max="6948" width="5.6640625" style="262" customWidth="1"/>
    <col min="6949" max="7168" width="8.88671875" style="262"/>
    <col min="7169" max="7169" width="5.44140625" style="262" customWidth="1"/>
    <col min="7170" max="7204" width="5.6640625" style="262" customWidth="1"/>
    <col min="7205" max="7424" width="8.88671875" style="262"/>
    <col min="7425" max="7425" width="5.44140625" style="262" customWidth="1"/>
    <col min="7426" max="7460" width="5.6640625" style="262" customWidth="1"/>
    <col min="7461" max="7680" width="8.88671875" style="262"/>
    <col min="7681" max="7681" width="5.44140625" style="262" customWidth="1"/>
    <col min="7682" max="7716" width="5.6640625" style="262" customWidth="1"/>
    <col min="7717" max="7936" width="8.88671875" style="262"/>
    <col min="7937" max="7937" width="5.44140625" style="262" customWidth="1"/>
    <col min="7938" max="7972" width="5.6640625" style="262" customWidth="1"/>
    <col min="7973" max="8192" width="8.88671875" style="262"/>
    <col min="8193" max="8193" width="5.44140625" style="262" customWidth="1"/>
    <col min="8194" max="8228" width="5.6640625" style="262" customWidth="1"/>
    <col min="8229" max="8448" width="8.88671875" style="262"/>
    <col min="8449" max="8449" width="5.44140625" style="262" customWidth="1"/>
    <col min="8450" max="8484" width="5.6640625" style="262" customWidth="1"/>
    <col min="8485" max="8704" width="8.88671875" style="262"/>
    <col min="8705" max="8705" width="5.44140625" style="262" customWidth="1"/>
    <col min="8706" max="8740" width="5.6640625" style="262" customWidth="1"/>
    <col min="8741" max="8960" width="8.88671875" style="262"/>
    <col min="8961" max="8961" width="5.44140625" style="262" customWidth="1"/>
    <col min="8962" max="8996" width="5.6640625" style="262" customWidth="1"/>
    <col min="8997" max="9216" width="8.88671875" style="262"/>
    <col min="9217" max="9217" width="5.44140625" style="262" customWidth="1"/>
    <col min="9218" max="9252" width="5.6640625" style="262" customWidth="1"/>
    <col min="9253" max="9472" width="8.88671875" style="262"/>
    <col min="9473" max="9473" width="5.44140625" style="262" customWidth="1"/>
    <col min="9474" max="9508" width="5.6640625" style="262" customWidth="1"/>
    <col min="9509" max="9728" width="8.88671875" style="262"/>
    <col min="9729" max="9729" width="5.44140625" style="262" customWidth="1"/>
    <col min="9730" max="9764" width="5.6640625" style="262" customWidth="1"/>
    <col min="9765" max="9984" width="8.88671875" style="262"/>
    <col min="9985" max="9985" width="5.44140625" style="262" customWidth="1"/>
    <col min="9986" max="10020" width="5.6640625" style="262" customWidth="1"/>
    <col min="10021" max="10240" width="8.88671875" style="262"/>
    <col min="10241" max="10241" width="5.44140625" style="262" customWidth="1"/>
    <col min="10242" max="10276" width="5.6640625" style="262" customWidth="1"/>
    <col min="10277" max="10496" width="8.88671875" style="262"/>
    <col min="10497" max="10497" width="5.44140625" style="262" customWidth="1"/>
    <col min="10498" max="10532" width="5.6640625" style="262" customWidth="1"/>
    <col min="10533" max="10752" width="8.88671875" style="262"/>
    <col min="10753" max="10753" width="5.44140625" style="262" customWidth="1"/>
    <col min="10754" max="10788" width="5.6640625" style="262" customWidth="1"/>
    <col min="10789" max="11008" width="8.88671875" style="262"/>
    <col min="11009" max="11009" width="5.44140625" style="262" customWidth="1"/>
    <col min="11010" max="11044" width="5.6640625" style="262" customWidth="1"/>
    <col min="11045" max="11264" width="8.88671875" style="262"/>
    <col min="11265" max="11265" width="5.44140625" style="262" customWidth="1"/>
    <col min="11266" max="11300" width="5.6640625" style="262" customWidth="1"/>
    <col min="11301" max="11520" width="8.88671875" style="262"/>
    <col min="11521" max="11521" width="5.44140625" style="262" customWidth="1"/>
    <col min="11522" max="11556" width="5.6640625" style="262" customWidth="1"/>
    <col min="11557" max="11776" width="8.88671875" style="262"/>
    <col min="11777" max="11777" width="5.44140625" style="262" customWidth="1"/>
    <col min="11778" max="11812" width="5.6640625" style="262" customWidth="1"/>
    <col min="11813" max="12032" width="8.88671875" style="262"/>
    <col min="12033" max="12033" width="5.44140625" style="262" customWidth="1"/>
    <col min="12034" max="12068" width="5.6640625" style="262" customWidth="1"/>
    <col min="12069" max="12288" width="8.88671875" style="262"/>
    <col min="12289" max="12289" width="5.44140625" style="262" customWidth="1"/>
    <col min="12290" max="12324" width="5.6640625" style="262" customWidth="1"/>
    <col min="12325" max="12544" width="8.88671875" style="262"/>
    <col min="12545" max="12545" width="5.44140625" style="262" customWidth="1"/>
    <col min="12546" max="12580" width="5.6640625" style="262" customWidth="1"/>
    <col min="12581" max="12800" width="8.88671875" style="262"/>
    <col min="12801" max="12801" width="5.44140625" style="262" customWidth="1"/>
    <col min="12802" max="12836" width="5.6640625" style="262" customWidth="1"/>
    <col min="12837" max="13056" width="8.88671875" style="262"/>
    <col min="13057" max="13057" width="5.44140625" style="262" customWidth="1"/>
    <col min="13058" max="13092" width="5.6640625" style="262" customWidth="1"/>
    <col min="13093" max="13312" width="8.88671875" style="262"/>
    <col min="13313" max="13313" width="5.44140625" style="262" customWidth="1"/>
    <col min="13314" max="13348" width="5.6640625" style="262" customWidth="1"/>
    <col min="13349" max="13568" width="8.88671875" style="262"/>
    <col min="13569" max="13569" width="5.44140625" style="262" customWidth="1"/>
    <col min="13570" max="13604" width="5.6640625" style="262" customWidth="1"/>
    <col min="13605" max="13824" width="8.88671875" style="262"/>
    <col min="13825" max="13825" width="5.44140625" style="262" customWidth="1"/>
    <col min="13826" max="13860" width="5.6640625" style="262" customWidth="1"/>
    <col min="13861" max="14080" width="8.88671875" style="262"/>
    <col min="14081" max="14081" width="5.44140625" style="262" customWidth="1"/>
    <col min="14082" max="14116" width="5.6640625" style="262" customWidth="1"/>
    <col min="14117" max="14336" width="8.88671875" style="262"/>
    <col min="14337" max="14337" width="5.44140625" style="262" customWidth="1"/>
    <col min="14338" max="14372" width="5.6640625" style="262" customWidth="1"/>
    <col min="14373" max="14592" width="8.88671875" style="262"/>
    <col min="14593" max="14593" width="5.44140625" style="262" customWidth="1"/>
    <col min="14594" max="14628" width="5.6640625" style="262" customWidth="1"/>
    <col min="14629" max="14848" width="8.88671875" style="262"/>
    <col min="14849" max="14849" width="5.44140625" style="262" customWidth="1"/>
    <col min="14850" max="14884" width="5.6640625" style="262" customWidth="1"/>
    <col min="14885" max="15104" width="8.88671875" style="262"/>
    <col min="15105" max="15105" width="5.44140625" style="262" customWidth="1"/>
    <col min="15106" max="15140" width="5.6640625" style="262" customWidth="1"/>
    <col min="15141" max="15360" width="8.88671875" style="262"/>
    <col min="15361" max="15361" width="5.44140625" style="262" customWidth="1"/>
    <col min="15362" max="15396" width="5.6640625" style="262" customWidth="1"/>
    <col min="15397" max="15616" width="8.88671875" style="262"/>
    <col min="15617" max="15617" width="5.44140625" style="262" customWidth="1"/>
    <col min="15618" max="15652" width="5.6640625" style="262" customWidth="1"/>
    <col min="15653" max="15872" width="8.88671875" style="262"/>
    <col min="15873" max="15873" width="5.44140625" style="262" customWidth="1"/>
    <col min="15874" max="15908" width="5.6640625" style="262" customWidth="1"/>
    <col min="15909" max="16128" width="8.88671875" style="262"/>
    <col min="16129" max="16129" width="5.44140625" style="262" customWidth="1"/>
    <col min="16130" max="16164" width="5.6640625" style="262" customWidth="1"/>
    <col min="16165" max="16384" width="8.88671875" style="262"/>
  </cols>
  <sheetData>
    <row r="1" spans="1:33" ht="22.05" customHeight="1" x14ac:dyDescent="0.2">
      <c r="A1" s="440" t="str">
        <f>'U12選手権組合せ (抽選結果)'!G2</f>
        <v>■第1日　2月4日  予選リーグ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N1" s="441" t="s">
        <v>343</v>
      </c>
      <c r="O1" s="441"/>
      <c r="P1" s="441"/>
      <c r="Q1" s="441"/>
      <c r="R1" s="441"/>
      <c r="T1" s="442" t="s">
        <v>341</v>
      </c>
      <c r="U1" s="442"/>
      <c r="V1" s="442"/>
      <c r="W1" s="442"/>
      <c r="X1" s="443" t="str">
        <f>'U12選手権組合せ (抽選結果)'!A74</f>
        <v>真岡市鬼怒自然公園サッカー場AA</v>
      </c>
      <c r="Y1" s="443"/>
      <c r="Z1" s="443"/>
      <c r="AA1" s="443"/>
      <c r="AB1" s="443"/>
      <c r="AC1" s="443"/>
      <c r="AD1" s="443"/>
      <c r="AE1" s="443"/>
      <c r="AF1" s="443"/>
      <c r="AG1" s="443"/>
    </row>
    <row r="2" spans="1:33" ht="20.100000000000001" customHeight="1" x14ac:dyDescent="0.2">
      <c r="A2" s="234"/>
      <c r="B2" s="234"/>
      <c r="C2" s="234"/>
      <c r="D2" s="234"/>
      <c r="E2" s="234"/>
      <c r="F2" s="234"/>
      <c r="G2" s="234"/>
      <c r="H2" s="12"/>
      <c r="I2" s="235"/>
      <c r="J2" s="235"/>
      <c r="K2" s="235"/>
      <c r="L2" s="235"/>
      <c r="N2" s="235"/>
      <c r="O2" s="235"/>
      <c r="P2" s="235"/>
      <c r="Q2" s="235"/>
      <c r="R2" s="235"/>
      <c r="T2" s="236"/>
      <c r="U2" s="236"/>
      <c r="V2" s="236"/>
      <c r="W2" s="236"/>
      <c r="X2" s="237"/>
      <c r="Y2" s="237"/>
      <c r="AA2" s="17"/>
      <c r="AB2" s="82"/>
      <c r="AC2" s="82"/>
      <c r="AD2" s="82"/>
      <c r="AE2" s="82"/>
      <c r="AF2" s="82"/>
      <c r="AG2" s="82"/>
    </row>
    <row r="3" spans="1:33" ht="20.100000000000001" customHeight="1" x14ac:dyDescent="0.2">
      <c r="F3" s="238"/>
      <c r="J3" s="444" t="s">
        <v>344</v>
      </c>
      <c r="K3" s="444"/>
      <c r="W3" s="444" t="s">
        <v>345</v>
      </c>
      <c r="X3" s="444"/>
      <c r="Z3" s="17"/>
      <c r="AA3" s="17"/>
      <c r="AB3" s="82"/>
      <c r="AC3" s="82"/>
      <c r="AD3" s="82"/>
      <c r="AE3" s="82"/>
      <c r="AF3" s="82"/>
      <c r="AG3" s="82"/>
    </row>
    <row r="4" spans="1:33" ht="20.100000000000001" customHeight="1" thickBot="1" x14ac:dyDescent="0.25">
      <c r="G4" s="287"/>
      <c r="H4" s="287"/>
      <c r="I4" s="287"/>
      <c r="J4" s="288"/>
      <c r="K4" s="275"/>
      <c r="L4" s="263"/>
      <c r="M4" s="263"/>
      <c r="N4" s="263"/>
      <c r="O4" s="276"/>
      <c r="P4" s="276"/>
      <c r="Q4" s="276"/>
      <c r="R4" s="276"/>
      <c r="S4" s="276"/>
      <c r="T4" s="263"/>
      <c r="U4" s="263"/>
      <c r="V4" s="263"/>
      <c r="W4" s="277"/>
      <c r="X4" s="265"/>
      <c r="Y4" s="263"/>
      <c r="Z4" s="17"/>
      <c r="AA4" s="17"/>
      <c r="AB4" s="82"/>
      <c r="AC4" s="82"/>
      <c r="AD4" s="82"/>
      <c r="AE4" s="82"/>
      <c r="AF4" s="82"/>
      <c r="AG4" s="82"/>
    </row>
    <row r="5" spans="1:33" ht="20.100000000000001" customHeight="1" thickTop="1" x14ac:dyDescent="0.2">
      <c r="F5" s="286"/>
      <c r="H5" s="276"/>
      <c r="J5" s="266"/>
      <c r="K5" s="267"/>
      <c r="N5" s="266"/>
      <c r="S5" s="266"/>
      <c r="V5" s="267"/>
      <c r="W5" s="295"/>
      <c r="Y5" s="267"/>
      <c r="Z5" s="267"/>
      <c r="AA5" s="268"/>
      <c r="AB5" s="269"/>
    </row>
    <row r="6" spans="1:33" ht="20.100000000000001" customHeight="1" x14ac:dyDescent="0.2">
      <c r="B6" s="457"/>
      <c r="C6" s="457"/>
      <c r="D6" s="7"/>
      <c r="E6" s="7"/>
      <c r="F6" s="448">
        <v>1</v>
      </c>
      <c r="G6" s="448"/>
      <c r="H6" s="9"/>
      <c r="I6" s="9"/>
      <c r="J6" s="448">
        <v>2</v>
      </c>
      <c r="K6" s="448"/>
      <c r="L6" s="9"/>
      <c r="M6" s="9"/>
      <c r="N6" s="448">
        <v>3</v>
      </c>
      <c r="O6" s="448"/>
      <c r="P6" s="270"/>
      <c r="Q6" s="9"/>
      <c r="R6" s="9"/>
      <c r="S6" s="448">
        <v>4</v>
      </c>
      <c r="T6" s="448"/>
      <c r="U6" s="9"/>
      <c r="V6" s="9"/>
      <c r="W6" s="448">
        <v>5</v>
      </c>
      <c r="X6" s="448"/>
      <c r="Y6" s="9"/>
      <c r="Z6" s="9"/>
      <c r="AA6" s="448">
        <v>6</v>
      </c>
      <c r="AB6" s="448"/>
      <c r="AC6" s="7"/>
      <c r="AD6" s="7"/>
      <c r="AE6" s="449"/>
      <c r="AF6" s="450"/>
    </row>
    <row r="7" spans="1:33" ht="20.100000000000001" customHeight="1" x14ac:dyDescent="0.2">
      <c r="B7" s="451"/>
      <c r="C7" s="451"/>
      <c r="D7" s="8"/>
      <c r="E7" s="8"/>
      <c r="F7" s="639" t="str">
        <f>'U12選手権組合せ (抽選結果)'!C75</f>
        <v>本郷北フットボールクラブ</v>
      </c>
      <c r="G7" s="639"/>
      <c r="H7" s="8"/>
      <c r="I7" s="8"/>
      <c r="J7" s="640" t="str">
        <f>'U12選手権組合せ (抽選結果)'!C76</f>
        <v>高林・青木フットボールクラブ（高林・青木ＦＣ）</v>
      </c>
      <c r="K7" s="640"/>
      <c r="L7" s="8"/>
      <c r="M7" s="8"/>
      <c r="N7" s="641" t="str">
        <f>'U12選手権組合せ (抽選結果)'!C77</f>
        <v>喜連川ＦＣＪｒ</v>
      </c>
      <c r="O7" s="641"/>
      <c r="P7" s="271"/>
      <c r="Q7" s="8"/>
      <c r="R7" s="8"/>
      <c r="S7" s="452" t="str">
        <f>'U12選手権組合せ (抽選結果)'!C78</f>
        <v>ＴＥＡＭ　リフレＳＣ</v>
      </c>
      <c r="T7" s="452"/>
      <c r="U7" s="8"/>
      <c r="V7" s="8"/>
      <c r="W7" s="642" t="str">
        <f>'U12選手権組合せ (抽選結果)'!C79</f>
        <v>真岡西サッカークラブブリッツ</v>
      </c>
      <c r="X7" s="642"/>
      <c r="Y7" s="8"/>
      <c r="Z7" s="8"/>
      <c r="AA7" s="452" t="str">
        <f>'U12選手権組合せ (抽選結果)'!C80</f>
        <v>壬生ＦＣユナイテッド</v>
      </c>
      <c r="AB7" s="452"/>
      <c r="AC7" s="8"/>
      <c r="AD7" s="8"/>
      <c r="AE7" s="455"/>
      <c r="AF7" s="456"/>
    </row>
    <row r="8" spans="1:33" ht="20.100000000000001" customHeight="1" x14ac:dyDescent="0.2">
      <c r="B8" s="451"/>
      <c r="C8" s="451"/>
      <c r="D8" s="8"/>
      <c r="E8" s="8"/>
      <c r="F8" s="639"/>
      <c r="G8" s="639"/>
      <c r="H8" s="8"/>
      <c r="I8" s="8"/>
      <c r="J8" s="640"/>
      <c r="K8" s="640"/>
      <c r="L8" s="8"/>
      <c r="M8" s="8"/>
      <c r="N8" s="641"/>
      <c r="O8" s="641"/>
      <c r="P8" s="271"/>
      <c r="Q8" s="8"/>
      <c r="R8" s="8"/>
      <c r="S8" s="452"/>
      <c r="T8" s="452"/>
      <c r="U8" s="8"/>
      <c r="V8" s="8"/>
      <c r="W8" s="642"/>
      <c r="X8" s="642"/>
      <c r="Y8" s="8"/>
      <c r="Z8" s="8"/>
      <c r="AA8" s="452"/>
      <c r="AB8" s="452"/>
      <c r="AC8" s="8"/>
      <c r="AD8" s="8"/>
      <c r="AE8" s="455"/>
      <c r="AF8" s="456"/>
    </row>
    <row r="9" spans="1:33" ht="20.100000000000001" customHeight="1" x14ac:dyDescent="0.2">
      <c r="B9" s="451"/>
      <c r="C9" s="451"/>
      <c r="D9" s="8"/>
      <c r="E9" s="8"/>
      <c r="F9" s="639"/>
      <c r="G9" s="639"/>
      <c r="H9" s="8"/>
      <c r="I9" s="8"/>
      <c r="J9" s="640"/>
      <c r="K9" s="640"/>
      <c r="L9" s="8"/>
      <c r="M9" s="8"/>
      <c r="N9" s="641"/>
      <c r="O9" s="641"/>
      <c r="P9" s="271"/>
      <c r="Q9" s="8"/>
      <c r="R9" s="8"/>
      <c r="S9" s="452"/>
      <c r="T9" s="452"/>
      <c r="U9" s="8"/>
      <c r="V9" s="8"/>
      <c r="W9" s="642"/>
      <c r="X9" s="642"/>
      <c r="Y9" s="8"/>
      <c r="Z9" s="8"/>
      <c r="AA9" s="452"/>
      <c r="AB9" s="452"/>
      <c r="AC9" s="8"/>
      <c r="AD9" s="8"/>
      <c r="AE9" s="455"/>
      <c r="AF9" s="456"/>
    </row>
    <row r="10" spans="1:33" ht="20.100000000000001" customHeight="1" x14ac:dyDescent="0.2">
      <c r="B10" s="451"/>
      <c r="C10" s="451"/>
      <c r="D10" s="8"/>
      <c r="E10" s="8"/>
      <c r="F10" s="639"/>
      <c r="G10" s="639"/>
      <c r="H10" s="8"/>
      <c r="I10" s="8"/>
      <c r="J10" s="640"/>
      <c r="K10" s="640"/>
      <c r="L10" s="8"/>
      <c r="M10" s="8"/>
      <c r="N10" s="641"/>
      <c r="O10" s="641"/>
      <c r="P10" s="271"/>
      <c r="Q10" s="8"/>
      <c r="R10" s="8"/>
      <c r="S10" s="452"/>
      <c r="T10" s="452"/>
      <c r="U10" s="8"/>
      <c r="V10" s="8"/>
      <c r="W10" s="642"/>
      <c r="X10" s="642"/>
      <c r="Y10" s="8"/>
      <c r="Z10" s="8"/>
      <c r="AA10" s="452"/>
      <c r="AB10" s="452"/>
      <c r="AC10" s="8"/>
      <c r="AD10" s="8"/>
      <c r="AE10" s="455"/>
      <c r="AF10" s="456"/>
    </row>
    <row r="11" spans="1:33" ht="20.100000000000001" customHeight="1" x14ac:dyDescent="0.2">
      <c r="B11" s="451"/>
      <c r="C11" s="451"/>
      <c r="D11" s="8"/>
      <c r="E11" s="8"/>
      <c r="F11" s="639"/>
      <c r="G11" s="639"/>
      <c r="H11" s="8"/>
      <c r="I11" s="8"/>
      <c r="J11" s="640"/>
      <c r="K11" s="640"/>
      <c r="L11" s="8"/>
      <c r="M11" s="8"/>
      <c r="N11" s="641"/>
      <c r="O11" s="641"/>
      <c r="P11" s="271"/>
      <c r="Q11" s="8"/>
      <c r="R11" s="8"/>
      <c r="S11" s="452"/>
      <c r="T11" s="452"/>
      <c r="U11" s="8"/>
      <c r="V11" s="8"/>
      <c r="W11" s="642"/>
      <c r="X11" s="642"/>
      <c r="Y11" s="8"/>
      <c r="Z11" s="8"/>
      <c r="AA11" s="452"/>
      <c r="AB11" s="452"/>
      <c r="AC11" s="8"/>
      <c r="AD11" s="8"/>
      <c r="AE11" s="455"/>
      <c r="AF11" s="456"/>
    </row>
    <row r="12" spans="1:33" ht="20.100000000000001" customHeight="1" x14ac:dyDescent="0.2">
      <c r="B12" s="451"/>
      <c r="C12" s="451"/>
      <c r="D12" s="8"/>
      <c r="E12" s="8"/>
      <c r="F12" s="639"/>
      <c r="G12" s="639"/>
      <c r="H12" s="8"/>
      <c r="I12" s="8"/>
      <c r="J12" s="640"/>
      <c r="K12" s="640"/>
      <c r="L12" s="8"/>
      <c r="M12" s="8"/>
      <c r="N12" s="641"/>
      <c r="O12" s="641"/>
      <c r="P12" s="271"/>
      <c r="Q12" s="8"/>
      <c r="R12" s="8"/>
      <c r="S12" s="452"/>
      <c r="T12" s="452"/>
      <c r="U12" s="8"/>
      <c r="V12" s="8"/>
      <c r="W12" s="642"/>
      <c r="X12" s="642"/>
      <c r="Y12" s="8"/>
      <c r="Z12" s="8"/>
      <c r="AA12" s="452"/>
      <c r="AB12" s="452"/>
      <c r="AC12" s="8"/>
      <c r="AD12" s="8"/>
      <c r="AE12" s="455"/>
      <c r="AF12" s="456"/>
    </row>
    <row r="13" spans="1:33" ht="20.100000000000001" customHeight="1" x14ac:dyDescent="0.2">
      <c r="B13" s="451"/>
      <c r="C13" s="451"/>
      <c r="D13" s="271"/>
      <c r="E13" s="271"/>
      <c r="F13" s="639"/>
      <c r="G13" s="639"/>
      <c r="H13" s="271"/>
      <c r="I13" s="271"/>
      <c r="J13" s="640"/>
      <c r="K13" s="640"/>
      <c r="L13" s="271"/>
      <c r="M13" s="271"/>
      <c r="N13" s="641"/>
      <c r="O13" s="641"/>
      <c r="P13" s="271"/>
      <c r="Q13" s="271"/>
      <c r="R13" s="271"/>
      <c r="S13" s="452"/>
      <c r="T13" s="452"/>
      <c r="U13" s="271"/>
      <c r="V13" s="271"/>
      <c r="W13" s="642"/>
      <c r="X13" s="642"/>
      <c r="Y13" s="271"/>
      <c r="Z13" s="271"/>
      <c r="AA13" s="452"/>
      <c r="AB13" s="452"/>
      <c r="AC13" s="271"/>
      <c r="AD13" s="271"/>
      <c r="AE13" s="455"/>
      <c r="AF13" s="456"/>
    </row>
    <row r="14" spans="1:33" ht="20.100000000000001" customHeight="1" x14ac:dyDescent="0.2">
      <c r="B14" s="451"/>
      <c r="C14" s="451"/>
      <c r="D14" s="271"/>
      <c r="E14" s="271"/>
      <c r="F14" s="639"/>
      <c r="G14" s="639"/>
      <c r="H14" s="271"/>
      <c r="I14" s="271"/>
      <c r="J14" s="640"/>
      <c r="K14" s="640"/>
      <c r="L14" s="271"/>
      <c r="M14" s="271"/>
      <c r="N14" s="641"/>
      <c r="O14" s="641"/>
      <c r="P14" s="271"/>
      <c r="Q14" s="271"/>
      <c r="R14" s="271"/>
      <c r="S14" s="452"/>
      <c r="T14" s="452"/>
      <c r="U14" s="271"/>
      <c r="V14" s="271"/>
      <c r="W14" s="642"/>
      <c r="X14" s="642"/>
      <c r="Y14" s="271"/>
      <c r="Z14" s="271"/>
      <c r="AA14" s="452"/>
      <c r="AB14" s="452"/>
      <c r="AC14" s="271"/>
      <c r="AD14" s="271"/>
      <c r="AE14" s="455"/>
      <c r="AF14" s="456"/>
    </row>
    <row r="15" spans="1:33" ht="20.100000000000001" customHeight="1" x14ac:dyDescent="0.2">
      <c r="C15" s="232"/>
      <c r="D15" s="232"/>
      <c r="G15" s="232"/>
      <c r="H15" s="232"/>
      <c r="K15" s="232"/>
      <c r="L15" s="232"/>
      <c r="O15" s="232"/>
      <c r="P15" s="232"/>
      <c r="T15" s="232"/>
      <c r="U15" s="232"/>
      <c r="X15" s="232"/>
      <c r="Y15" s="232"/>
      <c r="AB15" s="245" t="s">
        <v>86</v>
      </c>
      <c r="AC15" s="241" t="s">
        <v>15</v>
      </c>
      <c r="AD15" s="241" t="s">
        <v>16</v>
      </c>
      <c r="AE15" s="241" t="s">
        <v>16</v>
      </c>
      <c r="AF15" s="241" t="s">
        <v>14</v>
      </c>
      <c r="AG15" s="84" t="s">
        <v>87</v>
      </c>
    </row>
    <row r="16" spans="1:33" ht="20.100000000000001" customHeight="1" x14ac:dyDescent="0.2">
      <c r="A16" s="7"/>
      <c r="B16" s="461" t="s">
        <v>5</v>
      </c>
      <c r="C16" s="462">
        <v>0.39583333333333331</v>
      </c>
      <c r="D16" s="462"/>
      <c r="E16" s="462"/>
      <c r="G16" s="464" t="str">
        <f>F7</f>
        <v>本郷北フットボールクラブ</v>
      </c>
      <c r="H16" s="464"/>
      <c r="I16" s="464"/>
      <c r="J16" s="464"/>
      <c r="K16" s="464"/>
      <c r="L16" s="464"/>
      <c r="M16" s="464"/>
      <c r="N16" s="446">
        <f>P16+P17</f>
        <v>2</v>
      </c>
      <c r="O16" s="447" t="s">
        <v>10</v>
      </c>
      <c r="P16" s="230">
        <v>0</v>
      </c>
      <c r="Q16" s="239" t="s">
        <v>37</v>
      </c>
      <c r="R16" s="230">
        <v>0</v>
      </c>
      <c r="S16" s="447" t="s">
        <v>11</v>
      </c>
      <c r="T16" s="446">
        <f>R16+R17</f>
        <v>0</v>
      </c>
      <c r="U16" s="463" t="str">
        <f>J7</f>
        <v>高林・青木フットボールクラブ（高林・青木ＦＣ）</v>
      </c>
      <c r="V16" s="463"/>
      <c r="W16" s="463"/>
      <c r="X16" s="463"/>
      <c r="Y16" s="463"/>
      <c r="Z16" s="463"/>
      <c r="AA16" s="463"/>
      <c r="AB16" s="458" t="s">
        <v>86</v>
      </c>
      <c r="AC16" s="459" t="s">
        <v>80</v>
      </c>
      <c r="AD16" s="459" t="s">
        <v>81</v>
      </c>
      <c r="AE16" s="459" t="s">
        <v>82</v>
      </c>
      <c r="AF16" s="459">
        <v>6</v>
      </c>
      <c r="AG16" s="460" t="s">
        <v>87</v>
      </c>
    </row>
    <row r="17" spans="1:33" ht="20.100000000000001" customHeight="1" x14ac:dyDescent="0.2">
      <c r="A17" s="7"/>
      <c r="B17" s="461"/>
      <c r="C17" s="462"/>
      <c r="D17" s="462"/>
      <c r="E17" s="462"/>
      <c r="G17" s="464"/>
      <c r="H17" s="464"/>
      <c r="I17" s="464"/>
      <c r="J17" s="464"/>
      <c r="K17" s="464"/>
      <c r="L17" s="464"/>
      <c r="M17" s="464"/>
      <c r="N17" s="446"/>
      <c r="O17" s="447"/>
      <c r="P17" s="230">
        <v>2</v>
      </c>
      <c r="Q17" s="239" t="s">
        <v>37</v>
      </c>
      <c r="R17" s="230">
        <v>0</v>
      </c>
      <c r="S17" s="447"/>
      <c r="T17" s="446"/>
      <c r="U17" s="463"/>
      <c r="V17" s="463"/>
      <c r="W17" s="463"/>
      <c r="X17" s="463"/>
      <c r="Y17" s="463"/>
      <c r="Z17" s="463"/>
      <c r="AA17" s="463"/>
      <c r="AB17" s="458"/>
      <c r="AC17" s="459"/>
      <c r="AD17" s="459"/>
      <c r="AE17" s="459"/>
      <c r="AF17" s="459"/>
      <c r="AG17" s="460"/>
    </row>
    <row r="18" spans="1:33" ht="20.100000000000001" customHeight="1" x14ac:dyDescent="0.2">
      <c r="C18" s="14"/>
      <c r="D18" s="14"/>
      <c r="E18" s="13"/>
      <c r="G18" s="230"/>
      <c r="H18" s="230"/>
      <c r="I18" s="272"/>
      <c r="J18" s="272"/>
      <c r="K18" s="230"/>
      <c r="L18" s="230"/>
      <c r="M18" s="272"/>
      <c r="N18" s="272"/>
      <c r="O18" s="230"/>
      <c r="P18" s="230"/>
      <c r="Q18" s="272"/>
      <c r="R18" s="272"/>
      <c r="S18" s="272"/>
      <c r="T18" s="230"/>
      <c r="U18" s="230"/>
      <c r="V18" s="272"/>
      <c r="W18" s="272"/>
      <c r="X18" s="230"/>
      <c r="Y18" s="230"/>
      <c r="Z18" s="272"/>
      <c r="AA18" s="272"/>
      <c r="AB18" s="227"/>
      <c r="AC18" s="21"/>
      <c r="AD18" s="21"/>
      <c r="AE18" s="22"/>
      <c r="AF18" s="22"/>
      <c r="AG18" s="228"/>
    </row>
    <row r="19" spans="1:33" ht="20.100000000000001" customHeight="1" x14ac:dyDescent="0.2">
      <c r="A19" s="7"/>
      <c r="B19" s="461" t="s">
        <v>6</v>
      </c>
      <c r="C19" s="462">
        <v>0.4236111111111111</v>
      </c>
      <c r="D19" s="462"/>
      <c r="E19" s="462"/>
      <c r="G19" s="445" t="str">
        <f>S7</f>
        <v>ＴＥＡＭ　リフレＳＣ</v>
      </c>
      <c r="H19" s="445"/>
      <c r="I19" s="445"/>
      <c r="J19" s="445"/>
      <c r="K19" s="445"/>
      <c r="L19" s="445"/>
      <c r="M19" s="445"/>
      <c r="N19" s="446">
        <f>P19+P20</f>
        <v>0</v>
      </c>
      <c r="O19" s="447" t="s">
        <v>10</v>
      </c>
      <c r="P19" s="230">
        <v>0</v>
      </c>
      <c r="Q19" s="239" t="s">
        <v>37</v>
      </c>
      <c r="R19" s="230">
        <v>1</v>
      </c>
      <c r="S19" s="447" t="s">
        <v>11</v>
      </c>
      <c r="T19" s="446">
        <f>R19+R20</f>
        <v>1</v>
      </c>
      <c r="U19" s="617" t="str">
        <f>W7</f>
        <v>真岡西サッカークラブブリッツ</v>
      </c>
      <c r="V19" s="617"/>
      <c r="W19" s="617"/>
      <c r="X19" s="617"/>
      <c r="Y19" s="617"/>
      <c r="Z19" s="617"/>
      <c r="AA19" s="617"/>
      <c r="AB19" s="458" t="s">
        <v>86</v>
      </c>
      <c r="AC19" s="459" t="s">
        <v>83</v>
      </c>
      <c r="AD19" s="459" t="s">
        <v>84</v>
      </c>
      <c r="AE19" s="459" t="s">
        <v>85</v>
      </c>
      <c r="AF19" s="459">
        <v>3</v>
      </c>
      <c r="AG19" s="460" t="s">
        <v>87</v>
      </c>
    </row>
    <row r="20" spans="1:33" ht="20.100000000000001" customHeight="1" x14ac:dyDescent="0.2">
      <c r="A20" s="7"/>
      <c r="B20" s="461"/>
      <c r="C20" s="462"/>
      <c r="D20" s="462"/>
      <c r="E20" s="462"/>
      <c r="G20" s="445"/>
      <c r="H20" s="445"/>
      <c r="I20" s="445"/>
      <c r="J20" s="445"/>
      <c r="K20" s="445"/>
      <c r="L20" s="445"/>
      <c r="M20" s="445"/>
      <c r="N20" s="446"/>
      <c r="O20" s="447"/>
      <c r="P20" s="230">
        <v>0</v>
      </c>
      <c r="Q20" s="239" t="s">
        <v>37</v>
      </c>
      <c r="R20" s="230">
        <v>0</v>
      </c>
      <c r="S20" s="447"/>
      <c r="T20" s="446"/>
      <c r="U20" s="617"/>
      <c r="V20" s="617"/>
      <c r="W20" s="617"/>
      <c r="X20" s="617"/>
      <c r="Y20" s="617"/>
      <c r="Z20" s="617"/>
      <c r="AA20" s="617"/>
      <c r="AB20" s="458"/>
      <c r="AC20" s="459"/>
      <c r="AD20" s="459"/>
      <c r="AE20" s="459"/>
      <c r="AF20" s="459"/>
      <c r="AG20" s="460"/>
    </row>
    <row r="21" spans="1:33" ht="20.100000000000001" customHeight="1" x14ac:dyDescent="0.2">
      <c r="A21" s="7"/>
      <c r="C21" s="14"/>
      <c r="D21" s="14"/>
      <c r="E21" s="13"/>
      <c r="G21" s="230"/>
      <c r="H21" s="230"/>
      <c r="I21" s="272"/>
      <c r="J21" s="272"/>
      <c r="K21" s="230"/>
      <c r="L21" s="230"/>
      <c r="M21" s="272"/>
      <c r="N21" s="272"/>
      <c r="O21" s="230"/>
      <c r="P21" s="230"/>
      <c r="Q21" s="272"/>
      <c r="R21" s="272"/>
      <c r="S21" s="272"/>
      <c r="T21" s="230"/>
      <c r="U21" s="230"/>
      <c r="V21" s="272"/>
      <c r="W21" s="272"/>
      <c r="X21" s="230"/>
      <c r="Y21" s="230"/>
      <c r="Z21" s="272"/>
      <c r="AA21" s="272"/>
      <c r="AB21" s="227"/>
      <c r="AC21" s="21"/>
      <c r="AD21" s="21"/>
      <c r="AE21" s="22"/>
      <c r="AF21" s="22"/>
      <c r="AG21" s="228"/>
    </row>
    <row r="22" spans="1:33" ht="20.100000000000001" customHeight="1" x14ac:dyDescent="0.2">
      <c r="A22" s="7"/>
      <c r="B22" s="461" t="s">
        <v>7</v>
      </c>
      <c r="C22" s="462">
        <v>0.4513888888888889</v>
      </c>
      <c r="D22" s="462"/>
      <c r="E22" s="462"/>
      <c r="G22" s="464" t="str">
        <f>F7</f>
        <v>本郷北フットボールクラブ</v>
      </c>
      <c r="H22" s="464"/>
      <c r="I22" s="464"/>
      <c r="J22" s="464"/>
      <c r="K22" s="464"/>
      <c r="L22" s="464"/>
      <c r="M22" s="464"/>
      <c r="N22" s="446">
        <f>P22+P23</f>
        <v>3</v>
      </c>
      <c r="O22" s="447" t="s">
        <v>10</v>
      </c>
      <c r="P22" s="230">
        <v>1</v>
      </c>
      <c r="Q22" s="239" t="s">
        <v>37</v>
      </c>
      <c r="R22" s="230">
        <v>0</v>
      </c>
      <c r="S22" s="447" t="s">
        <v>11</v>
      </c>
      <c r="T22" s="446">
        <f>R22+R23</f>
        <v>0</v>
      </c>
      <c r="U22" s="445" t="str">
        <f>N7</f>
        <v>喜連川ＦＣＪｒ</v>
      </c>
      <c r="V22" s="445"/>
      <c r="W22" s="445"/>
      <c r="X22" s="445"/>
      <c r="Y22" s="445"/>
      <c r="Z22" s="445"/>
      <c r="AA22" s="445"/>
      <c r="AB22" s="458" t="s">
        <v>86</v>
      </c>
      <c r="AC22" s="459" t="s">
        <v>82</v>
      </c>
      <c r="AD22" s="459" t="s">
        <v>80</v>
      </c>
      <c r="AE22" s="459" t="s">
        <v>81</v>
      </c>
      <c r="AF22" s="459">
        <v>5</v>
      </c>
      <c r="AG22" s="460" t="s">
        <v>87</v>
      </c>
    </row>
    <row r="23" spans="1:33" ht="20.100000000000001" customHeight="1" x14ac:dyDescent="0.2">
      <c r="A23" s="7"/>
      <c r="B23" s="461"/>
      <c r="C23" s="462"/>
      <c r="D23" s="462"/>
      <c r="E23" s="462"/>
      <c r="G23" s="464"/>
      <c r="H23" s="464"/>
      <c r="I23" s="464"/>
      <c r="J23" s="464"/>
      <c r="K23" s="464"/>
      <c r="L23" s="464"/>
      <c r="M23" s="464"/>
      <c r="N23" s="446"/>
      <c r="O23" s="447"/>
      <c r="P23" s="230">
        <v>2</v>
      </c>
      <c r="Q23" s="239" t="s">
        <v>37</v>
      </c>
      <c r="R23" s="230">
        <v>0</v>
      </c>
      <c r="S23" s="447"/>
      <c r="T23" s="446"/>
      <c r="U23" s="445"/>
      <c r="V23" s="445"/>
      <c r="W23" s="445"/>
      <c r="X23" s="445"/>
      <c r="Y23" s="445"/>
      <c r="Z23" s="445"/>
      <c r="AA23" s="445"/>
      <c r="AB23" s="458"/>
      <c r="AC23" s="459"/>
      <c r="AD23" s="459"/>
      <c r="AE23" s="459"/>
      <c r="AF23" s="459"/>
      <c r="AG23" s="460"/>
    </row>
    <row r="24" spans="1:33" ht="20.100000000000001" customHeight="1" x14ac:dyDescent="0.2">
      <c r="A24" s="7"/>
      <c r="B24" s="229"/>
      <c r="C24" s="238"/>
      <c r="D24" s="238"/>
      <c r="E24" s="238"/>
      <c r="G24" s="230"/>
      <c r="H24" s="230"/>
      <c r="I24" s="230"/>
      <c r="J24" s="230"/>
      <c r="K24" s="230"/>
      <c r="L24" s="230"/>
      <c r="M24" s="230"/>
      <c r="N24" s="18"/>
      <c r="O24" s="231"/>
      <c r="P24" s="230"/>
      <c r="Q24" s="272"/>
      <c r="R24" s="272"/>
      <c r="S24" s="231"/>
      <c r="T24" s="18"/>
      <c r="U24" s="230"/>
      <c r="V24" s="230"/>
      <c r="W24" s="230"/>
      <c r="X24" s="230"/>
      <c r="Y24" s="230"/>
      <c r="Z24" s="230"/>
      <c r="AA24" s="230"/>
      <c r="AB24" s="227"/>
      <c r="AC24" s="21"/>
      <c r="AD24" s="21"/>
      <c r="AE24" s="22"/>
      <c r="AF24" s="22"/>
      <c r="AG24" s="228"/>
    </row>
    <row r="25" spans="1:33" ht="20.100000000000001" customHeight="1" x14ac:dyDescent="0.2">
      <c r="A25" s="7"/>
      <c r="B25" s="461" t="s">
        <v>8</v>
      </c>
      <c r="C25" s="462">
        <v>0.47916666666666669</v>
      </c>
      <c r="D25" s="462"/>
      <c r="E25" s="462"/>
      <c r="G25" s="445" t="str">
        <f>S7</f>
        <v>ＴＥＡＭ　リフレＳＣ</v>
      </c>
      <c r="H25" s="445"/>
      <c r="I25" s="445"/>
      <c r="J25" s="445"/>
      <c r="K25" s="445"/>
      <c r="L25" s="445"/>
      <c r="M25" s="445"/>
      <c r="N25" s="446">
        <f>P25+P26</f>
        <v>0</v>
      </c>
      <c r="O25" s="447" t="s">
        <v>10</v>
      </c>
      <c r="P25" s="230">
        <v>0</v>
      </c>
      <c r="Q25" s="239" t="s">
        <v>37</v>
      </c>
      <c r="R25" s="230">
        <v>0</v>
      </c>
      <c r="S25" s="447" t="s">
        <v>11</v>
      </c>
      <c r="T25" s="446">
        <f>R25+R26</f>
        <v>1</v>
      </c>
      <c r="U25" s="464" t="str">
        <f>AA7</f>
        <v>壬生ＦＣユナイテッド</v>
      </c>
      <c r="V25" s="464"/>
      <c r="W25" s="464"/>
      <c r="X25" s="464"/>
      <c r="Y25" s="464"/>
      <c r="Z25" s="464"/>
      <c r="AA25" s="464"/>
      <c r="AB25" s="458" t="s">
        <v>86</v>
      </c>
      <c r="AC25" s="459" t="s">
        <v>85</v>
      </c>
      <c r="AD25" s="459" t="s">
        <v>83</v>
      </c>
      <c r="AE25" s="459" t="s">
        <v>84</v>
      </c>
      <c r="AF25" s="459">
        <v>2</v>
      </c>
      <c r="AG25" s="460" t="s">
        <v>87</v>
      </c>
    </row>
    <row r="26" spans="1:33" ht="20.100000000000001" customHeight="1" x14ac:dyDescent="0.2">
      <c r="A26" s="7"/>
      <c r="B26" s="461"/>
      <c r="C26" s="462"/>
      <c r="D26" s="462"/>
      <c r="E26" s="462"/>
      <c r="G26" s="445"/>
      <c r="H26" s="445"/>
      <c r="I26" s="445"/>
      <c r="J26" s="445"/>
      <c r="K26" s="445"/>
      <c r="L26" s="445"/>
      <c r="M26" s="445"/>
      <c r="N26" s="446"/>
      <c r="O26" s="447"/>
      <c r="P26" s="230">
        <v>0</v>
      </c>
      <c r="Q26" s="239" t="s">
        <v>37</v>
      </c>
      <c r="R26" s="230">
        <v>1</v>
      </c>
      <c r="S26" s="447"/>
      <c r="T26" s="446"/>
      <c r="U26" s="464"/>
      <c r="V26" s="464"/>
      <c r="W26" s="464"/>
      <c r="X26" s="464"/>
      <c r="Y26" s="464"/>
      <c r="Z26" s="464"/>
      <c r="AA26" s="464"/>
      <c r="AB26" s="458"/>
      <c r="AC26" s="459"/>
      <c r="AD26" s="459"/>
      <c r="AE26" s="459"/>
      <c r="AF26" s="459"/>
      <c r="AG26" s="460"/>
    </row>
    <row r="27" spans="1:33" ht="20.100000000000001" customHeight="1" x14ac:dyDescent="0.2">
      <c r="A27" s="7"/>
      <c r="C27" s="14"/>
      <c r="D27" s="14"/>
      <c r="E27" s="13"/>
      <c r="G27" s="230"/>
      <c r="H27" s="230"/>
      <c r="I27" s="272"/>
      <c r="J27" s="272"/>
      <c r="K27" s="230"/>
      <c r="L27" s="230"/>
      <c r="M27" s="272"/>
      <c r="N27" s="272"/>
      <c r="O27" s="230"/>
      <c r="P27" s="230"/>
      <c r="Q27" s="272"/>
      <c r="R27" s="272"/>
      <c r="S27" s="272"/>
      <c r="T27" s="230"/>
      <c r="U27" s="230"/>
      <c r="V27" s="272"/>
      <c r="W27" s="272"/>
      <c r="X27" s="230"/>
      <c r="Y27" s="230"/>
      <c r="Z27" s="272"/>
      <c r="AA27" s="272"/>
      <c r="AB27" s="227"/>
      <c r="AC27" s="21"/>
      <c r="AD27" s="21"/>
      <c r="AE27" s="22"/>
      <c r="AF27" s="22"/>
      <c r="AG27" s="228"/>
    </row>
    <row r="28" spans="1:33" ht="20.100000000000001" customHeight="1" x14ac:dyDescent="0.2">
      <c r="A28" s="7"/>
      <c r="B28" s="461" t="s">
        <v>9</v>
      </c>
      <c r="C28" s="462">
        <v>0.50694444444444442</v>
      </c>
      <c r="D28" s="462"/>
      <c r="E28" s="462"/>
      <c r="G28" s="617" t="str">
        <f>J7</f>
        <v>高林・青木フットボールクラブ（高林・青木ＦＣ）</v>
      </c>
      <c r="H28" s="617"/>
      <c r="I28" s="617"/>
      <c r="J28" s="617"/>
      <c r="K28" s="617"/>
      <c r="L28" s="617"/>
      <c r="M28" s="617"/>
      <c r="N28" s="446">
        <f>P28+P29</f>
        <v>2</v>
      </c>
      <c r="O28" s="447" t="s">
        <v>10</v>
      </c>
      <c r="P28" s="230">
        <v>1</v>
      </c>
      <c r="Q28" s="239" t="s">
        <v>37</v>
      </c>
      <c r="R28" s="230">
        <v>1</v>
      </c>
      <c r="S28" s="447" t="s">
        <v>11</v>
      </c>
      <c r="T28" s="446">
        <f>R28+R29</f>
        <v>1</v>
      </c>
      <c r="U28" s="445" t="str">
        <f>N7</f>
        <v>喜連川ＦＣＪｒ</v>
      </c>
      <c r="V28" s="445"/>
      <c r="W28" s="445"/>
      <c r="X28" s="445"/>
      <c r="Y28" s="445"/>
      <c r="Z28" s="445"/>
      <c r="AA28" s="445"/>
      <c r="AB28" s="458" t="s">
        <v>86</v>
      </c>
      <c r="AC28" s="459" t="s">
        <v>81</v>
      </c>
      <c r="AD28" s="459" t="s">
        <v>82</v>
      </c>
      <c r="AE28" s="459" t="s">
        <v>80</v>
      </c>
      <c r="AF28" s="459">
        <v>4</v>
      </c>
      <c r="AG28" s="460" t="s">
        <v>87</v>
      </c>
    </row>
    <row r="29" spans="1:33" ht="20.100000000000001" customHeight="1" x14ac:dyDescent="0.2">
      <c r="A29" s="7"/>
      <c r="B29" s="461"/>
      <c r="C29" s="462"/>
      <c r="D29" s="462"/>
      <c r="E29" s="462"/>
      <c r="G29" s="617"/>
      <c r="H29" s="617"/>
      <c r="I29" s="617"/>
      <c r="J29" s="617"/>
      <c r="K29" s="617"/>
      <c r="L29" s="617"/>
      <c r="M29" s="617"/>
      <c r="N29" s="446"/>
      <c r="O29" s="447"/>
      <c r="P29" s="230">
        <v>1</v>
      </c>
      <c r="Q29" s="239" t="s">
        <v>37</v>
      </c>
      <c r="R29" s="230">
        <v>0</v>
      </c>
      <c r="S29" s="447"/>
      <c r="T29" s="446"/>
      <c r="U29" s="445"/>
      <c r="V29" s="445"/>
      <c r="W29" s="445"/>
      <c r="X29" s="445"/>
      <c r="Y29" s="445"/>
      <c r="Z29" s="445"/>
      <c r="AA29" s="445"/>
      <c r="AB29" s="458"/>
      <c r="AC29" s="459"/>
      <c r="AD29" s="459"/>
      <c r="AE29" s="459"/>
      <c r="AF29" s="459"/>
      <c r="AG29" s="460"/>
    </row>
    <row r="30" spans="1:33" ht="20.100000000000001" customHeight="1" x14ac:dyDescent="0.2">
      <c r="A30" s="7"/>
      <c r="C30" s="14"/>
      <c r="D30" s="14"/>
      <c r="E30" s="13"/>
      <c r="G30" s="230"/>
      <c r="H30" s="230"/>
      <c r="I30" s="272"/>
      <c r="J30" s="272"/>
      <c r="K30" s="230"/>
      <c r="L30" s="230"/>
      <c r="M30" s="272"/>
      <c r="N30" s="272"/>
      <c r="O30" s="230"/>
      <c r="P30" s="230"/>
      <c r="Q30" s="272"/>
      <c r="R30" s="272"/>
      <c r="S30" s="272"/>
      <c r="T30" s="230"/>
      <c r="U30" s="230"/>
      <c r="V30" s="272"/>
      <c r="W30" s="272"/>
      <c r="X30" s="230"/>
      <c r="Y30" s="230"/>
      <c r="Z30" s="272"/>
      <c r="AA30" s="272"/>
      <c r="AB30" s="227"/>
      <c r="AC30" s="232"/>
      <c r="AD30" s="21"/>
      <c r="AE30" s="21"/>
      <c r="AF30" s="22"/>
      <c r="AG30" s="83"/>
    </row>
    <row r="31" spans="1:33" ht="20.100000000000001" customHeight="1" x14ac:dyDescent="0.2">
      <c r="A31" s="7"/>
      <c r="B31" s="461" t="s">
        <v>1</v>
      </c>
      <c r="C31" s="462">
        <v>0.53472222222222221</v>
      </c>
      <c r="D31" s="462"/>
      <c r="E31" s="462"/>
      <c r="G31" s="617" t="str">
        <f>W7</f>
        <v>真岡西サッカークラブブリッツ</v>
      </c>
      <c r="H31" s="617"/>
      <c r="I31" s="617"/>
      <c r="J31" s="617"/>
      <c r="K31" s="617"/>
      <c r="L31" s="617"/>
      <c r="M31" s="617"/>
      <c r="N31" s="446">
        <f>P31+P32</f>
        <v>1</v>
      </c>
      <c r="O31" s="447" t="s">
        <v>10</v>
      </c>
      <c r="P31" s="230">
        <v>1</v>
      </c>
      <c r="Q31" s="239" t="s">
        <v>37</v>
      </c>
      <c r="R31" s="230">
        <v>0</v>
      </c>
      <c r="S31" s="447" t="s">
        <v>11</v>
      </c>
      <c r="T31" s="446">
        <f>R31+R32</f>
        <v>0</v>
      </c>
      <c r="U31" s="445" t="str">
        <f>AA7</f>
        <v>壬生ＦＣユナイテッド</v>
      </c>
      <c r="V31" s="445"/>
      <c r="W31" s="445"/>
      <c r="X31" s="445"/>
      <c r="Y31" s="445"/>
      <c r="Z31" s="445"/>
      <c r="AA31" s="445"/>
      <c r="AB31" s="458" t="s">
        <v>86</v>
      </c>
      <c r="AC31" s="459" t="s">
        <v>84</v>
      </c>
      <c r="AD31" s="459" t="s">
        <v>85</v>
      </c>
      <c r="AE31" s="459" t="s">
        <v>83</v>
      </c>
      <c r="AF31" s="459">
        <v>1</v>
      </c>
      <c r="AG31" s="460" t="s">
        <v>87</v>
      </c>
    </row>
    <row r="32" spans="1:33" ht="20.100000000000001" customHeight="1" x14ac:dyDescent="0.2">
      <c r="A32" s="7"/>
      <c r="B32" s="461"/>
      <c r="C32" s="462"/>
      <c r="D32" s="462"/>
      <c r="E32" s="462"/>
      <c r="G32" s="617"/>
      <c r="H32" s="617"/>
      <c r="I32" s="617"/>
      <c r="J32" s="617"/>
      <c r="K32" s="617"/>
      <c r="L32" s="617"/>
      <c r="M32" s="617"/>
      <c r="N32" s="446"/>
      <c r="O32" s="447"/>
      <c r="P32" s="230">
        <v>0</v>
      </c>
      <c r="Q32" s="239" t="s">
        <v>37</v>
      </c>
      <c r="R32" s="230">
        <v>0</v>
      </c>
      <c r="S32" s="447"/>
      <c r="T32" s="446"/>
      <c r="U32" s="445"/>
      <c r="V32" s="445"/>
      <c r="W32" s="445"/>
      <c r="X32" s="445"/>
      <c r="Y32" s="445"/>
      <c r="Z32" s="445"/>
      <c r="AA32" s="445"/>
      <c r="AB32" s="458"/>
      <c r="AC32" s="459"/>
      <c r="AD32" s="459"/>
      <c r="AE32" s="459"/>
      <c r="AF32" s="459"/>
      <c r="AG32" s="460"/>
    </row>
    <row r="33" spans="1:33" ht="20.100000000000001" customHeight="1" x14ac:dyDescent="0.2">
      <c r="B33" s="229"/>
      <c r="C33" s="20"/>
      <c r="D33" s="20"/>
      <c r="E33" s="20"/>
      <c r="G33" s="230"/>
      <c r="H33" s="230"/>
      <c r="I33" s="230"/>
      <c r="J33" s="230"/>
      <c r="K33" s="230"/>
      <c r="L33" s="230"/>
      <c r="M33" s="230"/>
      <c r="N33" s="18"/>
      <c r="O33" s="231"/>
      <c r="P33" s="230"/>
      <c r="Q33" s="239"/>
      <c r="R33" s="272"/>
      <c r="S33" s="231"/>
      <c r="T33" s="18"/>
      <c r="U33" s="230"/>
      <c r="V33" s="230"/>
      <c r="W33" s="230"/>
      <c r="X33" s="230"/>
      <c r="Y33" s="230"/>
      <c r="Z33" s="230"/>
      <c r="AA33" s="230"/>
      <c r="AB33" s="232"/>
      <c r="AC33" s="232"/>
      <c r="AF33" s="232"/>
      <c r="AG33" s="232"/>
    </row>
    <row r="34" spans="1:33" ht="20.100000000000001" customHeight="1" x14ac:dyDescent="0.2">
      <c r="C34" s="468" t="str">
        <f>J3</f>
        <v>I</v>
      </c>
      <c r="D34" s="469"/>
      <c r="E34" s="469"/>
      <c r="F34" s="470"/>
      <c r="G34" s="500" t="str">
        <f>C36</f>
        <v>本郷北フットボールクラブ</v>
      </c>
      <c r="H34" s="501"/>
      <c r="I34" s="488" t="str">
        <f>C38</f>
        <v>高林・青木フットボールクラブ（高林・青木ＦＣ）</v>
      </c>
      <c r="J34" s="489"/>
      <c r="K34" s="492" t="str">
        <f>C40</f>
        <v>喜連川ＦＣＪｒ</v>
      </c>
      <c r="L34" s="493"/>
      <c r="M34" s="466" t="s">
        <v>2</v>
      </c>
      <c r="N34" s="466" t="s">
        <v>3</v>
      </c>
      <c r="O34" s="466" t="s">
        <v>12</v>
      </c>
      <c r="P34" s="466" t="s">
        <v>4</v>
      </c>
      <c r="R34" s="482" t="str">
        <f>W3</f>
        <v>II</v>
      </c>
      <c r="S34" s="483"/>
      <c r="T34" s="483"/>
      <c r="U34" s="484"/>
      <c r="V34" s="544" t="str">
        <f>R36</f>
        <v>ＴＥＡＭ　リフレＳＣ</v>
      </c>
      <c r="W34" s="545"/>
      <c r="X34" s="488" t="str">
        <f>R38</f>
        <v>真岡西サッカークラブブリッツ</v>
      </c>
      <c r="Y34" s="489"/>
      <c r="Z34" s="524" t="str">
        <f>R40</f>
        <v>壬生ＦＣユナイテッド</v>
      </c>
      <c r="AA34" s="525"/>
      <c r="AB34" s="466" t="s">
        <v>2</v>
      </c>
      <c r="AC34" s="466" t="s">
        <v>3</v>
      </c>
      <c r="AD34" s="466" t="s">
        <v>12</v>
      </c>
      <c r="AE34" s="466" t="s">
        <v>4</v>
      </c>
    </row>
    <row r="35" spans="1:33" ht="20.100000000000001" customHeight="1" x14ac:dyDescent="0.2">
      <c r="C35" s="471"/>
      <c r="D35" s="472"/>
      <c r="E35" s="472"/>
      <c r="F35" s="473"/>
      <c r="G35" s="502"/>
      <c r="H35" s="503"/>
      <c r="I35" s="490"/>
      <c r="J35" s="491"/>
      <c r="K35" s="494"/>
      <c r="L35" s="495"/>
      <c r="M35" s="467"/>
      <c r="N35" s="467"/>
      <c r="O35" s="467"/>
      <c r="P35" s="467"/>
      <c r="R35" s="485"/>
      <c r="S35" s="486"/>
      <c r="T35" s="486"/>
      <c r="U35" s="487"/>
      <c r="V35" s="546"/>
      <c r="W35" s="547"/>
      <c r="X35" s="490"/>
      <c r="Y35" s="491"/>
      <c r="Z35" s="526"/>
      <c r="AA35" s="527"/>
      <c r="AB35" s="467"/>
      <c r="AC35" s="467"/>
      <c r="AD35" s="467"/>
      <c r="AE35" s="467"/>
    </row>
    <row r="36" spans="1:33" ht="20.100000000000001" customHeight="1" x14ac:dyDescent="0.2">
      <c r="C36" s="506" t="str">
        <f>F7</f>
        <v>本郷北フットボールクラブ</v>
      </c>
      <c r="D36" s="507"/>
      <c r="E36" s="507"/>
      <c r="F36" s="508"/>
      <c r="G36" s="474"/>
      <c r="H36" s="475"/>
      <c r="I36" s="281">
        <f>N16</f>
        <v>2</v>
      </c>
      <c r="J36" s="281">
        <f>T16</f>
        <v>0</v>
      </c>
      <c r="K36" s="281">
        <f>N22</f>
        <v>3</v>
      </c>
      <c r="L36" s="281">
        <f>T22</f>
        <v>0</v>
      </c>
      <c r="M36" s="478">
        <f>COUNTIF(G37:L37,"○")*3+COUNTIF(G37:L37,"△")</f>
        <v>6</v>
      </c>
      <c r="N36" s="480">
        <f>O36-J36-L36</f>
        <v>5</v>
      </c>
      <c r="O36" s="480">
        <f>I36+K36</f>
        <v>5</v>
      </c>
      <c r="P36" s="480">
        <v>1</v>
      </c>
      <c r="R36" s="468" t="str">
        <f>S7</f>
        <v>ＴＥＡＭ　リフレＳＣ</v>
      </c>
      <c r="S36" s="469"/>
      <c r="T36" s="469"/>
      <c r="U36" s="470"/>
      <c r="V36" s="474"/>
      <c r="W36" s="475"/>
      <c r="X36" s="281">
        <f>N19</f>
        <v>0</v>
      </c>
      <c r="Y36" s="281">
        <f>T19</f>
        <v>1</v>
      </c>
      <c r="Z36" s="281">
        <f>N25</f>
        <v>0</v>
      </c>
      <c r="AA36" s="281">
        <f>T25</f>
        <v>1</v>
      </c>
      <c r="AB36" s="478">
        <f>COUNTIF(V37:AA37,"○")*3+COUNTIF(V37:AA37,"△")</f>
        <v>0</v>
      </c>
      <c r="AC36" s="480">
        <f>AD36-Y36-AA36</f>
        <v>-2</v>
      </c>
      <c r="AD36" s="480">
        <f>X36+Z36</f>
        <v>0</v>
      </c>
      <c r="AE36" s="480">
        <v>3</v>
      </c>
    </row>
    <row r="37" spans="1:33" ht="20.100000000000001" customHeight="1" x14ac:dyDescent="0.2">
      <c r="C37" s="509"/>
      <c r="D37" s="510"/>
      <c r="E37" s="510"/>
      <c r="F37" s="511"/>
      <c r="G37" s="476"/>
      <c r="H37" s="477"/>
      <c r="I37" s="504" t="str">
        <f>IF(I36&gt;J36,"○",IF(I36&lt;J36,"×",IF(I36=J36,"△")))</f>
        <v>○</v>
      </c>
      <c r="J37" s="505"/>
      <c r="K37" s="504" t="str">
        <f>IF(K36&gt;L36,"○",IF(K36&lt;L36,"×",IF(K36=L36,"△")))</f>
        <v>○</v>
      </c>
      <c r="L37" s="505"/>
      <c r="M37" s="479"/>
      <c r="N37" s="481"/>
      <c r="O37" s="481"/>
      <c r="P37" s="481"/>
      <c r="R37" s="471"/>
      <c r="S37" s="472"/>
      <c r="T37" s="472"/>
      <c r="U37" s="473"/>
      <c r="V37" s="476"/>
      <c r="W37" s="477"/>
      <c r="X37" s="504" t="str">
        <f>IF(X36&gt;Y36,"○",IF(X36&lt;Y36,"×",IF(X36=Y36,"△")))</f>
        <v>×</v>
      </c>
      <c r="Y37" s="505"/>
      <c r="Z37" s="504" t="str">
        <f t="shared" ref="Z37" si="0">IF(Z36&gt;AA36,"○",IF(Z36&lt;AA36,"×",IF(Z36=AA36,"△")))</f>
        <v>×</v>
      </c>
      <c r="AA37" s="505"/>
      <c r="AB37" s="479"/>
      <c r="AC37" s="481"/>
      <c r="AD37" s="481"/>
      <c r="AE37" s="481"/>
    </row>
    <row r="38" spans="1:33" ht="20.100000000000001" customHeight="1" x14ac:dyDescent="0.2">
      <c r="C38" s="643" t="str">
        <f>J7</f>
        <v>高林・青木フットボールクラブ（高林・青木ＦＣ）</v>
      </c>
      <c r="D38" s="644"/>
      <c r="E38" s="644"/>
      <c r="F38" s="645"/>
      <c r="G38" s="281">
        <f>J36</f>
        <v>0</v>
      </c>
      <c r="H38" s="281">
        <f>I36</f>
        <v>2</v>
      </c>
      <c r="I38" s="474"/>
      <c r="J38" s="475"/>
      <c r="K38" s="281">
        <f>N28</f>
        <v>2</v>
      </c>
      <c r="L38" s="281">
        <f>T28</f>
        <v>1</v>
      </c>
      <c r="M38" s="478">
        <f>COUNTIF(G39:L39,"○")*3+COUNTIF(G39:L39,"△")</f>
        <v>3</v>
      </c>
      <c r="N38" s="480">
        <f>O38-H38-L38</f>
        <v>-1</v>
      </c>
      <c r="O38" s="480">
        <f>G38+K38</f>
        <v>2</v>
      </c>
      <c r="P38" s="480">
        <v>2</v>
      </c>
      <c r="R38" s="534" t="str">
        <f>W7</f>
        <v>真岡西サッカークラブブリッツ</v>
      </c>
      <c r="S38" s="535"/>
      <c r="T38" s="535"/>
      <c r="U38" s="536"/>
      <c r="V38" s="281">
        <f>Y36</f>
        <v>1</v>
      </c>
      <c r="W38" s="281">
        <f>X36</f>
        <v>0</v>
      </c>
      <c r="X38" s="474"/>
      <c r="Y38" s="475"/>
      <c r="Z38" s="281">
        <f>N31</f>
        <v>1</v>
      </c>
      <c r="AA38" s="281">
        <f>T31</f>
        <v>0</v>
      </c>
      <c r="AB38" s="478">
        <f>COUNTIF(V39:AA39,"○")*3+COUNTIF(V39:AA39,"△")</f>
        <v>6</v>
      </c>
      <c r="AC38" s="480">
        <f>AD38-W38-AA38</f>
        <v>2</v>
      </c>
      <c r="AD38" s="480">
        <f>V38+Z38</f>
        <v>2</v>
      </c>
      <c r="AE38" s="480">
        <v>1</v>
      </c>
    </row>
    <row r="39" spans="1:33" ht="20.100000000000001" customHeight="1" x14ac:dyDescent="0.2">
      <c r="C39" s="646"/>
      <c r="D39" s="647"/>
      <c r="E39" s="647"/>
      <c r="F39" s="648"/>
      <c r="G39" s="504" t="str">
        <f>IF(G38&gt;H38,"○",IF(G38&lt;H38,"×",IF(G38=H38,"△")))</f>
        <v>×</v>
      </c>
      <c r="H39" s="505"/>
      <c r="I39" s="476"/>
      <c r="J39" s="477"/>
      <c r="K39" s="504" t="str">
        <f>IF(K38&gt;L38,"○",IF(K38&lt;L38,"×",IF(K38=L38,"△")))</f>
        <v>○</v>
      </c>
      <c r="L39" s="505"/>
      <c r="M39" s="479"/>
      <c r="N39" s="481"/>
      <c r="O39" s="481"/>
      <c r="P39" s="481"/>
      <c r="R39" s="537"/>
      <c r="S39" s="538"/>
      <c r="T39" s="538"/>
      <c r="U39" s="539"/>
      <c r="V39" s="504" t="str">
        <f>IF(V38&gt;W38,"○",IF(V38&lt;W38,"×",IF(V38=W38,"△")))</f>
        <v>○</v>
      </c>
      <c r="W39" s="505"/>
      <c r="X39" s="476"/>
      <c r="Y39" s="477"/>
      <c r="Z39" s="504" t="str">
        <f t="shared" ref="Z39" si="1">IF(Z38&gt;AA38,"○",IF(Z38&lt;AA38,"×",IF(Z38=AA38,"△")))</f>
        <v>○</v>
      </c>
      <c r="AA39" s="505"/>
      <c r="AB39" s="479"/>
      <c r="AC39" s="481"/>
      <c r="AD39" s="481"/>
      <c r="AE39" s="481"/>
    </row>
    <row r="40" spans="1:33" ht="20.100000000000001" customHeight="1" x14ac:dyDescent="0.2">
      <c r="C40" s="468" t="str">
        <f>N7</f>
        <v>喜連川ＦＣＪｒ</v>
      </c>
      <c r="D40" s="469"/>
      <c r="E40" s="469"/>
      <c r="F40" s="470"/>
      <c r="G40" s="281">
        <f>L36</f>
        <v>0</v>
      </c>
      <c r="H40" s="281">
        <f>K36</f>
        <v>3</v>
      </c>
      <c r="I40" s="281">
        <f>L38</f>
        <v>1</v>
      </c>
      <c r="J40" s="281">
        <f>K38</f>
        <v>2</v>
      </c>
      <c r="K40" s="474"/>
      <c r="L40" s="475"/>
      <c r="M40" s="478">
        <f>COUNTIF(G41:L41,"○")*3+COUNTIF(G41:L41,"△")</f>
        <v>0</v>
      </c>
      <c r="N40" s="480">
        <f>O40-H40-J40</f>
        <v>-4</v>
      </c>
      <c r="O40" s="480">
        <f>G40+I40</f>
        <v>1</v>
      </c>
      <c r="P40" s="480">
        <v>3</v>
      </c>
      <c r="R40" s="468" t="str">
        <f>AA7</f>
        <v>壬生ＦＣユナイテッド</v>
      </c>
      <c r="S40" s="469"/>
      <c r="T40" s="469"/>
      <c r="U40" s="470"/>
      <c r="V40" s="281">
        <f>AA36</f>
        <v>1</v>
      </c>
      <c r="W40" s="281">
        <f>Z36</f>
        <v>0</v>
      </c>
      <c r="X40" s="281">
        <f>AA38</f>
        <v>0</v>
      </c>
      <c r="Y40" s="281">
        <f>Z38</f>
        <v>1</v>
      </c>
      <c r="Z40" s="474"/>
      <c r="AA40" s="475"/>
      <c r="AB40" s="478">
        <f>COUNTIF(V41:AA41,"○")*3+COUNTIF(V41:AA41,"△")</f>
        <v>3</v>
      </c>
      <c r="AC40" s="480">
        <f>AD40-W40-Y40</f>
        <v>0</v>
      </c>
      <c r="AD40" s="480">
        <f>V40+X40</f>
        <v>1</v>
      </c>
      <c r="AE40" s="480">
        <v>2</v>
      </c>
    </row>
    <row r="41" spans="1:33" ht="20.100000000000001" customHeight="1" x14ac:dyDescent="0.2">
      <c r="C41" s="471"/>
      <c r="D41" s="472"/>
      <c r="E41" s="472"/>
      <c r="F41" s="473"/>
      <c r="G41" s="504" t="str">
        <f>IF(G40&gt;H40,"○",IF(G40&lt;H40,"×",IF(G40=H40,"△")))</f>
        <v>×</v>
      </c>
      <c r="H41" s="505"/>
      <c r="I41" s="504" t="str">
        <f>IF(I40&gt;J40,"○",IF(I40&lt;J40,"×",IF(I40=J40,"△")))</f>
        <v>×</v>
      </c>
      <c r="J41" s="505"/>
      <c r="K41" s="476"/>
      <c r="L41" s="477"/>
      <c r="M41" s="479"/>
      <c r="N41" s="481"/>
      <c r="O41" s="481"/>
      <c r="P41" s="481"/>
      <c r="R41" s="471"/>
      <c r="S41" s="472"/>
      <c r="T41" s="472"/>
      <c r="U41" s="473"/>
      <c r="V41" s="504" t="str">
        <f>IF(V40&gt;W40,"○",IF(V40&lt;W40,"×",IF(V40=W40,"△")))</f>
        <v>○</v>
      </c>
      <c r="W41" s="505"/>
      <c r="X41" s="504" t="str">
        <f>IF(X40&gt;Y40,"○",IF(X40&lt;Y40,"×",IF(X40=Y40,"△")))</f>
        <v>×</v>
      </c>
      <c r="Y41" s="505"/>
      <c r="Z41" s="476"/>
      <c r="AA41" s="477"/>
      <c r="AB41" s="479"/>
      <c r="AC41" s="481"/>
      <c r="AD41" s="481"/>
      <c r="AE41" s="481"/>
    </row>
    <row r="42" spans="1:33" ht="20.100000000000001" customHeight="1" x14ac:dyDescent="0.2"/>
    <row r="43" spans="1:33" ht="20.100000000000001" customHeight="1" x14ac:dyDescent="0.2"/>
    <row r="44" spans="1:33" ht="22.05" customHeight="1" x14ac:dyDescent="0.2">
      <c r="A44" s="440" t="str">
        <f>A1</f>
        <v>■第1日　2月4日  予選リーグ</v>
      </c>
      <c r="B44" s="440"/>
      <c r="C44" s="440"/>
      <c r="D44" s="440"/>
      <c r="E44" s="440"/>
      <c r="F44" s="440"/>
      <c r="G44" s="440"/>
      <c r="H44" s="440"/>
      <c r="I44" s="440"/>
      <c r="J44" s="440"/>
      <c r="K44" s="440"/>
      <c r="L44" s="440"/>
      <c r="N44" s="441" t="s">
        <v>346</v>
      </c>
      <c r="O44" s="441"/>
      <c r="P44" s="441"/>
      <c r="Q44" s="441"/>
      <c r="R44" s="441"/>
      <c r="T44" s="442" t="s">
        <v>342</v>
      </c>
      <c r="U44" s="442"/>
      <c r="V44" s="442"/>
      <c r="W44" s="442"/>
      <c r="X44" s="443" t="str">
        <f>'U12選手権組合せ (抽選結果)'!A82</f>
        <v>益子町民センターグランドA</v>
      </c>
      <c r="Y44" s="443"/>
      <c r="Z44" s="443"/>
      <c r="AA44" s="443"/>
      <c r="AB44" s="443"/>
      <c r="AC44" s="443"/>
      <c r="AD44" s="443"/>
      <c r="AE44" s="443"/>
      <c r="AF44" s="443"/>
      <c r="AG44" s="443"/>
    </row>
    <row r="45" spans="1:33" ht="20.100000000000001" customHeight="1" x14ac:dyDescent="0.2">
      <c r="A45" s="234"/>
      <c r="B45" s="234"/>
      <c r="C45" s="234"/>
      <c r="D45" s="234"/>
      <c r="E45" s="234"/>
      <c r="F45" s="234"/>
      <c r="G45" s="234"/>
      <c r="H45" s="12"/>
      <c r="I45" s="235"/>
      <c r="J45" s="235"/>
      <c r="K45" s="235"/>
      <c r="L45" s="235"/>
      <c r="N45" s="235"/>
      <c r="O45" s="235"/>
      <c r="P45" s="235"/>
      <c r="Q45" s="235"/>
      <c r="R45" s="235"/>
      <c r="T45" s="236"/>
      <c r="U45" s="236"/>
      <c r="V45" s="236"/>
      <c r="W45" s="236"/>
      <c r="X45" s="237"/>
      <c r="Y45" s="237"/>
      <c r="AA45" s="17"/>
      <c r="AB45" s="82"/>
      <c r="AC45" s="82"/>
      <c r="AD45" s="82"/>
      <c r="AE45" s="82"/>
      <c r="AF45" s="82"/>
      <c r="AG45" s="82"/>
    </row>
    <row r="46" spans="1:33" ht="20.100000000000001" customHeight="1" x14ac:dyDescent="0.2">
      <c r="F46" s="238"/>
      <c r="J46" s="444" t="s">
        <v>347</v>
      </c>
      <c r="K46" s="444"/>
      <c r="W46" s="444" t="s">
        <v>348</v>
      </c>
      <c r="X46" s="444"/>
      <c r="Z46" s="17"/>
      <c r="AA46" s="17"/>
      <c r="AB46" s="82"/>
      <c r="AC46" s="82"/>
      <c r="AD46" s="82"/>
      <c r="AE46" s="82"/>
      <c r="AF46" s="82"/>
      <c r="AG46" s="82"/>
    </row>
    <row r="47" spans="1:33" ht="20.100000000000001" customHeight="1" thickBot="1" x14ac:dyDescent="0.25">
      <c r="G47" s="287"/>
      <c r="H47" s="287"/>
      <c r="I47" s="287"/>
      <c r="J47" s="288"/>
      <c r="K47" s="275"/>
      <c r="L47" s="263"/>
      <c r="M47" s="263"/>
      <c r="N47" s="263"/>
      <c r="O47" s="276"/>
      <c r="P47" s="276"/>
      <c r="Q47" s="276"/>
      <c r="R47" s="276"/>
      <c r="S47" s="276"/>
      <c r="T47" s="263"/>
      <c r="U47" s="263"/>
      <c r="V47" s="263"/>
      <c r="W47" s="277"/>
      <c r="X47" s="265"/>
      <c r="Y47" s="263"/>
      <c r="Z47" s="17"/>
      <c r="AA47" s="17"/>
      <c r="AB47" s="82"/>
      <c r="AC47" s="82"/>
      <c r="AD47" s="82"/>
      <c r="AE47" s="82"/>
      <c r="AF47" s="82"/>
      <c r="AG47" s="82"/>
    </row>
    <row r="48" spans="1:33" ht="20.100000000000001" customHeight="1" thickTop="1" x14ac:dyDescent="0.2">
      <c r="F48" s="286"/>
      <c r="H48" s="276"/>
      <c r="J48" s="266"/>
      <c r="K48" s="267"/>
      <c r="N48" s="266"/>
      <c r="S48" s="266"/>
      <c r="V48" s="267"/>
      <c r="W48" s="295"/>
      <c r="Y48" s="267"/>
      <c r="Z48" s="267"/>
      <c r="AA48" s="268"/>
      <c r="AB48" s="269"/>
    </row>
    <row r="49" spans="1:33" ht="20.100000000000001" customHeight="1" x14ac:dyDescent="0.2">
      <c r="B49" s="457"/>
      <c r="C49" s="457"/>
      <c r="D49" s="7"/>
      <c r="E49" s="7"/>
      <c r="F49" s="448">
        <v>1</v>
      </c>
      <c r="G49" s="448"/>
      <c r="H49" s="9"/>
      <c r="I49" s="9"/>
      <c r="J49" s="448">
        <v>2</v>
      </c>
      <c r="K49" s="448"/>
      <c r="L49" s="9"/>
      <c r="M49" s="9"/>
      <c r="N49" s="448">
        <v>3</v>
      </c>
      <c r="O49" s="448"/>
      <c r="P49" s="270"/>
      <c r="Q49" s="9"/>
      <c r="R49" s="9"/>
      <c r="S49" s="448">
        <v>4</v>
      </c>
      <c r="T49" s="448"/>
      <c r="U49" s="9"/>
      <c r="V49" s="9"/>
      <c r="W49" s="448">
        <v>5</v>
      </c>
      <c r="X49" s="448"/>
      <c r="Y49" s="9"/>
      <c r="Z49" s="9"/>
      <c r="AA49" s="448">
        <v>6</v>
      </c>
      <c r="AB49" s="448"/>
      <c r="AC49" s="7"/>
      <c r="AD49" s="7"/>
      <c r="AE49" s="449"/>
      <c r="AF49" s="450"/>
    </row>
    <row r="50" spans="1:33" ht="20.100000000000001" customHeight="1" x14ac:dyDescent="0.2">
      <c r="B50" s="451"/>
      <c r="C50" s="451"/>
      <c r="D50" s="8"/>
      <c r="E50" s="8"/>
      <c r="F50" s="453" t="str">
        <f>'U12選手権組合せ (抽選結果)'!C83</f>
        <v>ＦＣ　ＶＡＬＯＮ</v>
      </c>
      <c r="G50" s="453"/>
      <c r="H50" s="8"/>
      <c r="I50" s="8"/>
      <c r="J50" s="452" t="str">
        <f>'U12選手権組合せ (抽選結果)'!C84</f>
        <v>Ｓ４　スペランツァ</v>
      </c>
      <c r="K50" s="452"/>
      <c r="L50" s="8"/>
      <c r="M50" s="8"/>
      <c r="N50" s="518" t="str">
        <f>'U12選手権組合せ (抽選結果)'!C85</f>
        <v>フットボールクラブガナドール大田原Ｕ１２</v>
      </c>
      <c r="O50" s="518"/>
      <c r="P50" s="271"/>
      <c r="Q50" s="8"/>
      <c r="R50" s="8"/>
      <c r="S50" s="452" t="str">
        <f>'U12選手権組合せ (抽選結果)'!C86</f>
        <v>鹿沼西ＦＣ</v>
      </c>
      <c r="T50" s="452"/>
      <c r="U50" s="8"/>
      <c r="V50" s="8"/>
      <c r="W50" s="453" t="str">
        <f>'U12選手権組合せ (抽選結果)'!C87</f>
        <v>益子ＳＣ</v>
      </c>
      <c r="X50" s="453"/>
      <c r="Y50" s="8"/>
      <c r="Z50" s="8"/>
      <c r="AA50" s="452" t="str">
        <f>'U12選手権組合せ (抽選結果)'!C88</f>
        <v>岡西ＦＣ</v>
      </c>
      <c r="AB50" s="452"/>
      <c r="AC50" s="8"/>
      <c r="AD50" s="8"/>
      <c r="AE50" s="455"/>
      <c r="AF50" s="456"/>
    </row>
    <row r="51" spans="1:33" ht="20.100000000000001" customHeight="1" x14ac:dyDescent="0.2">
      <c r="B51" s="451"/>
      <c r="C51" s="451"/>
      <c r="D51" s="8"/>
      <c r="E51" s="8"/>
      <c r="F51" s="453"/>
      <c r="G51" s="453"/>
      <c r="H51" s="8"/>
      <c r="I51" s="8"/>
      <c r="J51" s="452"/>
      <c r="K51" s="452"/>
      <c r="L51" s="8"/>
      <c r="M51" s="8"/>
      <c r="N51" s="518"/>
      <c r="O51" s="518"/>
      <c r="P51" s="271"/>
      <c r="Q51" s="8"/>
      <c r="R51" s="8"/>
      <c r="S51" s="452"/>
      <c r="T51" s="452"/>
      <c r="U51" s="8"/>
      <c r="V51" s="8"/>
      <c r="W51" s="453"/>
      <c r="X51" s="453"/>
      <c r="Y51" s="8"/>
      <c r="Z51" s="8"/>
      <c r="AA51" s="452"/>
      <c r="AB51" s="452"/>
      <c r="AC51" s="8"/>
      <c r="AD51" s="8"/>
      <c r="AE51" s="455"/>
      <c r="AF51" s="456"/>
    </row>
    <row r="52" spans="1:33" ht="20.100000000000001" customHeight="1" x14ac:dyDescent="0.2">
      <c r="B52" s="451"/>
      <c r="C52" s="451"/>
      <c r="D52" s="8"/>
      <c r="E52" s="8"/>
      <c r="F52" s="453"/>
      <c r="G52" s="453"/>
      <c r="H52" s="8"/>
      <c r="I52" s="8"/>
      <c r="J52" s="452"/>
      <c r="K52" s="452"/>
      <c r="L52" s="8"/>
      <c r="M52" s="8"/>
      <c r="N52" s="518"/>
      <c r="O52" s="518"/>
      <c r="P52" s="271"/>
      <c r="Q52" s="8"/>
      <c r="R52" s="8"/>
      <c r="S52" s="452"/>
      <c r="T52" s="452"/>
      <c r="U52" s="8"/>
      <c r="V52" s="8"/>
      <c r="W52" s="453"/>
      <c r="X52" s="453"/>
      <c r="Y52" s="8"/>
      <c r="Z52" s="8"/>
      <c r="AA52" s="452"/>
      <c r="AB52" s="452"/>
      <c r="AC52" s="8"/>
      <c r="AD52" s="8"/>
      <c r="AE52" s="455"/>
      <c r="AF52" s="456"/>
    </row>
    <row r="53" spans="1:33" ht="20.100000000000001" customHeight="1" x14ac:dyDescent="0.2">
      <c r="B53" s="451"/>
      <c r="C53" s="451"/>
      <c r="D53" s="8"/>
      <c r="E53" s="8"/>
      <c r="F53" s="453"/>
      <c r="G53" s="453"/>
      <c r="H53" s="8"/>
      <c r="I53" s="8"/>
      <c r="J53" s="452"/>
      <c r="K53" s="452"/>
      <c r="L53" s="8"/>
      <c r="M53" s="8"/>
      <c r="N53" s="518"/>
      <c r="O53" s="518"/>
      <c r="P53" s="271"/>
      <c r="Q53" s="8"/>
      <c r="R53" s="8"/>
      <c r="S53" s="452"/>
      <c r="T53" s="452"/>
      <c r="U53" s="8"/>
      <c r="V53" s="8"/>
      <c r="W53" s="453"/>
      <c r="X53" s="453"/>
      <c r="Y53" s="8"/>
      <c r="Z53" s="8"/>
      <c r="AA53" s="452"/>
      <c r="AB53" s="452"/>
      <c r="AC53" s="8"/>
      <c r="AD53" s="8"/>
      <c r="AE53" s="455"/>
      <c r="AF53" s="456"/>
    </row>
    <row r="54" spans="1:33" ht="20.100000000000001" customHeight="1" x14ac:dyDescent="0.2">
      <c r="B54" s="451"/>
      <c r="C54" s="451"/>
      <c r="D54" s="8"/>
      <c r="E54" s="8"/>
      <c r="F54" s="453"/>
      <c r="G54" s="453"/>
      <c r="H54" s="8"/>
      <c r="I54" s="8"/>
      <c r="J54" s="452"/>
      <c r="K54" s="452"/>
      <c r="L54" s="8"/>
      <c r="M54" s="8"/>
      <c r="N54" s="518"/>
      <c r="O54" s="518"/>
      <c r="P54" s="271"/>
      <c r="Q54" s="8"/>
      <c r="R54" s="8"/>
      <c r="S54" s="452"/>
      <c r="T54" s="452"/>
      <c r="U54" s="8"/>
      <c r="V54" s="8"/>
      <c r="W54" s="453"/>
      <c r="X54" s="453"/>
      <c r="Y54" s="8"/>
      <c r="Z54" s="8"/>
      <c r="AA54" s="452"/>
      <c r="AB54" s="452"/>
      <c r="AC54" s="8"/>
      <c r="AD54" s="8"/>
      <c r="AE54" s="455"/>
      <c r="AF54" s="456"/>
    </row>
    <row r="55" spans="1:33" ht="20.100000000000001" customHeight="1" x14ac:dyDescent="0.2">
      <c r="B55" s="451"/>
      <c r="C55" s="451"/>
      <c r="D55" s="8"/>
      <c r="E55" s="8"/>
      <c r="F55" s="453"/>
      <c r="G55" s="453"/>
      <c r="H55" s="8"/>
      <c r="I55" s="8"/>
      <c r="J55" s="452"/>
      <c r="K55" s="452"/>
      <c r="L55" s="8"/>
      <c r="M55" s="8"/>
      <c r="N55" s="518"/>
      <c r="O55" s="518"/>
      <c r="P55" s="271"/>
      <c r="Q55" s="8"/>
      <c r="R55" s="8"/>
      <c r="S55" s="452"/>
      <c r="T55" s="452"/>
      <c r="U55" s="8"/>
      <c r="V55" s="8"/>
      <c r="W55" s="453"/>
      <c r="X55" s="453"/>
      <c r="Y55" s="8"/>
      <c r="Z55" s="8"/>
      <c r="AA55" s="452"/>
      <c r="AB55" s="452"/>
      <c r="AC55" s="8"/>
      <c r="AD55" s="8"/>
      <c r="AE55" s="455"/>
      <c r="AF55" s="456"/>
    </row>
    <row r="56" spans="1:33" ht="20.100000000000001" customHeight="1" x14ac:dyDescent="0.2">
      <c r="B56" s="451"/>
      <c r="C56" s="451"/>
      <c r="D56" s="271"/>
      <c r="E56" s="271"/>
      <c r="F56" s="453"/>
      <c r="G56" s="453"/>
      <c r="H56" s="271"/>
      <c r="I56" s="271"/>
      <c r="J56" s="452"/>
      <c r="K56" s="452"/>
      <c r="L56" s="271"/>
      <c r="M56" s="271"/>
      <c r="N56" s="518"/>
      <c r="O56" s="518"/>
      <c r="P56" s="271"/>
      <c r="Q56" s="271"/>
      <c r="R56" s="271"/>
      <c r="S56" s="452"/>
      <c r="T56" s="452"/>
      <c r="U56" s="271"/>
      <c r="V56" s="271"/>
      <c r="W56" s="453"/>
      <c r="X56" s="453"/>
      <c r="Y56" s="271"/>
      <c r="Z56" s="271"/>
      <c r="AA56" s="452"/>
      <c r="AB56" s="452"/>
      <c r="AC56" s="271"/>
      <c r="AD56" s="271"/>
      <c r="AE56" s="455"/>
      <c r="AF56" s="456"/>
    </row>
    <row r="57" spans="1:33" ht="20.100000000000001" customHeight="1" x14ac:dyDescent="0.2">
      <c r="B57" s="451"/>
      <c r="C57" s="451"/>
      <c r="D57" s="271"/>
      <c r="E57" s="271"/>
      <c r="F57" s="453"/>
      <c r="G57" s="453"/>
      <c r="H57" s="271"/>
      <c r="I57" s="271"/>
      <c r="J57" s="452"/>
      <c r="K57" s="452"/>
      <c r="L57" s="271"/>
      <c r="M57" s="271"/>
      <c r="N57" s="518"/>
      <c r="O57" s="518"/>
      <c r="P57" s="271"/>
      <c r="Q57" s="271"/>
      <c r="R57" s="271"/>
      <c r="S57" s="452"/>
      <c r="T57" s="452"/>
      <c r="U57" s="271"/>
      <c r="V57" s="271"/>
      <c r="W57" s="453"/>
      <c r="X57" s="453"/>
      <c r="Y57" s="271"/>
      <c r="Z57" s="271"/>
      <c r="AA57" s="452"/>
      <c r="AB57" s="452"/>
      <c r="AC57" s="271"/>
      <c r="AD57" s="271"/>
      <c r="AE57" s="455"/>
      <c r="AF57" s="456"/>
    </row>
    <row r="58" spans="1:33" ht="20.100000000000001" customHeight="1" x14ac:dyDescent="0.2">
      <c r="C58" s="232"/>
      <c r="D58" s="232"/>
      <c r="G58" s="232"/>
      <c r="H58" s="232"/>
      <c r="K58" s="232"/>
      <c r="L58" s="232"/>
      <c r="O58" s="232"/>
      <c r="P58" s="232"/>
      <c r="T58" s="232"/>
      <c r="U58" s="232"/>
      <c r="X58" s="232"/>
      <c r="Y58" s="232"/>
      <c r="AB58" s="245" t="s">
        <v>86</v>
      </c>
      <c r="AC58" s="241" t="s">
        <v>15</v>
      </c>
      <c r="AD58" s="241" t="s">
        <v>16</v>
      </c>
      <c r="AE58" s="241" t="s">
        <v>16</v>
      </c>
      <c r="AF58" s="241" t="s">
        <v>14</v>
      </c>
      <c r="AG58" s="84" t="s">
        <v>87</v>
      </c>
    </row>
    <row r="59" spans="1:33" ht="20.100000000000001" customHeight="1" x14ac:dyDescent="0.2">
      <c r="A59" s="7"/>
      <c r="B59" s="461" t="s">
        <v>5</v>
      </c>
      <c r="C59" s="462">
        <v>0.39583333333333331</v>
      </c>
      <c r="D59" s="462"/>
      <c r="E59" s="462"/>
      <c r="G59" s="464" t="str">
        <f>F50</f>
        <v>ＦＣ　ＶＡＬＯＮ</v>
      </c>
      <c r="H59" s="464"/>
      <c r="I59" s="464"/>
      <c r="J59" s="464"/>
      <c r="K59" s="464"/>
      <c r="L59" s="464"/>
      <c r="M59" s="464"/>
      <c r="N59" s="446">
        <f>P59+P60</f>
        <v>3</v>
      </c>
      <c r="O59" s="447" t="s">
        <v>10</v>
      </c>
      <c r="P59" s="230">
        <v>1</v>
      </c>
      <c r="Q59" s="239" t="s">
        <v>37</v>
      </c>
      <c r="R59" s="230">
        <v>0</v>
      </c>
      <c r="S59" s="447" t="s">
        <v>11</v>
      </c>
      <c r="T59" s="446">
        <f>R59+R60</f>
        <v>0</v>
      </c>
      <c r="U59" s="445" t="str">
        <f>J50</f>
        <v>Ｓ４　スペランツァ</v>
      </c>
      <c r="V59" s="445"/>
      <c r="W59" s="445"/>
      <c r="X59" s="445"/>
      <c r="Y59" s="445"/>
      <c r="Z59" s="445"/>
      <c r="AA59" s="445"/>
      <c r="AB59" s="458" t="s">
        <v>86</v>
      </c>
      <c r="AC59" s="459" t="s">
        <v>80</v>
      </c>
      <c r="AD59" s="459" t="s">
        <v>81</v>
      </c>
      <c r="AE59" s="459" t="s">
        <v>82</v>
      </c>
      <c r="AF59" s="459">
        <v>6</v>
      </c>
      <c r="AG59" s="460" t="s">
        <v>87</v>
      </c>
    </row>
    <row r="60" spans="1:33" ht="20.100000000000001" customHeight="1" x14ac:dyDescent="0.2">
      <c r="A60" s="7"/>
      <c r="B60" s="461"/>
      <c r="C60" s="462"/>
      <c r="D60" s="462"/>
      <c r="E60" s="462"/>
      <c r="G60" s="464"/>
      <c r="H60" s="464"/>
      <c r="I60" s="464"/>
      <c r="J60" s="464"/>
      <c r="K60" s="464"/>
      <c r="L60" s="464"/>
      <c r="M60" s="464"/>
      <c r="N60" s="446"/>
      <c r="O60" s="447"/>
      <c r="P60" s="230">
        <v>2</v>
      </c>
      <c r="Q60" s="239" t="s">
        <v>37</v>
      </c>
      <c r="R60" s="230">
        <v>0</v>
      </c>
      <c r="S60" s="447"/>
      <c r="T60" s="446"/>
      <c r="U60" s="445"/>
      <c r="V60" s="445"/>
      <c r="W60" s="445"/>
      <c r="X60" s="445"/>
      <c r="Y60" s="445"/>
      <c r="Z60" s="445"/>
      <c r="AA60" s="445"/>
      <c r="AB60" s="458"/>
      <c r="AC60" s="459"/>
      <c r="AD60" s="459"/>
      <c r="AE60" s="459"/>
      <c r="AF60" s="459"/>
      <c r="AG60" s="460"/>
    </row>
    <row r="61" spans="1:33" ht="20.100000000000001" customHeight="1" x14ac:dyDescent="0.2">
      <c r="C61" s="14"/>
      <c r="D61" s="14"/>
      <c r="E61" s="13"/>
      <c r="G61" s="230"/>
      <c r="H61" s="230"/>
      <c r="I61" s="272"/>
      <c r="J61" s="272"/>
      <c r="K61" s="230"/>
      <c r="L61" s="230"/>
      <c r="M61" s="272"/>
      <c r="N61" s="272"/>
      <c r="O61" s="230"/>
      <c r="P61" s="230"/>
      <c r="Q61" s="272"/>
      <c r="R61" s="272"/>
      <c r="S61" s="272"/>
      <c r="T61" s="230"/>
      <c r="U61" s="230"/>
      <c r="V61" s="272"/>
      <c r="W61" s="272"/>
      <c r="X61" s="230"/>
      <c r="Y61" s="230"/>
      <c r="Z61" s="272"/>
      <c r="AA61" s="272"/>
      <c r="AB61" s="227"/>
      <c r="AC61" s="21"/>
      <c r="AD61" s="21"/>
      <c r="AE61" s="22"/>
      <c r="AF61" s="22"/>
      <c r="AG61" s="228"/>
    </row>
    <row r="62" spans="1:33" ht="20.100000000000001" customHeight="1" x14ac:dyDescent="0.2">
      <c r="A62" s="7"/>
      <c r="B62" s="461" t="s">
        <v>6</v>
      </c>
      <c r="C62" s="462">
        <v>0.4236111111111111</v>
      </c>
      <c r="D62" s="462"/>
      <c r="E62" s="462"/>
      <c r="G62" s="445" t="str">
        <f>S50</f>
        <v>鹿沼西ＦＣ</v>
      </c>
      <c r="H62" s="445"/>
      <c r="I62" s="445"/>
      <c r="J62" s="445"/>
      <c r="K62" s="445"/>
      <c r="L62" s="445"/>
      <c r="M62" s="445"/>
      <c r="N62" s="446">
        <f>P62+P63</f>
        <v>0</v>
      </c>
      <c r="O62" s="447" t="s">
        <v>10</v>
      </c>
      <c r="P62" s="230">
        <v>0</v>
      </c>
      <c r="Q62" s="239" t="s">
        <v>37</v>
      </c>
      <c r="R62" s="230">
        <v>1</v>
      </c>
      <c r="S62" s="447" t="s">
        <v>11</v>
      </c>
      <c r="T62" s="446">
        <f>R62+R63</f>
        <v>1</v>
      </c>
      <c r="U62" s="464" t="str">
        <f>W50</f>
        <v>益子ＳＣ</v>
      </c>
      <c r="V62" s="464"/>
      <c r="W62" s="464"/>
      <c r="X62" s="464"/>
      <c r="Y62" s="464"/>
      <c r="Z62" s="464"/>
      <c r="AA62" s="464"/>
      <c r="AB62" s="458" t="s">
        <v>86</v>
      </c>
      <c r="AC62" s="459" t="s">
        <v>83</v>
      </c>
      <c r="AD62" s="459" t="s">
        <v>84</v>
      </c>
      <c r="AE62" s="459" t="s">
        <v>85</v>
      </c>
      <c r="AF62" s="459">
        <v>3</v>
      </c>
      <c r="AG62" s="460" t="s">
        <v>87</v>
      </c>
    </row>
    <row r="63" spans="1:33" ht="20.100000000000001" customHeight="1" x14ac:dyDescent="0.2">
      <c r="A63" s="7"/>
      <c r="B63" s="461"/>
      <c r="C63" s="462"/>
      <c r="D63" s="462"/>
      <c r="E63" s="462"/>
      <c r="G63" s="445"/>
      <c r="H63" s="445"/>
      <c r="I63" s="445"/>
      <c r="J63" s="445"/>
      <c r="K63" s="445"/>
      <c r="L63" s="445"/>
      <c r="M63" s="445"/>
      <c r="N63" s="446"/>
      <c r="O63" s="447"/>
      <c r="P63" s="230">
        <v>0</v>
      </c>
      <c r="Q63" s="239" t="s">
        <v>37</v>
      </c>
      <c r="R63" s="230">
        <v>0</v>
      </c>
      <c r="S63" s="447"/>
      <c r="T63" s="446"/>
      <c r="U63" s="464"/>
      <c r="V63" s="464"/>
      <c r="W63" s="464"/>
      <c r="X63" s="464"/>
      <c r="Y63" s="464"/>
      <c r="Z63" s="464"/>
      <c r="AA63" s="464"/>
      <c r="AB63" s="458"/>
      <c r="AC63" s="459"/>
      <c r="AD63" s="459"/>
      <c r="AE63" s="459"/>
      <c r="AF63" s="459"/>
      <c r="AG63" s="460"/>
    </row>
    <row r="64" spans="1:33" ht="20.100000000000001" customHeight="1" x14ac:dyDescent="0.2">
      <c r="A64" s="7"/>
      <c r="C64" s="14"/>
      <c r="D64" s="14"/>
      <c r="E64" s="13"/>
      <c r="G64" s="230"/>
      <c r="H64" s="230"/>
      <c r="I64" s="272"/>
      <c r="J64" s="272"/>
      <c r="K64" s="230"/>
      <c r="L64" s="230"/>
      <c r="M64" s="272"/>
      <c r="N64" s="272"/>
      <c r="O64" s="230"/>
      <c r="P64" s="230"/>
      <c r="Q64" s="272"/>
      <c r="R64" s="272"/>
      <c r="S64" s="272"/>
      <c r="T64" s="230"/>
      <c r="U64" s="230"/>
      <c r="V64" s="272"/>
      <c r="W64" s="272"/>
      <c r="X64" s="230"/>
      <c r="Y64" s="230"/>
      <c r="Z64" s="272"/>
      <c r="AA64" s="272"/>
      <c r="AB64" s="227"/>
      <c r="AC64" s="21"/>
      <c r="AD64" s="21"/>
      <c r="AE64" s="22"/>
      <c r="AF64" s="22"/>
      <c r="AG64" s="228"/>
    </row>
    <row r="65" spans="1:33" ht="20.100000000000001" customHeight="1" x14ac:dyDescent="0.2">
      <c r="A65" s="7"/>
      <c r="B65" s="461" t="s">
        <v>7</v>
      </c>
      <c r="C65" s="462">
        <v>0.4513888888888889</v>
      </c>
      <c r="D65" s="462"/>
      <c r="E65" s="462"/>
      <c r="G65" s="464" t="str">
        <f>F50</f>
        <v>ＦＣ　ＶＡＬＯＮ</v>
      </c>
      <c r="H65" s="464"/>
      <c r="I65" s="464"/>
      <c r="J65" s="464"/>
      <c r="K65" s="464"/>
      <c r="L65" s="464"/>
      <c r="M65" s="464"/>
      <c r="N65" s="446">
        <f>P65+P66</f>
        <v>5</v>
      </c>
      <c r="O65" s="447" t="s">
        <v>10</v>
      </c>
      <c r="P65" s="230">
        <v>5</v>
      </c>
      <c r="Q65" s="239" t="s">
        <v>37</v>
      </c>
      <c r="R65" s="230">
        <v>1</v>
      </c>
      <c r="S65" s="447" t="s">
        <v>11</v>
      </c>
      <c r="T65" s="446">
        <f>R65+R66</f>
        <v>1</v>
      </c>
      <c r="U65" s="649" t="str">
        <f>N50</f>
        <v>フットボールクラブガナドール大田原Ｕ１２</v>
      </c>
      <c r="V65" s="649"/>
      <c r="W65" s="649"/>
      <c r="X65" s="649"/>
      <c r="Y65" s="649"/>
      <c r="Z65" s="649"/>
      <c r="AA65" s="649"/>
      <c r="AB65" s="458" t="s">
        <v>86</v>
      </c>
      <c r="AC65" s="459" t="s">
        <v>82</v>
      </c>
      <c r="AD65" s="459" t="s">
        <v>80</v>
      </c>
      <c r="AE65" s="459" t="s">
        <v>81</v>
      </c>
      <c r="AF65" s="459">
        <v>5</v>
      </c>
      <c r="AG65" s="460" t="s">
        <v>87</v>
      </c>
    </row>
    <row r="66" spans="1:33" ht="20.100000000000001" customHeight="1" x14ac:dyDescent="0.2">
      <c r="A66" s="7"/>
      <c r="B66" s="461"/>
      <c r="C66" s="462"/>
      <c r="D66" s="462"/>
      <c r="E66" s="462"/>
      <c r="G66" s="464"/>
      <c r="H66" s="464"/>
      <c r="I66" s="464"/>
      <c r="J66" s="464"/>
      <c r="K66" s="464"/>
      <c r="L66" s="464"/>
      <c r="M66" s="464"/>
      <c r="N66" s="446"/>
      <c r="O66" s="447"/>
      <c r="P66" s="230">
        <v>0</v>
      </c>
      <c r="Q66" s="239" t="s">
        <v>37</v>
      </c>
      <c r="R66" s="230">
        <v>0</v>
      </c>
      <c r="S66" s="447"/>
      <c r="T66" s="446"/>
      <c r="U66" s="649"/>
      <c r="V66" s="649"/>
      <c r="W66" s="649"/>
      <c r="X66" s="649"/>
      <c r="Y66" s="649"/>
      <c r="Z66" s="649"/>
      <c r="AA66" s="649"/>
      <c r="AB66" s="458"/>
      <c r="AC66" s="459"/>
      <c r="AD66" s="459"/>
      <c r="AE66" s="459"/>
      <c r="AF66" s="459"/>
      <c r="AG66" s="460"/>
    </row>
    <row r="67" spans="1:33" ht="20.100000000000001" customHeight="1" x14ac:dyDescent="0.2">
      <c r="A67" s="7"/>
      <c r="B67" s="229"/>
      <c r="C67" s="238"/>
      <c r="D67" s="238"/>
      <c r="E67" s="238"/>
      <c r="G67" s="230"/>
      <c r="H67" s="230"/>
      <c r="I67" s="230"/>
      <c r="J67" s="230"/>
      <c r="K67" s="230"/>
      <c r="L67" s="230"/>
      <c r="M67" s="230"/>
      <c r="N67" s="18"/>
      <c r="O67" s="231"/>
      <c r="P67" s="230"/>
      <c r="Q67" s="272"/>
      <c r="R67" s="272"/>
      <c r="S67" s="231"/>
      <c r="T67" s="18"/>
      <c r="U67" s="230"/>
      <c r="V67" s="230"/>
      <c r="W67" s="230"/>
      <c r="X67" s="230"/>
      <c r="Y67" s="230"/>
      <c r="Z67" s="230"/>
      <c r="AA67" s="230"/>
      <c r="AB67" s="227"/>
      <c r="AC67" s="21"/>
      <c r="AD67" s="21"/>
      <c r="AE67" s="22"/>
      <c r="AF67" s="22"/>
      <c r="AG67" s="228"/>
    </row>
    <row r="68" spans="1:33" ht="20.100000000000001" customHeight="1" x14ac:dyDescent="0.2">
      <c r="A68" s="7"/>
      <c r="B68" s="461" t="s">
        <v>8</v>
      </c>
      <c r="C68" s="462">
        <v>0.47916666666666669</v>
      </c>
      <c r="D68" s="462"/>
      <c r="E68" s="462"/>
      <c r="G68" s="445" t="str">
        <f>S50</f>
        <v>鹿沼西ＦＣ</v>
      </c>
      <c r="H68" s="445"/>
      <c r="I68" s="445"/>
      <c r="J68" s="445"/>
      <c r="K68" s="445"/>
      <c r="L68" s="445"/>
      <c r="M68" s="445"/>
      <c r="N68" s="446">
        <f>P68+P69</f>
        <v>1</v>
      </c>
      <c r="O68" s="447" t="s">
        <v>10</v>
      </c>
      <c r="P68" s="230">
        <v>0</v>
      </c>
      <c r="Q68" s="239" t="s">
        <v>37</v>
      </c>
      <c r="R68" s="230">
        <v>2</v>
      </c>
      <c r="S68" s="447" t="s">
        <v>11</v>
      </c>
      <c r="T68" s="446">
        <f>R68+R69</f>
        <v>3</v>
      </c>
      <c r="U68" s="464" t="str">
        <f>AA50</f>
        <v>岡西ＦＣ</v>
      </c>
      <c r="V68" s="464"/>
      <c r="W68" s="464"/>
      <c r="X68" s="464"/>
      <c r="Y68" s="464"/>
      <c r="Z68" s="464"/>
      <c r="AA68" s="464"/>
      <c r="AB68" s="458" t="s">
        <v>86</v>
      </c>
      <c r="AC68" s="459" t="s">
        <v>85</v>
      </c>
      <c r="AD68" s="459" t="s">
        <v>83</v>
      </c>
      <c r="AE68" s="459" t="s">
        <v>84</v>
      </c>
      <c r="AF68" s="459">
        <v>2</v>
      </c>
      <c r="AG68" s="460" t="s">
        <v>87</v>
      </c>
    </row>
    <row r="69" spans="1:33" ht="20.100000000000001" customHeight="1" x14ac:dyDescent="0.2">
      <c r="A69" s="7"/>
      <c r="B69" s="461"/>
      <c r="C69" s="462"/>
      <c r="D69" s="462"/>
      <c r="E69" s="462"/>
      <c r="G69" s="445"/>
      <c r="H69" s="445"/>
      <c r="I69" s="445"/>
      <c r="J69" s="445"/>
      <c r="K69" s="445"/>
      <c r="L69" s="445"/>
      <c r="M69" s="445"/>
      <c r="N69" s="446"/>
      <c r="O69" s="447"/>
      <c r="P69" s="230">
        <v>1</v>
      </c>
      <c r="Q69" s="239" t="s">
        <v>37</v>
      </c>
      <c r="R69" s="230">
        <v>1</v>
      </c>
      <c r="S69" s="447"/>
      <c r="T69" s="446"/>
      <c r="U69" s="464"/>
      <c r="V69" s="464"/>
      <c r="W69" s="464"/>
      <c r="X69" s="464"/>
      <c r="Y69" s="464"/>
      <c r="Z69" s="464"/>
      <c r="AA69" s="464"/>
      <c r="AB69" s="458"/>
      <c r="AC69" s="459"/>
      <c r="AD69" s="459"/>
      <c r="AE69" s="459"/>
      <c r="AF69" s="459"/>
      <c r="AG69" s="460"/>
    </row>
    <row r="70" spans="1:33" ht="20.100000000000001" customHeight="1" x14ac:dyDescent="0.2">
      <c r="A70" s="7"/>
      <c r="C70" s="14"/>
      <c r="D70" s="14"/>
      <c r="E70" s="13"/>
      <c r="G70" s="230"/>
      <c r="H70" s="230"/>
      <c r="I70" s="272"/>
      <c r="J70" s="272"/>
      <c r="K70" s="230"/>
      <c r="L70" s="230"/>
      <c r="M70" s="272"/>
      <c r="N70" s="272"/>
      <c r="O70" s="230"/>
      <c r="P70" s="230"/>
      <c r="Q70" s="272"/>
      <c r="R70" s="272"/>
      <c r="S70" s="272"/>
      <c r="T70" s="230"/>
      <c r="U70" s="230"/>
      <c r="V70" s="272"/>
      <c r="W70" s="272"/>
      <c r="X70" s="230"/>
      <c r="Y70" s="230"/>
      <c r="Z70" s="272"/>
      <c r="AA70" s="272"/>
      <c r="AB70" s="227"/>
      <c r="AC70" s="21"/>
      <c r="AD70" s="21"/>
      <c r="AE70" s="22"/>
      <c r="AF70" s="22"/>
      <c r="AG70" s="228"/>
    </row>
    <row r="71" spans="1:33" ht="20.100000000000001" customHeight="1" x14ac:dyDescent="0.2">
      <c r="A71" s="7"/>
      <c r="B71" s="461" t="s">
        <v>9</v>
      </c>
      <c r="C71" s="462">
        <v>0.50694444444444442</v>
      </c>
      <c r="D71" s="462"/>
      <c r="E71" s="462"/>
      <c r="G71" s="464" t="str">
        <f>J50</f>
        <v>Ｓ４　スペランツァ</v>
      </c>
      <c r="H71" s="464"/>
      <c r="I71" s="464"/>
      <c r="J71" s="464"/>
      <c r="K71" s="464"/>
      <c r="L71" s="464"/>
      <c r="M71" s="464"/>
      <c r="N71" s="446">
        <f>P71+P72</f>
        <v>3</v>
      </c>
      <c r="O71" s="447" t="s">
        <v>10</v>
      </c>
      <c r="P71" s="230">
        <v>3</v>
      </c>
      <c r="Q71" s="239" t="s">
        <v>37</v>
      </c>
      <c r="R71" s="230">
        <v>0</v>
      </c>
      <c r="S71" s="447" t="s">
        <v>11</v>
      </c>
      <c r="T71" s="446">
        <f>R71+R72</f>
        <v>0</v>
      </c>
      <c r="U71" s="649" t="str">
        <f>N50</f>
        <v>フットボールクラブガナドール大田原Ｕ１２</v>
      </c>
      <c r="V71" s="649"/>
      <c r="W71" s="649"/>
      <c r="X71" s="649"/>
      <c r="Y71" s="649"/>
      <c r="Z71" s="649"/>
      <c r="AA71" s="649"/>
      <c r="AB71" s="458" t="s">
        <v>86</v>
      </c>
      <c r="AC71" s="459" t="s">
        <v>81</v>
      </c>
      <c r="AD71" s="459" t="s">
        <v>82</v>
      </c>
      <c r="AE71" s="459" t="s">
        <v>80</v>
      </c>
      <c r="AF71" s="459">
        <v>4</v>
      </c>
      <c r="AG71" s="460" t="s">
        <v>87</v>
      </c>
    </row>
    <row r="72" spans="1:33" ht="20.100000000000001" customHeight="1" x14ac:dyDescent="0.2">
      <c r="A72" s="7"/>
      <c r="B72" s="461"/>
      <c r="C72" s="462"/>
      <c r="D72" s="462"/>
      <c r="E72" s="462"/>
      <c r="G72" s="464"/>
      <c r="H72" s="464"/>
      <c r="I72" s="464"/>
      <c r="J72" s="464"/>
      <c r="K72" s="464"/>
      <c r="L72" s="464"/>
      <c r="M72" s="464"/>
      <c r="N72" s="446"/>
      <c r="O72" s="447"/>
      <c r="P72" s="230">
        <v>0</v>
      </c>
      <c r="Q72" s="239" t="s">
        <v>37</v>
      </c>
      <c r="R72" s="230">
        <v>0</v>
      </c>
      <c r="S72" s="447"/>
      <c r="T72" s="446"/>
      <c r="U72" s="649"/>
      <c r="V72" s="649"/>
      <c r="W72" s="649"/>
      <c r="X72" s="649"/>
      <c r="Y72" s="649"/>
      <c r="Z72" s="649"/>
      <c r="AA72" s="649"/>
      <c r="AB72" s="458"/>
      <c r="AC72" s="459"/>
      <c r="AD72" s="459"/>
      <c r="AE72" s="459"/>
      <c r="AF72" s="459"/>
      <c r="AG72" s="460"/>
    </row>
    <row r="73" spans="1:33" ht="20.100000000000001" customHeight="1" x14ac:dyDescent="0.2">
      <c r="A73" s="7"/>
      <c r="C73" s="14"/>
      <c r="D73" s="14"/>
      <c r="E73" s="13"/>
      <c r="G73" s="230"/>
      <c r="H73" s="230"/>
      <c r="I73" s="272"/>
      <c r="J73" s="272"/>
      <c r="K73" s="230"/>
      <c r="L73" s="230"/>
      <c r="M73" s="272"/>
      <c r="N73" s="272"/>
      <c r="O73" s="230"/>
      <c r="P73" s="230"/>
      <c r="Q73" s="272"/>
      <c r="R73" s="272"/>
      <c r="S73" s="272"/>
      <c r="T73" s="230"/>
      <c r="U73" s="230"/>
      <c r="V73" s="272"/>
      <c r="W73" s="272"/>
      <c r="X73" s="230"/>
      <c r="Y73" s="230"/>
      <c r="Z73" s="272"/>
      <c r="AA73" s="272"/>
      <c r="AB73" s="227"/>
      <c r="AC73" s="232"/>
      <c r="AD73" s="21"/>
      <c r="AE73" s="21"/>
      <c r="AF73" s="22"/>
      <c r="AG73" s="83"/>
    </row>
    <row r="74" spans="1:33" ht="20.100000000000001" customHeight="1" x14ac:dyDescent="0.2">
      <c r="A74" s="7"/>
      <c r="B74" s="461" t="s">
        <v>1</v>
      </c>
      <c r="C74" s="462">
        <v>0.53472222222222221</v>
      </c>
      <c r="D74" s="462"/>
      <c r="E74" s="462"/>
      <c r="G74" s="464" t="str">
        <f>W50</f>
        <v>益子ＳＣ</v>
      </c>
      <c r="H74" s="464"/>
      <c r="I74" s="464"/>
      <c r="J74" s="464"/>
      <c r="K74" s="464"/>
      <c r="L74" s="464"/>
      <c r="M74" s="464"/>
      <c r="N74" s="446">
        <f>P74+P75</f>
        <v>3</v>
      </c>
      <c r="O74" s="447" t="s">
        <v>10</v>
      </c>
      <c r="P74" s="230">
        <v>0</v>
      </c>
      <c r="Q74" s="239" t="s">
        <v>37</v>
      </c>
      <c r="R74" s="230">
        <v>1</v>
      </c>
      <c r="S74" s="447" t="s">
        <v>11</v>
      </c>
      <c r="T74" s="446">
        <f>R74+R75</f>
        <v>1</v>
      </c>
      <c r="U74" s="445" t="str">
        <f>AA50</f>
        <v>岡西ＦＣ</v>
      </c>
      <c r="V74" s="445"/>
      <c r="W74" s="445"/>
      <c r="X74" s="445"/>
      <c r="Y74" s="445"/>
      <c r="Z74" s="445"/>
      <c r="AA74" s="445"/>
      <c r="AB74" s="458" t="s">
        <v>86</v>
      </c>
      <c r="AC74" s="459" t="s">
        <v>84</v>
      </c>
      <c r="AD74" s="459" t="s">
        <v>85</v>
      </c>
      <c r="AE74" s="459" t="s">
        <v>83</v>
      </c>
      <c r="AF74" s="459">
        <v>1</v>
      </c>
      <c r="AG74" s="460" t="s">
        <v>87</v>
      </c>
    </row>
    <row r="75" spans="1:33" ht="20.100000000000001" customHeight="1" x14ac:dyDescent="0.2">
      <c r="A75" s="7"/>
      <c r="B75" s="461"/>
      <c r="C75" s="462"/>
      <c r="D75" s="462"/>
      <c r="E75" s="462"/>
      <c r="G75" s="464"/>
      <c r="H75" s="464"/>
      <c r="I75" s="464"/>
      <c r="J75" s="464"/>
      <c r="K75" s="464"/>
      <c r="L75" s="464"/>
      <c r="M75" s="464"/>
      <c r="N75" s="446"/>
      <c r="O75" s="447"/>
      <c r="P75" s="230">
        <v>3</v>
      </c>
      <c r="Q75" s="239" t="s">
        <v>37</v>
      </c>
      <c r="R75" s="230">
        <v>0</v>
      </c>
      <c r="S75" s="447"/>
      <c r="T75" s="446"/>
      <c r="U75" s="445"/>
      <c r="V75" s="445"/>
      <c r="W75" s="445"/>
      <c r="X75" s="445"/>
      <c r="Y75" s="445"/>
      <c r="Z75" s="445"/>
      <c r="AA75" s="445"/>
      <c r="AB75" s="458"/>
      <c r="AC75" s="459"/>
      <c r="AD75" s="459"/>
      <c r="AE75" s="459"/>
      <c r="AF75" s="459"/>
      <c r="AG75" s="460"/>
    </row>
    <row r="76" spans="1:33" ht="20.100000000000001" customHeight="1" x14ac:dyDescent="0.2">
      <c r="B76" s="229"/>
      <c r="C76" s="20"/>
      <c r="D76" s="20"/>
      <c r="E76" s="20"/>
      <c r="G76" s="230"/>
      <c r="H76" s="230"/>
      <c r="I76" s="230"/>
      <c r="J76" s="230"/>
      <c r="K76" s="230"/>
      <c r="L76" s="230"/>
      <c r="M76" s="230"/>
      <c r="N76" s="18"/>
      <c r="O76" s="231"/>
      <c r="P76" s="230"/>
      <c r="Q76" s="239"/>
      <c r="R76" s="272"/>
      <c r="S76" s="231"/>
      <c r="T76" s="18"/>
      <c r="U76" s="230"/>
      <c r="V76" s="230"/>
      <c r="W76" s="230"/>
      <c r="X76" s="230"/>
      <c r="Y76" s="230"/>
      <c r="Z76" s="230"/>
      <c r="AA76" s="230"/>
      <c r="AB76" s="232"/>
      <c r="AC76" s="232"/>
      <c r="AF76" s="232"/>
      <c r="AG76" s="232"/>
    </row>
    <row r="77" spans="1:33" ht="20.100000000000001" customHeight="1" x14ac:dyDescent="0.2">
      <c r="C77" s="468" t="str">
        <f>J46</f>
        <v>J</v>
      </c>
      <c r="D77" s="469"/>
      <c r="E77" s="469"/>
      <c r="F77" s="470"/>
      <c r="G77" s="500" t="str">
        <f>C79</f>
        <v>ＦＣ　ＶＡＬＯＮ</v>
      </c>
      <c r="H77" s="501"/>
      <c r="I77" s="500" t="str">
        <f>C81</f>
        <v>Ｓ４　スペランツァ</v>
      </c>
      <c r="J77" s="501"/>
      <c r="K77" s="524" t="str">
        <f>C83</f>
        <v>フットボールクラブガナドール大田原Ｕ１２</v>
      </c>
      <c r="L77" s="525"/>
      <c r="M77" s="466" t="s">
        <v>2</v>
      </c>
      <c r="N77" s="466" t="s">
        <v>3</v>
      </c>
      <c r="O77" s="466" t="s">
        <v>12</v>
      </c>
      <c r="P77" s="466" t="s">
        <v>4</v>
      </c>
      <c r="R77" s="482" t="str">
        <f>W46</f>
        <v>JJ</v>
      </c>
      <c r="S77" s="483"/>
      <c r="T77" s="483"/>
      <c r="U77" s="484"/>
      <c r="V77" s="492" t="str">
        <f>R79</f>
        <v>鹿沼西ＦＣ</v>
      </c>
      <c r="W77" s="493"/>
      <c r="X77" s="492" t="str">
        <f>R81</f>
        <v>益子ＳＣ</v>
      </c>
      <c r="Y77" s="493"/>
      <c r="Z77" s="492" t="str">
        <f>R83</f>
        <v>岡西ＦＣ</v>
      </c>
      <c r="AA77" s="493"/>
      <c r="AB77" s="466" t="s">
        <v>2</v>
      </c>
      <c r="AC77" s="466" t="s">
        <v>3</v>
      </c>
      <c r="AD77" s="466" t="s">
        <v>12</v>
      </c>
      <c r="AE77" s="466" t="s">
        <v>4</v>
      </c>
    </row>
    <row r="78" spans="1:33" ht="20.100000000000001" customHeight="1" x14ac:dyDescent="0.2">
      <c r="C78" s="471"/>
      <c r="D78" s="472"/>
      <c r="E78" s="472"/>
      <c r="F78" s="473"/>
      <c r="G78" s="502"/>
      <c r="H78" s="503"/>
      <c r="I78" s="502"/>
      <c r="J78" s="503"/>
      <c r="K78" s="526"/>
      <c r="L78" s="527"/>
      <c r="M78" s="467"/>
      <c r="N78" s="467"/>
      <c r="O78" s="467"/>
      <c r="P78" s="467"/>
      <c r="R78" s="485"/>
      <c r="S78" s="486"/>
      <c r="T78" s="486"/>
      <c r="U78" s="487"/>
      <c r="V78" s="494"/>
      <c r="W78" s="495"/>
      <c r="X78" s="494"/>
      <c r="Y78" s="495"/>
      <c r="Z78" s="494"/>
      <c r="AA78" s="495"/>
      <c r="AB78" s="467"/>
      <c r="AC78" s="467"/>
      <c r="AD78" s="467"/>
      <c r="AE78" s="467"/>
    </row>
    <row r="79" spans="1:33" ht="20.100000000000001" customHeight="1" x14ac:dyDescent="0.2">
      <c r="C79" s="506" t="str">
        <f>F50</f>
        <v>ＦＣ　ＶＡＬＯＮ</v>
      </c>
      <c r="D79" s="507"/>
      <c r="E79" s="507"/>
      <c r="F79" s="508"/>
      <c r="G79" s="474"/>
      <c r="H79" s="475"/>
      <c r="I79" s="281">
        <f>N59</f>
        <v>3</v>
      </c>
      <c r="J79" s="281">
        <f>T59</f>
        <v>0</v>
      </c>
      <c r="K79" s="281">
        <f>N65</f>
        <v>5</v>
      </c>
      <c r="L79" s="281">
        <f>T65</f>
        <v>1</v>
      </c>
      <c r="M79" s="478">
        <f>COUNTIF(G80:L80,"○")*3+COUNTIF(G80:L80,"△")</f>
        <v>6</v>
      </c>
      <c r="N79" s="480">
        <f>O79-J79-L79</f>
        <v>7</v>
      </c>
      <c r="O79" s="480">
        <f>I79+K79</f>
        <v>8</v>
      </c>
      <c r="P79" s="480">
        <v>1</v>
      </c>
      <c r="R79" s="468" t="str">
        <f>S50</f>
        <v>鹿沼西ＦＣ</v>
      </c>
      <c r="S79" s="469"/>
      <c r="T79" s="469"/>
      <c r="U79" s="470"/>
      <c r="V79" s="474"/>
      <c r="W79" s="475"/>
      <c r="X79" s="281">
        <f>N62</f>
        <v>0</v>
      </c>
      <c r="Y79" s="281">
        <f>T62</f>
        <v>1</v>
      </c>
      <c r="Z79" s="281">
        <f>N68</f>
        <v>1</v>
      </c>
      <c r="AA79" s="281">
        <f>T68</f>
        <v>3</v>
      </c>
      <c r="AB79" s="478">
        <f>COUNTIF(V80:AA80,"○")*3+COUNTIF(V80:AA80,"△")</f>
        <v>0</v>
      </c>
      <c r="AC79" s="480">
        <f>AD79-Y79-AA79</f>
        <v>-3</v>
      </c>
      <c r="AD79" s="480">
        <f>X79+Z79</f>
        <v>1</v>
      </c>
      <c r="AE79" s="480">
        <v>3</v>
      </c>
    </row>
    <row r="80" spans="1:33" ht="20.100000000000001" customHeight="1" x14ac:dyDescent="0.2">
      <c r="C80" s="509"/>
      <c r="D80" s="510"/>
      <c r="E80" s="510"/>
      <c r="F80" s="511"/>
      <c r="G80" s="476"/>
      <c r="H80" s="477"/>
      <c r="I80" s="504" t="str">
        <f>IF(I79&gt;J79,"○",IF(I79&lt;J79,"×",IF(I79=J79,"△")))</f>
        <v>○</v>
      </c>
      <c r="J80" s="505"/>
      <c r="K80" s="504" t="str">
        <f>IF(K79&gt;L79,"○",IF(K79&lt;L79,"×",IF(K79=L79,"△")))</f>
        <v>○</v>
      </c>
      <c r="L80" s="505"/>
      <c r="M80" s="479"/>
      <c r="N80" s="481"/>
      <c r="O80" s="481"/>
      <c r="P80" s="481"/>
      <c r="R80" s="471"/>
      <c r="S80" s="472"/>
      <c r="T80" s="472"/>
      <c r="U80" s="473"/>
      <c r="V80" s="476"/>
      <c r="W80" s="477"/>
      <c r="X80" s="504" t="str">
        <f>IF(X79&gt;Y79,"○",IF(X79&lt;Y79,"×",IF(X79=Y79,"△")))</f>
        <v>×</v>
      </c>
      <c r="Y80" s="505"/>
      <c r="Z80" s="504" t="str">
        <f t="shared" ref="Z80" si="2">IF(Z79&gt;AA79,"○",IF(Z79&lt;AA79,"×",IF(Z79=AA79,"△")))</f>
        <v>×</v>
      </c>
      <c r="AA80" s="505"/>
      <c r="AB80" s="479"/>
      <c r="AC80" s="481"/>
      <c r="AD80" s="481"/>
      <c r="AE80" s="481"/>
    </row>
    <row r="81" spans="3:31" ht="20.100000000000001" customHeight="1" x14ac:dyDescent="0.2">
      <c r="C81" s="468" t="str">
        <f>J50</f>
        <v>Ｓ４　スペランツァ</v>
      </c>
      <c r="D81" s="469"/>
      <c r="E81" s="469"/>
      <c r="F81" s="470"/>
      <c r="G81" s="281">
        <f>J79</f>
        <v>0</v>
      </c>
      <c r="H81" s="281">
        <f>I79</f>
        <v>3</v>
      </c>
      <c r="I81" s="474"/>
      <c r="J81" s="475"/>
      <c r="K81" s="281">
        <f>N71</f>
        <v>3</v>
      </c>
      <c r="L81" s="281">
        <f>T71</f>
        <v>0</v>
      </c>
      <c r="M81" s="478">
        <f>COUNTIF(G82:L82,"○")*3+COUNTIF(G82:L82,"△")</f>
        <v>3</v>
      </c>
      <c r="N81" s="480">
        <f>O81-H81-L81</f>
        <v>0</v>
      </c>
      <c r="O81" s="480">
        <f>G81+K81</f>
        <v>3</v>
      </c>
      <c r="P81" s="480">
        <v>2</v>
      </c>
      <c r="R81" s="506" t="str">
        <f>W50</f>
        <v>益子ＳＣ</v>
      </c>
      <c r="S81" s="507"/>
      <c r="T81" s="507"/>
      <c r="U81" s="508"/>
      <c r="V81" s="281">
        <f>Y79</f>
        <v>1</v>
      </c>
      <c r="W81" s="281">
        <f>X79</f>
        <v>0</v>
      </c>
      <c r="X81" s="474"/>
      <c r="Y81" s="475"/>
      <c r="Z81" s="281">
        <f>N74</f>
        <v>3</v>
      </c>
      <c r="AA81" s="281">
        <f>T74</f>
        <v>1</v>
      </c>
      <c r="AB81" s="478">
        <f>COUNTIF(V82:AA82,"○")*3+COUNTIF(V82:AA82,"△")</f>
        <v>6</v>
      </c>
      <c r="AC81" s="480">
        <f>AD81-W81-AA81</f>
        <v>3</v>
      </c>
      <c r="AD81" s="480">
        <f>V81+Z81</f>
        <v>4</v>
      </c>
      <c r="AE81" s="480">
        <v>1</v>
      </c>
    </row>
    <row r="82" spans="3:31" ht="20.100000000000001" customHeight="1" x14ac:dyDescent="0.2">
      <c r="C82" s="471"/>
      <c r="D82" s="472"/>
      <c r="E82" s="472"/>
      <c r="F82" s="473"/>
      <c r="G82" s="504" t="str">
        <f>IF(G81&gt;H81,"○",IF(G81&lt;H81,"×",IF(G81=H81,"△")))</f>
        <v>×</v>
      </c>
      <c r="H82" s="505"/>
      <c r="I82" s="476"/>
      <c r="J82" s="477"/>
      <c r="K82" s="504" t="str">
        <f>IF(K81&gt;L81,"○",IF(K81&lt;L81,"×",IF(K81=L81,"△")))</f>
        <v>○</v>
      </c>
      <c r="L82" s="505"/>
      <c r="M82" s="479"/>
      <c r="N82" s="481"/>
      <c r="O82" s="481"/>
      <c r="P82" s="481"/>
      <c r="R82" s="509"/>
      <c r="S82" s="510"/>
      <c r="T82" s="510"/>
      <c r="U82" s="511"/>
      <c r="V82" s="504" t="str">
        <f>IF(V81&gt;W81,"○",IF(V81&lt;W81,"×",IF(V81=W81,"△")))</f>
        <v>○</v>
      </c>
      <c r="W82" s="505"/>
      <c r="X82" s="476"/>
      <c r="Y82" s="477"/>
      <c r="Z82" s="504" t="str">
        <f t="shared" ref="Z82" si="3">IF(Z81&gt;AA81,"○",IF(Z81&lt;AA81,"×",IF(Z81=AA81,"△")))</f>
        <v>○</v>
      </c>
      <c r="AA82" s="505"/>
      <c r="AB82" s="479"/>
      <c r="AC82" s="481"/>
      <c r="AD82" s="481"/>
      <c r="AE82" s="481"/>
    </row>
    <row r="83" spans="3:31" ht="20.100000000000001" customHeight="1" x14ac:dyDescent="0.2">
      <c r="C83" s="643" t="str">
        <f>N50</f>
        <v>フットボールクラブガナドール大田原Ｕ１２</v>
      </c>
      <c r="D83" s="644"/>
      <c r="E83" s="644"/>
      <c r="F83" s="645"/>
      <c r="G83" s="281">
        <f>L79</f>
        <v>1</v>
      </c>
      <c r="H83" s="281">
        <f>K79</f>
        <v>5</v>
      </c>
      <c r="I83" s="281">
        <f>L81</f>
        <v>0</v>
      </c>
      <c r="J83" s="281">
        <f>K81</f>
        <v>3</v>
      </c>
      <c r="K83" s="474"/>
      <c r="L83" s="475"/>
      <c r="M83" s="478">
        <f>COUNTIF(G84:L84,"○")*3+COUNTIF(G84:L84,"△")</f>
        <v>0</v>
      </c>
      <c r="N83" s="480">
        <f>O83-H83-J83</f>
        <v>-7</v>
      </c>
      <c r="O83" s="480">
        <f>G83+I83</f>
        <v>1</v>
      </c>
      <c r="P83" s="480">
        <v>3</v>
      </c>
      <c r="R83" s="468" t="str">
        <f>AA50</f>
        <v>岡西ＦＣ</v>
      </c>
      <c r="S83" s="469"/>
      <c r="T83" s="469"/>
      <c r="U83" s="470"/>
      <c r="V83" s="281">
        <f>AA79</f>
        <v>3</v>
      </c>
      <c r="W83" s="281">
        <f>Z79</f>
        <v>1</v>
      </c>
      <c r="X83" s="281">
        <f>AA81</f>
        <v>1</v>
      </c>
      <c r="Y83" s="281">
        <f>Z81</f>
        <v>3</v>
      </c>
      <c r="Z83" s="474"/>
      <c r="AA83" s="475"/>
      <c r="AB83" s="478">
        <f>COUNTIF(V84:AA84,"○")*3+COUNTIF(V84:AA84,"△")</f>
        <v>3</v>
      </c>
      <c r="AC83" s="480">
        <f>AD83-W83-Y83</f>
        <v>0</v>
      </c>
      <c r="AD83" s="480">
        <f>V83+X83</f>
        <v>4</v>
      </c>
      <c r="AE83" s="480">
        <v>2</v>
      </c>
    </row>
    <row r="84" spans="3:31" ht="20.100000000000001" customHeight="1" x14ac:dyDescent="0.2">
      <c r="C84" s="646"/>
      <c r="D84" s="647"/>
      <c r="E84" s="647"/>
      <c r="F84" s="648"/>
      <c r="G84" s="504" t="str">
        <f>IF(G83&gt;H83,"○",IF(G83&lt;H83,"×",IF(G83=H83,"△")))</f>
        <v>×</v>
      </c>
      <c r="H84" s="505"/>
      <c r="I84" s="504" t="str">
        <f>IF(I83&gt;J83,"○",IF(I83&lt;J83,"×",IF(I83=J83,"△")))</f>
        <v>×</v>
      </c>
      <c r="J84" s="505"/>
      <c r="K84" s="476"/>
      <c r="L84" s="477"/>
      <c r="M84" s="479"/>
      <c r="N84" s="481"/>
      <c r="O84" s="481"/>
      <c r="P84" s="481"/>
      <c r="R84" s="471"/>
      <c r="S84" s="472"/>
      <c r="T84" s="472"/>
      <c r="U84" s="473"/>
      <c r="V84" s="504" t="str">
        <f>IF(V83&gt;W83,"○",IF(V83&lt;W83,"×",IF(V83=W83,"△")))</f>
        <v>○</v>
      </c>
      <c r="W84" s="505"/>
      <c r="X84" s="504" t="str">
        <f>IF(X83&gt;Y83,"○",IF(X83&lt;Y83,"×",IF(X83=Y83,"△")))</f>
        <v>×</v>
      </c>
      <c r="Y84" s="505"/>
      <c r="Z84" s="476"/>
      <c r="AA84" s="477"/>
      <c r="AB84" s="479"/>
      <c r="AC84" s="481"/>
      <c r="AD84" s="481"/>
      <c r="AE84" s="481"/>
    </row>
    <row r="85" spans="3:31" ht="20.100000000000001" customHeight="1" x14ac:dyDescent="0.2"/>
  </sheetData>
  <mergeCells count="340"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G85"/>
  <sheetViews>
    <sheetView view="pageBreakPreview" zoomScale="90" zoomScaleNormal="100" zoomScaleSheetLayoutView="90" workbookViewId="0">
      <selection sqref="A1:L1"/>
    </sheetView>
  </sheetViews>
  <sheetFormatPr defaultRowHeight="13.2" x14ac:dyDescent="0.2"/>
  <cols>
    <col min="1" max="1" width="5.44140625" style="262" customWidth="1"/>
    <col min="2" max="36" width="5.6640625" style="262" customWidth="1"/>
    <col min="37" max="256" width="8.88671875" style="262"/>
    <col min="257" max="257" width="5.44140625" style="262" customWidth="1"/>
    <col min="258" max="292" width="5.6640625" style="262" customWidth="1"/>
    <col min="293" max="512" width="8.88671875" style="262"/>
    <col min="513" max="513" width="5.44140625" style="262" customWidth="1"/>
    <col min="514" max="548" width="5.6640625" style="262" customWidth="1"/>
    <col min="549" max="768" width="8.88671875" style="262"/>
    <col min="769" max="769" width="5.44140625" style="262" customWidth="1"/>
    <col min="770" max="804" width="5.6640625" style="262" customWidth="1"/>
    <col min="805" max="1024" width="8.88671875" style="262"/>
    <col min="1025" max="1025" width="5.44140625" style="262" customWidth="1"/>
    <col min="1026" max="1060" width="5.6640625" style="262" customWidth="1"/>
    <col min="1061" max="1280" width="8.88671875" style="262"/>
    <col min="1281" max="1281" width="5.44140625" style="262" customWidth="1"/>
    <col min="1282" max="1316" width="5.6640625" style="262" customWidth="1"/>
    <col min="1317" max="1536" width="8.88671875" style="262"/>
    <col min="1537" max="1537" width="5.44140625" style="262" customWidth="1"/>
    <col min="1538" max="1572" width="5.6640625" style="262" customWidth="1"/>
    <col min="1573" max="1792" width="8.88671875" style="262"/>
    <col min="1793" max="1793" width="5.44140625" style="262" customWidth="1"/>
    <col min="1794" max="1828" width="5.6640625" style="262" customWidth="1"/>
    <col min="1829" max="2048" width="8.88671875" style="262"/>
    <col min="2049" max="2049" width="5.44140625" style="262" customWidth="1"/>
    <col min="2050" max="2084" width="5.6640625" style="262" customWidth="1"/>
    <col min="2085" max="2304" width="8.88671875" style="262"/>
    <col min="2305" max="2305" width="5.44140625" style="262" customWidth="1"/>
    <col min="2306" max="2340" width="5.6640625" style="262" customWidth="1"/>
    <col min="2341" max="2560" width="8.88671875" style="262"/>
    <col min="2561" max="2561" width="5.44140625" style="262" customWidth="1"/>
    <col min="2562" max="2596" width="5.6640625" style="262" customWidth="1"/>
    <col min="2597" max="2816" width="8.88671875" style="262"/>
    <col min="2817" max="2817" width="5.44140625" style="262" customWidth="1"/>
    <col min="2818" max="2852" width="5.6640625" style="262" customWidth="1"/>
    <col min="2853" max="3072" width="8.88671875" style="262"/>
    <col min="3073" max="3073" width="5.44140625" style="262" customWidth="1"/>
    <col min="3074" max="3108" width="5.6640625" style="262" customWidth="1"/>
    <col min="3109" max="3328" width="8.88671875" style="262"/>
    <col min="3329" max="3329" width="5.44140625" style="262" customWidth="1"/>
    <col min="3330" max="3364" width="5.6640625" style="262" customWidth="1"/>
    <col min="3365" max="3584" width="8.88671875" style="262"/>
    <col min="3585" max="3585" width="5.44140625" style="262" customWidth="1"/>
    <col min="3586" max="3620" width="5.6640625" style="262" customWidth="1"/>
    <col min="3621" max="3840" width="8.88671875" style="262"/>
    <col min="3841" max="3841" width="5.44140625" style="262" customWidth="1"/>
    <col min="3842" max="3876" width="5.6640625" style="262" customWidth="1"/>
    <col min="3877" max="4096" width="8.88671875" style="262"/>
    <col min="4097" max="4097" width="5.44140625" style="262" customWidth="1"/>
    <col min="4098" max="4132" width="5.6640625" style="262" customWidth="1"/>
    <col min="4133" max="4352" width="8.88671875" style="262"/>
    <col min="4353" max="4353" width="5.44140625" style="262" customWidth="1"/>
    <col min="4354" max="4388" width="5.6640625" style="262" customWidth="1"/>
    <col min="4389" max="4608" width="8.88671875" style="262"/>
    <col min="4609" max="4609" width="5.44140625" style="262" customWidth="1"/>
    <col min="4610" max="4644" width="5.6640625" style="262" customWidth="1"/>
    <col min="4645" max="4864" width="8.88671875" style="262"/>
    <col min="4865" max="4865" width="5.44140625" style="262" customWidth="1"/>
    <col min="4866" max="4900" width="5.6640625" style="262" customWidth="1"/>
    <col min="4901" max="5120" width="8.88671875" style="262"/>
    <col min="5121" max="5121" width="5.44140625" style="262" customWidth="1"/>
    <col min="5122" max="5156" width="5.6640625" style="262" customWidth="1"/>
    <col min="5157" max="5376" width="8.88671875" style="262"/>
    <col min="5377" max="5377" width="5.44140625" style="262" customWidth="1"/>
    <col min="5378" max="5412" width="5.6640625" style="262" customWidth="1"/>
    <col min="5413" max="5632" width="8.88671875" style="262"/>
    <col min="5633" max="5633" width="5.44140625" style="262" customWidth="1"/>
    <col min="5634" max="5668" width="5.6640625" style="262" customWidth="1"/>
    <col min="5669" max="5888" width="8.88671875" style="262"/>
    <col min="5889" max="5889" width="5.44140625" style="262" customWidth="1"/>
    <col min="5890" max="5924" width="5.6640625" style="262" customWidth="1"/>
    <col min="5925" max="6144" width="8.88671875" style="262"/>
    <col min="6145" max="6145" width="5.44140625" style="262" customWidth="1"/>
    <col min="6146" max="6180" width="5.6640625" style="262" customWidth="1"/>
    <col min="6181" max="6400" width="8.88671875" style="262"/>
    <col min="6401" max="6401" width="5.44140625" style="262" customWidth="1"/>
    <col min="6402" max="6436" width="5.6640625" style="262" customWidth="1"/>
    <col min="6437" max="6656" width="8.88671875" style="262"/>
    <col min="6657" max="6657" width="5.44140625" style="262" customWidth="1"/>
    <col min="6658" max="6692" width="5.6640625" style="262" customWidth="1"/>
    <col min="6693" max="6912" width="8.88671875" style="262"/>
    <col min="6913" max="6913" width="5.44140625" style="262" customWidth="1"/>
    <col min="6914" max="6948" width="5.6640625" style="262" customWidth="1"/>
    <col min="6949" max="7168" width="8.88671875" style="262"/>
    <col min="7169" max="7169" width="5.44140625" style="262" customWidth="1"/>
    <col min="7170" max="7204" width="5.6640625" style="262" customWidth="1"/>
    <col min="7205" max="7424" width="8.88671875" style="262"/>
    <col min="7425" max="7425" width="5.44140625" style="262" customWidth="1"/>
    <col min="7426" max="7460" width="5.6640625" style="262" customWidth="1"/>
    <col min="7461" max="7680" width="8.88671875" style="262"/>
    <col min="7681" max="7681" width="5.44140625" style="262" customWidth="1"/>
    <col min="7682" max="7716" width="5.6640625" style="262" customWidth="1"/>
    <col min="7717" max="7936" width="8.88671875" style="262"/>
    <col min="7937" max="7937" width="5.44140625" style="262" customWidth="1"/>
    <col min="7938" max="7972" width="5.6640625" style="262" customWidth="1"/>
    <col min="7973" max="8192" width="8.88671875" style="262"/>
    <col min="8193" max="8193" width="5.44140625" style="262" customWidth="1"/>
    <col min="8194" max="8228" width="5.6640625" style="262" customWidth="1"/>
    <col min="8229" max="8448" width="8.88671875" style="262"/>
    <col min="8449" max="8449" width="5.44140625" style="262" customWidth="1"/>
    <col min="8450" max="8484" width="5.6640625" style="262" customWidth="1"/>
    <col min="8485" max="8704" width="8.88671875" style="262"/>
    <col min="8705" max="8705" width="5.44140625" style="262" customWidth="1"/>
    <col min="8706" max="8740" width="5.6640625" style="262" customWidth="1"/>
    <col min="8741" max="8960" width="8.88671875" style="262"/>
    <col min="8961" max="8961" width="5.44140625" style="262" customWidth="1"/>
    <col min="8962" max="8996" width="5.6640625" style="262" customWidth="1"/>
    <col min="8997" max="9216" width="8.88671875" style="262"/>
    <col min="9217" max="9217" width="5.44140625" style="262" customWidth="1"/>
    <col min="9218" max="9252" width="5.6640625" style="262" customWidth="1"/>
    <col min="9253" max="9472" width="8.88671875" style="262"/>
    <col min="9473" max="9473" width="5.44140625" style="262" customWidth="1"/>
    <col min="9474" max="9508" width="5.6640625" style="262" customWidth="1"/>
    <col min="9509" max="9728" width="8.88671875" style="262"/>
    <col min="9729" max="9729" width="5.44140625" style="262" customWidth="1"/>
    <col min="9730" max="9764" width="5.6640625" style="262" customWidth="1"/>
    <col min="9765" max="9984" width="8.88671875" style="262"/>
    <col min="9985" max="9985" width="5.44140625" style="262" customWidth="1"/>
    <col min="9986" max="10020" width="5.6640625" style="262" customWidth="1"/>
    <col min="10021" max="10240" width="8.88671875" style="262"/>
    <col min="10241" max="10241" width="5.44140625" style="262" customWidth="1"/>
    <col min="10242" max="10276" width="5.6640625" style="262" customWidth="1"/>
    <col min="10277" max="10496" width="8.88671875" style="262"/>
    <col min="10497" max="10497" width="5.44140625" style="262" customWidth="1"/>
    <col min="10498" max="10532" width="5.6640625" style="262" customWidth="1"/>
    <col min="10533" max="10752" width="8.88671875" style="262"/>
    <col min="10753" max="10753" width="5.44140625" style="262" customWidth="1"/>
    <col min="10754" max="10788" width="5.6640625" style="262" customWidth="1"/>
    <col min="10789" max="11008" width="8.88671875" style="262"/>
    <col min="11009" max="11009" width="5.44140625" style="262" customWidth="1"/>
    <col min="11010" max="11044" width="5.6640625" style="262" customWidth="1"/>
    <col min="11045" max="11264" width="8.88671875" style="262"/>
    <col min="11265" max="11265" width="5.44140625" style="262" customWidth="1"/>
    <col min="11266" max="11300" width="5.6640625" style="262" customWidth="1"/>
    <col min="11301" max="11520" width="8.88671875" style="262"/>
    <col min="11521" max="11521" width="5.44140625" style="262" customWidth="1"/>
    <col min="11522" max="11556" width="5.6640625" style="262" customWidth="1"/>
    <col min="11557" max="11776" width="8.88671875" style="262"/>
    <col min="11777" max="11777" width="5.44140625" style="262" customWidth="1"/>
    <col min="11778" max="11812" width="5.6640625" style="262" customWidth="1"/>
    <col min="11813" max="12032" width="8.88671875" style="262"/>
    <col min="12033" max="12033" width="5.44140625" style="262" customWidth="1"/>
    <col min="12034" max="12068" width="5.6640625" style="262" customWidth="1"/>
    <col min="12069" max="12288" width="8.88671875" style="262"/>
    <col min="12289" max="12289" width="5.44140625" style="262" customWidth="1"/>
    <col min="12290" max="12324" width="5.6640625" style="262" customWidth="1"/>
    <col min="12325" max="12544" width="8.88671875" style="262"/>
    <col min="12545" max="12545" width="5.44140625" style="262" customWidth="1"/>
    <col min="12546" max="12580" width="5.6640625" style="262" customWidth="1"/>
    <col min="12581" max="12800" width="8.88671875" style="262"/>
    <col min="12801" max="12801" width="5.44140625" style="262" customWidth="1"/>
    <col min="12802" max="12836" width="5.6640625" style="262" customWidth="1"/>
    <col min="12837" max="13056" width="8.88671875" style="262"/>
    <col min="13057" max="13057" width="5.44140625" style="262" customWidth="1"/>
    <col min="13058" max="13092" width="5.6640625" style="262" customWidth="1"/>
    <col min="13093" max="13312" width="8.88671875" style="262"/>
    <col min="13313" max="13313" width="5.44140625" style="262" customWidth="1"/>
    <col min="13314" max="13348" width="5.6640625" style="262" customWidth="1"/>
    <col min="13349" max="13568" width="8.88671875" style="262"/>
    <col min="13569" max="13569" width="5.44140625" style="262" customWidth="1"/>
    <col min="13570" max="13604" width="5.6640625" style="262" customWidth="1"/>
    <col min="13605" max="13824" width="8.88671875" style="262"/>
    <col min="13825" max="13825" width="5.44140625" style="262" customWidth="1"/>
    <col min="13826" max="13860" width="5.6640625" style="262" customWidth="1"/>
    <col min="13861" max="14080" width="8.88671875" style="262"/>
    <col min="14081" max="14081" width="5.44140625" style="262" customWidth="1"/>
    <col min="14082" max="14116" width="5.6640625" style="262" customWidth="1"/>
    <col min="14117" max="14336" width="8.88671875" style="262"/>
    <col min="14337" max="14337" width="5.44140625" style="262" customWidth="1"/>
    <col min="14338" max="14372" width="5.6640625" style="262" customWidth="1"/>
    <col min="14373" max="14592" width="8.88671875" style="262"/>
    <col min="14593" max="14593" width="5.44140625" style="262" customWidth="1"/>
    <col min="14594" max="14628" width="5.6640625" style="262" customWidth="1"/>
    <col min="14629" max="14848" width="8.88671875" style="262"/>
    <col min="14849" max="14849" width="5.44140625" style="262" customWidth="1"/>
    <col min="14850" max="14884" width="5.6640625" style="262" customWidth="1"/>
    <col min="14885" max="15104" width="8.88671875" style="262"/>
    <col min="15105" max="15105" width="5.44140625" style="262" customWidth="1"/>
    <col min="15106" max="15140" width="5.6640625" style="262" customWidth="1"/>
    <col min="15141" max="15360" width="8.88671875" style="262"/>
    <col min="15361" max="15361" width="5.44140625" style="262" customWidth="1"/>
    <col min="15362" max="15396" width="5.6640625" style="262" customWidth="1"/>
    <col min="15397" max="15616" width="8.88671875" style="262"/>
    <col min="15617" max="15617" width="5.44140625" style="262" customWidth="1"/>
    <col min="15618" max="15652" width="5.6640625" style="262" customWidth="1"/>
    <col min="15653" max="15872" width="8.88671875" style="262"/>
    <col min="15873" max="15873" width="5.44140625" style="262" customWidth="1"/>
    <col min="15874" max="15908" width="5.6640625" style="262" customWidth="1"/>
    <col min="15909" max="16128" width="8.88671875" style="262"/>
    <col min="16129" max="16129" width="5.44140625" style="262" customWidth="1"/>
    <col min="16130" max="16164" width="5.6640625" style="262" customWidth="1"/>
    <col min="16165" max="16384" width="8.88671875" style="262"/>
  </cols>
  <sheetData>
    <row r="1" spans="1:33" ht="22.05" customHeight="1" x14ac:dyDescent="0.2">
      <c r="A1" s="440" t="str">
        <f>'U12選手権組合せ (抽選結果)'!G2</f>
        <v>■第1日　2月4日  予選リーグ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N1" s="441" t="s">
        <v>351</v>
      </c>
      <c r="O1" s="441"/>
      <c r="P1" s="441"/>
      <c r="Q1" s="441"/>
      <c r="R1" s="441"/>
      <c r="T1" s="442" t="s">
        <v>349</v>
      </c>
      <c r="U1" s="442"/>
      <c r="V1" s="442"/>
      <c r="W1" s="442"/>
      <c r="X1" s="443" t="str">
        <f>'U12選手権組合せ (抽選結果)'!A90</f>
        <v>大桶運動公園A</v>
      </c>
      <c r="Y1" s="443"/>
      <c r="Z1" s="443"/>
      <c r="AA1" s="443"/>
      <c r="AB1" s="443"/>
      <c r="AC1" s="443"/>
      <c r="AD1" s="443"/>
      <c r="AE1" s="443"/>
      <c r="AF1" s="443"/>
      <c r="AG1" s="443"/>
    </row>
    <row r="2" spans="1:33" ht="20.100000000000001" customHeight="1" x14ac:dyDescent="0.2">
      <c r="A2" s="234"/>
      <c r="B2" s="234"/>
      <c r="C2" s="234"/>
      <c r="D2" s="234"/>
      <c r="E2" s="234"/>
      <c r="F2" s="234"/>
      <c r="G2" s="234"/>
      <c r="H2" s="12"/>
      <c r="I2" s="235"/>
      <c r="J2" s="235"/>
      <c r="K2" s="235"/>
      <c r="L2" s="235"/>
      <c r="N2" s="235"/>
      <c r="O2" s="235"/>
      <c r="P2" s="235"/>
      <c r="Q2" s="235"/>
      <c r="R2" s="235"/>
      <c r="T2" s="236"/>
      <c r="U2" s="236"/>
      <c r="V2" s="236"/>
      <c r="W2" s="236"/>
      <c r="X2" s="237"/>
      <c r="Y2" s="237"/>
      <c r="AA2" s="17"/>
      <c r="AB2" s="82"/>
      <c r="AC2" s="82"/>
      <c r="AD2" s="82"/>
      <c r="AE2" s="82"/>
      <c r="AF2" s="82"/>
      <c r="AG2" s="82"/>
    </row>
    <row r="3" spans="1:33" ht="20.100000000000001" customHeight="1" x14ac:dyDescent="0.2">
      <c r="F3" s="238"/>
      <c r="J3" s="444" t="s">
        <v>352</v>
      </c>
      <c r="K3" s="444"/>
      <c r="W3" s="444" t="s">
        <v>353</v>
      </c>
      <c r="X3" s="444"/>
      <c r="Z3" s="17"/>
      <c r="AA3" s="17"/>
      <c r="AB3" s="82"/>
      <c r="AC3" s="82"/>
      <c r="AD3" s="82"/>
      <c r="AE3" s="82"/>
      <c r="AF3" s="82"/>
      <c r="AG3" s="82"/>
    </row>
    <row r="4" spans="1:33" ht="20.100000000000001" customHeight="1" thickBot="1" x14ac:dyDescent="0.25">
      <c r="G4" s="287"/>
      <c r="H4" s="287"/>
      <c r="I4" s="287"/>
      <c r="J4" s="288"/>
      <c r="K4" s="275"/>
      <c r="L4" s="263"/>
      <c r="M4" s="263"/>
      <c r="N4" s="263"/>
      <c r="O4" s="276"/>
      <c r="P4" s="276"/>
      <c r="Q4" s="276"/>
      <c r="R4" s="276"/>
      <c r="S4" s="276"/>
      <c r="T4" s="287"/>
      <c r="U4" s="287"/>
      <c r="V4" s="287"/>
      <c r="W4" s="288"/>
      <c r="X4" s="265"/>
      <c r="Y4" s="263"/>
      <c r="Z4" s="17"/>
      <c r="AA4" s="17"/>
      <c r="AB4" s="82"/>
      <c r="AC4" s="82"/>
      <c r="AD4" s="82"/>
      <c r="AE4" s="82"/>
      <c r="AF4" s="82"/>
      <c r="AG4" s="82"/>
    </row>
    <row r="5" spans="1:33" ht="20.100000000000001" customHeight="1" thickTop="1" x14ac:dyDescent="0.2">
      <c r="F5" s="286"/>
      <c r="H5" s="276"/>
      <c r="J5" s="266"/>
      <c r="K5" s="267"/>
      <c r="N5" s="266"/>
      <c r="S5" s="286"/>
      <c r="V5" s="276"/>
      <c r="W5" s="266"/>
      <c r="Y5" s="267"/>
      <c r="Z5" s="267"/>
      <c r="AA5" s="268"/>
      <c r="AB5" s="269"/>
    </row>
    <row r="6" spans="1:33" ht="20.100000000000001" customHeight="1" x14ac:dyDescent="0.2">
      <c r="B6" s="457"/>
      <c r="C6" s="457"/>
      <c r="D6" s="7"/>
      <c r="E6" s="7"/>
      <c r="F6" s="448">
        <v>1</v>
      </c>
      <c r="G6" s="448"/>
      <c r="H6" s="9"/>
      <c r="I6" s="9"/>
      <c r="J6" s="448">
        <v>2</v>
      </c>
      <c r="K6" s="448"/>
      <c r="L6" s="9"/>
      <c r="M6" s="9"/>
      <c r="N6" s="448">
        <v>3</v>
      </c>
      <c r="O6" s="448"/>
      <c r="P6" s="270"/>
      <c r="Q6" s="9"/>
      <c r="R6" s="9"/>
      <c r="S6" s="448">
        <v>4</v>
      </c>
      <c r="T6" s="448"/>
      <c r="U6" s="9"/>
      <c r="V6" s="9"/>
      <c r="W6" s="448">
        <v>5</v>
      </c>
      <c r="X6" s="448"/>
      <c r="Y6" s="9"/>
      <c r="Z6" s="9"/>
      <c r="AA6" s="448">
        <v>6</v>
      </c>
      <c r="AB6" s="448"/>
      <c r="AC6" s="7"/>
      <c r="AD6" s="7"/>
      <c r="AE6" s="449"/>
      <c r="AF6" s="450"/>
    </row>
    <row r="7" spans="1:33" ht="20.100000000000001" customHeight="1" x14ac:dyDescent="0.2">
      <c r="B7" s="451"/>
      <c r="C7" s="451"/>
      <c r="D7" s="8"/>
      <c r="E7" s="8"/>
      <c r="F7" s="453" t="str">
        <f>'U12選手権組合せ (抽選結果)'!C91</f>
        <v>祖母井クラブ</v>
      </c>
      <c r="G7" s="453"/>
      <c r="H7" s="8"/>
      <c r="I7" s="8"/>
      <c r="J7" s="452" t="str">
        <f>'U12選手権組合せ (抽選結果)'!C92</f>
        <v>ＣＦＡ日光</v>
      </c>
      <c r="K7" s="452"/>
      <c r="L7" s="8"/>
      <c r="M7" s="8"/>
      <c r="N7" s="650" t="str">
        <f>'U12選手権組合せ (抽選結果)'!C93</f>
        <v>国本ジュニアサッカークラブ（国本ＪＳＣ）</v>
      </c>
      <c r="O7" s="650"/>
      <c r="P7" s="271"/>
      <c r="Q7" s="8"/>
      <c r="R7" s="8"/>
      <c r="S7" s="453" t="str">
        <f>'U12選手権組合せ (抽選結果)'!C94</f>
        <v>Ｆ．Ｃ．栃木ジュニア</v>
      </c>
      <c r="T7" s="453"/>
      <c r="U7" s="8"/>
      <c r="V7" s="8"/>
      <c r="W7" s="452" t="str">
        <f>'U12選手権組合せ (抽選結果)'!C95</f>
        <v>ＦＣアラノ</v>
      </c>
      <c r="X7" s="452"/>
      <c r="Y7" s="8"/>
      <c r="Z7" s="8"/>
      <c r="AA7" s="518" t="str">
        <f>'U12選手権組合せ (抽選結果)'!C96</f>
        <v>ＴＡＣ　ＫＵＺＵＵ　ＦＣ</v>
      </c>
      <c r="AB7" s="518"/>
      <c r="AC7" s="8"/>
      <c r="AD7" s="8"/>
      <c r="AE7" s="455"/>
      <c r="AF7" s="456"/>
    </row>
    <row r="8" spans="1:33" ht="20.100000000000001" customHeight="1" x14ac:dyDescent="0.2">
      <c r="B8" s="451"/>
      <c r="C8" s="451"/>
      <c r="D8" s="8"/>
      <c r="E8" s="8"/>
      <c r="F8" s="453"/>
      <c r="G8" s="453"/>
      <c r="H8" s="8"/>
      <c r="I8" s="8"/>
      <c r="J8" s="452"/>
      <c r="K8" s="452"/>
      <c r="L8" s="8"/>
      <c r="M8" s="8"/>
      <c r="N8" s="650"/>
      <c r="O8" s="650"/>
      <c r="P8" s="271"/>
      <c r="Q8" s="8"/>
      <c r="R8" s="8"/>
      <c r="S8" s="453"/>
      <c r="T8" s="453"/>
      <c r="U8" s="8"/>
      <c r="V8" s="8"/>
      <c r="W8" s="452"/>
      <c r="X8" s="452"/>
      <c r="Y8" s="8"/>
      <c r="Z8" s="8"/>
      <c r="AA8" s="518"/>
      <c r="AB8" s="518"/>
      <c r="AC8" s="8"/>
      <c r="AD8" s="8"/>
      <c r="AE8" s="455"/>
      <c r="AF8" s="456"/>
    </row>
    <row r="9" spans="1:33" ht="20.100000000000001" customHeight="1" x14ac:dyDescent="0.2">
      <c r="B9" s="451"/>
      <c r="C9" s="451"/>
      <c r="D9" s="8"/>
      <c r="E9" s="8"/>
      <c r="F9" s="453"/>
      <c r="G9" s="453"/>
      <c r="H9" s="8"/>
      <c r="I9" s="8"/>
      <c r="J9" s="452"/>
      <c r="K9" s="452"/>
      <c r="L9" s="8"/>
      <c r="M9" s="8"/>
      <c r="N9" s="650"/>
      <c r="O9" s="650"/>
      <c r="P9" s="271"/>
      <c r="Q9" s="8"/>
      <c r="R9" s="8"/>
      <c r="S9" s="453"/>
      <c r="T9" s="453"/>
      <c r="U9" s="8"/>
      <c r="V9" s="8"/>
      <c r="W9" s="452"/>
      <c r="X9" s="452"/>
      <c r="Y9" s="8"/>
      <c r="Z9" s="8"/>
      <c r="AA9" s="518"/>
      <c r="AB9" s="518"/>
      <c r="AC9" s="8"/>
      <c r="AD9" s="8"/>
      <c r="AE9" s="455"/>
      <c r="AF9" s="456"/>
    </row>
    <row r="10" spans="1:33" ht="20.100000000000001" customHeight="1" x14ac:dyDescent="0.2">
      <c r="B10" s="451"/>
      <c r="C10" s="451"/>
      <c r="D10" s="8"/>
      <c r="E10" s="8"/>
      <c r="F10" s="453"/>
      <c r="G10" s="453"/>
      <c r="H10" s="8"/>
      <c r="I10" s="8"/>
      <c r="J10" s="452"/>
      <c r="K10" s="452"/>
      <c r="L10" s="8"/>
      <c r="M10" s="8"/>
      <c r="N10" s="650"/>
      <c r="O10" s="650"/>
      <c r="P10" s="271"/>
      <c r="Q10" s="8"/>
      <c r="R10" s="8"/>
      <c r="S10" s="453"/>
      <c r="T10" s="453"/>
      <c r="U10" s="8"/>
      <c r="V10" s="8"/>
      <c r="W10" s="452"/>
      <c r="X10" s="452"/>
      <c r="Y10" s="8"/>
      <c r="Z10" s="8"/>
      <c r="AA10" s="518"/>
      <c r="AB10" s="518"/>
      <c r="AC10" s="8"/>
      <c r="AD10" s="8"/>
      <c r="AE10" s="455"/>
      <c r="AF10" s="456"/>
    </row>
    <row r="11" spans="1:33" ht="20.100000000000001" customHeight="1" x14ac:dyDescent="0.2">
      <c r="B11" s="451"/>
      <c r="C11" s="451"/>
      <c r="D11" s="8"/>
      <c r="E11" s="8"/>
      <c r="F11" s="453"/>
      <c r="G11" s="453"/>
      <c r="H11" s="8"/>
      <c r="I11" s="8"/>
      <c r="J11" s="452"/>
      <c r="K11" s="452"/>
      <c r="L11" s="8"/>
      <c r="M11" s="8"/>
      <c r="N11" s="650"/>
      <c r="O11" s="650"/>
      <c r="P11" s="271"/>
      <c r="Q11" s="8"/>
      <c r="R11" s="8"/>
      <c r="S11" s="453"/>
      <c r="T11" s="453"/>
      <c r="U11" s="8"/>
      <c r="V11" s="8"/>
      <c r="W11" s="452"/>
      <c r="X11" s="452"/>
      <c r="Y11" s="8"/>
      <c r="Z11" s="8"/>
      <c r="AA11" s="518"/>
      <c r="AB11" s="518"/>
      <c r="AC11" s="8"/>
      <c r="AD11" s="8"/>
      <c r="AE11" s="455"/>
      <c r="AF11" s="456"/>
    </row>
    <row r="12" spans="1:33" ht="20.100000000000001" customHeight="1" x14ac:dyDescent="0.2">
      <c r="B12" s="451"/>
      <c r="C12" s="451"/>
      <c r="D12" s="8"/>
      <c r="E12" s="8"/>
      <c r="F12" s="453"/>
      <c r="G12" s="453"/>
      <c r="H12" s="8"/>
      <c r="I12" s="8"/>
      <c r="J12" s="452"/>
      <c r="K12" s="452"/>
      <c r="L12" s="8"/>
      <c r="M12" s="8"/>
      <c r="N12" s="650"/>
      <c r="O12" s="650"/>
      <c r="P12" s="271"/>
      <c r="Q12" s="8"/>
      <c r="R12" s="8"/>
      <c r="S12" s="453"/>
      <c r="T12" s="453"/>
      <c r="U12" s="8"/>
      <c r="V12" s="8"/>
      <c r="W12" s="452"/>
      <c r="X12" s="452"/>
      <c r="Y12" s="8"/>
      <c r="Z12" s="8"/>
      <c r="AA12" s="518"/>
      <c r="AB12" s="518"/>
      <c r="AC12" s="8"/>
      <c r="AD12" s="8"/>
      <c r="AE12" s="455"/>
      <c r="AF12" s="456"/>
    </row>
    <row r="13" spans="1:33" ht="20.100000000000001" customHeight="1" x14ac:dyDescent="0.2">
      <c r="B13" s="451"/>
      <c r="C13" s="451"/>
      <c r="D13" s="271"/>
      <c r="E13" s="271"/>
      <c r="F13" s="453"/>
      <c r="G13" s="453"/>
      <c r="H13" s="271"/>
      <c r="I13" s="271"/>
      <c r="J13" s="452"/>
      <c r="K13" s="452"/>
      <c r="L13" s="271"/>
      <c r="M13" s="271"/>
      <c r="N13" s="650"/>
      <c r="O13" s="650"/>
      <c r="P13" s="271"/>
      <c r="Q13" s="271"/>
      <c r="R13" s="271"/>
      <c r="S13" s="453"/>
      <c r="T13" s="453"/>
      <c r="U13" s="271"/>
      <c r="V13" s="271"/>
      <c r="W13" s="452"/>
      <c r="X13" s="452"/>
      <c r="Y13" s="271"/>
      <c r="Z13" s="271"/>
      <c r="AA13" s="518"/>
      <c r="AB13" s="518"/>
      <c r="AC13" s="271"/>
      <c r="AD13" s="271"/>
      <c r="AE13" s="455"/>
      <c r="AF13" s="456"/>
    </row>
    <row r="14" spans="1:33" ht="20.100000000000001" customHeight="1" x14ac:dyDescent="0.2">
      <c r="B14" s="451"/>
      <c r="C14" s="451"/>
      <c r="D14" s="271"/>
      <c r="E14" s="271"/>
      <c r="F14" s="453"/>
      <c r="G14" s="453"/>
      <c r="H14" s="271"/>
      <c r="I14" s="271"/>
      <c r="J14" s="452"/>
      <c r="K14" s="452"/>
      <c r="L14" s="271"/>
      <c r="M14" s="271"/>
      <c r="N14" s="650"/>
      <c r="O14" s="650"/>
      <c r="P14" s="271"/>
      <c r="Q14" s="271"/>
      <c r="R14" s="271"/>
      <c r="S14" s="453"/>
      <c r="T14" s="453"/>
      <c r="U14" s="271"/>
      <c r="V14" s="271"/>
      <c r="W14" s="452"/>
      <c r="X14" s="452"/>
      <c r="Y14" s="271"/>
      <c r="Z14" s="271"/>
      <c r="AA14" s="518"/>
      <c r="AB14" s="518"/>
      <c r="AC14" s="271"/>
      <c r="AD14" s="271"/>
      <c r="AE14" s="455"/>
      <c r="AF14" s="456"/>
    </row>
    <row r="15" spans="1:33" ht="20.100000000000001" customHeight="1" x14ac:dyDescent="0.2">
      <c r="C15" s="232"/>
      <c r="D15" s="232"/>
      <c r="G15" s="232"/>
      <c r="H15" s="232"/>
      <c r="K15" s="232"/>
      <c r="L15" s="232"/>
      <c r="O15" s="232"/>
      <c r="P15" s="232"/>
      <c r="T15" s="232"/>
      <c r="U15" s="232"/>
      <c r="X15" s="232"/>
      <c r="Y15" s="232"/>
      <c r="AB15" s="245" t="s">
        <v>86</v>
      </c>
      <c r="AC15" s="241" t="s">
        <v>15</v>
      </c>
      <c r="AD15" s="241" t="s">
        <v>16</v>
      </c>
      <c r="AE15" s="241" t="s">
        <v>16</v>
      </c>
      <c r="AF15" s="241" t="s">
        <v>14</v>
      </c>
      <c r="AG15" s="84" t="s">
        <v>87</v>
      </c>
    </row>
    <row r="16" spans="1:33" ht="20.100000000000001" customHeight="1" x14ac:dyDescent="0.2">
      <c r="A16" s="7"/>
      <c r="B16" s="461" t="s">
        <v>5</v>
      </c>
      <c r="C16" s="462">
        <v>0.39583333333333331</v>
      </c>
      <c r="D16" s="462"/>
      <c r="E16" s="462"/>
      <c r="G16" s="464" t="str">
        <f>F7</f>
        <v>祖母井クラブ</v>
      </c>
      <c r="H16" s="464"/>
      <c r="I16" s="464"/>
      <c r="J16" s="464"/>
      <c r="K16" s="464"/>
      <c r="L16" s="464"/>
      <c r="M16" s="464"/>
      <c r="N16" s="446">
        <f>P16+P17</f>
        <v>3</v>
      </c>
      <c r="O16" s="447" t="s">
        <v>10</v>
      </c>
      <c r="P16" s="230">
        <v>1</v>
      </c>
      <c r="Q16" s="239" t="s">
        <v>37</v>
      </c>
      <c r="R16" s="230">
        <v>0</v>
      </c>
      <c r="S16" s="447" t="s">
        <v>11</v>
      </c>
      <c r="T16" s="446">
        <f>R16+R17</f>
        <v>0</v>
      </c>
      <c r="U16" s="445" t="str">
        <f>J7</f>
        <v>ＣＦＡ日光</v>
      </c>
      <c r="V16" s="445"/>
      <c r="W16" s="445"/>
      <c r="X16" s="445"/>
      <c r="Y16" s="445"/>
      <c r="Z16" s="445"/>
      <c r="AA16" s="445"/>
      <c r="AB16" s="458" t="s">
        <v>86</v>
      </c>
      <c r="AC16" s="459" t="s">
        <v>80</v>
      </c>
      <c r="AD16" s="459" t="s">
        <v>81</v>
      </c>
      <c r="AE16" s="459" t="s">
        <v>82</v>
      </c>
      <c r="AF16" s="459">
        <v>6</v>
      </c>
      <c r="AG16" s="460" t="s">
        <v>87</v>
      </c>
    </row>
    <row r="17" spans="1:33" ht="20.100000000000001" customHeight="1" x14ac:dyDescent="0.2">
      <c r="A17" s="7"/>
      <c r="B17" s="461"/>
      <c r="C17" s="462"/>
      <c r="D17" s="462"/>
      <c r="E17" s="462"/>
      <c r="G17" s="464"/>
      <c r="H17" s="464"/>
      <c r="I17" s="464"/>
      <c r="J17" s="464"/>
      <c r="K17" s="464"/>
      <c r="L17" s="464"/>
      <c r="M17" s="464"/>
      <c r="N17" s="446"/>
      <c r="O17" s="447"/>
      <c r="P17" s="230">
        <v>2</v>
      </c>
      <c r="Q17" s="239" t="s">
        <v>37</v>
      </c>
      <c r="R17" s="230">
        <v>0</v>
      </c>
      <c r="S17" s="447"/>
      <c r="T17" s="446"/>
      <c r="U17" s="445"/>
      <c r="V17" s="445"/>
      <c r="W17" s="445"/>
      <c r="X17" s="445"/>
      <c r="Y17" s="445"/>
      <c r="Z17" s="445"/>
      <c r="AA17" s="445"/>
      <c r="AB17" s="458"/>
      <c r="AC17" s="459"/>
      <c r="AD17" s="459"/>
      <c r="AE17" s="459"/>
      <c r="AF17" s="459"/>
      <c r="AG17" s="460"/>
    </row>
    <row r="18" spans="1:33" ht="20.100000000000001" customHeight="1" x14ac:dyDescent="0.2">
      <c r="C18" s="14"/>
      <c r="D18" s="14"/>
      <c r="E18" s="13"/>
      <c r="G18" s="230"/>
      <c r="H18" s="230"/>
      <c r="I18" s="272"/>
      <c r="J18" s="272"/>
      <c r="K18" s="230"/>
      <c r="L18" s="230"/>
      <c r="M18" s="272"/>
      <c r="N18" s="272"/>
      <c r="O18" s="230"/>
      <c r="P18" s="230"/>
      <c r="Q18" s="272"/>
      <c r="R18" s="272"/>
      <c r="S18" s="272"/>
      <c r="T18" s="230"/>
      <c r="U18" s="230"/>
      <c r="V18" s="272"/>
      <c r="W18" s="272"/>
      <c r="X18" s="230"/>
      <c r="Y18" s="230"/>
      <c r="Z18" s="272"/>
      <c r="AA18" s="272"/>
      <c r="AB18" s="227"/>
      <c r="AC18" s="21"/>
      <c r="AD18" s="21"/>
      <c r="AE18" s="22"/>
      <c r="AF18" s="22"/>
      <c r="AG18" s="228"/>
    </row>
    <row r="19" spans="1:33" ht="20.100000000000001" customHeight="1" x14ac:dyDescent="0.2">
      <c r="A19" s="7"/>
      <c r="B19" s="461" t="s">
        <v>6</v>
      </c>
      <c r="C19" s="462">
        <v>0.4236111111111111</v>
      </c>
      <c r="D19" s="462"/>
      <c r="E19" s="462"/>
      <c r="G19" s="464" t="str">
        <f>S7</f>
        <v>Ｆ．Ｃ．栃木ジュニア</v>
      </c>
      <c r="H19" s="464"/>
      <c r="I19" s="464"/>
      <c r="J19" s="464"/>
      <c r="K19" s="464"/>
      <c r="L19" s="464"/>
      <c r="M19" s="464"/>
      <c r="N19" s="446">
        <f>P19+P20</f>
        <v>3</v>
      </c>
      <c r="O19" s="447" t="s">
        <v>10</v>
      </c>
      <c r="P19" s="230">
        <v>1</v>
      </c>
      <c r="Q19" s="239" t="s">
        <v>37</v>
      </c>
      <c r="R19" s="230">
        <v>1</v>
      </c>
      <c r="S19" s="447" t="s">
        <v>11</v>
      </c>
      <c r="T19" s="446">
        <f>R19+R20</f>
        <v>2</v>
      </c>
      <c r="U19" s="445" t="str">
        <f>W7</f>
        <v>ＦＣアラノ</v>
      </c>
      <c r="V19" s="445"/>
      <c r="W19" s="445"/>
      <c r="X19" s="445"/>
      <c r="Y19" s="445"/>
      <c r="Z19" s="445"/>
      <c r="AA19" s="445"/>
      <c r="AB19" s="458" t="s">
        <v>86</v>
      </c>
      <c r="AC19" s="459" t="s">
        <v>83</v>
      </c>
      <c r="AD19" s="459" t="s">
        <v>84</v>
      </c>
      <c r="AE19" s="459" t="s">
        <v>85</v>
      </c>
      <c r="AF19" s="459">
        <v>3</v>
      </c>
      <c r="AG19" s="460" t="s">
        <v>87</v>
      </c>
    </row>
    <row r="20" spans="1:33" ht="20.100000000000001" customHeight="1" x14ac:dyDescent="0.2">
      <c r="A20" s="7"/>
      <c r="B20" s="461"/>
      <c r="C20" s="462"/>
      <c r="D20" s="462"/>
      <c r="E20" s="462"/>
      <c r="G20" s="464"/>
      <c r="H20" s="464"/>
      <c r="I20" s="464"/>
      <c r="J20" s="464"/>
      <c r="K20" s="464"/>
      <c r="L20" s="464"/>
      <c r="M20" s="464"/>
      <c r="N20" s="446"/>
      <c r="O20" s="447"/>
      <c r="P20" s="230">
        <v>2</v>
      </c>
      <c r="Q20" s="239" t="s">
        <v>37</v>
      </c>
      <c r="R20" s="230">
        <v>1</v>
      </c>
      <c r="S20" s="447"/>
      <c r="T20" s="446"/>
      <c r="U20" s="445"/>
      <c r="V20" s="445"/>
      <c r="W20" s="445"/>
      <c r="X20" s="445"/>
      <c r="Y20" s="445"/>
      <c r="Z20" s="445"/>
      <c r="AA20" s="445"/>
      <c r="AB20" s="458"/>
      <c r="AC20" s="459"/>
      <c r="AD20" s="459"/>
      <c r="AE20" s="459"/>
      <c r="AF20" s="459"/>
      <c r="AG20" s="460"/>
    </row>
    <row r="21" spans="1:33" ht="20.100000000000001" customHeight="1" x14ac:dyDescent="0.2">
      <c r="A21" s="7"/>
      <c r="C21" s="14"/>
      <c r="D21" s="14"/>
      <c r="E21" s="13"/>
      <c r="G21" s="230"/>
      <c r="H21" s="230"/>
      <c r="I21" s="272"/>
      <c r="J21" s="272"/>
      <c r="K21" s="230"/>
      <c r="L21" s="230"/>
      <c r="M21" s="272"/>
      <c r="N21" s="272"/>
      <c r="O21" s="230"/>
      <c r="P21" s="230"/>
      <c r="Q21" s="272"/>
      <c r="R21" s="272"/>
      <c r="S21" s="272"/>
      <c r="T21" s="230"/>
      <c r="U21" s="230"/>
      <c r="V21" s="272"/>
      <c r="W21" s="272"/>
      <c r="X21" s="230"/>
      <c r="Y21" s="230"/>
      <c r="Z21" s="272"/>
      <c r="AA21" s="272"/>
      <c r="AB21" s="227"/>
      <c r="AC21" s="21"/>
      <c r="AD21" s="21"/>
      <c r="AE21" s="22"/>
      <c r="AF21" s="22"/>
      <c r="AG21" s="228"/>
    </row>
    <row r="22" spans="1:33" ht="20.100000000000001" customHeight="1" x14ac:dyDescent="0.2">
      <c r="A22" s="7"/>
      <c r="B22" s="461" t="s">
        <v>7</v>
      </c>
      <c r="C22" s="462">
        <v>0.4513888888888889</v>
      </c>
      <c r="D22" s="462"/>
      <c r="E22" s="462"/>
      <c r="G22" s="464" t="str">
        <f>F7</f>
        <v>祖母井クラブ</v>
      </c>
      <c r="H22" s="464"/>
      <c r="I22" s="464"/>
      <c r="J22" s="464"/>
      <c r="K22" s="464"/>
      <c r="L22" s="464"/>
      <c r="M22" s="464"/>
      <c r="N22" s="446">
        <f>P22+P23</f>
        <v>2</v>
      </c>
      <c r="O22" s="447" t="s">
        <v>10</v>
      </c>
      <c r="P22" s="230">
        <v>1</v>
      </c>
      <c r="Q22" s="239" t="s">
        <v>37</v>
      </c>
      <c r="R22" s="230">
        <v>1</v>
      </c>
      <c r="S22" s="447" t="s">
        <v>11</v>
      </c>
      <c r="T22" s="446">
        <f>R22+R23</f>
        <v>1</v>
      </c>
      <c r="U22" s="445" t="str">
        <f>N7</f>
        <v>国本ジュニアサッカークラブ（国本ＪＳＣ）</v>
      </c>
      <c r="V22" s="445"/>
      <c r="W22" s="445"/>
      <c r="X22" s="445"/>
      <c r="Y22" s="445"/>
      <c r="Z22" s="445"/>
      <c r="AA22" s="445"/>
      <c r="AB22" s="458" t="s">
        <v>86</v>
      </c>
      <c r="AC22" s="459" t="s">
        <v>82</v>
      </c>
      <c r="AD22" s="459" t="s">
        <v>80</v>
      </c>
      <c r="AE22" s="459" t="s">
        <v>81</v>
      </c>
      <c r="AF22" s="459">
        <v>5</v>
      </c>
      <c r="AG22" s="460" t="s">
        <v>87</v>
      </c>
    </row>
    <row r="23" spans="1:33" ht="20.100000000000001" customHeight="1" x14ac:dyDescent="0.2">
      <c r="A23" s="7"/>
      <c r="B23" s="461"/>
      <c r="C23" s="462"/>
      <c r="D23" s="462"/>
      <c r="E23" s="462"/>
      <c r="G23" s="464"/>
      <c r="H23" s="464"/>
      <c r="I23" s="464"/>
      <c r="J23" s="464"/>
      <c r="K23" s="464"/>
      <c r="L23" s="464"/>
      <c r="M23" s="464"/>
      <c r="N23" s="446"/>
      <c r="O23" s="447"/>
      <c r="P23" s="230">
        <v>1</v>
      </c>
      <c r="Q23" s="239" t="s">
        <v>37</v>
      </c>
      <c r="R23" s="230">
        <v>0</v>
      </c>
      <c r="S23" s="447"/>
      <c r="T23" s="446"/>
      <c r="U23" s="445"/>
      <c r="V23" s="445"/>
      <c r="W23" s="445"/>
      <c r="X23" s="445"/>
      <c r="Y23" s="445"/>
      <c r="Z23" s="445"/>
      <c r="AA23" s="445"/>
      <c r="AB23" s="458"/>
      <c r="AC23" s="459"/>
      <c r="AD23" s="459"/>
      <c r="AE23" s="459"/>
      <c r="AF23" s="459"/>
      <c r="AG23" s="460"/>
    </row>
    <row r="24" spans="1:33" ht="20.100000000000001" customHeight="1" x14ac:dyDescent="0.2">
      <c r="A24" s="7"/>
      <c r="B24" s="229"/>
      <c r="C24" s="238"/>
      <c r="D24" s="238"/>
      <c r="E24" s="238"/>
      <c r="G24" s="230"/>
      <c r="H24" s="230"/>
      <c r="I24" s="230"/>
      <c r="J24" s="230"/>
      <c r="K24" s="230"/>
      <c r="L24" s="230"/>
      <c r="M24" s="230"/>
      <c r="N24" s="18"/>
      <c r="O24" s="231"/>
      <c r="P24" s="230"/>
      <c r="Q24" s="272"/>
      <c r="R24" s="272"/>
      <c r="S24" s="231"/>
      <c r="T24" s="18"/>
      <c r="U24" s="230"/>
      <c r="V24" s="230"/>
      <c r="W24" s="230"/>
      <c r="X24" s="230"/>
      <c r="Y24" s="230"/>
      <c r="Z24" s="230"/>
      <c r="AA24" s="230"/>
      <c r="AB24" s="227"/>
      <c r="AC24" s="21"/>
      <c r="AD24" s="21"/>
      <c r="AE24" s="22"/>
      <c r="AF24" s="22"/>
      <c r="AG24" s="228"/>
    </row>
    <row r="25" spans="1:33" ht="20.100000000000001" customHeight="1" x14ac:dyDescent="0.2">
      <c r="A25" s="7"/>
      <c r="B25" s="461" t="s">
        <v>8</v>
      </c>
      <c r="C25" s="462">
        <v>0.47916666666666669</v>
      </c>
      <c r="D25" s="462"/>
      <c r="E25" s="462"/>
      <c r="G25" s="464" t="str">
        <f>S7</f>
        <v>Ｆ．Ｃ．栃木ジュニア</v>
      </c>
      <c r="H25" s="464"/>
      <c r="I25" s="464"/>
      <c r="J25" s="464"/>
      <c r="K25" s="464"/>
      <c r="L25" s="464"/>
      <c r="M25" s="464"/>
      <c r="N25" s="446">
        <f>P25+P26</f>
        <v>1</v>
      </c>
      <c r="O25" s="447" t="s">
        <v>10</v>
      </c>
      <c r="P25" s="230">
        <v>0</v>
      </c>
      <c r="Q25" s="239" t="s">
        <v>37</v>
      </c>
      <c r="R25" s="230">
        <v>0</v>
      </c>
      <c r="S25" s="447" t="s">
        <v>11</v>
      </c>
      <c r="T25" s="446">
        <f>R25+R26</f>
        <v>0</v>
      </c>
      <c r="U25" s="445" t="str">
        <f>AA7</f>
        <v>ＴＡＣ　ＫＵＺＵＵ　ＦＣ</v>
      </c>
      <c r="V25" s="445"/>
      <c r="W25" s="445"/>
      <c r="X25" s="445"/>
      <c r="Y25" s="445"/>
      <c r="Z25" s="445"/>
      <c r="AA25" s="445"/>
      <c r="AB25" s="458" t="s">
        <v>86</v>
      </c>
      <c r="AC25" s="459" t="s">
        <v>85</v>
      </c>
      <c r="AD25" s="459" t="s">
        <v>83</v>
      </c>
      <c r="AE25" s="459" t="s">
        <v>84</v>
      </c>
      <c r="AF25" s="459">
        <v>2</v>
      </c>
      <c r="AG25" s="460" t="s">
        <v>87</v>
      </c>
    </row>
    <row r="26" spans="1:33" ht="20.100000000000001" customHeight="1" x14ac:dyDescent="0.2">
      <c r="A26" s="7"/>
      <c r="B26" s="461"/>
      <c r="C26" s="462"/>
      <c r="D26" s="462"/>
      <c r="E26" s="462"/>
      <c r="G26" s="464"/>
      <c r="H26" s="464"/>
      <c r="I26" s="464"/>
      <c r="J26" s="464"/>
      <c r="K26" s="464"/>
      <c r="L26" s="464"/>
      <c r="M26" s="464"/>
      <c r="N26" s="446"/>
      <c r="O26" s="447"/>
      <c r="P26" s="230">
        <v>1</v>
      </c>
      <c r="Q26" s="239" t="s">
        <v>37</v>
      </c>
      <c r="R26" s="230">
        <v>0</v>
      </c>
      <c r="S26" s="447"/>
      <c r="T26" s="446"/>
      <c r="U26" s="445"/>
      <c r="V26" s="445"/>
      <c r="W26" s="445"/>
      <c r="X26" s="445"/>
      <c r="Y26" s="445"/>
      <c r="Z26" s="445"/>
      <c r="AA26" s="445"/>
      <c r="AB26" s="458"/>
      <c r="AC26" s="459"/>
      <c r="AD26" s="459"/>
      <c r="AE26" s="459"/>
      <c r="AF26" s="459"/>
      <c r="AG26" s="460"/>
    </row>
    <row r="27" spans="1:33" ht="20.100000000000001" customHeight="1" x14ac:dyDescent="0.2">
      <c r="A27" s="7"/>
      <c r="C27" s="14"/>
      <c r="D27" s="14"/>
      <c r="E27" s="13"/>
      <c r="G27" s="230"/>
      <c r="H27" s="230"/>
      <c r="I27" s="272"/>
      <c r="J27" s="272"/>
      <c r="K27" s="230"/>
      <c r="L27" s="230"/>
      <c r="M27" s="272"/>
      <c r="N27" s="272"/>
      <c r="O27" s="230"/>
      <c r="P27" s="230"/>
      <c r="Q27" s="272"/>
      <c r="R27" s="272"/>
      <c r="S27" s="272"/>
      <c r="T27" s="230"/>
      <c r="U27" s="230"/>
      <c r="V27" s="272"/>
      <c r="W27" s="272"/>
      <c r="X27" s="230"/>
      <c r="Y27" s="230"/>
      <c r="Z27" s="272"/>
      <c r="AA27" s="272"/>
      <c r="AB27" s="227"/>
      <c r="AC27" s="21"/>
      <c r="AD27" s="21"/>
      <c r="AE27" s="22"/>
      <c r="AF27" s="22"/>
      <c r="AG27" s="228"/>
    </row>
    <row r="28" spans="1:33" ht="20.100000000000001" customHeight="1" x14ac:dyDescent="0.2">
      <c r="A28" s="7"/>
      <c r="B28" s="461" t="s">
        <v>9</v>
      </c>
      <c r="C28" s="462">
        <v>0.50694444444444442</v>
      </c>
      <c r="D28" s="462"/>
      <c r="E28" s="462"/>
      <c r="G28" s="464" t="str">
        <f>J7</f>
        <v>ＣＦＡ日光</v>
      </c>
      <c r="H28" s="464"/>
      <c r="I28" s="464"/>
      <c r="J28" s="464"/>
      <c r="K28" s="464"/>
      <c r="L28" s="464"/>
      <c r="M28" s="464"/>
      <c r="N28" s="446">
        <f>P28+P29</f>
        <v>3</v>
      </c>
      <c r="O28" s="447" t="s">
        <v>10</v>
      </c>
      <c r="P28" s="230">
        <v>0</v>
      </c>
      <c r="Q28" s="239" t="s">
        <v>37</v>
      </c>
      <c r="R28" s="230">
        <v>1</v>
      </c>
      <c r="S28" s="447" t="s">
        <v>11</v>
      </c>
      <c r="T28" s="446">
        <f>R28+R29</f>
        <v>1</v>
      </c>
      <c r="U28" s="445" t="str">
        <f>N7</f>
        <v>国本ジュニアサッカークラブ（国本ＪＳＣ）</v>
      </c>
      <c r="V28" s="445"/>
      <c r="W28" s="445"/>
      <c r="X28" s="445"/>
      <c r="Y28" s="445"/>
      <c r="Z28" s="445"/>
      <c r="AA28" s="445"/>
      <c r="AB28" s="458" t="s">
        <v>86</v>
      </c>
      <c r="AC28" s="459" t="s">
        <v>81</v>
      </c>
      <c r="AD28" s="459" t="s">
        <v>82</v>
      </c>
      <c r="AE28" s="459" t="s">
        <v>80</v>
      </c>
      <c r="AF28" s="459">
        <v>4</v>
      </c>
      <c r="AG28" s="460" t="s">
        <v>87</v>
      </c>
    </row>
    <row r="29" spans="1:33" ht="20.100000000000001" customHeight="1" x14ac:dyDescent="0.2">
      <c r="A29" s="7"/>
      <c r="B29" s="461"/>
      <c r="C29" s="462"/>
      <c r="D29" s="462"/>
      <c r="E29" s="462"/>
      <c r="G29" s="464"/>
      <c r="H29" s="464"/>
      <c r="I29" s="464"/>
      <c r="J29" s="464"/>
      <c r="K29" s="464"/>
      <c r="L29" s="464"/>
      <c r="M29" s="464"/>
      <c r="N29" s="446"/>
      <c r="O29" s="447"/>
      <c r="P29" s="230">
        <v>3</v>
      </c>
      <c r="Q29" s="239" t="s">
        <v>37</v>
      </c>
      <c r="R29" s="230">
        <v>0</v>
      </c>
      <c r="S29" s="447"/>
      <c r="T29" s="446"/>
      <c r="U29" s="445"/>
      <c r="V29" s="445"/>
      <c r="W29" s="445"/>
      <c r="X29" s="445"/>
      <c r="Y29" s="445"/>
      <c r="Z29" s="445"/>
      <c r="AA29" s="445"/>
      <c r="AB29" s="458"/>
      <c r="AC29" s="459"/>
      <c r="AD29" s="459"/>
      <c r="AE29" s="459"/>
      <c r="AF29" s="459"/>
      <c r="AG29" s="460"/>
    </row>
    <row r="30" spans="1:33" ht="20.100000000000001" customHeight="1" x14ac:dyDescent="0.2">
      <c r="A30" s="7"/>
      <c r="C30" s="14"/>
      <c r="D30" s="14"/>
      <c r="E30" s="13"/>
      <c r="G30" s="230"/>
      <c r="H30" s="230"/>
      <c r="I30" s="272"/>
      <c r="J30" s="272"/>
      <c r="K30" s="230"/>
      <c r="L30" s="230"/>
      <c r="M30" s="272"/>
      <c r="N30" s="272"/>
      <c r="O30" s="230"/>
      <c r="P30" s="230"/>
      <c r="Q30" s="272"/>
      <c r="R30" s="272"/>
      <c r="S30" s="272"/>
      <c r="T30" s="230"/>
      <c r="U30" s="230"/>
      <c r="V30" s="272"/>
      <c r="W30" s="272"/>
      <c r="X30" s="230"/>
      <c r="Y30" s="230"/>
      <c r="Z30" s="272"/>
      <c r="AA30" s="272"/>
      <c r="AB30" s="227"/>
      <c r="AC30" s="232"/>
      <c r="AD30" s="21"/>
      <c r="AE30" s="21"/>
      <c r="AF30" s="22"/>
      <c r="AG30" s="83"/>
    </row>
    <row r="31" spans="1:33" ht="20.100000000000001" customHeight="1" x14ac:dyDescent="0.2">
      <c r="A31" s="7"/>
      <c r="B31" s="461" t="s">
        <v>1</v>
      </c>
      <c r="C31" s="462">
        <v>0.53472222222222221</v>
      </c>
      <c r="D31" s="462"/>
      <c r="E31" s="462"/>
      <c r="G31" s="465" t="str">
        <f>W7</f>
        <v>ＦＣアラノ</v>
      </c>
      <c r="H31" s="465"/>
      <c r="I31" s="465"/>
      <c r="J31" s="465"/>
      <c r="K31" s="465"/>
      <c r="L31" s="465"/>
      <c r="M31" s="465"/>
      <c r="N31" s="446">
        <f>P31+P32</f>
        <v>0</v>
      </c>
      <c r="O31" s="447" t="s">
        <v>10</v>
      </c>
      <c r="P31" s="230">
        <v>0</v>
      </c>
      <c r="Q31" s="239" t="s">
        <v>37</v>
      </c>
      <c r="R31" s="230">
        <v>0</v>
      </c>
      <c r="S31" s="447" t="s">
        <v>11</v>
      </c>
      <c r="T31" s="446">
        <f>R31+R32</f>
        <v>0</v>
      </c>
      <c r="U31" s="465" t="str">
        <f>AA7</f>
        <v>ＴＡＣ　ＫＵＺＵＵ　ＦＣ</v>
      </c>
      <c r="V31" s="465"/>
      <c r="W31" s="465"/>
      <c r="X31" s="465"/>
      <c r="Y31" s="465"/>
      <c r="Z31" s="465"/>
      <c r="AA31" s="465"/>
      <c r="AB31" s="458" t="s">
        <v>86</v>
      </c>
      <c r="AC31" s="459" t="s">
        <v>84</v>
      </c>
      <c r="AD31" s="459" t="s">
        <v>85</v>
      </c>
      <c r="AE31" s="459" t="s">
        <v>83</v>
      </c>
      <c r="AF31" s="459">
        <v>1</v>
      </c>
      <c r="AG31" s="460" t="s">
        <v>87</v>
      </c>
    </row>
    <row r="32" spans="1:33" ht="20.100000000000001" customHeight="1" x14ac:dyDescent="0.2">
      <c r="A32" s="7"/>
      <c r="B32" s="461"/>
      <c r="C32" s="462"/>
      <c r="D32" s="462"/>
      <c r="E32" s="462"/>
      <c r="G32" s="465"/>
      <c r="H32" s="465"/>
      <c r="I32" s="465"/>
      <c r="J32" s="465"/>
      <c r="K32" s="465"/>
      <c r="L32" s="465"/>
      <c r="M32" s="465"/>
      <c r="N32" s="446"/>
      <c r="O32" s="447"/>
      <c r="P32" s="230">
        <v>0</v>
      </c>
      <c r="Q32" s="239" t="s">
        <v>37</v>
      </c>
      <c r="R32" s="230">
        <v>0</v>
      </c>
      <c r="S32" s="447"/>
      <c r="T32" s="446"/>
      <c r="U32" s="465"/>
      <c r="V32" s="465"/>
      <c r="W32" s="465"/>
      <c r="X32" s="465"/>
      <c r="Y32" s="465"/>
      <c r="Z32" s="465"/>
      <c r="AA32" s="465"/>
      <c r="AB32" s="458"/>
      <c r="AC32" s="459"/>
      <c r="AD32" s="459"/>
      <c r="AE32" s="459"/>
      <c r="AF32" s="459"/>
      <c r="AG32" s="460"/>
    </row>
    <row r="33" spans="1:33" ht="20.100000000000001" customHeight="1" x14ac:dyDescent="0.2">
      <c r="B33" s="229"/>
      <c r="C33" s="20"/>
      <c r="D33" s="20"/>
      <c r="E33" s="20"/>
      <c r="G33" s="230"/>
      <c r="H33" s="230"/>
      <c r="I33" s="230"/>
      <c r="J33" s="230"/>
      <c r="K33" s="230"/>
      <c r="L33" s="230"/>
      <c r="M33" s="230"/>
      <c r="N33" s="18"/>
      <c r="O33" s="231"/>
      <c r="P33" s="230"/>
      <c r="Q33" s="239"/>
      <c r="R33" s="272"/>
      <c r="S33" s="231"/>
      <c r="T33" s="18"/>
      <c r="U33" s="230"/>
      <c r="V33" s="230"/>
      <c r="W33" s="230"/>
      <c r="X33" s="230"/>
      <c r="Y33" s="230"/>
      <c r="Z33" s="230"/>
      <c r="AA33" s="230"/>
      <c r="AB33" s="232"/>
      <c r="AC33" s="232"/>
      <c r="AF33" s="232"/>
      <c r="AG33" s="232"/>
    </row>
    <row r="34" spans="1:33" ht="20.100000000000001" customHeight="1" x14ac:dyDescent="0.2">
      <c r="C34" s="468" t="str">
        <f>J3</f>
        <v>K</v>
      </c>
      <c r="D34" s="469"/>
      <c r="E34" s="469"/>
      <c r="F34" s="470"/>
      <c r="G34" s="492" t="str">
        <f>C36</f>
        <v>祖母井クラブ</v>
      </c>
      <c r="H34" s="493"/>
      <c r="I34" s="496" t="str">
        <f>C38</f>
        <v>ＣＦＡ日光</v>
      </c>
      <c r="J34" s="497"/>
      <c r="K34" s="500" t="str">
        <f>C40</f>
        <v>国本ジュニアサッカークラブ（国本ＪＳＣ）</v>
      </c>
      <c r="L34" s="501"/>
      <c r="M34" s="466" t="s">
        <v>2</v>
      </c>
      <c r="N34" s="466" t="s">
        <v>3</v>
      </c>
      <c r="O34" s="466" t="s">
        <v>12</v>
      </c>
      <c r="P34" s="466" t="s">
        <v>4</v>
      </c>
      <c r="R34" s="482" t="str">
        <f>W3</f>
        <v>KK</v>
      </c>
      <c r="S34" s="483"/>
      <c r="T34" s="483"/>
      <c r="U34" s="484"/>
      <c r="V34" s="496" t="str">
        <f>R36</f>
        <v>Ｆ．Ｃ．栃木ジュニア</v>
      </c>
      <c r="W34" s="497"/>
      <c r="X34" s="544" t="str">
        <f>R38</f>
        <v>ＦＣアラノ</v>
      </c>
      <c r="Y34" s="545"/>
      <c r="Z34" s="488" t="str">
        <f>R40</f>
        <v>ＴＡＣ　ＫＵＺＵＵ　ＦＣ</v>
      </c>
      <c r="AA34" s="489"/>
      <c r="AB34" s="466" t="s">
        <v>2</v>
      </c>
      <c r="AC34" s="466" t="s">
        <v>3</v>
      </c>
      <c r="AD34" s="466" t="s">
        <v>12</v>
      </c>
      <c r="AE34" s="466" t="s">
        <v>4</v>
      </c>
    </row>
    <row r="35" spans="1:33" ht="20.100000000000001" customHeight="1" x14ac:dyDescent="0.2">
      <c r="C35" s="471"/>
      <c r="D35" s="472"/>
      <c r="E35" s="472"/>
      <c r="F35" s="473"/>
      <c r="G35" s="494"/>
      <c r="H35" s="495"/>
      <c r="I35" s="498"/>
      <c r="J35" s="499"/>
      <c r="K35" s="502"/>
      <c r="L35" s="503"/>
      <c r="M35" s="467"/>
      <c r="N35" s="467"/>
      <c r="O35" s="467"/>
      <c r="P35" s="467"/>
      <c r="R35" s="485"/>
      <c r="S35" s="486"/>
      <c r="T35" s="486"/>
      <c r="U35" s="487"/>
      <c r="V35" s="498"/>
      <c r="W35" s="499"/>
      <c r="X35" s="546"/>
      <c r="Y35" s="547"/>
      <c r="Z35" s="490"/>
      <c r="AA35" s="491"/>
      <c r="AB35" s="467"/>
      <c r="AC35" s="467"/>
      <c r="AD35" s="467"/>
      <c r="AE35" s="467"/>
    </row>
    <row r="36" spans="1:33" ht="20.100000000000001" customHeight="1" x14ac:dyDescent="0.2">
      <c r="C36" s="506" t="str">
        <f>F7</f>
        <v>祖母井クラブ</v>
      </c>
      <c r="D36" s="507"/>
      <c r="E36" s="507"/>
      <c r="F36" s="508"/>
      <c r="G36" s="474"/>
      <c r="H36" s="475"/>
      <c r="I36" s="281">
        <f>N16</f>
        <v>3</v>
      </c>
      <c r="J36" s="281">
        <f>T16</f>
        <v>0</v>
      </c>
      <c r="K36" s="281">
        <f>N22</f>
        <v>2</v>
      </c>
      <c r="L36" s="281">
        <f>T22</f>
        <v>1</v>
      </c>
      <c r="M36" s="478">
        <f>COUNTIF(G37:L37,"○")*3+COUNTIF(G37:L37,"△")</f>
        <v>6</v>
      </c>
      <c r="N36" s="480">
        <f>O36-J36-L36</f>
        <v>4</v>
      </c>
      <c r="O36" s="480">
        <f>I36+K36</f>
        <v>5</v>
      </c>
      <c r="P36" s="480">
        <v>1</v>
      </c>
      <c r="R36" s="506" t="str">
        <f>S7</f>
        <v>Ｆ．Ｃ．栃木ジュニア</v>
      </c>
      <c r="S36" s="507"/>
      <c r="T36" s="507"/>
      <c r="U36" s="508"/>
      <c r="V36" s="474"/>
      <c r="W36" s="475"/>
      <c r="X36" s="281">
        <f>N19</f>
        <v>3</v>
      </c>
      <c r="Y36" s="281">
        <f>T19</f>
        <v>2</v>
      </c>
      <c r="Z36" s="281">
        <f>N25</f>
        <v>1</v>
      </c>
      <c r="AA36" s="281">
        <f>T25</f>
        <v>0</v>
      </c>
      <c r="AB36" s="478">
        <f>COUNTIF(V37:AA37,"○")*3+COUNTIF(V37:AA37,"△")</f>
        <v>6</v>
      </c>
      <c r="AC36" s="480">
        <f>AD36-Y36-AA36</f>
        <v>2</v>
      </c>
      <c r="AD36" s="480">
        <f>X36+Z36</f>
        <v>4</v>
      </c>
      <c r="AE36" s="480">
        <v>1</v>
      </c>
    </row>
    <row r="37" spans="1:33" ht="20.100000000000001" customHeight="1" x14ac:dyDescent="0.2">
      <c r="C37" s="509"/>
      <c r="D37" s="510"/>
      <c r="E37" s="510"/>
      <c r="F37" s="511"/>
      <c r="G37" s="476"/>
      <c r="H37" s="477"/>
      <c r="I37" s="504" t="str">
        <f>IF(I36&gt;J36,"○",IF(I36&lt;J36,"×",IF(I36=J36,"△")))</f>
        <v>○</v>
      </c>
      <c r="J37" s="505"/>
      <c r="K37" s="504" t="str">
        <f>IF(K36&gt;L36,"○",IF(K36&lt;L36,"×",IF(K36=L36,"△")))</f>
        <v>○</v>
      </c>
      <c r="L37" s="505"/>
      <c r="M37" s="479"/>
      <c r="N37" s="481"/>
      <c r="O37" s="481"/>
      <c r="P37" s="481"/>
      <c r="R37" s="509"/>
      <c r="S37" s="510"/>
      <c r="T37" s="510"/>
      <c r="U37" s="511"/>
      <c r="V37" s="476"/>
      <c r="W37" s="477"/>
      <c r="X37" s="504" t="str">
        <f>IF(X36&gt;Y36,"○",IF(X36&lt;Y36,"×",IF(X36=Y36,"△")))</f>
        <v>○</v>
      </c>
      <c r="Y37" s="505"/>
      <c r="Z37" s="504" t="str">
        <f t="shared" ref="Z37" si="0">IF(Z36&gt;AA36,"○",IF(Z36&lt;AA36,"×",IF(Z36=AA36,"△")))</f>
        <v>○</v>
      </c>
      <c r="AA37" s="505"/>
      <c r="AB37" s="479"/>
      <c r="AC37" s="481"/>
      <c r="AD37" s="481"/>
      <c r="AE37" s="481"/>
    </row>
    <row r="38" spans="1:33" ht="20.100000000000001" customHeight="1" x14ac:dyDescent="0.2">
      <c r="C38" s="468" t="str">
        <f>J7</f>
        <v>ＣＦＡ日光</v>
      </c>
      <c r="D38" s="469"/>
      <c r="E38" s="469"/>
      <c r="F38" s="470"/>
      <c r="G38" s="281">
        <f>J36</f>
        <v>0</v>
      </c>
      <c r="H38" s="281">
        <f>I36</f>
        <v>3</v>
      </c>
      <c r="I38" s="474"/>
      <c r="J38" s="475"/>
      <c r="K38" s="281">
        <f>N28</f>
        <v>3</v>
      </c>
      <c r="L38" s="281">
        <f>T28</f>
        <v>1</v>
      </c>
      <c r="M38" s="478">
        <f>COUNTIF(G39:L39,"○")*3+COUNTIF(G39:L39,"△")</f>
        <v>3</v>
      </c>
      <c r="N38" s="480">
        <f>O38-H38-L38</f>
        <v>-1</v>
      </c>
      <c r="O38" s="480">
        <f>G38+K38</f>
        <v>3</v>
      </c>
      <c r="P38" s="480">
        <v>2</v>
      </c>
      <c r="R38" s="468" t="str">
        <f>W7</f>
        <v>ＦＣアラノ</v>
      </c>
      <c r="S38" s="469"/>
      <c r="T38" s="469"/>
      <c r="U38" s="470"/>
      <c r="V38" s="281">
        <f>Y36</f>
        <v>2</v>
      </c>
      <c r="W38" s="281">
        <f>X36</f>
        <v>3</v>
      </c>
      <c r="X38" s="474"/>
      <c r="Y38" s="475"/>
      <c r="Z38" s="281">
        <f>N31</f>
        <v>0</v>
      </c>
      <c r="AA38" s="281">
        <f>T31</f>
        <v>0</v>
      </c>
      <c r="AB38" s="478">
        <f>COUNTIF(V39:AA39,"○")*3+COUNTIF(V39:AA39,"△")</f>
        <v>1</v>
      </c>
      <c r="AC38" s="480">
        <f>AD38-W38-AA38</f>
        <v>-1</v>
      </c>
      <c r="AD38" s="480">
        <f>V38+Z38</f>
        <v>2</v>
      </c>
      <c r="AE38" s="480">
        <v>2</v>
      </c>
    </row>
    <row r="39" spans="1:33" ht="20.100000000000001" customHeight="1" x14ac:dyDescent="0.2">
      <c r="C39" s="471"/>
      <c r="D39" s="472"/>
      <c r="E39" s="472"/>
      <c r="F39" s="473"/>
      <c r="G39" s="504" t="str">
        <f>IF(G38&gt;H38,"○",IF(G38&lt;H38,"×",IF(G38=H38,"△")))</f>
        <v>×</v>
      </c>
      <c r="H39" s="505"/>
      <c r="I39" s="476"/>
      <c r="J39" s="477"/>
      <c r="K39" s="504" t="str">
        <f>IF(K38&gt;L38,"○",IF(K38&lt;L38,"×",IF(K38=L38,"△")))</f>
        <v>○</v>
      </c>
      <c r="L39" s="505"/>
      <c r="M39" s="479"/>
      <c r="N39" s="481"/>
      <c r="O39" s="481"/>
      <c r="P39" s="481"/>
      <c r="R39" s="471"/>
      <c r="S39" s="472"/>
      <c r="T39" s="472"/>
      <c r="U39" s="473"/>
      <c r="V39" s="504" t="str">
        <f>IF(V38&gt;W38,"○",IF(V38&lt;W38,"×",IF(V38=W38,"△")))</f>
        <v>×</v>
      </c>
      <c r="W39" s="505"/>
      <c r="X39" s="476"/>
      <c r="Y39" s="477"/>
      <c r="Z39" s="504" t="str">
        <f t="shared" ref="Z39" si="1">IF(Z38&gt;AA38,"○",IF(Z38&lt;AA38,"×",IF(Z38=AA38,"△")))</f>
        <v>△</v>
      </c>
      <c r="AA39" s="505"/>
      <c r="AB39" s="479"/>
      <c r="AC39" s="481"/>
      <c r="AD39" s="481"/>
      <c r="AE39" s="481"/>
    </row>
    <row r="40" spans="1:33" ht="20.100000000000001" customHeight="1" x14ac:dyDescent="0.2">
      <c r="C40" s="651" t="str">
        <f>N7</f>
        <v>国本ジュニアサッカークラブ（国本ＪＳＣ）</v>
      </c>
      <c r="D40" s="652"/>
      <c r="E40" s="652"/>
      <c r="F40" s="653"/>
      <c r="G40" s="281">
        <f>L36</f>
        <v>1</v>
      </c>
      <c r="H40" s="281">
        <f>K36</f>
        <v>2</v>
      </c>
      <c r="I40" s="281">
        <f>L38</f>
        <v>1</v>
      </c>
      <c r="J40" s="281">
        <f>K38</f>
        <v>3</v>
      </c>
      <c r="K40" s="474"/>
      <c r="L40" s="475"/>
      <c r="M40" s="478">
        <f>COUNTIF(G41:L41,"○")*3+COUNTIF(G41:L41,"△")</f>
        <v>0</v>
      </c>
      <c r="N40" s="480">
        <f>O40-H40-J40</f>
        <v>-3</v>
      </c>
      <c r="O40" s="480">
        <f>G40+I40</f>
        <v>2</v>
      </c>
      <c r="P40" s="480">
        <v>3</v>
      </c>
      <c r="R40" s="468" t="str">
        <f>AA7</f>
        <v>ＴＡＣ　ＫＵＺＵＵ　ＦＣ</v>
      </c>
      <c r="S40" s="469"/>
      <c r="T40" s="469"/>
      <c r="U40" s="470"/>
      <c r="V40" s="281">
        <f>AA36</f>
        <v>0</v>
      </c>
      <c r="W40" s="281">
        <f>Z36</f>
        <v>1</v>
      </c>
      <c r="X40" s="281">
        <f>AA38</f>
        <v>0</v>
      </c>
      <c r="Y40" s="281">
        <f>Z38</f>
        <v>0</v>
      </c>
      <c r="Z40" s="474"/>
      <c r="AA40" s="475"/>
      <c r="AB40" s="478">
        <f>COUNTIF(V41:AA41,"○")*3+COUNTIF(V41:AA41,"△")</f>
        <v>1</v>
      </c>
      <c r="AC40" s="480">
        <f>AD40-W40-Y40</f>
        <v>-1</v>
      </c>
      <c r="AD40" s="480">
        <f>V40+X40</f>
        <v>0</v>
      </c>
      <c r="AE40" s="480">
        <v>3</v>
      </c>
    </row>
    <row r="41" spans="1:33" ht="20.100000000000001" customHeight="1" x14ac:dyDescent="0.2">
      <c r="C41" s="654"/>
      <c r="D41" s="655"/>
      <c r="E41" s="655"/>
      <c r="F41" s="656"/>
      <c r="G41" s="504" t="str">
        <f>IF(G40&gt;H40,"○",IF(G40&lt;H40,"×",IF(G40=H40,"△")))</f>
        <v>×</v>
      </c>
      <c r="H41" s="505"/>
      <c r="I41" s="504" t="str">
        <f>IF(I40&gt;J40,"○",IF(I40&lt;J40,"×",IF(I40=J40,"△")))</f>
        <v>×</v>
      </c>
      <c r="J41" s="505"/>
      <c r="K41" s="476"/>
      <c r="L41" s="477"/>
      <c r="M41" s="479"/>
      <c r="N41" s="481"/>
      <c r="O41" s="481"/>
      <c r="P41" s="481"/>
      <c r="R41" s="471"/>
      <c r="S41" s="472"/>
      <c r="T41" s="472"/>
      <c r="U41" s="473"/>
      <c r="V41" s="504" t="str">
        <f>IF(V40&gt;W40,"○",IF(V40&lt;W40,"×",IF(V40=W40,"△")))</f>
        <v>×</v>
      </c>
      <c r="W41" s="505"/>
      <c r="X41" s="504" t="str">
        <f>IF(X40&gt;Y40,"○",IF(X40&lt;Y40,"×",IF(X40=Y40,"△")))</f>
        <v>△</v>
      </c>
      <c r="Y41" s="505"/>
      <c r="Z41" s="476"/>
      <c r="AA41" s="477"/>
      <c r="AB41" s="479"/>
      <c r="AC41" s="481"/>
      <c r="AD41" s="481"/>
      <c r="AE41" s="481"/>
    </row>
    <row r="42" spans="1:33" ht="20.100000000000001" customHeight="1" x14ac:dyDescent="0.2"/>
    <row r="43" spans="1:33" ht="20.100000000000001" customHeight="1" x14ac:dyDescent="0.2"/>
    <row r="44" spans="1:33" ht="22.05" customHeight="1" x14ac:dyDescent="0.2">
      <c r="A44" s="440" t="str">
        <f>A1</f>
        <v>■第1日　2月4日  予選リーグ</v>
      </c>
      <c r="B44" s="440"/>
      <c r="C44" s="440"/>
      <c r="D44" s="440"/>
      <c r="E44" s="440"/>
      <c r="F44" s="440"/>
      <c r="G44" s="440"/>
      <c r="H44" s="440"/>
      <c r="I44" s="440"/>
      <c r="J44" s="440"/>
      <c r="K44" s="440"/>
      <c r="L44" s="440"/>
      <c r="N44" s="441" t="s">
        <v>354</v>
      </c>
      <c r="O44" s="441"/>
      <c r="P44" s="441"/>
      <c r="Q44" s="441"/>
      <c r="R44" s="441"/>
      <c r="T44" s="442" t="s">
        <v>350</v>
      </c>
      <c r="U44" s="442"/>
      <c r="V44" s="442"/>
      <c r="W44" s="442"/>
      <c r="X44" s="443" t="str">
        <f>'U12選手権組合せ (抽選結果)'!AL90</f>
        <v>南河内東部運動広場A</v>
      </c>
      <c r="Y44" s="443"/>
      <c r="Z44" s="443"/>
      <c r="AA44" s="443"/>
      <c r="AB44" s="443"/>
      <c r="AC44" s="443"/>
      <c r="AD44" s="443"/>
      <c r="AE44" s="443"/>
      <c r="AF44" s="443"/>
      <c r="AG44" s="443"/>
    </row>
    <row r="45" spans="1:33" ht="20.100000000000001" customHeight="1" x14ac:dyDescent="0.2">
      <c r="A45" s="234"/>
      <c r="B45" s="234"/>
      <c r="C45" s="234"/>
      <c r="D45" s="234"/>
      <c r="E45" s="234"/>
      <c r="F45" s="234"/>
      <c r="G45" s="234"/>
      <c r="H45" s="12"/>
      <c r="I45" s="235"/>
      <c r="J45" s="235"/>
      <c r="K45" s="235"/>
      <c r="L45" s="235"/>
      <c r="N45" s="235"/>
      <c r="O45" s="235"/>
      <c r="P45" s="235"/>
      <c r="Q45" s="235"/>
      <c r="R45" s="235"/>
      <c r="T45" s="236"/>
      <c r="U45" s="236"/>
      <c r="V45" s="236"/>
      <c r="W45" s="236"/>
      <c r="X45" s="237"/>
      <c r="Y45" s="237"/>
      <c r="AA45" s="17"/>
      <c r="AB45" s="82"/>
      <c r="AC45" s="82"/>
      <c r="AD45" s="82"/>
      <c r="AE45" s="82"/>
      <c r="AF45" s="82"/>
      <c r="AG45" s="82"/>
    </row>
    <row r="46" spans="1:33" ht="20.100000000000001" customHeight="1" x14ac:dyDescent="0.2">
      <c r="F46" s="238"/>
      <c r="J46" s="444" t="s">
        <v>108</v>
      </c>
      <c r="K46" s="444"/>
      <c r="W46" s="444" t="s">
        <v>109</v>
      </c>
      <c r="X46" s="444"/>
      <c r="Z46" s="17"/>
      <c r="AA46" s="17"/>
      <c r="AB46" s="82"/>
      <c r="AC46" s="82"/>
      <c r="AD46" s="82"/>
      <c r="AE46" s="82"/>
      <c r="AF46" s="82"/>
      <c r="AG46" s="82"/>
    </row>
    <row r="47" spans="1:33" ht="20.100000000000001" customHeight="1" thickBot="1" x14ac:dyDescent="0.25">
      <c r="G47" s="263"/>
      <c r="H47" s="263"/>
      <c r="I47" s="263"/>
      <c r="J47" s="264"/>
      <c r="K47" s="296"/>
      <c r="L47" s="287"/>
      <c r="M47" s="287"/>
      <c r="N47" s="287"/>
      <c r="O47" s="276"/>
      <c r="P47" s="276"/>
      <c r="Q47" s="276"/>
      <c r="R47" s="276"/>
      <c r="S47" s="276"/>
      <c r="T47" s="263"/>
      <c r="U47" s="263"/>
      <c r="V47" s="263"/>
      <c r="W47" s="277"/>
      <c r="X47" s="265"/>
      <c r="Y47" s="263"/>
      <c r="Z47" s="17"/>
      <c r="AA47" s="17"/>
      <c r="AB47" s="82"/>
      <c r="AC47" s="82"/>
      <c r="AD47" s="82"/>
      <c r="AE47" s="82"/>
      <c r="AF47" s="82"/>
      <c r="AG47" s="82"/>
    </row>
    <row r="48" spans="1:33" ht="20.100000000000001" customHeight="1" thickTop="1" x14ac:dyDescent="0.2">
      <c r="F48" s="266"/>
      <c r="H48" s="267"/>
      <c r="J48" s="268"/>
      <c r="K48" s="276"/>
      <c r="N48" s="286"/>
      <c r="S48" s="266"/>
      <c r="V48" s="267"/>
      <c r="W48" s="295"/>
      <c r="Y48" s="267"/>
      <c r="Z48" s="267"/>
      <c r="AA48" s="268"/>
      <c r="AB48" s="269"/>
    </row>
    <row r="49" spans="1:33" ht="20.100000000000001" customHeight="1" x14ac:dyDescent="0.2">
      <c r="B49" s="457"/>
      <c r="C49" s="457"/>
      <c r="D49" s="7"/>
      <c r="E49" s="7"/>
      <c r="F49" s="448">
        <v>1</v>
      </c>
      <c r="G49" s="448"/>
      <c r="H49" s="9"/>
      <c r="I49" s="9"/>
      <c r="J49" s="448">
        <v>2</v>
      </c>
      <c r="K49" s="448"/>
      <c r="L49" s="9"/>
      <c r="M49" s="9"/>
      <c r="N49" s="448">
        <v>3</v>
      </c>
      <c r="O49" s="448"/>
      <c r="P49" s="270"/>
      <c r="Q49" s="9"/>
      <c r="R49" s="9"/>
      <c r="S49" s="448">
        <v>4</v>
      </c>
      <c r="T49" s="448"/>
      <c r="U49" s="9"/>
      <c r="V49" s="9"/>
      <c r="W49" s="448">
        <v>5</v>
      </c>
      <c r="X49" s="448"/>
      <c r="Y49" s="9"/>
      <c r="Z49" s="9"/>
      <c r="AA49" s="448">
        <v>6</v>
      </c>
      <c r="AB49" s="448"/>
      <c r="AC49" s="7"/>
      <c r="AD49" s="7"/>
      <c r="AE49" s="449"/>
      <c r="AF49" s="450"/>
    </row>
    <row r="50" spans="1:33" ht="20.100000000000001" customHeight="1" x14ac:dyDescent="0.2">
      <c r="B50" s="451"/>
      <c r="C50" s="451"/>
      <c r="D50" s="8"/>
      <c r="E50" s="8"/>
      <c r="F50" s="657" t="str">
        <f>'U12選手権組合せ (抽選結果)'!AJ96</f>
        <v>ＪＦＣ　足利ラトゥール</v>
      </c>
      <c r="G50" s="657"/>
      <c r="H50" s="8"/>
      <c r="I50" s="8"/>
      <c r="J50" s="454" t="str">
        <f>'U12選手権組合せ (抽選結果)'!AJ95</f>
        <v>ＦＣ　ＶＡＬＯＮセカンド</v>
      </c>
      <c r="K50" s="454"/>
      <c r="L50" s="8"/>
      <c r="M50" s="8"/>
      <c r="N50" s="639" t="str">
        <f>'U12選手権組合せ (抽選結果)'!AJ94</f>
        <v>ヴェルフェ矢板Ｕ－１２・ｆｌｅｕｒ</v>
      </c>
      <c r="O50" s="639"/>
      <c r="P50" s="271"/>
      <c r="Q50" s="8"/>
      <c r="R50" s="8"/>
      <c r="S50" s="452" t="str">
        <f>'U12選手権組合せ (抽選結果)'!AJ93</f>
        <v>ＦＣブロケード</v>
      </c>
      <c r="T50" s="452"/>
      <c r="U50" s="8"/>
      <c r="V50" s="8"/>
      <c r="W50" s="453" t="str">
        <f>'U12選手権組合せ (抽選結果)'!AJ92</f>
        <v>ＪＦＣ　Ｗｉｎｇ</v>
      </c>
      <c r="X50" s="453"/>
      <c r="Y50" s="8"/>
      <c r="Z50" s="8"/>
      <c r="AA50" s="452" t="str">
        <f>'U12選手権組合せ (抽選結果)'!AJ91</f>
        <v>市野沢ＦＣ</v>
      </c>
      <c r="AB50" s="452"/>
      <c r="AC50" s="8"/>
      <c r="AD50" s="8"/>
      <c r="AE50" s="455"/>
      <c r="AF50" s="456"/>
    </row>
    <row r="51" spans="1:33" ht="20.100000000000001" customHeight="1" x14ac:dyDescent="0.2">
      <c r="B51" s="451"/>
      <c r="C51" s="451"/>
      <c r="D51" s="8"/>
      <c r="E51" s="8"/>
      <c r="F51" s="657"/>
      <c r="G51" s="657"/>
      <c r="H51" s="8"/>
      <c r="I51" s="8"/>
      <c r="J51" s="454"/>
      <c r="K51" s="454"/>
      <c r="L51" s="8"/>
      <c r="M51" s="8"/>
      <c r="N51" s="639"/>
      <c r="O51" s="639"/>
      <c r="P51" s="271"/>
      <c r="Q51" s="8"/>
      <c r="R51" s="8"/>
      <c r="S51" s="452"/>
      <c r="T51" s="452"/>
      <c r="U51" s="8"/>
      <c r="V51" s="8"/>
      <c r="W51" s="453"/>
      <c r="X51" s="453"/>
      <c r="Y51" s="8"/>
      <c r="Z51" s="8"/>
      <c r="AA51" s="452"/>
      <c r="AB51" s="452"/>
      <c r="AC51" s="8"/>
      <c r="AD51" s="8"/>
      <c r="AE51" s="455"/>
      <c r="AF51" s="456"/>
    </row>
    <row r="52" spans="1:33" ht="20.100000000000001" customHeight="1" x14ac:dyDescent="0.2">
      <c r="B52" s="451"/>
      <c r="C52" s="451"/>
      <c r="D52" s="8"/>
      <c r="E52" s="8"/>
      <c r="F52" s="657"/>
      <c r="G52" s="657"/>
      <c r="H52" s="8"/>
      <c r="I52" s="8"/>
      <c r="J52" s="454"/>
      <c r="K52" s="454"/>
      <c r="L52" s="8"/>
      <c r="M52" s="8"/>
      <c r="N52" s="639"/>
      <c r="O52" s="639"/>
      <c r="P52" s="271"/>
      <c r="Q52" s="8"/>
      <c r="R52" s="8"/>
      <c r="S52" s="452"/>
      <c r="T52" s="452"/>
      <c r="U52" s="8"/>
      <c r="V52" s="8"/>
      <c r="W52" s="453"/>
      <c r="X52" s="453"/>
      <c r="Y52" s="8"/>
      <c r="Z52" s="8"/>
      <c r="AA52" s="452"/>
      <c r="AB52" s="452"/>
      <c r="AC52" s="8"/>
      <c r="AD52" s="8"/>
      <c r="AE52" s="455"/>
      <c r="AF52" s="456"/>
    </row>
    <row r="53" spans="1:33" ht="20.100000000000001" customHeight="1" x14ac:dyDescent="0.2">
      <c r="B53" s="451"/>
      <c r="C53" s="451"/>
      <c r="D53" s="8"/>
      <c r="E53" s="8"/>
      <c r="F53" s="657"/>
      <c r="G53" s="657"/>
      <c r="H53" s="8"/>
      <c r="I53" s="8"/>
      <c r="J53" s="454"/>
      <c r="K53" s="454"/>
      <c r="L53" s="8"/>
      <c r="M53" s="8"/>
      <c r="N53" s="639"/>
      <c r="O53" s="639"/>
      <c r="P53" s="271"/>
      <c r="Q53" s="8"/>
      <c r="R53" s="8"/>
      <c r="S53" s="452"/>
      <c r="T53" s="452"/>
      <c r="U53" s="8"/>
      <c r="V53" s="8"/>
      <c r="W53" s="453"/>
      <c r="X53" s="453"/>
      <c r="Y53" s="8"/>
      <c r="Z53" s="8"/>
      <c r="AA53" s="452"/>
      <c r="AB53" s="452"/>
      <c r="AC53" s="8"/>
      <c r="AD53" s="8"/>
      <c r="AE53" s="455"/>
      <c r="AF53" s="456"/>
    </row>
    <row r="54" spans="1:33" ht="20.100000000000001" customHeight="1" x14ac:dyDescent="0.2">
      <c r="B54" s="451"/>
      <c r="C54" s="451"/>
      <c r="D54" s="8"/>
      <c r="E54" s="8"/>
      <c r="F54" s="657"/>
      <c r="G54" s="657"/>
      <c r="H54" s="8"/>
      <c r="I54" s="8"/>
      <c r="J54" s="454"/>
      <c r="K54" s="454"/>
      <c r="L54" s="8"/>
      <c r="M54" s="8"/>
      <c r="N54" s="639"/>
      <c r="O54" s="639"/>
      <c r="P54" s="271"/>
      <c r="Q54" s="8"/>
      <c r="R54" s="8"/>
      <c r="S54" s="452"/>
      <c r="T54" s="452"/>
      <c r="U54" s="8"/>
      <c r="V54" s="8"/>
      <c r="W54" s="453"/>
      <c r="X54" s="453"/>
      <c r="Y54" s="8"/>
      <c r="Z54" s="8"/>
      <c r="AA54" s="452"/>
      <c r="AB54" s="452"/>
      <c r="AC54" s="8"/>
      <c r="AD54" s="8"/>
      <c r="AE54" s="455"/>
      <c r="AF54" s="456"/>
    </row>
    <row r="55" spans="1:33" ht="20.100000000000001" customHeight="1" x14ac:dyDescent="0.2">
      <c r="B55" s="451"/>
      <c r="C55" s="451"/>
      <c r="D55" s="8"/>
      <c r="E55" s="8"/>
      <c r="F55" s="657"/>
      <c r="G55" s="657"/>
      <c r="H55" s="8"/>
      <c r="I55" s="8"/>
      <c r="J55" s="454"/>
      <c r="K55" s="454"/>
      <c r="L55" s="8"/>
      <c r="M55" s="8"/>
      <c r="N55" s="639"/>
      <c r="O55" s="639"/>
      <c r="P55" s="271"/>
      <c r="Q55" s="8"/>
      <c r="R55" s="8"/>
      <c r="S55" s="452"/>
      <c r="T55" s="452"/>
      <c r="U55" s="8"/>
      <c r="V55" s="8"/>
      <c r="W55" s="453"/>
      <c r="X55" s="453"/>
      <c r="Y55" s="8"/>
      <c r="Z55" s="8"/>
      <c r="AA55" s="452"/>
      <c r="AB55" s="452"/>
      <c r="AC55" s="8"/>
      <c r="AD55" s="8"/>
      <c r="AE55" s="455"/>
      <c r="AF55" s="456"/>
    </row>
    <row r="56" spans="1:33" ht="20.100000000000001" customHeight="1" x14ac:dyDescent="0.2">
      <c r="B56" s="451"/>
      <c r="C56" s="451"/>
      <c r="D56" s="271"/>
      <c r="E56" s="271"/>
      <c r="F56" s="657"/>
      <c r="G56" s="657"/>
      <c r="H56" s="271"/>
      <c r="I56" s="271"/>
      <c r="J56" s="454"/>
      <c r="K56" s="454"/>
      <c r="L56" s="271"/>
      <c r="M56" s="271"/>
      <c r="N56" s="639"/>
      <c r="O56" s="639"/>
      <c r="P56" s="271"/>
      <c r="Q56" s="271"/>
      <c r="R56" s="271"/>
      <c r="S56" s="452"/>
      <c r="T56" s="452"/>
      <c r="U56" s="271"/>
      <c r="V56" s="271"/>
      <c r="W56" s="453"/>
      <c r="X56" s="453"/>
      <c r="Y56" s="271"/>
      <c r="Z56" s="271"/>
      <c r="AA56" s="452"/>
      <c r="AB56" s="452"/>
      <c r="AC56" s="271"/>
      <c r="AD56" s="271"/>
      <c r="AE56" s="455"/>
      <c r="AF56" s="456"/>
    </row>
    <row r="57" spans="1:33" ht="20.100000000000001" customHeight="1" x14ac:dyDescent="0.2">
      <c r="B57" s="451"/>
      <c r="C57" s="451"/>
      <c r="D57" s="271"/>
      <c r="E57" s="271"/>
      <c r="F57" s="657"/>
      <c r="G57" s="657"/>
      <c r="H57" s="271"/>
      <c r="I57" s="271"/>
      <c r="J57" s="454"/>
      <c r="K57" s="454"/>
      <c r="L57" s="271"/>
      <c r="M57" s="271"/>
      <c r="N57" s="639"/>
      <c r="O57" s="639"/>
      <c r="P57" s="271"/>
      <c r="Q57" s="271"/>
      <c r="R57" s="271"/>
      <c r="S57" s="452"/>
      <c r="T57" s="452"/>
      <c r="U57" s="271"/>
      <c r="V57" s="271"/>
      <c r="W57" s="453"/>
      <c r="X57" s="453"/>
      <c r="Y57" s="271"/>
      <c r="Z57" s="271"/>
      <c r="AA57" s="452"/>
      <c r="AB57" s="452"/>
      <c r="AC57" s="271"/>
      <c r="AD57" s="271"/>
      <c r="AE57" s="455"/>
      <c r="AF57" s="456"/>
    </row>
    <row r="58" spans="1:33" ht="20.100000000000001" customHeight="1" x14ac:dyDescent="0.2">
      <c r="C58" s="232"/>
      <c r="D58" s="232"/>
      <c r="G58" s="232"/>
      <c r="H58" s="232"/>
      <c r="K58" s="232"/>
      <c r="L58" s="232"/>
      <c r="O58" s="232"/>
      <c r="P58" s="232"/>
      <c r="T58" s="232"/>
      <c r="U58" s="232"/>
      <c r="X58" s="232"/>
      <c r="Y58" s="232"/>
      <c r="AB58" s="245" t="s">
        <v>86</v>
      </c>
      <c r="AC58" s="241" t="s">
        <v>15</v>
      </c>
      <c r="AD58" s="241" t="s">
        <v>16</v>
      </c>
      <c r="AE58" s="241" t="s">
        <v>16</v>
      </c>
      <c r="AF58" s="241" t="s">
        <v>14</v>
      </c>
      <c r="AG58" s="84" t="s">
        <v>87</v>
      </c>
    </row>
    <row r="59" spans="1:33" ht="20.100000000000001" customHeight="1" x14ac:dyDescent="0.2">
      <c r="A59" s="7"/>
      <c r="B59" s="461" t="s">
        <v>5</v>
      </c>
      <c r="C59" s="462">
        <v>0.39583333333333331</v>
      </c>
      <c r="D59" s="462"/>
      <c r="E59" s="462"/>
      <c r="G59" s="445" t="str">
        <f>F50</f>
        <v>ＪＦＣ　足利ラトゥール</v>
      </c>
      <c r="H59" s="445"/>
      <c r="I59" s="445"/>
      <c r="J59" s="445"/>
      <c r="K59" s="445"/>
      <c r="L59" s="445"/>
      <c r="M59" s="445"/>
      <c r="N59" s="446">
        <f>P59+P60</f>
        <v>0</v>
      </c>
      <c r="O59" s="447" t="s">
        <v>10</v>
      </c>
      <c r="P59" s="230">
        <v>0</v>
      </c>
      <c r="Q59" s="239" t="s">
        <v>37</v>
      </c>
      <c r="R59" s="230">
        <v>1</v>
      </c>
      <c r="S59" s="447" t="s">
        <v>11</v>
      </c>
      <c r="T59" s="446">
        <f>R59+R60</f>
        <v>2</v>
      </c>
      <c r="U59" s="464" t="str">
        <f>J50</f>
        <v>ＦＣ　ＶＡＬＯＮセカンド</v>
      </c>
      <c r="V59" s="464"/>
      <c r="W59" s="464"/>
      <c r="X59" s="464"/>
      <c r="Y59" s="464"/>
      <c r="Z59" s="464"/>
      <c r="AA59" s="464"/>
      <c r="AB59" s="458" t="s">
        <v>86</v>
      </c>
      <c r="AC59" s="459" t="s">
        <v>80</v>
      </c>
      <c r="AD59" s="459" t="s">
        <v>81</v>
      </c>
      <c r="AE59" s="459" t="s">
        <v>82</v>
      </c>
      <c r="AF59" s="459">
        <v>6</v>
      </c>
      <c r="AG59" s="460" t="s">
        <v>87</v>
      </c>
    </row>
    <row r="60" spans="1:33" ht="20.100000000000001" customHeight="1" x14ac:dyDescent="0.2">
      <c r="A60" s="7"/>
      <c r="B60" s="461"/>
      <c r="C60" s="462"/>
      <c r="D60" s="462"/>
      <c r="E60" s="462"/>
      <c r="G60" s="445"/>
      <c r="H60" s="445"/>
      <c r="I60" s="445"/>
      <c r="J60" s="445"/>
      <c r="K60" s="445"/>
      <c r="L60" s="445"/>
      <c r="M60" s="445"/>
      <c r="N60" s="446"/>
      <c r="O60" s="447"/>
      <c r="P60" s="230">
        <v>0</v>
      </c>
      <c r="Q60" s="239" t="s">
        <v>37</v>
      </c>
      <c r="R60" s="230">
        <v>1</v>
      </c>
      <c r="S60" s="447"/>
      <c r="T60" s="446"/>
      <c r="U60" s="464"/>
      <c r="V60" s="464"/>
      <c r="W60" s="464"/>
      <c r="X60" s="464"/>
      <c r="Y60" s="464"/>
      <c r="Z60" s="464"/>
      <c r="AA60" s="464"/>
      <c r="AB60" s="458"/>
      <c r="AC60" s="459"/>
      <c r="AD60" s="459"/>
      <c r="AE60" s="459"/>
      <c r="AF60" s="459"/>
      <c r="AG60" s="460"/>
    </row>
    <row r="61" spans="1:33" ht="20.100000000000001" customHeight="1" x14ac:dyDescent="0.2">
      <c r="C61" s="14"/>
      <c r="D61" s="14"/>
      <c r="E61" s="13"/>
      <c r="G61" s="230"/>
      <c r="H61" s="230"/>
      <c r="I61" s="272"/>
      <c r="J61" s="272"/>
      <c r="K61" s="230"/>
      <c r="L61" s="230"/>
      <c r="M61" s="272"/>
      <c r="N61" s="272"/>
      <c r="O61" s="230"/>
      <c r="P61" s="230"/>
      <c r="Q61" s="272"/>
      <c r="R61" s="272"/>
      <c r="S61" s="272"/>
      <c r="T61" s="230"/>
      <c r="U61" s="230"/>
      <c r="V61" s="272"/>
      <c r="W61" s="272"/>
      <c r="X61" s="230"/>
      <c r="Y61" s="230"/>
      <c r="Z61" s="272"/>
      <c r="AA61" s="272"/>
      <c r="AB61" s="227"/>
      <c r="AC61" s="21"/>
      <c r="AD61" s="21"/>
      <c r="AE61" s="22"/>
      <c r="AF61" s="22"/>
      <c r="AG61" s="228"/>
    </row>
    <row r="62" spans="1:33" ht="20.100000000000001" customHeight="1" x14ac:dyDescent="0.2">
      <c r="A62" s="7"/>
      <c r="B62" s="461" t="s">
        <v>6</v>
      </c>
      <c r="C62" s="462">
        <v>0.4236111111111111</v>
      </c>
      <c r="D62" s="462"/>
      <c r="E62" s="462"/>
      <c r="G62" s="465" t="str">
        <f>S50</f>
        <v>ＦＣブロケード</v>
      </c>
      <c r="H62" s="465"/>
      <c r="I62" s="465"/>
      <c r="J62" s="465"/>
      <c r="K62" s="465"/>
      <c r="L62" s="465"/>
      <c r="M62" s="465"/>
      <c r="N62" s="446">
        <f>P62+P63</f>
        <v>0</v>
      </c>
      <c r="O62" s="447" t="s">
        <v>10</v>
      </c>
      <c r="P62" s="230">
        <v>0</v>
      </c>
      <c r="Q62" s="239" t="s">
        <v>37</v>
      </c>
      <c r="R62" s="230">
        <v>0</v>
      </c>
      <c r="S62" s="447" t="s">
        <v>11</v>
      </c>
      <c r="T62" s="446">
        <f>R62+R63</f>
        <v>0</v>
      </c>
      <c r="U62" s="465" t="str">
        <f>W50</f>
        <v>ＪＦＣ　Ｗｉｎｇ</v>
      </c>
      <c r="V62" s="465"/>
      <c r="W62" s="465"/>
      <c r="X62" s="465"/>
      <c r="Y62" s="465"/>
      <c r="Z62" s="465"/>
      <c r="AA62" s="465"/>
      <c r="AB62" s="458" t="s">
        <v>86</v>
      </c>
      <c r="AC62" s="459" t="s">
        <v>83</v>
      </c>
      <c r="AD62" s="459" t="s">
        <v>84</v>
      </c>
      <c r="AE62" s="459" t="s">
        <v>85</v>
      </c>
      <c r="AF62" s="459">
        <v>3</v>
      </c>
      <c r="AG62" s="460" t="s">
        <v>87</v>
      </c>
    </row>
    <row r="63" spans="1:33" ht="20.100000000000001" customHeight="1" x14ac:dyDescent="0.2">
      <c r="A63" s="7"/>
      <c r="B63" s="461"/>
      <c r="C63" s="462"/>
      <c r="D63" s="462"/>
      <c r="E63" s="462"/>
      <c r="G63" s="465"/>
      <c r="H63" s="465"/>
      <c r="I63" s="465"/>
      <c r="J63" s="465"/>
      <c r="K63" s="465"/>
      <c r="L63" s="465"/>
      <c r="M63" s="465"/>
      <c r="N63" s="446"/>
      <c r="O63" s="447"/>
      <c r="P63" s="230">
        <v>0</v>
      </c>
      <c r="Q63" s="239" t="s">
        <v>37</v>
      </c>
      <c r="R63" s="230">
        <v>0</v>
      </c>
      <c r="S63" s="447"/>
      <c r="T63" s="446"/>
      <c r="U63" s="465"/>
      <c r="V63" s="465"/>
      <c r="W63" s="465"/>
      <c r="X63" s="465"/>
      <c r="Y63" s="465"/>
      <c r="Z63" s="465"/>
      <c r="AA63" s="465"/>
      <c r="AB63" s="458"/>
      <c r="AC63" s="459"/>
      <c r="AD63" s="459"/>
      <c r="AE63" s="459"/>
      <c r="AF63" s="459"/>
      <c r="AG63" s="460"/>
    </row>
    <row r="64" spans="1:33" ht="20.100000000000001" customHeight="1" x14ac:dyDescent="0.2">
      <c r="A64" s="7"/>
      <c r="C64" s="14"/>
      <c r="D64" s="14"/>
      <c r="E64" s="13"/>
      <c r="G64" s="230"/>
      <c r="H64" s="230"/>
      <c r="I64" s="272"/>
      <c r="J64" s="272"/>
      <c r="K64" s="230"/>
      <c r="L64" s="230"/>
      <c r="M64" s="272"/>
      <c r="N64" s="272"/>
      <c r="O64" s="230"/>
      <c r="P64" s="230"/>
      <c r="Q64" s="272"/>
      <c r="R64" s="272"/>
      <c r="S64" s="272"/>
      <c r="T64" s="230"/>
      <c r="U64" s="230"/>
      <c r="V64" s="272"/>
      <c r="W64" s="272"/>
      <c r="X64" s="230"/>
      <c r="Y64" s="230"/>
      <c r="Z64" s="272"/>
      <c r="AA64" s="272"/>
      <c r="AB64" s="227"/>
      <c r="AC64" s="21"/>
      <c r="AD64" s="21"/>
      <c r="AE64" s="22"/>
      <c r="AF64" s="22"/>
      <c r="AG64" s="228"/>
    </row>
    <row r="65" spans="1:33" ht="20.100000000000001" customHeight="1" x14ac:dyDescent="0.2">
      <c r="A65" s="7"/>
      <c r="B65" s="461" t="s">
        <v>7</v>
      </c>
      <c r="C65" s="462">
        <v>0.4513888888888889</v>
      </c>
      <c r="D65" s="462"/>
      <c r="E65" s="462"/>
      <c r="G65" s="445" t="str">
        <f>F50</f>
        <v>ＪＦＣ　足利ラトゥール</v>
      </c>
      <c r="H65" s="445"/>
      <c r="I65" s="445"/>
      <c r="J65" s="445"/>
      <c r="K65" s="445"/>
      <c r="L65" s="445"/>
      <c r="M65" s="445"/>
      <c r="N65" s="446">
        <f>P65+P66</f>
        <v>0</v>
      </c>
      <c r="O65" s="447" t="s">
        <v>10</v>
      </c>
      <c r="P65" s="230">
        <v>0</v>
      </c>
      <c r="Q65" s="239" t="s">
        <v>37</v>
      </c>
      <c r="R65" s="230">
        <v>4</v>
      </c>
      <c r="S65" s="447" t="s">
        <v>11</v>
      </c>
      <c r="T65" s="446">
        <f>R65+R66</f>
        <v>7</v>
      </c>
      <c r="U65" s="617" t="str">
        <f>N50</f>
        <v>ヴェルフェ矢板Ｕ－１２・ｆｌｅｕｒ</v>
      </c>
      <c r="V65" s="617"/>
      <c r="W65" s="617"/>
      <c r="X65" s="617"/>
      <c r="Y65" s="617"/>
      <c r="Z65" s="617"/>
      <c r="AA65" s="617"/>
      <c r="AB65" s="458" t="s">
        <v>86</v>
      </c>
      <c r="AC65" s="459" t="s">
        <v>82</v>
      </c>
      <c r="AD65" s="459" t="s">
        <v>80</v>
      </c>
      <c r="AE65" s="459" t="s">
        <v>81</v>
      </c>
      <c r="AF65" s="459">
        <v>5</v>
      </c>
      <c r="AG65" s="460" t="s">
        <v>87</v>
      </c>
    </row>
    <row r="66" spans="1:33" ht="20.100000000000001" customHeight="1" x14ac:dyDescent="0.2">
      <c r="A66" s="7"/>
      <c r="B66" s="461"/>
      <c r="C66" s="462"/>
      <c r="D66" s="462"/>
      <c r="E66" s="462"/>
      <c r="G66" s="445"/>
      <c r="H66" s="445"/>
      <c r="I66" s="445"/>
      <c r="J66" s="445"/>
      <c r="K66" s="445"/>
      <c r="L66" s="445"/>
      <c r="M66" s="445"/>
      <c r="N66" s="446"/>
      <c r="O66" s="447"/>
      <c r="P66" s="230">
        <v>0</v>
      </c>
      <c r="Q66" s="239" t="s">
        <v>37</v>
      </c>
      <c r="R66" s="230">
        <v>3</v>
      </c>
      <c r="S66" s="447"/>
      <c r="T66" s="446"/>
      <c r="U66" s="617"/>
      <c r="V66" s="617"/>
      <c r="W66" s="617"/>
      <c r="X66" s="617"/>
      <c r="Y66" s="617"/>
      <c r="Z66" s="617"/>
      <c r="AA66" s="617"/>
      <c r="AB66" s="458"/>
      <c r="AC66" s="459"/>
      <c r="AD66" s="459"/>
      <c r="AE66" s="459"/>
      <c r="AF66" s="459"/>
      <c r="AG66" s="460"/>
    </row>
    <row r="67" spans="1:33" ht="20.100000000000001" customHeight="1" x14ac:dyDescent="0.2">
      <c r="A67" s="7"/>
      <c r="B67" s="229"/>
      <c r="C67" s="238"/>
      <c r="D67" s="238"/>
      <c r="E67" s="238"/>
      <c r="G67" s="230"/>
      <c r="H67" s="230"/>
      <c r="I67" s="230"/>
      <c r="J67" s="230"/>
      <c r="K67" s="230"/>
      <c r="L67" s="230"/>
      <c r="M67" s="230"/>
      <c r="N67" s="18"/>
      <c r="O67" s="231"/>
      <c r="P67" s="230"/>
      <c r="Q67" s="272"/>
      <c r="R67" s="272"/>
      <c r="S67" s="231"/>
      <c r="T67" s="18"/>
      <c r="U67" s="230"/>
      <c r="V67" s="230"/>
      <c r="W67" s="230"/>
      <c r="X67" s="230"/>
      <c r="Y67" s="230"/>
      <c r="Z67" s="230"/>
      <c r="AA67" s="230"/>
      <c r="AB67" s="227"/>
      <c r="AC67" s="21"/>
      <c r="AD67" s="21"/>
      <c r="AE67" s="22"/>
      <c r="AF67" s="22"/>
      <c r="AG67" s="228"/>
    </row>
    <row r="68" spans="1:33" ht="20.100000000000001" customHeight="1" x14ac:dyDescent="0.2">
      <c r="A68" s="7"/>
      <c r="B68" s="461" t="s">
        <v>8</v>
      </c>
      <c r="C68" s="462">
        <v>0.47916666666666669</v>
      </c>
      <c r="D68" s="462"/>
      <c r="E68" s="462"/>
      <c r="G68" s="464" t="str">
        <f>S50</f>
        <v>ＦＣブロケード</v>
      </c>
      <c r="H68" s="464"/>
      <c r="I68" s="464"/>
      <c r="J68" s="464"/>
      <c r="K68" s="464"/>
      <c r="L68" s="464"/>
      <c r="M68" s="464"/>
      <c r="N68" s="446">
        <f>P68+P69</f>
        <v>2</v>
      </c>
      <c r="O68" s="447" t="s">
        <v>10</v>
      </c>
      <c r="P68" s="230">
        <v>1</v>
      </c>
      <c r="Q68" s="239" t="s">
        <v>37</v>
      </c>
      <c r="R68" s="230">
        <v>1</v>
      </c>
      <c r="S68" s="447" t="s">
        <v>11</v>
      </c>
      <c r="T68" s="446">
        <f>R68+R69</f>
        <v>1</v>
      </c>
      <c r="U68" s="445" t="str">
        <f>AA50</f>
        <v>市野沢ＦＣ</v>
      </c>
      <c r="V68" s="445"/>
      <c r="W68" s="445"/>
      <c r="X68" s="445"/>
      <c r="Y68" s="445"/>
      <c r="Z68" s="445"/>
      <c r="AA68" s="445"/>
      <c r="AB68" s="458" t="s">
        <v>86</v>
      </c>
      <c r="AC68" s="459" t="s">
        <v>85</v>
      </c>
      <c r="AD68" s="459" t="s">
        <v>83</v>
      </c>
      <c r="AE68" s="459" t="s">
        <v>84</v>
      </c>
      <c r="AF68" s="459">
        <v>2</v>
      </c>
      <c r="AG68" s="460" t="s">
        <v>87</v>
      </c>
    </row>
    <row r="69" spans="1:33" ht="20.100000000000001" customHeight="1" x14ac:dyDescent="0.2">
      <c r="A69" s="7"/>
      <c r="B69" s="461"/>
      <c r="C69" s="462"/>
      <c r="D69" s="462"/>
      <c r="E69" s="462"/>
      <c r="G69" s="464"/>
      <c r="H69" s="464"/>
      <c r="I69" s="464"/>
      <c r="J69" s="464"/>
      <c r="K69" s="464"/>
      <c r="L69" s="464"/>
      <c r="M69" s="464"/>
      <c r="N69" s="446"/>
      <c r="O69" s="447"/>
      <c r="P69" s="230">
        <v>1</v>
      </c>
      <c r="Q69" s="239" t="s">
        <v>37</v>
      </c>
      <c r="R69" s="230">
        <v>0</v>
      </c>
      <c r="S69" s="447"/>
      <c r="T69" s="446"/>
      <c r="U69" s="445"/>
      <c r="V69" s="445"/>
      <c r="W69" s="445"/>
      <c r="X69" s="445"/>
      <c r="Y69" s="445"/>
      <c r="Z69" s="445"/>
      <c r="AA69" s="445"/>
      <c r="AB69" s="458"/>
      <c r="AC69" s="459"/>
      <c r="AD69" s="459"/>
      <c r="AE69" s="459"/>
      <c r="AF69" s="459"/>
      <c r="AG69" s="460"/>
    </row>
    <row r="70" spans="1:33" ht="20.100000000000001" customHeight="1" x14ac:dyDescent="0.2">
      <c r="A70" s="7"/>
      <c r="C70" s="14"/>
      <c r="D70" s="14"/>
      <c r="E70" s="13"/>
      <c r="G70" s="230"/>
      <c r="H70" s="230"/>
      <c r="I70" s="272"/>
      <c r="J70" s="272"/>
      <c r="K70" s="230"/>
      <c r="L70" s="230"/>
      <c r="M70" s="272"/>
      <c r="N70" s="272"/>
      <c r="O70" s="230"/>
      <c r="P70" s="230"/>
      <c r="Q70" s="272"/>
      <c r="R70" s="272"/>
      <c r="S70" s="272"/>
      <c r="T70" s="230"/>
      <c r="U70" s="230"/>
      <c r="V70" s="272"/>
      <c r="W70" s="272"/>
      <c r="X70" s="230"/>
      <c r="Y70" s="230"/>
      <c r="Z70" s="272"/>
      <c r="AA70" s="272"/>
      <c r="AB70" s="227"/>
      <c r="AC70" s="21"/>
      <c r="AD70" s="21"/>
      <c r="AE70" s="22"/>
      <c r="AF70" s="22"/>
      <c r="AG70" s="228"/>
    </row>
    <row r="71" spans="1:33" ht="20.100000000000001" customHeight="1" x14ac:dyDescent="0.2">
      <c r="A71" s="7"/>
      <c r="B71" s="461" t="s">
        <v>9</v>
      </c>
      <c r="C71" s="462">
        <v>0.50694444444444442</v>
      </c>
      <c r="D71" s="462"/>
      <c r="E71" s="462"/>
      <c r="G71" s="445" t="str">
        <f>J50</f>
        <v>ＦＣ　ＶＡＬＯＮセカンド</v>
      </c>
      <c r="H71" s="445"/>
      <c r="I71" s="445"/>
      <c r="J71" s="445"/>
      <c r="K71" s="445"/>
      <c r="L71" s="445"/>
      <c r="M71" s="445"/>
      <c r="N71" s="446">
        <f>P71+P72</f>
        <v>0</v>
      </c>
      <c r="O71" s="447" t="s">
        <v>10</v>
      </c>
      <c r="P71" s="230">
        <v>0</v>
      </c>
      <c r="Q71" s="239" t="s">
        <v>37</v>
      </c>
      <c r="R71" s="230">
        <v>1</v>
      </c>
      <c r="S71" s="447" t="s">
        <v>11</v>
      </c>
      <c r="T71" s="446">
        <f>R71+R72</f>
        <v>2</v>
      </c>
      <c r="U71" s="617" t="str">
        <f>N50</f>
        <v>ヴェルフェ矢板Ｕ－１２・ｆｌｅｕｒ</v>
      </c>
      <c r="V71" s="617"/>
      <c r="W71" s="617"/>
      <c r="X71" s="617"/>
      <c r="Y71" s="617"/>
      <c r="Z71" s="617"/>
      <c r="AA71" s="617"/>
      <c r="AB71" s="458" t="s">
        <v>86</v>
      </c>
      <c r="AC71" s="459" t="s">
        <v>81</v>
      </c>
      <c r="AD71" s="459" t="s">
        <v>82</v>
      </c>
      <c r="AE71" s="459" t="s">
        <v>80</v>
      </c>
      <c r="AF71" s="459">
        <v>4</v>
      </c>
      <c r="AG71" s="460" t="s">
        <v>87</v>
      </c>
    </row>
    <row r="72" spans="1:33" ht="20.100000000000001" customHeight="1" x14ac:dyDescent="0.2">
      <c r="A72" s="7"/>
      <c r="B72" s="461"/>
      <c r="C72" s="462"/>
      <c r="D72" s="462"/>
      <c r="E72" s="462"/>
      <c r="G72" s="445"/>
      <c r="H72" s="445"/>
      <c r="I72" s="445"/>
      <c r="J72" s="445"/>
      <c r="K72" s="445"/>
      <c r="L72" s="445"/>
      <c r="M72" s="445"/>
      <c r="N72" s="446"/>
      <c r="O72" s="447"/>
      <c r="P72" s="230">
        <v>0</v>
      </c>
      <c r="Q72" s="239" t="s">
        <v>37</v>
      </c>
      <c r="R72" s="230">
        <v>1</v>
      </c>
      <c r="S72" s="447"/>
      <c r="T72" s="446"/>
      <c r="U72" s="617"/>
      <c r="V72" s="617"/>
      <c r="W72" s="617"/>
      <c r="X72" s="617"/>
      <c r="Y72" s="617"/>
      <c r="Z72" s="617"/>
      <c r="AA72" s="617"/>
      <c r="AB72" s="458"/>
      <c r="AC72" s="459"/>
      <c r="AD72" s="459"/>
      <c r="AE72" s="459"/>
      <c r="AF72" s="459"/>
      <c r="AG72" s="460"/>
    </row>
    <row r="73" spans="1:33" ht="20.100000000000001" customHeight="1" x14ac:dyDescent="0.2">
      <c r="A73" s="7"/>
      <c r="C73" s="14"/>
      <c r="D73" s="14"/>
      <c r="E73" s="13"/>
      <c r="G73" s="230"/>
      <c r="H73" s="230"/>
      <c r="I73" s="272"/>
      <c r="J73" s="272"/>
      <c r="K73" s="230"/>
      <c r="L73" s="230"/>
      <c r="M73" s="272"/>
      <c r="N73" s="272"/>
      <c r="O73" s="230"/>
      <c r="P73" s="230"/>
      <c r="Q73" s="272"/>
      <c r="R73" s="272"/>
      <c r="S73" s="272"/>
      <c r="T73" s="230"/>
      <c r="U73" s="230"/>
      <c r="V73" s="272"/>
      <c r="W73" s="272"/>
      <c r="X73" s="230"/>
      <c r="Y73" s="230"/>
      <c r="Z73" s="272"/>
      <c r="AA73" s="272"/>
      <c r="AB73" s="227"/>
      <c r="AC73" s="232"/>
      <c r="AD73" s="21"/>
      <c r="AE73" s="21"/>
      <c r="AF73" s="22"/>
      <c r="AG73" s="83"/>
    </row>
    <row r="74" spans="1:33" ht="20.100000000000001" customHeight="1" x14ac:dyDescent="0.2">
      <c r="A74" s="7"/>
      <c r="B74" s="461" t="s">
        <v>1</v>
      </c>
      <c r="C74" s="462">
        <v>0.53472222222222221</v>
      </c>
      <c r="D74" s="462"/>
      <c r="E74" s="462"/>
      <c r="G74" s="464" t="str">
        <f>W50</f>
        <v>ＪＦＣ　Ｗｉｎｇ</v>
      </c>
      <c r="H74" s="464"/>
      <c r="I74" s="464"/>
      <c r="J74" s="464"/>
      <c r="K74" s="464"/>
      <c r="L74" s="464"/>
      <c r="M74" s="464"/>
      <c r="N74" s="446">
        <f>P74+P75</f>
        <v>6</v>
      </c>
      <c r="O74" s="447" t="s">
        <v>10</v>
      </c>
      <c r="P74" s="230">
        <v>4</v>
      </c>
      <c r="Q74" s="239" t="s">
        <v>37</v>
      </c>
      <c r="R74" s="230">
        <v>0</v>
      </c>
      <c r="S74" s="447" t="s">
        <v>11</v>
      </c>
      <c r="T74" s="446">
        <f>R74+R75</f>
        <v>0</v>
      </c>
      <c r="U74" s="445" t="str">
        <f>AA50</f>
        <v>市野沢ＦＣ</v>
      </c>
      <c r="V74" s="445"/>
      <c r="W74" s="445"/>
      <c r="X74" s="445"/>
      <c r="Y74" s="445"/>
      <c r="Z74" s="445"/>
      <c r="AA74" s="445"/>
      <c r="AB74" s="458" t="s">
        <v>86</v>
      </c>
      <c r="AC74" s="459" t="s">
        <v>84</v>
      </c>
      <c r="AD74" s="459" t="s">
        <v>85</v>
      </c>
      <c r="AE74" s="459" t="s">
        <v>83</v>
      </c>
      <c r="AF74" s="459">
        <v>1</v>
      </c>
      <c r="AG74" s="460" t="s">
        <v>87</v>
      </c>
    </row>
    <row r="75" spans="1:33" ht="20.100000000000001" customHeight="1" x14ac:dyDescent="0.2">
      <c r="A75" s="7"/>
      <c r="B75" s="461"/>
      <c r="C75" s="462"/>
      <c r="D75" s="462"/>
      <c r="E75" s="462"/>
      <c r="G75" s="464"/>
      <c r="H75" s="464"/>
      <c r="I75" s="464"/>
      <c r="J75" s="464"/>
      <c r="K75" s="464"/>
      <c r="L75" s="464"/>
      <c r="M75" s="464"/>
      <c r="N75" s="446"/>
      <c r="O75" s="447"/>
      <c r="P75" s="230">
        <v>2</v>
      </c>
      <c r="Q75" s="239" t="s">
        <v>37</v>
      </c>
      <c r="R75" s="230">
        <v>0</v>
      </c>
      <c r="S75" s="447"/>
      <c r="T75" s="446"/>
      <c r="U75" s="445"/>
      <c r="V75" s="445"/>
      <c r="W75" s="445"/>
      <c r="X75" s="445"/>
      <c r="Y75" s="445"/>
      <c r="Z75" s="445"/>
      <c r="AA75" s="445"/>
      <c r="AB75" s="458"/>
      <c r="AC75" s="459"/>
      <c r="AD75" s="459"/>
      <c r="AE75" s="459"/>
      <c r="AF75" s="459"/>
      <c r="AG75" s="460"/>
    </row>
    <row r="76" spans="1:33" ht="20.100000000000001" customHeight="1" x14ac:dyDescent="0.2">
      <c r="B76" s="229"/>
      <c r="C76" s="20"/>
      <c r="D76" s="20"/>
      <c r="E76" s="20"/>
      <c r="G76" s="230"/>
      <c r="H76" s="230"/>
      <c r="I76" s="230"/>
      <c r="J76" s="230"/>
      <c r="K76" s="230"/>
      <c r="L76" s="230"/>
      <c r="M76" s="230"/>
      <c r="N76" s="18"/>
      <c r="O76" s="231"/>
      <c r="P76" s="230"/>
      <c r="Q76" s="239"/>
      <c r="R76" s="272"/>
      <c r="S76" s="231"/>
      <c r="T76" s="18"/>
      <c r="U76" s="230"/>
      <c r="V76" s="230"/>
      <c r="W76" s="230"/>
      <c r="X76" s="230"/>
      <c r="Y76" s="230"/>
      <c r="Z76" s="230"/>
      <c r="AA76" s="230"/>
      <c r="AB76" s="232"/>
      <c r="AC76" s="232"/>
      <c r="AF76" s="232"/>
      <c r="AG76" s="232"/>
    </row>
    <row r="77" spans="1:33" ht="20.100000000000001" customHeight="1" x14ac:dyDescent="0.2">
      <c r="C77" s="468" t="str">
        <f>J46</f>
        <v>L</v>
      </c>
      <c r="D77" s="469"/>
      <c r="E77" s="469"/>
      <c r="F77" s="470"/>
      <c r="G77" s="496" t="str">
        <f>C79</f>
        <v>ＪＦＣ　足利ラトゥール</v>
      </c>
      <c r="H77" s="497"/>
      <c r="I77" s="500" t="str">
        <f>C81</f>
        <v>ＦＣ　ＶＡＬＯＮセカンド</v>
      </c>
      <c r="J77" s="501"/>
      <c r="K77" s="524" t="str">
        <f>C83</f>
        <v>ヴェルフェ矢板Ｕ－１２・ｆｌｅｕｒ</v>
      </c>
      <c r="L77" s="525"/>
      <c r="M77" s="466" t="s">
        <v>2</v>
      </c>
      <c r="N77" s="466" t="s">
        <v>3</v>
      </c>
      <c r="O77" s="466" t="s">
        <v>12</v>
      </c>
      <c r="P77" s="466" t="s">
        <v>4</v>
      </c>
      <c r="R77" s="482" t="str">
        <f>W46</f>
        <v>LL</v>
      </c>
      <c r="S77" s="483"/>
      <c r="T77" s="483"/>
      <c r="U77" s="484"/>
      <c r="V77" s="492" t="str">
        <f>R79</f>
        <v>ＦＣブロケード</v>
      </c>
      <c r="W77" s="493"/>
      <c r="X77" s="492" t="str">
        <f>R81</f>
        <v>ＪＦＣ　Ｗｉｎｇ</v>
      </c>
      <c r="Y77" s="493"/>
      <c r="Z77" s="492" t="str">
        <f>R83</f>
        <v>市野沢ＦＣ</v>
      </c>
      <c r="AA77" s="493"/>
      <c r="AB77" s="466" t="s">
        <v>2</v>
      </c>
      <c r="AC77" s="466" t="s">
        <v>3</v>
      </c>
      <c r="AD77" s="466" t="s">
        <v>12</v>
      </c>
      <c r="AE77" s="466" t="s">
        <v>4</v>
      </c>
    </row>
    <row r="78" spans="1:33" ht="20.100000000000001" customHeight="1" x14ac:dyDescent="0.2">
      <c r="C78" s="471"/>
      <c r="D78" s="472"/>
      <c r="E78" s="472"/>
      <c r="F78" s="473"/>
      <c r="G78" s="498"/>
      <c r="H78" s="499"/>
      <c r="I78" s="502"/>
      <c r="J78" s="503"/>
      <c r="K78" s="526"/>
      <c r="L78" s="527"/>
      <c r="M78" s="467"/>
      <c r="N78" s="467"/>
      <c r="O78" s="467"/>
      <c r="P78" s="467"/>
      <c r="R78" s="485"/>
      <c r="S78" s="486"/>
      <c r="T78" s="486"/>
      <c r="U78" s="487"/>
      <c r="V78" s="494"/>
      <c r="W78" s="495"/>
      <c r="X78" s="494"/>
      <c r="Y78" s="495"/>
      <c r="Z78" s="494"/>
      <c r="AA78" s="495"/>
      <c r="AB78" s="467"/>
      <c r="AC78" s="467"/>
      <c r="AD78" s="467"/>
      <c r="AE78" s="467"/>
    </row>
    <row r="79" spans="1:33" ht="20.100000000000001" customHeight="1" x14ac:dyDescent="0.2">
      <c r="C79" s="468" t="str">
        <f>F50</f>
        <v>ＪＦＣ　足利ラトゥール</v>
      </c>
      <c r="D79" s="469"/>
      <c r="E79" s="469"/>
      <c r="F79" s="470"/>
      <c r="G79" s="474"/>
      <c r="H79" s="475"/>
      <c r="I79" s="281">
        <f>N59</f>
        <v>0</v>
      </c>
      <c r="J79" s="281">
        <f>T59</f>
        <v>2</v>
      </c>
      <c r="K79" s="281">
        <f>N65</f>
        <v>0</v>
      </c>
      <c r="L79" s="281">
        <f>T65</f>
        <v>7</v>
      </c>
      <c r="M79" s="478">
        <f>COUNTIF(G80:L80,"○")*3+COUNTIF(G80:L80,"△")</f>
        <v>0</v>
      </c>
      <c r="N79" s="480">
        <f>O79-J79-L79</f>
        <v>-9</v>
      </c>
      <c r="O79" s="480">
        <f>I79+K79</f>
        <v>0</v>
      </c>
      <c r="P79" s="480">
        <v>3</v>
      </c>
      <c r="R79" s="468" t="str">
        <f>S50</f>
        <v>ＦＣブロケード</v>
      </c>
      <c r="S79" s="469"/>
      <c r="T79" s="469"/>
      <c r="U79" s="470"/>
      <c r="V79" s="474"/>
      <c r="W79" s="475"/>
      <c r="X79" s="281">
        <f>N62</f>
        <v>0</v>
      </c>
      <c r="Y79" s="281">
        <f>T62</f>
        <v>0</v>
      </c>
      <c r="Z79" s="281">
        <f>N68</f>
        <v>2</v>
      </c>
      <c r="AA79" s="281">
        <f>T68</f>
        <v>1</v>
      </c>
      <c r="AB79" s="478">
        <f>COUNTIF(V80:AA80,"○")*3+COUNTIF(V80:AA80,"△")</f>
        <v>4</v>
      </c>
      <c r="AC79" s="480">
        <f>AD79-Y79-AA79</f>
        <v>1</v>
      </c>
      <c r="AD79" s="480">
        <f>X79+Z79</f>
        <v>2</v>
      </c>
      <c r="AE79" s="480">
        <v>2</v>
      </c>
    </row>
    <row r="80" spans="1:33" ht="20.100000000000001" customHeight="1" x14ac:dyDescent="0.2">
      <c r="C80" s="471"/>
      <c r="D80" s="472"/>
      <c r="E80" s="472"/>
      <c r="F80" s="473"/>
      <c r="G80" s="476"/>
      <c r="H80" s="477"/>
      <c r="I80" s="504" t="str">
        <f>IF(I79&gt;J79,"○",IF(I79&lt;J79,"×",IF(I79=J79,"△")))</f>
        <v>×</v>
      </c>
      <c r="J80" s="505"/>
      <c r="K80" s="504" t="str">
        <f>IF(K79&gt;L79,"○",IF(K79&lt;L79,"×",IF(K79=L79,"△")))</f>
        <v>×</v>
      </c>
      <c r="L80" s="505"/>
      <c r="M80" s="479"/>
      <c r="N80" s="481"/>
      <c r="O80" s="481"/>
      <c r="P80" s="481"/>
      <c r="R80" s="471"/>
      <c r="S80" s="472"/>
      <c r="T80" s="472"/>
      <c r="U80" s="473"/>
      <c r="V80" s="476"/>
      <c r="W80" s="477"/>
      <c r="X80" s="504" t="str">
        <f>IF(X79&gt;Y79,"○",IF(X79&lt;Y79,"×",IF(X79=Y79,"△")))</f>
        <v>△</v>
      </c>
      <c r="Y80" s="505"/>
      <c r="Z80" s="504" t="str">
        <f t="shared" ref="Z80" si="2">IF(Z79&gt;AA79,"○",IF(Z79&lt;AA79,"×",IF(Z79=AA79,"△")))</f>
        <v>○</v>
      </c>
      <c r="AA80" s="505"/>
      <c r="AB80" s="479"/>
      <c r="AC80" s="481"/>
      <c r="AD80" s="481"/>
      <c r="AE80" s="481"/>
    </row>
    <row r="81" spans="3:31" ht="20.100000000000001" customHeight="1" x14ac:dyDescent="0.2">
      <c r="C81" s="468" t="str">
        <f>J50</f>
        <v>ＦＣ　ＶＡＬＯＮセカンド</v>
      </c>
      <c r="D81" s="469"/>
      <c r="E81" s="469"/>
      <c r="F81" s="470"/>
      <c r="G81" s="281">
        <f>J79</f>
        <v>2</v>
      </c>
      <c r="H81" s="281">
        <f>I79</f>
        <v>0</v>
      </c>
      <c r="I81" s="474"/>
      <c r="J81" s="475"/>
      <c r="K81" s="281">
        <f>N71</f>
        <v>0</v>
      </c>
      <c r="L81" s="281">
        <f>T71</f>
        <v>2</v>
      </c>
      <c r="M81" s="478">
        <f>COUNTIF(G82:L82,"○")*3+COUNTIF(G82:L82,"△")</f>
        <v>3</v>
      </c>
      <c r="N81" s="480">
        <f>O81-H81-L81</f>
        <v>0</v>
      </c>
      <c r="O81" s="480">
        <f>G81+K81</f>
        <v>2</v>
      </c>
      <c r="P81" s="480">
        <v>2</v>
      </c>
      <c r="R81" s="506" t="str">
        <f>W50</f>
        <v>ＪＦＣ　Ｗｉｎｇ</v>
      </c>
      <c r="S81" s="507"/>
      <c r="T81" s="507"/>
      <c r="U81" s="508"/>
      <c r="V81" s="281">
        <f>Y79</f>
        <v>0</v>
      </c>
      <c r="W81" s="281">
        <f>X79</f>
        <v>0</v>
      </c>
      <c r="X81" s="474"/>
      <c r="Y81" s="475"/>
      <c r="Z81" s="281">
        <f>N74</f>
        <v>6</v>
      </c>
      <c r="AA81" s="281">
        <f>T74</f>
        <v>0</v>
      </c>
      <c r="AB81" s="478">
        <f>COUNTIF(V82:AA82,"○")*3+COUNTIF(V82:AA82,"△")</f>
        <v>4</v>
      </c>
      <c r="AC81" s="480">
        <f>AD81-W81-AA81</f>
        <v>6</v>
      </c>
      <c r="AD81" s="480">
        <f>V81+Z81</f>
        <v>6</v>
      </c>
      <c r="AE81" s="480">
        <v>1</v>
      </c>
    </row>
    <row r="82" spans="3:31" ht="20.100000000000001" customHeight="1" x14ac:dyDescent="0.2">
      <c r="C82" s="471"/>
      <c r="D82" s="472"/>
      <c r="E82" s="472"/>
      <c r="F82" s="473"/>
      <c r="G82" s="504" t="str">
        <f>IF(G81&gt;H81,"○",IF(G81&lt;H81,"×",IF(G81=H81,"△")))</f>
        <v>○</v>
      </c>
      <c r="H82" s="505"/>
      <c r="I82" s="476"/>
      <c r="J82" s="477"/>
      <c r="K82" s="504" t="str">
        <f>IF(K81&gt;L81,"○",IF(K81&lt;L81,"×",IF(K81=L81,"△")))</f>
        <v>×</v>
      </c>
      <c r="L82" s="505"/>
      <c r="M82" s="479"/>
      <c r="N82" s="481"/>
      <c r="O82" s="481"/>
      <c r="P82" s="481"/>
      <c r="R82" s="509"/>
      <c r="S82" s="510"/>
      <c r="T82" s="510"/>
      <c r="U82" s="511"/>
      <c r="V82" s="504" t="str">
        <f>IF(V81&gt;W81,"○",IF(V81&lt;W81,"×",IF(V81=W81,"△")))</f>
        <v>△</v>
      </c>
      <c r="W82" s="505"/>
      <c r="X82" s="476"/>
      <c r="Y82" s="477"/>
      <c r="Z82" s="504" t="str">
        <f t="shared" ref="Z82" si="3">IF(Z81&gt;AA81,"○",IF(Z81&lt;AA81,"×",IF(Z81=AA81,"△")))</f>
        <v>○</v>
      </c>
      <c r="AA82" s="505"/>
      <c r="AB82" s="479"/>
      <c r="AC82" s="481"/>
      <c r="AD82" s="481"/>
      <c r="AE82" s="481"/>
    </row>
    <row r="83" spans="3:31" ht="20.100000000000001" customHeight="1" x14ac:dyDescent="0.2">
      <c r="C83" s="506" t="str">
        <f>N50</f>
        <v>ヴェルフェ矢板Ｕ－１２・ｆｌｅｕｒ</v>
      </c>
      <c r="D83" s="507"/>
      <c r="E83" s="507"/>
      <c r="F83" s="508"/>
      <c r="G83" s="281">
        <f>L79</f>
        <v>7</v>
      </c>
      <c r="H83" s="281">
        <f>K79</f>
        <v>0</v>
      </c>
      <c r="I83" s="281">
        <f>L81</f>
        <v>2</v>
      </c>
      <c r="J83" s="281">
        <f>K81</f>
        <v>0</v>
      </c>
      <c r="K83" s="474"/>
      <c r="L83" s="475"/>
      <c r="M83" s="478">
        <f>COUNTIF(G84:L84,"○")*3+COUNTIF(G84:L84,"△")</f>
        <v>6</v>
      </c>
      <c r="N83" s="480">
        <f>O83-H83-J83</f>
        <v>9</v>
      </c>
      <c r="O83" s="480">
        <f>G83+I83</f>
        <v>9</v>
      </c>
      <c r="P83" s="480">
        <v>1</v>
      </c>
      <c r="R83" s="468" t="str">
        <f>AA50</f>
        <v>市野沢ＦＣ</v>
      </c>
      <c r="S83" s="469"/>
      <c r="T83" s="469"/>
      <c r="U83" s="470"/>
      <c r="V83" s="281">
        <f>AA79</f>
        <v>1</v>
      </c>
      <c r="W83" s="281">
        <f>Z79</f>
        <v>2</v>
      </c>
      <c r="X83" s="281">
        <f>AA81</f>
        <v>0</v>
      </c>
      <c r="Y83" s="281">
        <f>Z81</f>
        <v>6</v>
      </c>
      <c r="Z83" s="474"/>
      <c r="AA83" s="475"/>
      <c r="AB83" s="478">
        <f>COUNTIF(V84:AA84,"○")*3+COUNTIF(V84:AA84,"△")</f>
        <v>0</v>
      </c>
      <c r="AC83" s="480">
        <f>AD83-W83-Y83</f>
        <v>-7</v>
      </c>
      <c r="AD83" s="480">
        <f>V83+X83</f>
        <v>1</v>
      </c>
      <c r="AE83" s="480">
        <v>3</v>
      </c>
    </row>
    <row r="84" spans="3:31" ht="20.100000000000001" customHeight="1" x14ac:dyDescent="0.2">
      <c r="C84" s="509"/>
      <c r="D84" s="510"/>
      <c r="E84" s="510"/>
      <c r="F84" s="511"/>
      <c r="G84" s="504" t="str">
        <f>IF(G83&gt;H83,"○",IF(G83&lt;H83,"×",IF(G83=H83,"△")))</f>
        <v>○</v>
      </c>
      <c r="H84" s="505"/>
      <c r="I84" s="504" t="str">
        <f>IF(I83&gt;J83,"○",IF(I83&lt;J83,"×",IF(I83=J83,"△")))</f>
        <v>○</v>
      </c>
      <c r="J84" s="505"/>
      <c r="K84" s="476"/>
      <c r="L84" s="477"/>
      <c r="M84" s="479"/>
      <c r="N84" s="481"/>
      <c r="O84" s="481"/>
      <c r="P84" s="481"/>
      <c r="R84" s="471"/>
      <c r="S84" s="472"/>
      <c r="T84" s="472"/>
      <c r="U84" s="473"/>
      <c r="V84" s="504" t="str">
        <f>IF(V83&gt;W83,"○",IF(V83&lt;W83,"×",IF(V83=W83,"△")))</f>
        <v>×</v>
      </c>
      <c r="W84" s="505"/>
      <c r="X84" s="504" t="str">
        <f>IF(X83&gt;Y83,"○",IF(X83&lt;Y83,"×",IF(X83=Y83,"△")))</f>
        <v>×</v>
      </c>
      <c r="Y84" s="505"/>
      <c r="Z84" s="476"/>
      <c r="AA84" s="477"/>
      <c r="AB84" s="479"/>
      <c r="AC84" s="481"/>
      <c r="AD84" s="481"/>
      <c r="AE84" s="481"/>
    </row>
    <row r="85" spans="3:31" ht="20.100000000000001" customHeight="1" x14ac:dyDescent="0.2"/>
  </sheetData>
  <mergeCells count="340"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16</vt:i4>
      </vt:variant>
    </vt:vector>
  </HeadingPairs>
  <TitlesOfParts>
    <vt:vector size="36" baseType="lpstr">
      <vt:lpstr>U12選手権組合せ</vt:lpstr>
      <vt:lpstr>抽選結果</vt:lpstr>
      <vt:lpstr>U12選手権組合せ (抽選結果)</vt:lpstr>
      <vt:lpstr>AB</vt:lpstr>
      <vt:lpstr>CD</vt:lpstr>
      <vt:lpstr>EF</vt:lpstr>
      <vt:lpstr>GH</vt:lpstr>
      <vt:lpstr>IJ</vt:lpstr>
      <vt:lpstr>KL</vt:lpstr>
      <vt:lpstr>MN</vt:lpstr>
      <vt:lpstr>OP</vt:lpstr>
      <vt:lpstr>QR</vt:lpstr>
      <vt:lpstr>ST</vt:lpstr>
      <vt:lpstr>UV</vt:lpstr>
      <vt:lpstr>2日目ab</vt:lpstr>
      <vt:lpstr>2日目cd</vt:lpstr>
      <vt:lpstr>2日目ef</vt:lpstr>
      <vt:lpstr>2日目gh</vt:lpstr>
      <vt:lpstr>3日目</vt:lpstr>
      <vt:lpstr>4日目（準決勝・決勝） </vt:lpstr>
      <vt:lpstr>'2日目ab'!Print_Area</vt:lpstr>
      <vt:lpstr>'2日目gh'!Print_Area</vt:lpstr>
      <vt:lpstr>'3日目'!Print_Area</vt:lpstr>
      <vt:lpstr>'4日目（準決勝・決勝） '!Print_Area</vt:lpstr>
      <vt:lpstr>AB!Print_Area</vt:lpstr>
      <vt:lpstr>CD!Print_Area</vt:lpstr>
      <vt:lpstr>EF!Print_Area</vt:lpstr>
      <vt:lpstr>GH!Print_Area</vt:lpstr>
      <vt:lpstr>IJ!Print_Area</vt:lpstr>
      <vt:lpstr>MN!Print_Area</vt:lpstr>
      <vt:lpstr>OP!Print_Area</vt:lpstr>
      <vt:lpstr>QR!Print_Area</vt:lpstr>
      <vt:lpstr>ST!Print_Area</vt:lpstr>
      <vt:lpstr>U12選手権組合せ!Print_Area</vt:lpstr>
      <vt:lpstr>UV!Print_Area</vt:lpstr>
      <vt:lpstr>抽選結果!Print_Area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MAYS</dc:creator>
  <cp:lastModifiedBy>MAYS</cp:lastModifiedBy>
  <cp:lastPrinted>2024-02-23T03:27:06Z</cp:lastPrinted>
  <dcterms:created xsi:type="dcterms:W3CDTF">2005-09-26T14:53:02Z</dcterms:created>
  <dcterms:modified xsi:type="dcterms:W3CDTF">2024-02-23T03:39:06Z</dcterms:modified>
</cp:coreProperties>
</file>