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R6U10関係\"/>
    </mc:Choice>
  </mc:AlternateContent>
  <bookViews>
    <workbookView xWindow="0" yWindow="0" windowWidth="23040" windowHeight="9384" tabRatio="861" activeTab="1"/>
  </bookViews>
  <sheets>
    <sheet name="抽選結果" sheetId="143" r:id="rId1"/>
    <sheet name="U10組合せ" sheetId="85" r:id="rId2"/>
    <sheet name="AB" sheetId="137" r:id="rId3"/>
    <sheet name="CD" sheetId="134" r:id="rId4"/>
    <sheet name="FF" sheetId="127" r:id="rId5"/>
    <sheet name="GH" sheetId="141" r:id="rId6"/>
    <sheet name="IJ" sheetId="136" r:id="rId7"/>
    <sheet name="KL" sheetId="140" r:id="rId8"/>
    <sheet name="MN" sheetId="139" r:id="rId9"/>
    <sheet name="OP" sheetId="138" r:id="rId10"/>
    <sheet name="２日目ab" sheetId="132" r:id="rId11"/>
    <sheet name="２日目cd" sheetId="133" r:id="rId12"/>
    <sheet name="準々決勝・準決勝・決勝" sheetId="83" r:id="rId13"/>
    <sheet name="8×7" sheetId="135" r:id="rId14"/>
  </sheets>
  <definedNames>
    <definedName name="_xlnm.Print_Area" localSheetId="10">'２日目ab'!$A$1:$Y$74</definedName>
    <definedName name="_xlnm.Print_Area" localSheetId="11">'２日目cd'!$A$1:$Y$74</definedName>
    <definedName name="_xlnm.Print_Area" localSheetId="13">'8×7'!$A$1:$AG$101</definedName>
    <definedName name="_xlnm.Print_Area" localSheetId="2">AB!$A$1:$AG$101</definedName>
    <definedName name="_xlnm.Print_Area" localSheetId="3">CD!$A$1:$AG$92</definedName>
    <definedName name="_xlnm.Print_Area" localSheetId="4">FF!$A$1:$AG$101</definedName>
    <definedName name="_xlnm.Print_Area" localSheetId="5">GH!$A$1:$AG$92</definedName>
    <definedName name="_xlnm.Print_Area" localSheetId="6">IJ!$A$1:$AG$101</definedName>
    <definedName name="_xlnm.Print_Area" localSheetId="7">KL!$A$1:$AG$92</definedName>
    <definedName name="_xlnm.Print_Area" localSheetId="8">MN!$A$1:$AG$92</definedName>
    <definedName name="_xlnm.Print_Area" localSheetId="9">OP!$A$1:$AG$92</definedName>
    <definedName name="_xlnm.Print_Area" localSheetId="1">U10組合せ!$A$1:$AH$135</definedName>
    <definedName name="_xlnm.Print_Area" localSheetId="12">準々決勝・準決勝・決勝!$A$1:$Y$52</definedName>
    <definedName name="_xlnm.Print_Area" localSheetId="0">抽選結果!$A$1:$G$130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120" i="85" l="1"/>
  <c r="AF122" i="85"/>
  <c r="AF124" i="85"/>
  <c r="AF126" i="85"/>
  <c r="AF128" i="85"/>
  <c r="AF130" i="85"/>
  <c r="AF132" i="85"/>
  <c r="AF134" i="85"/>
  <c r="AF120" i="85"/>
  <c r="AH104" i="85"/>
  <c r="AF106" i="85"/>
  <c r="AF108" i="85"/>
  <c r="AF110" i="85"/>
  <c r="AF112" i="85"/>
  <c r="AF114" i="85"/>
  <c r="AF116" i="85"/>
  <c r="AF118" i="85"/>
  <c r="AF104" i="85"/>
  <c r="AH88" i="85"/>
  <c r="AF90" i="85"/>
  <c r="AF92" i="85"/>
  <c r="AF94" i="85"/>
  <c r="AF96" i="85"/>
  <c r="AF98" i="85"/>
  <c r="AF100" i="85"/>
  <c r="AF102" i="85"/>
  <c r="AF88" i="85"/>
  <c r="AH72" i="85"/>
  <c r="AF81" i="85"/>
  <c r="AF85" i="85"/>
  <c r="AF83" i="85"/>
  <c r="AF75" i="85"/>
  <c r="AF77" i="85"/>
  <c r="AF73" i="85"/>
  <c r="AH56" i="85"/>
  <c r="AF58" i="85"/>
  <c r="AF60" i="85"/>
  <c r="AF62" i="85"/>
  <c r="AF64" i="85"/>
  <c r="AF66" i="85"/>
  <c r="AF68" i="85"/>
  <c r="AF70" i="85"/>
  <c r="AF56" i="85"/>
  <c r="AH40" i="85"/>
  <c r="AF49" i="85"/>
  <c r="AF53" i="85"/>
  <c r="AF51" i="85"/>
  <c r="AF43" i="85"/>
  <c r="AF45" i="85"/>
  <c r="AF41" i="85"/>
  <c r="AH24" i="85"/>
  <c r="AF26" i="85"/>
  <c r="AF28" i="85"/>
  <c r="AF30" i="85"/>
  <c r="AF32" i="85"/>
  <c r="AF34" i="85"/>
  <c r="AF36" i="85"/>
  <c r="AF38" i="85"/>
  <c r="AF24" i="85"/>
  <c r="AH8" i="85"/>
  <c r="A8" i="85"/>
  <c r="AF17" i="85"/>
  <c r="AF19" i="85"/>
  <c r="AF21" i="85"/>
  <c r="AF11" i="85"/>
  <c r="AF13" i="85"/>
  <c r="AF9" i="85"/>
  <c r="C8" i="85"/>
  <c r="A120" i="85"/>
  <c r="A104" i="85"/>
  <c r="A88" i="85"/>
  <c r="A72" i="85"/>
  <c r="A40" i="85"/>
  <c r="A56" i="85"/>
  <c r="C129" i="85"/>
  <c r="C133" i="85"/>
  <c r="C131" i="85"/>
  <c r="C123" i="85"/>
  <c r="C125" i="85"/>
  <c r="C121" i="85"/>
  <c r="C106" i="85"/>
  <c r="C108" i="85"/>
  <c r="C110" i="85"/>
  <c r="C112" i="85"/>
  <c r="C114" i="85"/>
  <c r="C116" i="85"/>
  <c r="C118" i="85"/>
  <c r="C104" i="85"/>
  <c r="C90" i="85"/>
  <c r="C92" i="85"/>
  <c r="C94" i="85"/>
  <c r="C96" i="85"/>
  <c r="C98" i="85"/>
  <c r="C100" i="85"/>
  <c r="C102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A24" i="85"/>
  <c r="C26" i="85"/>
  <c r="C28" i="85"/>
  <c r="C30" i="85"/>
  <c r="C32" i="85"/>
  <c r="C34" i="85"/>
  <c r="C36" i="85"/>
  <c r="C38" i="85"/>
  <c r="C24" i="85"/>
  <c r="C20" i="85"/>
  <c r="C16" i="85"/>
  <c r="C12" i="85"/>
  <c r="C10" i="85"/>
  <c r="C14" i="85"/>
  <c r="C18" i="85"/>
  <c r="C22" i="85"/>
  <c r="A109" i="143" l="1"/>
  <c r="A110" i="143"/>
  <c r="A111" i="143"/>
  <c r="A112" i="143"/>
  <c r="A113" i="143"/>
  <c r="A114" i="143"/>
  <c r="A115" i="143"/>
  <c r="A116" i="143"/>
  <c r="A117" i="143"/>
  <c r="A118" i="143"/>
  <c r="A119" i="143"/>
  <c r="A120" i="143"/>
  <c r="A121" i="143"/>
  <c r="A122" i="143"/>
  <c r="A123" i="143"/>
  <c r="A124" i="143"/>
  <c r="A125" i="143"/>
  <c r="A126" i="143"/>
  <c r="A127" i="143"/>
  <c r="A128" i="143"/>
  <c r="A129" i="143"/>
  <c r="A130" i="143"/>
  <c r="A108" i="143"/>
  <c r="A98" i="143"/>
  <c r="A99" i="143"/>
  <c r="A100" i="143"/>
  <c r="A101" i="143"/>
  <c r="A102" i="143"/>
  <c r="A103" i="143"/>
  <c r="A104" i="143"/>
  <c r="A105" i="143"/>
  <c r="A106" i="143"/>
  <c r="A97" i="143"/>
  <c r="A88" i="143"/>
  <c r="A89" i="143"/>
  <c r="A90" i="143"/>
  <c r="A91" i="143"/>
  <c r="A92" i="143"/>
  <c r="A93" i="143"/>
  <c r="A94" i="143"/>
  <c r="A95" i="143"/>
  <c r="A87" i="143"/>
  <c r="A86" i="143"/>
  <c r="A85" i="143"/>
  <c r="A84" i="143"/>
  <c r="A80" i="143"/>
  <c r="A81" i="143"/>
  <c r="A82" i="143"/>
  <c r="A79" i="143"/>
  <c r="A78" i="143"/>
  <c r="A77" i="143"/>
  <c r="A76" i="143"/>
  <c r="A75" i="143"/>
  <c r="A74" i="143"/>
  <c r="A73" i="143"/>
  <c r="A72" i="143"/>
  <c r="A71" i="143"/>
  <c r="A70" i="143"/>
  <c r="A69" i="143"/>
  <c r="A68" i="143"/>
  <c r="A67" i="143"/>
  <c r="A65" i="143"/>
  <c r="A64" i="143"/>
  <c r="A63" i="143"/>
  <c r="A62" i="143"/>
  <c r="A61" i="143"/>
  <c r="A60" i="143"/>
  <c r="A59" i="143"/>
  <c r="A58" i="143"/>
  <c r="A57" i="143"/>
  <c r="A56" i="143"/>
  <c r="A55" i="143"/>
  <c r="A54" i="143"/>
  <c r="A53" i="143"/>
  <c r="A52" i="143"/>
  <c r="A50" i="143"/>
  <c r="A24" i="143"/>
  <c r="A25" i="143"/>
  <c r="A26" i="143"/>
  <c r="A27" i="143"/>
  <c r="A28" i="143"/>
  <c r="A30" i="143"/>
  <c r="A31" i="143"/>
  <c r="A32" i="143"/>
  <c r="A33" i="143"/>
  <c r="A34" i="143"/>
  <c r="A35" i="143"/>
  <c r="A36" i="143"/>
  <c r="A37" i="143"/>
  <c r="A38" i="143"/>
  <c r="A39" i="143"/>
  <c r="A40" i="143"/>
  <c r="A41" i="143"/>
  <c r="A42" i="143"/>
  <c r="A43" i="143"/>
  <c r="A44" i="143"/>
  <c r="A45" i="143"/>
  <c r="A46" i="143"/>
  <c r="A47" i="143"/>
  <c r="A48" i="143"/>
  <c r="A49" i="143"/>
  <c r="A23" i="143"/>
  <c r="A21" i="143"/>
  <c r="A20" i="143"/>
  <c r="A19" i="143"/>
  <c r="A18" i="143"/>
  <c r="A17" i="143"/>
  <c r="A16" i="143"/>
  <c r="A15" i="143"/>
  <c r="A14" i="143"/>
  <c r="A13" i="143"/>
  <c r="A12" i="143"/>
  <c r="A11" i="143"/>
  <c r="A10" i="143"/>
  <c r="A9" i="143"/>
  <c r="A8" i="143"/>
  <c r="A7" i="143"/>
  <c r="A6" i="143"/>
  <c r="AA58" i="138" l="1"/>
  <c r="U76" i="138" s="1"/>
  <c r="W58" i="138"/>
  <c r="G82" i="138" s="1"/>
  <c r="S58" i="138"/>
  <c r="G76" i="138" s="1"/>
  <c r="N58" i="138"/>
  <c r="J58" i="138"/>
  <c r="U67" i="138" s="1"/>
  <c r="F58" i="138"/>
  <c r="C87" i="138" s="1"/>
  <c r="G85" i="138" s="1"/>
  <c r="AD7" i="138"/>
  <c r="Z7" i="138"/>
  <c r="U28" i="138" s="1"/>
  <c r="V7" i="138"/>
  <c r="G30" i="138" s="1"/>
  <c r="R7" i="138"/>
  <c r="G20" i="138" s="1"/>
  <c r="O7" i="138"/>
  <c r="B49" i="138" s="1"/>
  <c r="L41" i="138" s="1"/>
  <c r="K7" i="138"/>
  <c r="B47" i="138" s="1"/>
  <c r="J41" i="138" s="1"/>
  <c r="G7" i="138"/>
  <c r="U16" i="138" s="1"/>
  <c r="C7" i="138"/>
  <c r="G24" i="138" s="1"/>
  <c r="AA58" i="139"/>
  <c r="U76" i="139" s="1"/>
  <c r="W58" i="139"/>
  <c r="U70" i="139" s="1"/>
  <c r="S58" i="139"/>
  <c r="G76" i="139" s="1"/>
  <c r="N58" i="139"/>
  <c r="J58" i="139"/>
  <c r="U67" i="139" s="1"/>
  <c r="F58" i="139"/>
  <c r="G67" i="139" s="1"/>
  <c r="AD7" i="139"/>
  <c r="U22" i="139" s="1"/>
  <c r="Z7" i="139"/>
  <c r="R47" i="139" s="1"/>
  <c r="V7" i="139"/>
  <c r="U20" i="139" s="1"/>
  <c r="R7" i="139"/>
  <c r="R43" i="139" s="1"/>
  <c r="O7" i="139"/>
  <c r="U32" i="139" s="1"/>
  <c r="K7" i="139"/>
  <c r="G18" i="139" s="1"/>
  <c r="G7" i="139"/>
  <c r="U16" i="139" s="1"/>
  <c r="C7" i="139"/>
  <c r="G24" i="139" s="1"/>
  <c r="AA58" i="140"/>
  <c r="U76" i="140" s="1"/>
  <c r="W58" i="140"/>
  <c r="U70" i="140" s="1"/>
  <c r="S58" i="140"/>
  <c r="G76" i="140" s="1"/>
  <c r="N58" i="140"/>
  <c r="U79" i="140" s="1"/>
  <c r="J58" i="140"/>
  <c r="C89" i="140" s="1"/>
  <c r="I85" i="140" s="1"/>
  <c r="F58" i="140"/>
  <c r="C87" i="140" s="1"/>
  <c r="G85" i="140" s="1"/>
  <c r="AD7" i="140"/>
  <c r="U36" i="140" s="1"/>
  <c r="Z7" i="140"/>
  <c r="Z41" i="140" s="1"/>
  <c r="R7" i="140"/>
  <c r="R43" i="140" s="1"/>
  <c r="V7" i="140"/>
  <c r="X41" i="140" s="1"/>
  <c r="O7" i="140"/>
  <c r="U18" i="140" s="1"/>
  <c r="K7" i="140"/>
  <c r="B47" i="140" s="1"/>
  <c r="J41" i="140" s="1"/>
  <c r="G7" i="140"/>
  <c r="U16" i="140" s="1"/>
  <c r="C7" i="140"/>
  <c r="G24" i="140" s="1"/>
  <c r="AD58" i="136"/>
  <c r="AB92" i="136" s="1"/>
  <c r="Z58" i="136"/>
  <c r="Z92" i="136" s="1"/>
  <c r="V58" i="136"/>
  <c r="G89" i="136" s="1"/>
  <c r="R58" i="136"/>
  <c r="G79" i="136" s="1"/>
  <c r="O58" i="136"/>
  <c r="U77" i="136" s="1"/>
  <c r="K58" i="136"/>
  <c r="B98" i="136" s="1"/>
  <c r="J92" i="136" s="1"/>
  <c r="G58" i="136"/>
  <c r="B96" i="136" s="1"/>
  <c r="H92" i="136" s="1"/>
  <c r="C58" i="136"/>
  <c r="G83" i="136" s="1"/>
  <c r="AD7" i="136"/>
  <c r="AB41" i="136" s="1"/>
  <c r="Z7" i="136"/>
  <c r="U28" i="136" s="1"/>
  <c r="V7" i="136"/>
  <c r="G30" i="136" s="1"/>
  <c r="R7" i="136"/>
  <c r="R43" i="136" s="1"/>
  <c r="O7" i="136"/>
  <c r="U18" i="136" s="1"/>
  <c r="K7" i="136"/>
  <c r="G18" i="136" s="1"/>
  <c r="G7" i="136"/>
  <c r="G26" i="136" s="1"/>
  <c r="C7" i="136"/>
  <c r="G24" i="136" s="1"/>
  <c r="AA58" i="141"/>
  <c r="U76" i="141" s="1"/>
  <c r="W58" i="141"/>
  <c r="G82" i="141" s="1"/>
  <c r="S58" i="141"/>
  <c r="G70" i="141" s="1"/>
  <c r="N58" i="141"/>
  <c r="U79" i="141" s="1"/>
  <c r="J58" i="141"/>
  <c r="C89" i="141" s="1"/>
  <c r="I85" i="141" s="1"/>
  <c r="F58" i="141"/>
  <c r="C87" i="141" s="1"/>
  <c r="G85" i="141" s="1"/>
  <c r="AD7" i="141"/>
  <c r="AB41" i="141" s="1"/>
  <c r="Z7" i="141"/>
  <c r="Z41" i="141" s="1"/>
  <c r="V7" i="141"/>
  <c r="G38" i="141" s="1"/>
  <c r="R7" i="141"/>
  <c r="G36" i="141" s="1"/>
  <c r="O7" i="141"/>
  <c r="U32" i="141" s="1"/>
  <c r="K7" i="141"/>
  <c r="U34" i="141" s="1"/>
  <c r="G7" i="141"/>
  <c r="G34" i="141" s="1"/>
  <c r="C7" i="141"/>
  <c r="G16" i="141" s="1"/>
  <c r="AD58" i="127"/>
  <c r="Z58" i="127"/>
  <c r="V58" i="127"/>
  <c r="R58" i="127"/>
  <c r="O58" i="127"/>
  <c r="K58" i="127"/>
  <c r="G58" i="127"/>
  <c r="C58" i="127"/>
  <c r="AD7" i="127"/>
  <c r="Z7" i="127"/>
  <c r="V7" i="127"/>
  <c r="R7" i="127"/>
  <c r="O7" i="127"/>
  <c r="K7" i="127"/>
  <c r="G7" i="127"/>
  <c r="C7" i="127"/>
  <c r="AA58" i="134"/>
  <c r="R91" i="134" s="1"/>
  <c r="Z85" i="134" s="1"/>
  <c r="W58" i="134"/>
  <c r="G82" i="134" s="1"/>
  <c r="S58" i="134"/>
  <c r="R87" i="134" s="1"/>
  <c r="V85" i="134" s="1"/>
  <c r="N58" i="134"/>
  <c r="C91" i="134" s="1"/>
  <c r="K85" i="134" s="1"/>
  <c r="J58" i="134"/>
  <c r="C89" i="134" s="1"/>
  <c r="I85" i="134" s="1"/>
  <c r="F58" i="134"/>
  <c r="G67" i="134" s="1"/>
  <c r="AD7" i="134"/>
  <c r="AB41" i="134" s="1"/>
  <c r="Z7" i="134"/>
  <c r="U28" i="134" s="1"/>
  <c r="V7" i="134"/>
  <c r="R45" i="134" s="1"/>
  <c r="R7" i="134"/>
  <c r="R43" i="134" s="1"/>
  <c r="O7" i="134"/>
  <c r="U32" i="134" s="1"/>
  <c r="K7" i="134"/>
  <c r="U24" i="134" s="1"/>
  <c r="G7" i="134"/>
  <c r="G34" i="134" s="1"/>
  <c r="C7" i="134"/>
  <c r="B43" i="134" s="1"/>
  <c r="F41" i="134" s="1"/>
  <c r="X52" i="138"/>
  <c r="X1" i="138"/>
  <c r="X52" i="139"/>
  <c r="X1" i="139"/>
  <c r="X52" i="140"/>
  <c r="X1" i="140"/>
  <c r="X52" i="136"/>
  <c r="X1" i="136"/>
  <c r="X52" i="141"/>
  <c r="X1" i="141"/>
  <c r="X52" i="127"/>
  <c r="X1" i="127"/>
  <c r="X52" i="134"/>
  <c r="X1" i="134"/>
  <c r="L89" i="141"/>
  <c r="I91" i="141" s="1"/>
  <c r="AA87" i="141"/>
  <c r="V91" i="141" s="1"/>
  <c r="J87" i="141"/>
  <c r="G89" i="141" s="1"/>
  <c r="I87" i="141"/>
  <c r="H89" i="141" s="1"/>
  <c r="R85" i="141"/>
  <c r="C85" i="141"/>
  <c r="T82" i="141"/>
  <c r="AA89" i="141" s="1"/>
  <c r="X91" i="141" s="1"/>
  <c r="N82" i="141"/>
  <c r="Z89" i="141" s="1"/>
  <c r="T79" i="141"/>
  <c r="N79" i="141"/>
  <c r="K89" i="141" s="1"/>
  <c r="T76" i="141"/>
  <c r="N76" i="141"/>
  <c r="Z87" i="141" s="1"/>
  <c r="T73" i="141"/>
  <c r="L87" i="141" s="1"/>
  <c r="G91" i="141" s="1"/>
  <c r="N73" i="141"/>
  <c r="K87" i="141" s="1"/>
  <c r="T70" i="141"/>
  <c r="Y87" i="141" s="1"/>
  <c r="V89" i="141" s="1"/>
  <c r="N70" i="141"/>
  <c r="X87" i="141" s="1"/>
  <c r="T67" i="141"/>
  <c r="N67" i="141"/>
  <c r="I52" i="141"/>
  <c r="J49" i="141"/>
  <c r="J50" i="141" s="1"/>
  <c r="AB47" i="141"/>
  <c r="AA49" i="141" s="1"/>
  <c r="R47" i="141"/>
  <c r="M47" i="141"/>
  <c r="L47" i="141"/>
  <c r="K49" i="141" s="1"/>
  <c r="AA45" i="141"/>
  <c r="X47" i="141" s="1"/>
  <c r="V45" i="141"/>
  <c r="M45" i="141"/>
  <c r="H49" i="141" s="1"/>
  <c r="L45" i="141"/>
  <c r="I49" i="141" s="1"/>
  <c r="F45" i="141"/>
  <c r="X44" i="141"/>
  <c r="H44" i="141"/>
  <c r="AA43" i="141"/>
  <c r="V47" i="141" s="1"/>
  <c r="Y43" i="141"/>
  <c r="X43" i="141"/>
  <c r="W45" i="141" s="1"/>
  <c r="M43" i="141"/>
  <c r="F49" i="141" s="1"/>
  <c r="L43" i="141"/>
  <c r="L44" i="141" s="1"/>
  <c r="I43" i="141"/>
  <c r="H43" i="141"/>
  <c r="G45" i="141" s="1"/>
  <c r="X41" i="141"/>
  <c r="R41" i="141"/>
  <c r="B41" i="141"/>
  <c r="T38" i="141"/>
  <c r="N38" i="141"/>
  <c r="Z45" i="141" s="1"/>
  <c r="T36" i="141"/>
  <c r="AC43" i="141" s="1"/>
  <c r="V49" i="141" s="1"/>
  <c r="N36" i="141"/>
  <c r="AB43" i="141" s="1"/>
  <c r="T34" i="141"/>
  <c r="K45" i="141" s="1"/>
  <c r="H47" i="141" s="1"/>
  <c r="N34" i="141"/>
  <c r="J45" i="141" s="1"/>
  <c r="T32" i="141"/>
  <c r="N32" i="141"/>
  <c r="T30" i="141"/>
  <c r="AC45" i="141" s="1"/>
  <c r="X49" i="141" s="1"/>
  <c r="N30" i="141"/>
  <c r="AB45" i="141" s="1"/>
  <c r="T28" i="141"/>
  <c r="N28" i="141"/>
  <c r="Z43" i="141" s="1"/>
  <c r="T26" i="141"/>
  <c r="N26" i="141"/>
  <c r="T24" i="141"/>
  <c r="K43" i="141" s="1"/>
  <c r="F47" i="141" s="1"/>
  <c r="N24" i="141"/>
  <c r="J43" i="141" s="1"/>
  <c r="T22" i="141"/>
  <c r="AC47" i="141" s="1"/>
  <c r="Z49" i="141" s="1"/>
  <c r="N22" i="141"/>
  <c r="T20" i="141"/>
  <c r="N20" i="141"/>
  <c r="T18" i="141"/>
  <c r="N18" i="141"/>
  <c r="T16" i="141"/>
  <c r="N16" i="141"/>
  <c r="B47" i="141"/>
  <c r="J41" i="141" s="1"/>
  <c r="I1" i="141"/>
  <c r="A1" i="141"/>
  <c r="A52" i="141" s="1"/>
  <c r="L89" i="140"/>
  <c r="I91" i="140" s="1"/>
  <c r="AA87" i="140"/>
  <c r="V91" i="140" s="1"/>
  <c r="J87" i="140"/>
  <c r="G89" i="140" s="1"/>
  <c r="I87" i="140"/>
  <c r="H89" i="140" s="1"/>
  <c r="R85" i="140"/>
  <c r="C85" i="140"/>
  <c r="T82" i="140"/>
  <c r="AA89" i="140" s="1"/>
  <c r="X91" i="140" s="1"/>
  <c r="N82" i="140"/>
  <c r="Z89" i="140" s="1"/>
  <c r="T79" i="140"/>
  <c r="N79" i="140"/>
  <c r="K89" i="140" s="1"/>
  <c r="T76" i="140"/>
  <c r="N76" i="140"/>
  <c r="Z87" i="140" s="1"/>
  <c r="T73" i="140"/>
  <c r="L87" i="140" s="1"/>
  <c r="G91" i="140" s="1"/>
  <c r="N73" i="140"/>
  <c r="K87" i="140" s="1"/>
  <c r="T70" i="140"/>
  <c r="Y87" i="140" s="1"/>
  <c r="V89" i="140" s="1"/>
  <c r="N70" i="140"/>
  <c r="X87" i="140" s="1"/>
  <c r="T67" i="140"/>
  <c r="N67" i="140"/>
  <c r="J49" i="140"/>
  <c r="AB47" i="140"/>
  <c r="AA49" i="140" s="1"/>
  <c r="M47" i="140"/>
  <c r="L47" i="140"/>
  <c r="L48" i="140" s="1"/>
  <c r="AA45" i="140"/>
  <c r="X47" i="140" s="1"/>
  <c r="V45" i="140"/>
  <c r="M45" i="140"/>
  <c r="H49" i="140" s="1"/>
  <c r="L45" i="140"/>
  <c r="I49" i="140" s="1"/>
  <c r="G45" i="140"/>
  <c r="X44" i="140"/>
  <c r="H44" i="140"/>
  <c r="Y43" i="140"/>
  <c r="X43" i="140"/>
  <c r="W45" i="140" s="1"/>
  <c r="M43" i="140"/>
  <c r="F49" i="140" s="1"/>
  <c r="L43" i="140"/>
  <c r="L44" i="140" s="1"/>
  <c r="I43" i="140"/>
  <c r="F45" i="140" s="1"/>
  <c r="H43" i="140"/>
  <c r="R41" i="140"/>
  <c r="B41" i="140"/>
  <c r="T38" i="140"/>
  <c r="N38" i="140"/>
  <c r="Z45" i="140" s="1"/>
  <c r="T36" i="140"/>
  <c r="AC43" i="140" s="1"/>
  <c r="V49" i="140" s="1"/>
  <c r="N36" i="140"/>
  <c r="AB43" i="140" s="1"/>
  <c r="T34" i="140"/>
  <c r="K45" i="140" s="1"/>
  <c r="H47" i="140" s="1"/>
  <c r="N34" i="140"/>
  <c r="J45" i="140" s="1"/>
  <c r="T32" i="140"/>
  <c r="N32" i="140"/>
  <c r="T30" i="140"/>
  <c r="AC45" i="140" s="1"/>
  <c r="X49" i="140" s="1"/>
  <c r="N30" i="140"/>
  <c r="AB45" i="140" s="1"/>
  <c r="T28" i="140"/>
  <c r="AA43" i="140" s="1"/>
  <c r="V47" i="140" s="1"/>
  <c r="N28" i="140"/>
  <c r="Z43" i="140" s="1"/>
  <c r="T26" i="140"/>
  <c r="N26" i="140"/>
  <c r="T24" i="140"/>
  <c r="K43" i="140" s="1"/>
  <c r="F47" i="140" s="1"/>
  <c r="N24" i="140"/>
  <c r="J43" i="140" s="1"/>
  <c r="T22" i="140"/>
  <c r="AC47" i="140" s="1"/>
  <c r="Z49" i="140" s="1"/>
  <c r="Z50" i="140" s="1"/>
  <c r="N22" i="140"/>
  <c r="T20" i="140"/>
  <c r="N20" i="140"/>
  <c r="T18" i="140"/>
  <c r="N18" i="140"/>
  <c r="T16" i="140"/>
  <c r="N16" i="140"/>
  <c r="I1" i="140"/>
  <c r="I52" i="140" s="1"/>
  <c r="A1" i="140"/>
  <c r="A52" i="140" s="1"/>
  <c r="AA89" i="139"/>
  <c r="X91" i="139" s="1"/>
  <c r="L89" i="139"/>
  <c r="I91" i="139" s="1"/>
  <c r="G89" i="139"/>
  <c r="AA87" i="139"/>
  <c r="V91" i="139" s="1"/>
  <c r="Z87" i="139"/>
  <c r="X87" i="139"/>
  <c r="J87" i="139"/>
  <c r="I87" i="139"/>
  <c r="R85" i="139"/>
  <c r="C85" i="139"/>
  <c r="T82" i="139"/>
  <c r="N82" i="139"/>
  <c r="Z89" i="139" s="1"/>
  <c r="T79" i="139"/>
  <c r="N79" i="139"/>
  <c r="K89" i="139" s="1"/>
  <c r="J91" i="139" s="1"/>
  <c r="T76" i="139"/>
  <c r="N76" i="139"/>
  <c r="T73" i="139"/>
  <c r="L87" i="139" s="1"/>
  <c r="G91" i="139" s="1"/>
  <c r="N73" i="139"/>
  <c r="K87" i="139" s="1"/>
  <c r="T70" i="139"/>
  <c r="Y87" i="139" s="1"/>
  <c r="V89" i="139" s="1"/>
  <c r="N70" i="139"/>
  <c r="T67" i="139"/>
  <c r="N67" i="139"/>
  <c r="I52" i="139"/>
  <c r="G49" i="139"/>
  <c r="F49" i="139"/>
  <c r="M47" i="139"/>
  <c r="J49" i="139" s="1"/>
  <c r="L47" i="139"/>
  <c r="L48" i="139" s="1"/>
  <c r="I47" i="139"/>
  <c r="AC45" i="139"/>
  <c r="X49" i="139" s="1"/>
  <c r="AA45" i="139"/>
  <c r="X47" i="139" s="1"/>
  <c r="V45" i="139"/>
  <c r="M45" i="139"/>
  <c r="H49" i="139" s="1"/>
  <c r="L45" i="139"/>
  <c r="L46" i="139" s="1"/>
  <c r="J45" i="139"/>
  <c r="X44" i="139"/>
  <c r="AC43" i="139"/>
  <c r="V49" i="139" s="1"/>
  <c r="AB43" i="139"/>
  <c r="AA43" i="139"/>
  <c r="V47" i="139" s="1"/>
  <c r="Y43" i="139"/>
  <c r="X43" i="139"/>
  <c r="W45" i="139" s="1"/>
  <c r="V46" i="139" s="1"/>
  <c r="M43" i="139"/>
  <c r="L43" i="139"/>
  <c r="L44" i="139" s="1"/>
  <c r="K43" i="139"/>
  <c r="F47" i="139" s="1"/>
  <c r="R41" i="139"/>
  <c r="B41" i="139"/>
  <c r="T38" i="139"/>
  <c r="N38" i="139"/>
  <c r="Z45" i="139" s="1"/>
  <c r="Z46" i="139" s="1"/>
  <c r="T36" i="139"/>
  <c r="N36" i="139"/>
  <c r="T34" i="139"/>
  <c r="K45" i="139" s="1"/>
  <c r="H47" i="139" s="1"/>
  <c r="H48" i="139" s="1"/>
  <c r="N34" i="139"/>
  <c r="T32" i="139"/>
  <c r="N32" i="139"/>
  <c r="T30" i="139"/>
  <c r="N30" i="139"/>
  <c r="AB45" i="139" s="1"/>
  <c r="T28" i="139"/>
  <c r="N28" i="139"/>
  <c r="Z43" i="139" s="1"/>
  <c r="AE43" i="139" s="1"/>
  <c r="T26" i="139"/>
  <c r="N26" i="139"/>
  <c r="T24" i="139"/>
  <c r="N24" i="139"/>
  <c r="J43" i="139" s="1"/>
  <c r="T22" i="139"/>
  <c r="AC47" i="139" s="1"/>
  <c r="Z49" i="139" s="1"/>
  <c r="N22" i="139"/>
  <c r="AB47" i="139" s="1"/>
  <c r="T20" i="139"/>
  <c r="N20" i="139"/>
  <c r="T18" i="139"/>
  <c r="N18" i="139"/>
  <c r="T16" i="139"/>
  <c r="I43" i="139" s="1"/>
  <c r="F45" i="139" s="1"/>
  <c r="N16" i="139"/>
  <c r="H43" i="139" s="1"/>
  <c r="I1" i="139"/>
  <c r="A1" i="139"/>
  <c r="A52" i="139" s="1"/>
  <c r="AA89" i="138"/>
  <c r="X91" i="138" s="1"/>
  <c r="L89" i="138"/>
  <c r="I91" i="138" s="1"/>
  <c r="I92" i="138" s="1"/>
  <c r="G89" i="138"/>
  <c r="AA87" i="138"/>
  <c r="V91" i="138" s="1"/>
  <c r="Y87" i="138"/>
  <c r="V89" i="138" s="1"/>
  <c r="X87" i="138"/>
  <c r="J87" i="138"/>
  <c r="I87" i="138"/>
  <c r="R85" i="138"/>
  <c r="C85" i="138"/>
  <c r="T82" i="138"/>
  <c r="N82" i="138"/>
  <c r="Z89" i="138" s="1"/>
  <c r="T79" i="138"/>
  <c r="N79" i="138"/>
  <c r="K89" i="138" s="1"/>
  <c r="J91" i="138" s="1"/>
  <c r="T76" i="138"/>
  <c r="N76" i="138"/>
  <c r="Z87" i="138" s="1"/>
  <c r="T73" i="138"/>
  <c r="L87" i="138" s="1"/>
  <c r="G91" i="138" s="1"/>
  <c r="O91" i="138" s="1"/>
  <c r="N73" i="138"/>
  <c r="K87" i="138" s="1"/>
  <c r="T70" i="138"/>
  <c r="N70" i="138"/>
  <c r="T67" i="138"/>
  <c r="N67" i="138"/>
  <c r="J49" i="138"/>
  <c r="H49" i="138"/>
  <c r="G49" i="138"/>
  <c r="M47" i="138"/>
  <c r="L47" i="138"/>
  <c r="L48" i="138" s="1"/>
  <c r="F47" i="138"/>
  <c r="AC45" i="138"/>
  <c r="X49" i="138" s="1"/>
  <c r="AA45" i="138"/>
  <c r="X47" i="138" s="1"/>
  <c r="V45" i="138"/>
  <c r="M45" i="138"/>
  <c r="L45" i="138"/>
  <c r="K45" i="138"/>
  <c r="H47" i="138" s="1"/>
  <c r="J45" i="138"/>
  <c r="X44" i="138"/>
  <c r="AC43" i="138"/>
  <c r="V49" i="138" s="1"/>
  <c r="Y43" i="138"/>
  <c r="X43" i="138"/>
  <c r="W45" i="138" s="1"/>
  <c r="V46" i="138" s="1"/>
  <c r="M43" i="138"/>
  <c r="F49" i="138" s="1"/>
  <c r="L43" i="138"/>
  <c r="L44" i="138" s="1"/>
  <c r="K43" i="138"/>
  <c r="X41" i="138"/>
  <c r="R41" i="138"/>
  <c r="B41" i="138"/>
  <c r="T38" i="138"/>
  <c r="N38" i="138"/>
  <c r="Z45" i="138" s="1"/>
  <c r="Z46" i="138" s="1"/>
  <c r="T36" i="138"/>
  <c r="N36" i="138"/>
  <c r="AB43" i="138" s="1"/>
  <c r="T34" i="138"/>
  <c r="N34" i="138"/>
  <c r="T32" i="138"/>
  <c r="N32" i="138"/>
  <c r="T30" i="138"/>
  <c r="N30" i="138"/>
  <c r="AB45" i="138" s="1"/>
  <c r="T28" i="138"/>
  <c r="AA43" i="138" s="1"/>
  <c r="N28" i="138"/>
  <c r="Z43" i="138" s="1"/>
  <c r="T26" i="138"/>
  <c r="N26" i="138"/>
  <c r="T24" i="138"/>
  <c r="N24" i="138"/>
  <c r="J43" i="138" s="1"/>
  <c r="T22" i="138"/>
  <c r="AC47" i="138" s="1"/>
  <c r="Z49" i="138" s="1"/>
  <c r="N22" i="138"/>
  <c r="AB47" i="138" s="1"/>
  <c r="T20" i="138"/>
  <c r="N20" i="138"/>
  <c r="T18" i="138"/>
  <c r="N18" i="138"/>
  <c r="T16" i="138"/>
  <c r="I43" i="138" s="1"/>
  <c r="F45" i="138" s="1"/>
  <c r="N16" i="138"/>
  <c r="H43" i="138" s="1"/>
  <c r="I1" i="138"/>
  <c r="I52" i="138" s="1"/>
  <c r="A1" i="138"/>
  <c r="A52" i="138" s="1"/>
  <c r="Z100" i="137"/>
  <c r="X100" i="137"/>
  <c r="F100" i="137"/>
  <c r="AC98" i="137"/>
  <c r="AB98" i="137"/>
  <c r="Y98" i="137"/>
  <c r="L98" i="137"/>
  <c r="K100" i="137" s="1"/>
  <c r="G98" i="137"/>
  <c r="F98" i="137"/>
  <c r="AB96" i="137"/>
  <c r="AB97" i="137" s="1"/>
  <c r="Z96" i="137"/>
  <c r="F96" i="137"/>
  <c r="AC94" i="137"/>
  <c r="V100" i="137" s="1"/>
  <c r="AB94" i="137"/>
  <c r="AA94" i="137"/>
  <c r="V98" i="137" s="1"/>
  <c r="Z94" i="137"/>
  <c r="J94" i="137"/>
  <c r="J95" i="137" s="1"/>
  <c r="I94" i="137"/>
  <c r="H94" i="137"/>
  <c r="G96" i="137" s="1"/>
  <c r="R92" i="137"/>
  <c r="B92" i="137"/>
  <c r="T89" i="137"/>
  <c r="AA96" i="137" s="1"/>
  <c r="X98" i="137" s="1"/>
  <c r="X99" i="137" s="1"/>
  <c r="N89" i="137"/>
  <c r="T87" i="137"/>
  <c r="N87" i="137"/>
  <c r="T85" i="137"/>
  <c r="K96" i="137" s="1"/>
  <c r="H98" i="137" s="1"/>
  <c r="N85" i="137"/>
  <c r="J96" i="137" s="1"/>
  <c r="T83" i="137"/>
  <c r="M94" i="137" s="1"/>
  <c r="N83" i="137"/>
  <c r="L94" i="137" s="1"/>
  <c r="L95" i="137" s="1"/>
  <c r="T81" i="137"/>
  <c r="AC96" i="137" s="1"/>
  <c r="N81" i="137"/>
  <c r="T79" i="137"/>
  <c r="N79" i="137"/>
  <c r="T77" i="137"/>
  <c r="M96" i="137" s="1"/>
  <c r="H100" i="137" s="1"/>
  <c r="N77" i="137"/>
  <c r="L96" i="137" s="1"/>
  <c r="T75" i="137"/>
  <c r="K94" i="137" s="1"/>
  <c r="N75" i="137"/>
  <c r="T73" i="137"/>
  <c r="N73" i="137"/>
  <c r="T71" i="137"/>
  <c r="Y94" i="137" s="1"/>
  <c r="V96" i="137" s="1"/>
  <c r="N71" i="137"/>
  <c r="X94" i="137" s="1"/>
  <c r="T69" i="137"/>
  <c r="M98" i="137" s="1"/>
  <c r="N69" i="137"/>
  <c r="T67" i="137"/>
  <c r="N67" i="137"/>
  <c r="AD58" i="137"/>
  <c r="Z58" i="137"/>
  <c r="U89" i="137" s="1"/>
  <c r="V58" i="137"/>
  <c r="G89" i="137" s="1"/>
  <c r="R58" i="137"/>
  <c r="G79" i="137" s="1"/>
  <c r="O58" i="137"/>
  <c r="U69" i="137" s="1"/>
  <c r="K58" i="137"/>
  <c r="U75" i="137" s="1"/>
  <c r="G58" i="137"/>
  <c r="B96" i="137" s="1"/>
  <c r="H92" i="137" s="1"/>
  <c r="C58" i="137"/>
  <c r="G75" i="137" s="1"/>
  <c r="X52" i="137"/>
  <c r="I52" i="137"/>
  <c r="A52" i="137"/>
  <c r="Z50" i="137"/>
  <c r="F50" i="137"/>
  <c r="Z49" i="137"/>
  <c r="V49" i="137"/>
  <c r="AB48" i="137"/>
  <c r="H48" i="137"/>
  <c r="AC47" i="137"/>
  <c r="AB47" i="137"/>
  <c r="AA49" i="137" s="1"/>
  <c r="V47" i="137"/>
  <c r="M47" i="137"/>
  <c r="J49" i="137" s="1"/>
  <c r="L47" i="137"/>
  <c r="K49" i="137" s="1"/>
  <c r="M45" i="137"/>
  <c r="H49" i="137" s="1"/>
  <c r="F45" i="137"/>
  <c r="H44" i="137"/>
  <c r="AA43" i="137"/>
  <c r="Z43" i="137"/>
  <c r="W47" i="137" s="1"/>
  <c r="M43" i="137"/>
  <c r="F49" i="137" s="1"/>
  <c r="L43" i="137"/>
  <c r="G49" i="137" s="1"/>
  <c r="I43" i="137"/>
  <c r="H43" i="137"/>
  <c r="G45" i="137" s="1"/>
  <c r="F46" i="137" s="1"/>
  <c r="R41" i="137"/>
  <c r="B41" i="137"/>
  <c r="T38" i="137"/>
  <c r="AA45" i="137" s="1"/>
  <c r="X47" i="137" s="1"/>
  <c r="N38" i="137"/>
  <c r="Z45" i="137" s="1"/>
  <c r="T36" i="137"/>
  <c r="AC43" i="137" s="1"/>
  <c r="N36" i="137"/>
  <c r="AB43" i="137" s="1"/>
  <c r="W49" i="137" s="1"/>
  <c r="AE49" i="137" s="1"/>
  <c r="T34" i="137"/>
  <c r="K45" i="137" s="1"/>
  <c r="H47" i="137" s="1"/>
  <c r="N34" i="137"/>
  <c r="J45" i="137" s="1"/>
  <c r="I47" i="137" s="1"/>
  <c r="T32" i="137"/>
  <c r="N32" i="137"/>
  <c r="T30" i="137"/>
  <c r="AC45" i="137" s="1"/>
  <c r="X49" i="137" s="1"/>
  <c r="X50" i="137" s="1"/>
  <c r="N30" i="137"/>
  <c r="AB45" i="137" s="1"/>
  <c r="Y49" i="137" s="1"/>
  <c r="T28" i="137"/>
  <c r="N28" i="137"/>
  <c r="T26" i="137"/>
  <c r="N26" i="137"/>
  <c r="L45" i="137" s="1"/>
  <c r="T24" i="137"/>
  <c r="K43" i="137" s="1"/>
  <c r="F47" i="137" s="1"/>
  <c r="F48" i="137" s="1"/>
  <c r="N24" i="137"/>
  <c r="J43" i="137" s="1"/>
  <c r="G47" i="137" s="1"/>
  <c r="T22" i="137"/>
  <c r="N22" i="137"/>
  <c r="T20" i="137"/>
  <c r="Y43" i="137" s="1"/>
  <c r="V45" i="137" s="1"/>
  <c r="N20" i="137"/>
  <c r="X43" i="137" s="1"/>
  <c r="T18" i="137"/>
  <c r="N18" i="137"/>
  <c r="T16" i="137"/>
  <c r="N16" i="137"/>
  <c r="AD7" i="137"/>
  <c r="U36" i="137" s="1"/>
  <c r="Z7" i="137"/>
  <c r="R47" i="137" s="1"/>
  <c r="V7" i="137"/>
  <c r="U20" i="137" s="1"/>
  <c r="R7" i="137"/>
  <c r="G28" i="137" s="1"/>
  <c r="O7" i="137"/>
  <c r="U18" i="137" s="1"/>
  <c r="K7" i="137"/>
  <c r="U34" i="137" s="1"/>
  <c r="G7" i="137"/>
  <c r="G34" i="137" s="1"/>
  <c r="C7" i="137"/>
  <c r="G16" i="137" s="1"/>
  <c r="X1" i="137"/>
  <c r="I1" i="137"/>
  <c r="A1" i="137"/>
  <c r="Z100" i="136"/>
  <c r="Y100" i="136"/>
  <c r="X100" i="136"/>
  <c r="X101" i="136" s="1"/>
  <c r="J100" i="136"/>
  <c r="I100" i="136"/>
  <c r="G100" i="136"/>
  <c r="AC98" i="136"/>
  <c r="AB98" i="136"/>
  <c r="AB99" i="136" s="1"/>
  <c r="M98" i="136"/>
  <c r="G98" i="136"/>
  <c r="F98" i="136"/>
  <c r="AC96" i="136"/>
  <c r="AB96" i="136"/>
  <c r="AB97" i="136" s="1"/>
  <c r="Z96" i="136"/>
  <c r="L96" i="136"/>
  <c r="F96" i="136"/>
  <c r="AC94" i="136"/>
  <c r="V100" i="136" s="1"/>
  <c r="AB94" i="136"/>
  <c r="W100" i="136" s="1"/>
  <c r="AA94" i="136"/>
  <c r="V98" i="136" s="1"/>
  <c r="Z94" i="136"/>
  <c r="W98" i="136" s="1"/>
  <c r="L94" i="136"/>
  <c r="L95" i="136" s="1"/>
  <c r="K94" i="136"/>
  <c r="J94" i="136"/>
  <c r="J95" i="136" s="1"/>
  <c r="I94" i="136"/>
  <c r="H94" i="136"/>
  <c r="G96" i="136" s="1"/>
  <c r="R92" i="136"/>
  <c r="B92" i="136"/>
  <c r="T89" i="136"/>
  <c r="AA96" i="136" s="1"/>
  <c r="X98" i="136" s="1"/>
  <c r="N89" i="136"/>
  <c r="T87" i="136"/>
  <c r="N87" i="136"/>
  <c r="T85" i="136"/>
  <c r="K96" i="136" s="1"/>
  <c r="H98" i="136" s="1"/>
  <c r="N85" i="136"/>
  <c r="J96" i="136" s="1"/>
  <c r="T83" i="136"/>
  <c r="M94" i="136" s="1"/>
  <c r="F100" i="136" s="1"/>
  <c r="N83" i="136"/>
  <c r="T81" i="136"/>
  <c r="N81" i="136"/>
  <c r="T79" i="136"/>
  <c r="N79" i="136"/>
  <c r="T77" i="136"/>
  <c r="M96" i="136" s="1"/>
  <c r="H100" i="136" s="1"/>
  <c r="H101" i="136" s="1"/>
  <c r="N77" i="136"/>
  <c r="T75" i="136"/>
  <c r="N75" i="136"/>
  <c r="T73" i="136"/>
  <c r="N73" i="136"/>
  <c r="T71" i="136"/>
  <c r="Y94" i="136" s="1"/>
  <c r="V96" i="136" s="1"/>
  <c r="N71" i="136"/>
  <c r="X94" i="136" s="1"/>
  <c r="T69" i="136"/>
  <c r="N69" i="136"/>
  <c r="L98" i="136" s="1"/>
  <c r="T67" i="136"/>
  <c r="N67" i="136"/>
  <c r="I52" i="136"/>
  <c r="A52" i="136"/>
  <c r="X49" i="136"/>
  <c r="V49" i="136"/>
  <c r="AB47" i="136"/>
  <c r="AA49" i="136" s="1"/>
  <c r="W47" i="136"/>
  <c r="AC45" i="136"/>
  <c r="V45" i="136"/>
  <c r="X44" i="136"/>
  <c r="AC43" i="136"/>
  <c r="Z43" i="136"/>
  <c r="Y43" i="136"/>
  <c r="X43" i="136"/>
  <c r="W45" i="136" s="1"/>
  <c r="V46" i="136" s="1"/>
  <c r="K43" i="136"/>
  <c r="F47" i="136" s="1"/>
  <c r="H43" i="136"/>
  <c r="R41" i="136"/>
  <c r="B41" i="136"/>
  <c r="T38" i="136"/>
  <c r="AA45" i="136" s="1"/>
  <c r="X47" i="136" s="1"/>
  <c r="N38" i="136"/>
  <c r="Z45" i="136" s="1"/>
  <c r="T36" i="136"/>
  <c r="N36" i="136"/>
  <c r="AB43" i="136" s="1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N30" i="136"/>
  <c r="AB45" i="136" s="1"/>
  <c r="T28" i="136"/>
  <c r="AA43" i="136" s="1"/>
  <c r="N28" i="136"/>
  <c r="T26" i="136"/>
  <c r="M45" i="136" s="1"/>
  <c r="H49" i="136" s="1"/>
  <c r="N26" i="136"/>
  <c r="L45" i="136" s="1"/>
  <c r="T24" i="136"/>
  <c r="N24" i="136"/>
  <c r="J43" i="136" s="1"/>
  <c r="T22" i="136"/>
  <c r="AC47" i="136" s="1"/>
  <c r="N22" i="136"/>
  <c r="T20" i="136"/>
  <c r="N20" i="136"/>
  <c r="T18" i="136"/>
  <c r="M47" i="136" s="1"/>
  <c r="J49" i="136" s="1"/>
  <c r="N18" i="136"/>
  <c r="L47" i="136" s="1"/>
  <c r="T16" i="136"/>
  <c r="I43" i="136" s="1"/>
  <c r="F45" i="136" s="1"/>
  <c r="N16" i="136"/>
  <c r="I1" i="136"/>
  <c r="A1" i="136"/>
  <c r="I52" i="135"/>
  <c r="A52" i="135"/>
  <c r="B100" i="135"/>
  <c r="L92" i="135" s="1"/>
  <c r="R98" i="135"/>
  <c r="B98" i="135"/>
  <c r="W96" i="135"/>
  <c r="R96" i="135"/>
  <c r="M96" i="135"/>
  <c r="H100" i="135" s="1"/>
  <c r="K96" i="135"/>
  <c r="H98" i="135" s="1"/>
  <c r="B96" i="135"/>
  <c r="X94" i="135"/>
  <c r="R94" i="135"/>
  <c r="K94" i="135"/>
  <c r="F98" i="135" s="1"/>
  <c r="J94" i="135"/>
  <c r="G98" i="135" s="1"/>
  <c r="B94" i="135"/>
  <c r="Z92" i="135"/>
  <c r="X92" i="135"/>
  <c r="V92" i="135"/>
  <c r="R92" i="135"/>
  <c r="J92" i="135"/>
  <c r="H92" i="135"/>
  <c r="F92" i="135"/>
  <c r="B92" i="135"/>
  <c r="U87" i="135"/>
  <c r="T87" i="135"/>
  <c r="AA96" i="135" s="1"/>
  <c r="X98" i="135" s="1"/>
  <c r="N87" i="135"/>
  <c r="Z96" i="135" s="1"/>
  <c r="G87" i="135"/>
  <c r="U85" i="135"/>
  <c r="T85" i="135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N77" i="135"/>
  <c r="L96" i="135" s="1"/>
  <c r="G77" i="135"/>
  <c r="U75" i="135"/>
  <c r="T75" i="135"/>
  <c r="N75" i="135"/>
  <c r="G75" i="135"/>
  <c r="U71" i="135"/>
  <c r="T71" i="135"/>
  <c r="Y94" i="135" s="1"/>
  <c r="N71" i="135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J49" i="135"/>
  <c r="I49" i="135"/>
  <c r="AB47" i="135"/>
  <c r="AA49" i="135" s="1"/>
  <c r="Y47" i="135"/>
  <c r="M47" i="135"/>
  <c r="L47" i="135"/>
  <c r="K49" i="135" s="1"/>
  <c r="F47" i="135"/>
  <c r="AA45" i="135"/>
  <c r="X47" i="135" s="1"/>
  <c r="X48" i="135" s="1"/>
  <c r="Z45" i="135"/>
  <c r="Z46" i="135" s="1"/>
  <c r="L45" i="135"/>
  <c r="AA43" i="135"/>
  <c r="V47" i="135" s="1"/>
  <c r="Z43" i="135"/>
  <c r="W47" i="135" s="1"/>
  <c r="L43" i="135"/>
  <c r="G49" i="135" s="1"/>
  <c r="K43" i="135"/>
  <c r="H43" i="135"/>
  <c r="G45" i="135" s="1"/>
  <c r="R41" i="135"/>
  <c r="B41" i="135"/>
  <c r="T38" i="135"/>
  <c r="N38" i="135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N28" i="135"/>
  <c r="T26" i="135"/>
  <c r="M45" i="135" s="1"/>
  <c r="H49" i="135" s="1"/>
  <c r="H50" i="135" s="1"/>
  <c r="N26" i="135"/>
  <c r="T24" i="135"/>
  <c r="N24" i="135"/>
  <c r="J43" i="135" s="1"/>
  <c r="T22" i="135"/>
  <c r="AC47" i="135" s="1"/>
  <c r="N22" i="135"/>
  <c r="T20" i="135"/>
  <c r="Y43" i="135" s="1"/>
  <c r="V45" i="135" s="1"/>
  <c r="N20" i="135"/>
  <c r="X43" i="135" s="1"/>
  <c r="T18" i="135"/>
  <c r="N18" i="135"/>
  <c r="T16" i="135"/>
  <c r="I43" i="135" s="1"/>
  <c r="F45" i="135" s="1"/>
  <c r="N16" i="135"/>
  <c r="AD7" i="135"/>
  <c r="AB41" i="135" s="1"/>
  <c r="Z7" i="135"/>
  <c r="G22" i="135" s="1"/>
  <c r="V7" i="135"/>
  <c r="G38" i="135" s="1"/>
  <c r="R7" i="135"/>
  <c r="G20" i="135" s="1"/>
  <c r="O7" i="135"/>
  <c r="U18" i="135" s="1"/>
  <c r="K7" i="135"/>
  <c r="U24" i="135" s="1"/>
  <c r="G7" i="135"/>
  <c r="G34" i="135" s="1"/>
  <c r="C7" i="135"/>
  <c r="G16" i="135" s="1"/>
  <c r="X1" i="135"/>
  <c r="I1" i="135"/>
  <c r="A1" i="135"/>
  <c r="I52" i="134"/>
  <c r="A52" i="134"/>
  <c r="L89" i="134"/>
  <c r="I91" i="134" s="1"/>
  <c r="AA87" i="134"/>
  <c r="V91" i="134" s="1"/>
  <c r="J87" i="134"/>
  <c r="G89" i="134" s="1"/>
  <c r="I87" i="134"/>
  <c r="I88" i="134" s="1"/>
  <c r="R85" i="134"/>
  <c r="C85" i="134"/>
  <c r="T82" i="134"/>
  <c r="AA89" i="134" s="1"/>
  <c r="X91" i="134" s="1"/>
  <c r="N82" i="134"/>
  <c r="Z89" i="134" s="1"/>
  <c r="T79" i="134"/>
  <c r="N79" i="134"/>
  <c r="K89" i="134" s="1"/>
  <c r="T76" i="134"/>
  <c r="N76" i="134"/>
  <c r="Z87" i="134" s="1"/>
  <c r="T73" i="134"/>
  <c r="L87" i="134" s="1"/>
  <c r="G91" i="134" s="1"/>
  <c r="N73" i="134"/>
  <c r="K87" i="134" s="1"/>
  <c r="T70" i="134"/>
  <c r="Y87" i="134" s="1"/>
  <c r="V89" i="134" s="1"/>
  <c r="N70" i="134"/>
  <c r="X87" i="134" s="1"/>
  <c r="T67" i="134"/>
  <c r="N67" i="134"/>
  <c r="Z49" i="134"/>
  <c r="AC47" i="134"/>
  <c r="AB47" i="134"/>
  <c r="AA49" i="134" s="1"/>
  <c r="M47" i="134"/>
  <c r="J49" i="134" s="1"/>
  <c r="L47" i="134"/>
  <c r="L48" i="134" s="1"/>
  <c r="AC45" i="134"/>
  <c r="X49" i="134" s="1"/>
  <c r="AB45" i="134"/>
  <c r="Y49" i="134" s="1"/>
  <c r="AC43" i="134"/>
  <c r="V49" i="134" s="1"/>
  <c r="AB43" i="134"/>
  <c r="W49" i="134" s="1"/>
  <c r="V50" i="134" s="1"/>
  <c r="R41" i="134"/>
  <c r="B41" i="134"/>
  <c r="T38" i="134"/>
  <c r="AA45" i="134" s="1"/>
  <c r="X47" i="134" s="1"/>
  <c r="N38" i="134"/>
  <c r="Z45" i="134" s="1"/>
  <c r="T36" i="134"/>
  <c r="N36" i="134"/>
  <c r="T34" i="134"/>
  <c r="K45" i="134" s="1"/>
  <c r="H47" i="134" s="1"/>
  <c r="N34" i="134"/>
  <c r="J45" i="134" s="1"/>
  <c r="T32" i="134"/>
  <c r="M43" i="134" s="1"/>
  <c r="F49" i="134" s="1"/>
  <c r="N32" i="134"/>
  <c r="L43" i="134" s="1"/>
  <c r="T30" i="134"/>
  <c r="N30" i="134"/>
  <c r="T28" i="134"/>
  <c r="AA43" i="134" s="1"/>
  <c r="V47" i="134" s="1"/>
  <c r="N28" i="134"/>
  <c r="Z43" i="134" s="1"/>
  <c r="T26" i="134"/>
  <c r="M45" i="134" s="1"/>
  <c r="H49" i="134" s="1"/>
  <c r="N26" i="134"/>
  <c r="L45" i="134" s="1"/>
  <c r="T24" i="134"/>
  <c r="K43" i="134" s="1"/>
  <c r="F47" i="134" s="1"/>
  <c r="N24" i="134"/>
  <c r="J43" i="134" s="1"/>
  <c r="T22" i="134"/>
  <c r="N22" i="134"/>
  <c r="T20" i="134"/>
  <c r="Y43" i="134" s="1"/>
  <c r="N20" i="134"/>
  <c r="X43" i="134" s="1"/>
  <c r="T18" i="134"/>
  <c r="N18" i="134"/>
  <c r="T16" i="134"/>
  <c r="I43" i="134" s="1"/>
  <c r="F45" i="134" s="1"/>
  <c r="N16" i="134"/>
  <c r="H43" i="134" s="1"/>
  <c r="I1" i="134"/>
  <c r="A1" i="134"/>
  <c r="D2" i="133"/>
  <c r="D2" i="132"/>
  <c r="I52" i="127"/>
  <c r="I1" i="127"/>
  <c r="R1" i="133"/>
  <c r="R1" i="132"/>
  <c r="A1" i="133"/>
  <c r="A1" i="132"/>
  <c r="P73" i="133"/>
  <c r="J73" i="133"/>
  <c r="P70" i="133"/>
  <c r="J70" i="133"/>
  <c r="P67" i="133"/>
  <c r="J67" i="133"/>
  <c r="P64" i="133"/>
  <c r="J64" i="133"/>
  <c r="Q61" i="133"/>
  <c r="P61" i="133"/>
  <c r="J61" i="133"/>
  <c r="E61" i="133"/>
  <c r="Q58" i="133"/>
  <c r="P58" i="133"/>
  <c r="J58" i="133"/>
  <c r="E58" i="133"/>
  <c r="Q55" i="133"/>
  <c r="P55" i="133"/>
  <c r="J55" i="133"/>
  <c r="E55" i="133"/>
  <c r="Q52" i="133"/>
  <c r="P52" i="133"/>
  <c r="J52" i="133"/>
  <c r="E52" i="133"/>
  <c r="Q49" i="133"/>
  <c r="P49" i="133"/>
  <c r="J49" i="133"/>
  <c r="E49" i="133"/>
  <c r="Q46" i="133"/>
  <c r="P46" i="133"/>
  <c r="J46" i="133"/>
  <c r="E46" i="133"/>
  <c r="Q43" i="133"/>
  <c r="P43" i="133"/>
  <c r="J43" i="133"/>
  <c r="E43" i="133"/>
  <c r="Q40" i="133"/>
  <c r="P40" i="133"/>
  <c r="J40" i="133"/>
  <c r="E40" i="133"/>
  <c r="P73" i="132"/>
  <c r="J73" i="132"/>
  <c r="P70" i="132"/>
  <c r="J70" i="132"/>
  <c r="P67" i="132"/>
  <c r="J67" i="132"/>
  <c r="P64" i="132"/>
  <c r="J64" i="132"/>
  <c r="Q61" i="132"/>
  <c r="P61" i="132"/>
  <c r="J61" i="132"/>
  <c r="E61" i="132"/>
  <c r="Q58" i="132"/>
  <c r="P58" i="132"/>
  <c r="J58" i="132"/>
  <c r="E58" i="132"/>
  <c r="Q55" i="132"/>
  <c r="P55" i="132"/>
  <c r="J55" i="132"/>
  <c r="E55" i="132"/>
  <c r="Q52" i="132"/>
  <c r="P52" i="132"/>
  <c r="J52" i="132"/>
  <c r="E52" i="132"/>
  <c r="Q49" i="132"/>
  <c r="P49" i="132"/>
  <c r="J49" i="132"/>
  <c r="E49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U70" i="134" l="1"/>
  <c r="U73" i="134"/>
  <c r="U20" i="138"/>
  <c r="V41" i="136"/>
  <c r="U16" i="136"/>
  <c r="R87" i="139"/>
  <c r="V85" i="139" s="1"/>
  <c r="G16" i="136"/>
  <c r="G81" i="136"/>
  <c r="B43" i="136"/>
  <c r="F41" i="136" s="1"/>
  <c r="G22" i="139"/>
  <c r="Z41" i="136"/>
  <c r="U20" i="141"/>
  <c r="R45" i="141"/>
  <c r="G79" i="138"/>
  <c r="G26" i="134"/>
  <c r="R47" i="136"/>
  <c r="G30" i="141"/>
  <c r="U38" i="141"/>
  <c r="U28" i="141"/>
  <c r="U67" i="137"/>
  <c r="U69" i="136"/>
  <c r="B100" i="136"/>
  <c r="L92" i="136" s="1"/>
  <c r="G30" i="137"/>
  <c r="R45" i="139"/>
  <c r="U71" i="137"/>
  <c r="G22" i="141"/>
  <c r="U83" i="136"/>
  <c r="G30" i="139"/>
  <c r="G38" i="139"/>
  <c r="G22" i="138"/>
  <c r="R45" i="137"/>
  <c r="G18" i="140"/>
  <c r="B49" i="141"/>
  <c r="L41" i="141" s="1"/>
  <c r="U38" i="135"/>
  <c r="B49" i="135"/>
  <c r="L41" i="135" s="1"/>
  <c r="G38" i="137"/>
  <c r="U26" i="139"/>
  <c r="U22" i="141"/>
  <c r="G20" i="139"/>
  <c r="G36" i="139"/>
  <c r="V41" i="139"/>
  <c r="Z41" i="138"/>
  <c r="B47" i="136"/>
  <c r="J41" i="136" s="1"/>
  <c r="R45" i="136"/>
  <c r="G32" i="136"/>
  <c r="U24" i="136"/>
  <c r="G34" i="140"/>
  <c r="G36" i="140"/>
  <c r="V41" i="140"/>
  <c r="G28" i="140"/>
  <c r="U30" i="140"/>
  <c r="G67" i="140"/>
  <c r="G79" i="140"/>
  <c r="G82" i="140"/>
  <c r="B47" i="139"/>
  <c r="J41" i="139" s="1"/>
  <c r="B49" i="139"/>
  <c r="L41" i="139" s="1"/>
  <c r="Z41" i="139"/>
  <c r="G16" i="139"/>
  <c r="G28" i="139"/>
  <c r="U34" i="139"/>
  <c r="R89" i="139"/>
  <c r="X85" i="139" s="1"/>
  <c r="R91" i="139"/>
  <c r="Z85" i="139" s="1"/>
  <c r="V41" i="138"/>
  <c r="G67" i="138"/>
  <c r="G73" i="138"/>
  <c r="R91" i="138"/>
  <c r="Z85" i="138" s="1"/>
  <c r="G67" i="141"/>
  <c r="G73" i="141"/>
  <c r="U26" i="141"/>
  <c r="G20" i="141"/>
  <c r="R43" i="141"/>
  <c r="U82" i="134"/>
  <c r="U67" i="134"/>
  <c r="U22" i="134"/>
  <c r="U34" i="134"/>
  <c r="U16" i="134"/>
  <c r="G38" i="134"/>
  <c r="B45" i="134"/>
  <c r="H41" i="134" s="1"/>
  <c r="G18" i="134"/>
  <c r="G24" i="134"/>
  <c r="B100" i="137"/>
  <c r="L92" i="137" s="1"/>
  <c r="G71" i="137"/>
  <c r="G77" i="137"/>
  <c r="B98" i="137"/>
  <c r="J92" i="137" s="1"/>
  <c r="U77" i="137"/>
  <c r="U83" i="137"/>
  <c r="G85" i="137"/>
  <c r="G83" i="137"/>
  <c r="G67" i="137"/>
  <c r="B94" i="137"/>
  <c r="F92" i="137" s="1"/>
  <c r="G20" i="137"/>
  <c r="B47" i="137"/>
  <c r="J41" i="137" s="1"/>
  <c r="U24" i="137"/>
  <c r="R49" i="137"/>
  <c r="R43" i="137"/>
  <c r="U26" i="135"/>
  <c r="B47" i="135"/>
  <c r="J41" i="135" s="1"/>
  <c r="U16" i="137"/>
  <c r="U30" i="137"/>
  <c r="V41" i="135"/>
  <c r="U20" i="135"/>
  <c r="G28" i="135"/>
  <c r="U32" i="135"/>
  <c r="G18" i="137"/>
  <c r="G36" i="135"/>
  <c r="U22" i="137"/>
  <c r="AB41" i="137"/>
  <c r="U16" i="135"/>
  <c r="G18" i="135"/>
  <c r="G30" i="135"/>
  <c r="U34" i="135"/>
  <c r="B45" i="135"/>
  <c r="H41" i="135" s="1"/>
  <c r="G24" i="137"/>
  <c r="B43" i="135"/>
  <c r="F41" i="135" s="1"/>
  <c r="B43" i="137"/>
  <c r="F41" i="137" s="1"/>
  <c r="G32" i="137"/>
  <c r="U70" i="138"/>
  <c r="C89" i="138"/>
  <c r="I85" i="138" s="1"/>
  <c r="R47" i="138"/>
  <c r="U38" i="138"/>
  <c r="G38" i="138"/>
  <c r="R45" i="138"/>
  <c r="G36" i="138"/>
  <c r="G28" i="138"/>
  <c r="R43" i="138"/>
  <c r="U32" i="138"/>
  <c r="U26" i="138"/>
  <c r="G18" i="138"/>
  <c r="U34" i="138"/>
  <c r="G16" i="138"/>
  <c r="G82" i="139"/>
  <c r="C89" i="139"/>
  <c r="I85" i="139" s="1"/>
  <c r="U28" i="139"/>
  <c r="U38" i="139"/>
  <c r="X41" i="139"/>
  <c r="R91" i="140"/>
  <c r="Z85" i="140" s="1"/>
  <c r="U67" i="140"/>
  <c r="G73" i="140"/>
  <c r="U22" i="140"/>
  <c r="AB41" i="140"/>
  <c r="R49" i="140"/>
  <c r="R47" i="140"/>
  <c r="U28" i="140"/>
  <c r="G22" i="140"/>
  <c r="U38" i="140"/>
  <c r="R45" i="140"/>
  <c r="U20" i="140"/>
  <c r="G30" i="140"/>
  <c r="G38" i="140"/>
  <c r="U34" i="140"/>
  <c r="U71" i="136"/>
  <c r="G71" i="136"/>
  <c r="G87" i="136"/>
  <c r="R94" i="136"/>
  <c r="U75" i="136"/>
  <c r="U85" i="136"/>
  <c r="G69" i="136"/>
  <c r="G85" i="136"/>
  <c r="G77" i="136"/>
  <c r="G67" i="136"/>
  <c r="B94" i="136"/>
  <c r="F92" i="136" s="1"/>
  <c r="U22" i="136"/>
  <c r="R49" i="136"/>
  <c r="U36" i="136"/>
  <c r="U30" i="136"/>
  <c r="G38" i="136"/>
  <c r="X41" i="136"/>
  <c r="B45" i="136"/>
  <c r="H41" i="136" s="1"/>
  <c r="R91" i="141"/>
  <c r="Z85" i="141" s="1"/>
  <c r="U70" i="141"/>
  <c r="U67" i="141"/>
  <c r="G79" i="141"/>
  <c r="V41" i="141"/>
  <c r="G28" i="141"/>
  <c r="G18" i="141"/>
  <c r="U16" i="141"/>
  <c r="U79" i="134"/>
  <c r="G79" i="134"/>
  <c r="G73" i="134"/>
  <c r="C87" i="134"/>
  <c r="G85" i="134" s="1"/>
  <c r="X41" i="134"/>
  <c r="G30" i="134"/>
  <c r="U26" i="134"/>
  <c r="B49" i="134"/>
  <c r="L41" i="134" s="1"/>
  <c r="B47" i="134"/>
  <c r="J41" i="134" s="1"/>
  <c r="G16" i="134"/>
  <c r="Y91" i="141"/>
  <c r="Z90" i="141"/>
  <c r="AD89" i="141"/>
  <c r="H91" i="141"/>
  <c r="G92" i="141" s="1"/>
  <c r="M91" i="141" s="1"/>
  <c r="K88" i="141"/>
  <c r="AE43" i="141"/>
  <c r="W47" i="141"/>
  <c r="AE47" i="141" s="1"/>
  <c r="Z44" i="141"/>
  <c r="F46" i="141"/>
  <c r="O45" i="141"/>
  <c r="H50" i="141"/>
  <c r="O91" i="141"/>
  <c r="W49" i="141"/>
  <c r="AE49" i="141" s="1"/>
  <c r="AB44" i="141"/>
  <c r="AD43" i="141" s="1"/>
  <c r="Z88" i="141"/>
  <c r="W91" i="141"/>
  <c r="V92" i="141" s="1"/>
  <c r="AB91" i="141" s="1"/>
  <c r="G90" i="141"/>
  <c r="M89" i="141" s="1"/>
  <c r="O89" i="141"/>
  <c r="N89" i="141" s="1"/>
  <c r="J44" i="141"/>
  <c r="G47" i="141"/>
  <c r="F48" i="141" s="1"/>
  <c r="N47" i="141" s="1"/>
  <c r="O43" i="141"/>
  <c r="N43" i="141"/>
  <c r="W89" i="141"/>
  <c r="V90" i="141" s="1"/>
  <c r="AB89" i="141" s="1"/>
  <c r="X88" i="141"/>
  <c r="AD87" i="141"/>
  <c r="AC87" i="141" s="1"/>
  <c r="X92" i="141"/>
  <c r="I47" i="141"/>
  <c r="H48" i="141" s="1"/>
  <c r="J46" i="141"/>
  <c r="AD91" i="141"/>
  <c r="Z50" i="141"/>
  <c r="Y49" i="141"/>
  <c r="X50" i="141" s="1"/>
  <c r="AB46" i="141"/>
  <c r="Y47" i="141"/>
  <c r="X48" i="141" s="1"/>
  <c r="Z46" i="141"/>
  <c r="J91" i="141"/>
  <c r="K90" i="141"/>
  <c r="I92" i="141"/>
  <c r="AE45" i="141"/>
  <c r="V46" i="141"/>
  <c r="L46" i="141"/>
  <c r="L48" i="141"/>
  <c r="U73" i="141"/>
  <c r="U82" i="141"/>
  <c r="U18" i="141"/>
  <c r="U24" i="141"/>
  <c r="U30" i="141"/>
  <c r="U36" i="141"/>
  <c r="R49" i="141"/>
  <c r="G76" i="141"/>
  <c r="I88" i="141"/>
  <c r="R89" i="141"/>
  <c r="X85" i="141" s="1"/>
  <c r="C91" i="141"/>
  <c r="K85" i="141" s="1"/>
  <c r="G26" i="141"/>
  <c r="G32" i="141"/>
  <c r="AB48" i="141"/>
  <c r="B43" i="141"/>
  <c r="F41" i="141" s="1"/>
  <c r="B45" i="141"/>
  <c r="H41" i="141" s="1"/>
  <c r="O87" i="141"/>
  <c r="N87" i="141" s="1"/>
  <c r="G24" i="141"/>
  <c r="R87" i="141"/>
  <c r="V85" i="141" s="1"/>
  <c r="G49" i="141"/>
  <c r="F50" i="141" s="1"/>
  <c r="N49" i="141" s="1"/>
  <c r="V46" i="140"/>
  <c r="AD45" i="140" s="1"/>
  <c r="AE45" i="140"/>
  <c r="Z90" i="140"/>
  <c r="Y91" i="140"/>
  <c r="J44" i="140"/>
  <c r="G47" i="140"/>
  <c r="O43" i="140"/>
  <c r="N43" i="140"/>
  <c r="J50" i="140"/>
  <c r="X92" i="140"/>
  <c r="F48" i="140"/>
  <c r="O47" i="140"/>
  <c r="I47" i="140"/>
  <c r="H48" i="140" s="1"/>
  <c r="J46" i="140"/>
  <c r="AD89" i="140"/>
  <c r="H91" i="140"/>
  <c r="K88" i="140"/>
  <c r="AE43" i="140"/>
  <c r="W47" i="140"/>
  <c r="V48" i="140" s="1"/>
  <c r="AD47" i="140" s="1"/>
  <c r="Z44" i="140"/>
  <c r="AD43" i="140" s="1"/>
  <c r="H50" i="140"/>
  <c r="O91" i="140"/>
  <c r="N91" i="140" s="1"/>
  <c r="G92" i="140"/>
  <c r="W49" i="140"/>
  <c r="AE49" i="140" s="1"/>
  <c r="AB44" i="140"/>
  <c r="Z88" i="140"/>
  <c r="W91" i="140"/>
  <c r="V92" i="140" s="1"/>
  <c r="AB91" i="140" s="1"/>
  <c r="O89" i="140"/>
  <c r="N89" i="140" s="1"/>
  <c r="G90" i="140"/>
  <c r="AD87" i="140"/>
  <c r="AC87" i="140" s="1"/>
  <c r="W89" i="140"/>
  <c r="V90" i="140" s="1"/>
  <c r="AB89" i="140" s="1"/>
  <c r="X88" i="140"/>
  <c r="AB87" i="140" s="1"/>
  <c r="V50" i="140"/>
  <c r="O45" i="140"/>
  <c r="F46" i="140"/>
  <c r="AD91" i="140"/>
  <c r="X48" i="140"/>
  <c r="Y49" i="140"/>
  <c r="X50" i="140" s="1"/>
  <c r="AB46" i="140"/>
  <c r="F50" i="140"/>
  <c r="O49" i="140"/>
  <c r="K90" i="140"/>
  <c r="J91" i="140"/>
  <c r="I92" i="140" s="1"/>
  <c r="Y47" i="140"/>
  <c r="Z46" i="140"/>
  <c r="K49" i="140"/>
  <c r="L46" i="140"/>
  <c r="U73" i="140"/>
  <c r="U82" i="140"/>
  <c r="U24" i="140"/>
  <c r="G20" i="140"/>
  <c r="G32" i="140"/>
  <c r="AB48" i="140"/>
  <c r="B43" i="140"/>
  <c r="F41" i="140" s="1"/>
  <c r="B45" i="140"/>
  <c r="H41" i="140" s="1"/>
  <c r="B49" i="140"/>
  <c r="L41" i="140" s="1"/>
  <c r="O87" i="140"/>
  <c r="N87" i="140" s="1"/>
  <c r="G26" i="140"/>
  <c r="U26" i="140"/>
  <c r="U32" i="140"/>
  <c r="G70" i="140"/>
  <c r="R87" i="140"/>
  <c r="V85" i="140" s="1"/>
  <c r="I88" i="140"/>
  <c r="M87" i="140" s="1"/>
  <c r="G16" i="140"/>
  <c r="G49" i="140"/>
  <c r="C91" i="140"/>
  <c r="K85" i="140" s="1"/>
  <c r="R89" i="140"/>
  <c r="X85" i="140" s="1"/>
  <c r="AB48" i="139"/>
  <c r="AA49" i="139"/>
  <c r="Z50" i="139"/>
  <c r="O43" i="139"/>
  <c r="G45" i="139"/>
  <c r="O45" i="139" s="1"/>
  <c r="H44" i="139"/>
  <c r="N43" i="139" s="1"/>
  <c r="AB46" i="139"/>
  <c r="AD45" i="139" s="1"/>
  <c r="Y49" i="139"/>
  <c r="X50" i="139" s="1"/>
  <c r="J44" i="139"/>
  <c r="G47" i="139"/>
  <c r="O47" i="139" s="1"/>
  <c r="AE47" i="139"/>
  <c r="AD91" i="139"/>
  <c r="J50" i="139"/>
  <c r="Y91" i="139"/>
  <c r="X92" i="139" s="1"/>
  <c r="Z90" i="139"/>
  <c r="V50" i="139"/>
  <c r="B43" i="139"/>
  <c r="F41" i="139" s="1"/>
  <c r="G32" i="139"/>
  <c r="B45" i="139"/>
  <c r="H41" i="139" s="1"/>
  <c r="G26" i="139"/>
  <c r="X48" i="139"/>
  <c r="K49" i="139"/>
  <c r="Y47" i="139"/>
  <c r="C87" i="139"/>
  <c r="G85" i="139" s="1"/>
  <c r="G73" i="139"/>
  <c r="I49" i="139"/>
  <c r="H50" i="139" s="1"/>
  <c r="H91" i="139"/>
  <c r="G92" i="139" s="1"/>
  <c r="M91" i="139" s="1"/>
  <c r="K88" i="139"/>
  <c r="O89" i="139"/>
  <c r="C91" i="139"/>
  <c r="K85" i="139" s="1"/>
  <c r="U73" i="139"/>
  <c r="O91" i="139"/>
  <c r="I92" i="139"/>
  <c r="G34" i="139"/>
  <c r="G79" i="139"/>
  <c r="H89" i="139"/>
  <c r="G90" i="139" s="1"/>
  <c r="O87" i="139"/>
  <c r="N87" i="139" s="1"/>
  <c r="I88" i="139"/>
  <c r="M87" i="139" s="1"/>
  <c r="AD89" i="139"/>
  <c r="AC89" i="139" s="1"/>
  <c r="V90" i="139"/>
  <c r="AB89" i="139" s="1"/>
  <c r="J46" i="139"/>
  <c r="G70" i="139"/>
  <c r="U79" i="139"/>
  <c r="W89" i="139"/>
  <c r="X88" i="139"/>
  <c r="AD87" i="139"/>
  <c r="AC87" i="139" s="1"/>
  <c r="V48" i="139"/>
  <c r="W49" i="139"/>
  <c r="AE49" i="139" s="1"/>
  <c r="AB44" i="139"/>
  <c r="W47" i="139"/>
  <c r="Z44" i="139"/>
  <c r="AE45" i="139"/>
  <c r="K90" i="139"/>
  <c r="AB41" i="139"/>
  <c r="R49" i="139"/>
  <c r="U36" i="139"/>
  <c r="U30" i="139"/>
  <c r="F50" i="139"/>
  <c r="Z88" i="139"/>
  <c r="W91" i="139"/>
  <c r="V92" i="139" s="1"/>
  <c r="AB91" i="139" s="1"/>
  <c r="U82" i="139"/>
  <c r="U18" i="139"/>
  <c r="U24" i="139"/>
  <c r="H48" i="138"/>
  <c r="N91" i="138"/>
  <c r="V47" i="138"/>
  <c r="AE43" i="138"/>
  <c r="W49" i="138"/>
  <c r="AB44" i="138"/>
  <c r="F50" i="138"/>
  <c r="AB48" i="138"/>
  <c r="AA49" i="138"/>
  <c r="Z50" i="138"/>
  <c r="AB46" i="138"/>
  <c r="AD45" i="138" s="1"/>
  <c r="Y49" i="138"/>
  <c r="X50" i="138" s="1"/>
  <c r="AD91" i="138"/>
  <c r="V92" i="138"/>
  <c r="O43" i="138"/>
  <c r="G45" i="138"/>
  <c r="H44" i="138"/>
  <c r="O45" i="138"/>
  <c r="F46" i="138"/>
  <c r="J44" i="138"/>
  <c r="G47" i="138"/>
  <c r="F48" i="138" s="1"/>
  <c r="N47" i="138" s="1"/>
  <c r="I47" i="138"/>
  <c r="J46" i="138"/>
  <c r="O47" i="138"/>
  <c r="G92" i="138"/>
  <c r="M91" i="138" s="1"/>
  <c r="AB41" i="138"/>
  <c r="R49" i="138"/>
  <c r="U36" i="138"/>
  <c r="U30" i="138"/>
  <c r="U79" i="138"/>
  <c r="C91" i="138"/>
  <c r="K85" i="138" s="1"/>
  <c r="U73" i="138"/>
  <c r="Z88" i="138"/>
  <c r="W91" i="138"/>
  <c r="I49" i="138"/>
  <c r="O49" i="138" s="1"/>
  <c r="L46" i="138"/>
  <c r="O87" i="138"/>
  <c r="N87" i="138" s="1"/>
  <c r="I88" i="138"/>
  <c r="U22" i="138"/>
  <c r="K49" i="138"/>
  <c r="J50" i="138" s="1"/>
  <c r="V50" i="138"/>
  <c r="R87" i="138"/>
  <c r="V85" i="138" s="1"/>
  <c r="W89" i="138"/>
  <c r="V90" i="138" s="1"/>
  <c r="AB89" i="138" s="1"/>
  <c r="X88" i="138"/>
  <c r="AB87" i="138" s="1"/>
  <c r="AD87" i="138"/>
  <c r="AC87" i="138" s="1"/>
  <c r="B43" i="138"/>
  <c r="F41" i="138" s="1"/>
  <c r="G32" i="138"/>
  <c r="Y47" i="138"/>
  <c r="AD89" i="138"/>
  <c r="K90" i="138"/>
  <c r="B45" i="138"/>
  <c r="H41" i="138" s="1"/>
  <c r="G26" i="138"/>
  <c r="X48" i="138"/>
  <c r="G70" i="138"/>
  <c r="Y91" i="138"/>
  <c r="X92" i="138" s="1"/>
  <c r="Z90" i="138"/>
  <c r="G34" i="138"/>
  <c r="AE45" i="138"/>
  <c r="O89" i="138"/>
  <c r="W47" i="138"/>
  <c r="Z44" i="138"/>
  <c r="AD43" i="138" s="1"/>
  <c r="H91" i="138"/>
  <c r="K88" i="138"/>
  <c r="H89" i="138"/>
  <c r="G90" i="138" s="1"/>
  <c r="M89" i="138" s="1"/>
  <c r="U82" i="138"/>
  <c r="U18" i="138"/>
  <c r="U24" i="138"/>
  <c r="R89" i="138"/>
  <c r="X85" i="138" s="1"/>
  <c r="N45" i="137"/>
  <c r="I49" i="137"/>
  <c r="H50" i="137" s="1"/>
  <c r="O45" i="137"/>
  <c r="L46" i="137"/>
  <c r="J50" i="137"/>
  <c r="N49" i="137" s="1"/>
  <c r="O49" i="137"/>
  <c r="AE43" i="137"/>
  <c r="X44" i="137"/>
  <c r="AD43" i="137" s="1"/>
  <c r="W45" i="137"/>
  <c r="V46" i="137" s="1"/>
  <c r="AD45" i="137" s="1"/>
  <c r="V50" i="137"/>
  <c r="AD49" i="137" s="1"/>
  <c r="V48" i="137"/>
  <c r="Y47" i="137"/>
  <c r="X48" i="137" s="1"/>
  <c r="Z46" i="137"/>
  <c r="O98" i="137"/>
  <c r="F99" i="137"/>
  <c r="L48" i="137"/>
  <c r="N47" i="137" s="1"/>
  <c r="W96" i="137"/>
  <c r="V97" i="137" s="1"/>
  <c r="AD96" i="137" s="1"/>
  <c r="X95" i="137"/>
  <c r="AE94" i="137"/>
  <c r="R94" i="137"/>
  <c r="V92" i="137"/>
  <c r="G87" i="137"/>
  <c r="W100" i="137"/>
  <c r="AB95" i="137"/>
  <c r="O47" i="137"/>
  <c r="G26" i="137"/>
  <c r="O43" i="137"/>
  <c r="AB44" i="137"/>
  <c r="L99" i="137"/>
  <c r="J100" i="137"/>
  <c r="J101" i="137" s="1"/>
  <c r="H101" i="137"/>
  <c r="W98" i="137"/>
  <c r="Z95" i="137"/>
  <c r="J44" i="137"/>
  <c r="V99" i="137"/>
  <c r="AD98" i="137" s="1"/>
  <c r="AE98" i="137"/>
  <c r="L44" i="137"/>
  <c r="N43" i="137" s="1"/>
  <c r="V101" i="137"/>
  <c r="Z44" i="137"/>
  <c r="Z92" i="137"/>
  <c r="R98" i="137"/>
  <c r="U79" i="137"/>
  <c r="G73" i="137"/>
  <c r="AB99" i="137"/>
  <c r="AA100" i="137"/>
  <c r="AE100" i="137" s="1"/>
  <c r="AB92" i="137"/>
  <c r="R100" i="137"/>
  <c r="U87" i="137"/>
  <c r="U81" i="137"/>
  <c r="U73" i="137"/>
  <c r="O96" i="137"/>
  <c r="F97" i="137"/>
  <c r="U32" i="137"/>
  <c r="U26" i="137"/>
  <c r="B49" i="137"/>
  <c r="L41" i="137" s="1"/>
  <c r="B45" i="137"/>
  <c r="H41" i="137" s="1"/>
  <c r="J46" i="137"/>
  <c r="V41" i="137"/>
  <c r="Z97" i="137"/>
  <c r="O100" i="137"/>
  <c r="F101" i="137"/>
  <c r="N100" i="137" s="1"/>
  <c r="G36" i="137"/>
  <c r="X41" i="137"/>
  <c r="G100" i="137"/>
  <c r="J97" i="137"/>
  <c r="I98" i="137"/>
  <c r="H99" i="137"/>
  <c r="G22" i="137"/>
  <c r="U38" i="137"/>
  <c r="U28" i="137"/>
  <c r="Z41" i="137"/>
  <c r="O94" i="137"/>
  <c r="H95" i="137"/>
  <c r="N94" i="137" s="1"/>
  <c r="X101" i="137"/>
  <c r="AB46" i="137"/>
  <c r="L97" i="137"/>
  <c r="I100" i="137"/>
  <c r="Y100" i="137"/>
  <c r="U85" i="137"/>
  <c r="G69" i="137"/>
  <c r="G81" i="137"/>
  <c r="X92" i="137"/>
  <c r="R96" i="137"/>
  <c r="AD43" i="136"/>
  <c r="O96" i="136"/>
  <c r="F46" i="136"/>
  <c r="N45" i="136" s="1"/>
  <c r="F101" i="136"/>
  <c r="J44" i="136"/>
  <c r="G47" i="136"/>
  <c r="O47" i="136" s="1"/>
  <c r="L44" i="136"/>
  <c r="G49" i="136"/>
  <c r="F50" i="136" s="1"/>
  <c r="N49" i="136" s="1"/>
  <c r="L97" i="136"/>
  <c r="H50" i="136"/>
  <c r="V97" i="136"/>
  <c r="AD96" i="136" s="1"/>
  <c r="L48" i="136"/>
  <c r="K49" i="136"/>
  <c r="J50" i="136"/>
  <c r="V47" i="136"/>
  <c r="Z44" i="136"/>
  <c r="Z46" i="136"/>
  <c r="AD45" i="136" s="1"/>
  <c r="Y47" i="136"/>
  <c r="X48" i="136" s="1"/>
  <c r="V101" i="136"/>
  <c r="AB48" i="136"/>
  <c r="Z49" i="136"/>
  <c r="Z50" i="136" s="1"/>
  <c r="J97" i="136"/>
  <c r="I98" i="136"/>
  <c r="O98" i="136" s="1"/>
  <c r="J101" i="136"/>
  <c r="J46" i="136"/>
  <c r="I47" i="136"/>
  <c r="AE45" i="136"/>
  <c r="L99" i="136"/>
  <c r="K100" i="136"/>
  <c r="O100" i="136" s="1"/>
  <c r="H99" i="136"/>
  <c r="V99" i="136"/>
  <c r="AE98" i="136"/>
  <c r="AB46" i="136"/>
  <c r="Y49" i="136"/>
  <c r="X50" i="136" s="1"/>
  <c r="Z97" i="136"/>
  <c r="H48" i="136"/>
  <c r="L46" i="136"/>
  <c r="I49" i="136"/>
  <c r="W49" i="136"/>
  <c r="V50" i="136" s="1"/>
  <c r="AD49" i="136" s="1"/>
  <c r="AB44" i="136"/>
  <c r="O43" i="136"/>
  <c r="W96" i="136"/>
  <c r="AE96" i="136" s="1"/>
  <c r="X95" i="136"/>
  <c r="AE94" i="136"/>
  <c r="B49" i="136"/>
  <c r="L41" i="136" s="1"/>
  <c r="AA100" i="136"/>
  <c r="AE100" i="136" s="1"/>
  <c r="U20" i="136"/>
  <c r="U26" i="136"/>
  <c r="U32" i="136"/>
  <c r="U38" i="136"/>
  <c r="G45" i="136"/>
  <c r="O45" i="136" s="1"/>
  <c r="U67" i="136"/>
  <c r="U73" i="136"/>
  <c r="U79" i="136"/>
  <c r="G20" i="136"/>
  <c r="G22" i="136"/>
  <c r="G28" i="136"/>
  <c r="G34" i="136"/>
  <c r="G75" i="136"/>
  <c r="H95" i="136"/>
  <c r="N94" i="136" s="1"/>
  <c r="F97" i="136"/>
  <c r="F99" i="136"/>
  <c r="N98" i="136" s="1"/>
  <c r="U89" i="136"/>
  <c r="Y98" i="136"/>
  <c r="X99" i="136" s="1"/>
  <c r="U34" i="136"/>
  <c r="AE43" i="136"/>
  <c r="V92" i="136"/>
  <c r="O94" i="136"/>
  <c r="G73" i="136"/>
  <c r="G36" i="136"/>
  <c r="H44" i="136"/>
  <c r="N43" i="136" s="1"/>
  <c r="U81" i="136"/>
  <c r="U87" i="136"/>
  <c r="X92" i="136"/>
  <c r="R96" i="136"/>
  <c r="R98" i="136"/>
  <c r="R100" i="136"/>
  <c r="Z95" i="136"/>
  <c r="AB95" i="136"/>
  <c r="Z95" i="135"/>
  <c r="W98" i="135"/>
  <c r="V96" i="135"/>
  <c r="X95" i="135"/>
  <c r="AC94" i="135"/>
  <c r="V99" i="135"/>
  <c r="F99" i="135"/>
  <c r="H95" i="135"/>
  <c r="N94" i="135" s="1"/>
  <c r="G96" i="135"/>
  <c r="F97" i="135" s="1"/>
  <c r="N96" i="135" s="1"/>
  <c r="O94" i="135"/>
  <c r="G100" i="135"/>
  <c r="F101" i="135" s="1"/>
  <c r="N100" i="135" s="1"/>
  <c r="L95" i="135"/>
  <c r="L99" i="135"/>
  <c r="K100" i="135"/>
  <c r="J101" i="135" s="1"/>
  <c r="L97" i="135"/>
  <c r="I100" i="135"/>
  <c r="H101" i="135" s="1"/>
  <c r="J97" i="135"/>
  <c r="I98" i="135"/>
  <c r="O98" i="135" s="1"/>
  <c r="Z97" i="135"/>
  <c r="Y98" i="135"/>
  <c r="X99" i="135" s="1"/>
  <c r="J95" i="135"/>
  <c r="J44" i="135"/>
  <c r="G47" i="135"/>
  <c r="J46" i="135"/>
  <c r="I47" i="135"/>
  <c r="F48" i="135"/>
  <c r="W49" i="135"/>
  <c r="AE49" i="135" s="1"/>
  <c r="AB44" i="135"/>
  <c r="W45" i="135"/>
  <c r="AE43" i="135"/>
  <c r="X44" i="135"/>
  <c r="AE45" i="135"/>
  <c r="V46" i="135"/>
  <c r="AD45" i="135" s="1"/>
  <c r="AE47" i="135"/>
  <c r="V48" i="135"/>
  <c r="F50" i="135"/>
  <c r="N49" i="135" s="1"/>
  <c r="O49" i="135"/>
  <c r="Y49" i="135"/>
  <c r="X50" i="135" s="1"/>
  <c r="AB46" i="135"/>
  <c r="J50" i="135"/>
  <c r="L46" i="135"/>
  <c r="F46" i="135"/>
  <c r="O45" i="135"/>
  <c r="H48" i="135"/>
  <c r="Z49" i="135"/>
  <c r="Z50" i="135" s="1"/>
  <c r="AB48" i="135"/>
  <c r="O43" i="135"/>
  <c r="L48" i="135"/>
  <c r="U30" i="135"/>
  <c r="U36" i="135"/>
  <c r="X41" i="135"/>
  <c r="R43" i="135"/>
  <c r="R45" i="135"/>
  <c r="R47" i="135"/>
  <c r="R49" i="135"/>
  <c r="L44" i="135"/>
  <c r="O47" i="135"/>
  <c r="G26" i="135"/>
  <c r="G32" i="135"/>
  <c r="Z41" i="135"/>
  <c r="Z44" i="135"/>
  <c r="U22" i="135"/>
  <c r="U28" i="135"/>
  <c r="G24" i="135"/>
  <c r="H44" i="135"/>
  <c r="N43" i="135" s="1"/>
  <c r="W91" i="134"/>
  <c r="V92" i="134" s="1"/>
  <c r="Z88" i="134"/>
  <c r="AD89" i="134"/>
  <c r="AC89" i="134" s="1"/>
  <c r="H91" i="134"/>
  <c r="K88" i="134"/>
  <c r="O91" i="134"/>
  <c r="N91" i="134" s="1"/>
  <c r="G92" i="134"/>
  <c r="M87" i="134"/>
  <c r="O89" i="134"/>
  <c r="N89" i="134" s="1"/>
  <c r="G90" i="134"/>
  <c r="M89" i="134" s="1"/>
  <c r="AD91" i="134"/>
  <c r="J91" i="134"/>
  <c r="I92" i="134" s="1"/>
  <c r="K90" i="134"/>
  <c r="AD87" i="134"/>
  <c r="AC87" i="134" s="1"/>
  <c r="W89" i="134"/>
  <c r="V90" i="134" s="1"/>
  <c r="AB89" i="134" s="1"/>
  <c r="X88" i="134"/>
  <c r="AB87" i="134" s="1"/>
  <c r="Y91" i="134"/>
  <c r="X92" i="134" s="1"/>
  <c r="Z90" i="134"/>
  <c r="U76" i="134"/>
  <c r="O87" i="134"/>
  <c r="N87" i="134" s="1"/>
  <c r="G76" i="134"/>
  <c r="H89" i="134"/>
  <c r="R89" i="134"/>
  <c r="X85" i="134" s="1"/>
  <c r="G70" i="134"/>
  <c r="W47" i="134"/>
  <c r="AE47" i="134" s="1"/>
  <c r="Z44" i="134"/>
  <c r="X50" i="134"/>
  <c r="AD49" i="134" s="1"/>
  <c r="J44" i="134"/>
  <c r="G47" i="134"/>
  <c r="AB44" i="134"/>
  <c r="Z50" i="134"/>
  <c r="AB48" i="134"/>
  <c r="U20" i="134"/>
  <c r="AB46" i="134"/>
  <c r="G32" i="134"/>
  <c r="F50" i="134"/>
  <c r="V45" i="134"/>
  <c r="X44" i="134"/>
  <c r="AD43" i="134" s="1"/>
  <c r="Z46" i="134"/>
  <c r="Y47" i="134"/>
  <c r="X48" i="134"/>
  <c r="G22" i="134"/>
  <c r="O43" i="134"/>
  <c r="H44" i="134"/>
  <c r="G45" i="134"/>
  <c r="U36" i="134"/>
  <c r="U30" i="134"/>
  <c r="O45" i="134"/>
  <c r="F46" i="134"/>
  <c r="N45" i="134" s="1"/>
  <c r="L44" i="134"/>
  <c r="G49" i="134"/>
  <c r="F48" i="134"/>
  <c r="U38" i="134"/>
  <c r="AE43" i="134"/>
  <c r="W45" i="134"/>
  <c r="U18" i="134"/>
  <c r="L46" i="134"/>
  <c r="I49" i="134"/>
  <c r="H50" i="134" s="1"/>
  <c r="R47" i="134"/>
  <c r="V41" i="134"/>
  <c r="G36" i="134"/>
  <c r="G28" i="134"/>
  <c r="G20" i="134"/>
  <c r="J46" i="134"/>
  <c r="I47" i="134"/>
  <c r="O47" i="134" s="1"/>
  <c r="R49" i="134"/>
  <c r="H48" i="134"/>
  <c r="Z41" i="134"/>
  <c r="AE49" i="134"/>
  <c r="K49" i="134"/>
  <c r="J50" i="134" s="1"/>
  <c r="A1" i="127"/>
  <c r="A52" i="127" s="1"/>
  <c r="R100" i="127"/>
  <c r="R98" i="127"/>
  <c r="G81" i="127"/>
  <c r="G71" i="127"/>
  <c r="B100" i="127"/>
  <c r="L92" i="127" s="1"/>
  <c r="B98" i="127"/>
  <c r="J92" i="127" s="1"/>
  <c r="G85" i="127"/>
  <c r="G67" i="127"/>
  <c r="U36" i="127"/>
  <c r="U38" i="127"/>
  <c r="R45" i="127"/>
  <c r="G36" i="127"/>
  <c r="U18" i="127"/>
  <c r="G18" i="127"/>
  <c r="G26" i="127"/>
  <c r="B43" i="127"/>
  <c r="F41" i="127" s="1"/>
  <c r="J94" i="127"/>
  <c r="R92" i="127"/>
  <c r="B92" i="127"/>
  <c r="T89" i="127"/>
  <c r="AA96" i="127" s="1"/>
  <c r="X98" i="127" s="1"/>
  <c r="N89" i="127"/>
  <c r="Z96" i="127" s="1"/>
  <c r="Z97" i="127" s="1"/>
  <c r="T87" i="127"/>
  <c r="AC94" i="127" s="1"/>
  <c r="V100" i="127" s="1"/>
  <c r="N87" i="127"/>
  <c r="AB94" i="127" s="1"/>
  <c r="W100" i="127" s="1"/>
  <c r="T85" i="127"/>
  <c r="K96" i="127" s="1"/>
  <c r="H98" i="127" s="1"/>
  <c r="N85" i="127"/>
  <c r="J96" i="127" s="1"/>
  <c r="T83" i="127"/>
  <c r="M94" i="127" s="1"/>
  <c r="N83" i="127"/>
  <c r="L94" i="127" s="1"/>
  <c r="G100" i="127" s="1"/>
  <c r="T81" i="127"/>
  <c r="AC96" i="127" s="1"/>
  <c r="X100" i="127" s="1"/>
  <c r="N81" i="127"/>
  <c r="AB96" i="127" s="1"/>
  <c r="T79" i="127"/>
  <c r="AA94" i="127" s="1"/>
  <c r="V98" i="127" s="1"/>
  <c r="N79" i="127"/>
  <c r="Z94" i="127" s="1"/>
  <c r="W98" i="127" s="1"/>
  <c r="T77" i="127"/>
  <c r="M96" i="127" s="1"/>
  <c r="N77" i="127"/>
  <c r="L96" i="127" s="1"/>
  <c r="I100" i="127" s="1"/>
  <c r="T75" i="127"/>
  <c r="K94" i="127" s="1"/>
  <c r="F98" i="127" s="1"/>
  <c r="N75" i="127"/>
  <c r="T73" i="127"/>
  <c r="AC98" i="127" s="1"/>
  <c r="Z100" i="127" s="1"/>
  <c r="N73" i="127"/>
  <c r="AB98" i="127" s="1"/>
  <c r="T71" i="127"/>
  <c r="Y94" i="127" s="1"/>
  <c r="N71" i="127"/>
  <c r="X94" i="127" s="1"/>
  <c r="W96" i="127" s="1"/>
  <c r="T69" i="127"/>
  <c r="M98" i="127" s="1"/>
  <c r="N69" i="127"/>
  <c r="L98" i="127" s="1"/>
  <c r="K100" i="127" s="1"/>
  <c r="T67" i="127"/>
  <c r="I94" i="127" s="1"/>
  <c r="F96" i="127" s="1"/>
  <c r="N67" i="127"/>
  <c r="H94" i="127" s="1"/>
  <c r="AC47" i="127"/>
  <c r="Z49" i="127" s="1"/>
  <c r="AB47" i="127"/>
  <c r="AA49" i="127" s="1"/>
  <c r="R41" i="127"/>
  <c r="B41" i="127"/>
  <c r="T38" i="127"/>
  <c r="AA45" i="127" s="1"/>
  <c r="X47" i="127" s="1"/>
  <c r="N38" i="127"/>
  <c r="Z45" i="127" s="1"/>
  <c r="T36" i="127"/>
  <c r="AC43" i="127" s="1"/>
  <c r="V49" i="127" s="1"/>
  <c r="N36" i="127"/>
  <c r="AB43" i="127" s="1"/>
  <c r="T34" i="127"/>
  <c r="K45" i="127" s="1"/>
  <c r="H47" i="127" s="1"/>
  <c r="N34" i="127"/>
  <c r="J45" i="127" s="1"/>
  <c r="T32" i="127"/>
  <c r="M43" i="127" s="1"/>
  <c r="F49" i="127" s="1"/>
  <c r="N32" i="127"/>
  <c r="L43" i="127" s="1"/>
  <c r="T30" i="127"/>
  <c r="AC45" i="127" s="1"/>
  <c r="X49" i="127" s="1"/>
  <c r="N30" i="127"/>
  <c r="AB45" i="127" s="1"/>
  <c r="T28" i="127"/>
  <c r="AA43" i="127" s="1"/>
  <c r="V47" i="127" s="1"/>
  <c r="N28" i="127"/>
  <c r="Z43" i="127" s="1"/>
  <c r="Z44" i="127" s="1"/>
  <c r="T26" i="127"/>
  <c r="M45" i="127" s="1"/>
  <c r="H49" i="127" s="1"/>
  <c r="N26" i="127"/>
  <c r="L45" i="127" s="1"/>
  <c r="T24" i="127"/>
  <c r="K43" i="127" s="1"/>
  <c r="F47" i="127" s="1"/>
  <c r="N24" i="127"/>
  <c r="J43" i="127" s="1"/>
  <c r="T22" i="127"/>
  <c r="N22" i="127"/>
  <c r="T20" i="127"/>
  <c r="Y43" i="127" s="1"/>
  <c r="V45" i="127" s="1"/>
  <c r="N20" i="127"/>
  <c r="X43" i="127" s="1"/>
  <c r="X44" i="127" s="1"/>
  <c r="T18" i="127"/>
  <c r="M47" i="127" s="1"/>
  <c r="J49" i="127" s="1"/>
  <c r="N18" i="127"/>
  <c r="L47" i="127" s="1"/>
  <c r="T16" i="127"/>
  <c r="I43" i="127" s="1"/>
  <c r="F45" i="127" s="1"/>
  <c r="N16" i="127"/>
  <c r="H43" i="127" s="1"/>
  <c r="H44" i="127" s="1"/>
  <c r="AD45" i="141" l="1"/>
  <c r="O49" i="141"/>
  <c r="AC89" i="141"/>
  <c r="M87" i="141"/>
  <c r="V48" i="141"/>
  <c r="AD47" i="141" s="1"/>
  <c r="N91" i="141"/>
  <c r="AB87" i="141"/>
  <c r="AC91" i="141"/>
  <c r="V50" i="141"/>
  <c r="AD49" i="141" s="1"/>
  <c r="N45" i="141"/>
  <c r="O47" i="141"/>
  <c r="M89" i="140"/>
  <c r="AE47" i="140"/>
  <c r="AC89" i="140"/>
  <c r="N49" i="140"/>
  <c r="N47" i="140"/>
  <c r="AC91" i="140"/>
  <c r="N45" i="140"/>
  <c r="AD49" i="140"/>
  <c r="M91" i="140"/>
  <c r="AD47" i="139"/>
  <c r="M89" i="139"/>
  <c r="N49" i="139"/>
  <c r="AB87" i="139"/>
  <c r="O49" i="139"/>
  <c r="F48" i="139"/>
  <c r="N47" i="139" s="1"/>
  <c r="AC91" i="139"/>
  <c r="AD49" i="139"/>
  <c r="N91" i="139"/>
  <c r="F46" i="139"/>
  <c r="N45" i="139" s="1"/>
  <c r="AD43" i="139"/>
  <c r="N89" i="139"/>
  <c r="AB91" i="138"/>
  <c r="V48" i="138"/>
  <c r="AD47" i="138" s="1"/>
  <c r="AE47" i="138"/>
  <c r="AC91" i="138"/>
  <c r="AE49" i="138"/>
  <c r="AD49" i="138"/>
  <c r="N89" i="138"/>
  <c r="H50" i="138"/>
  <c r="N45" i="138"/>
  <c r="N49" i="138"/>
  <c r="AC89" i="138"/>
  <c r="M87" i="138"/>
  <c r="N43" i="138"/>
  <c r="N98" i="137"/>
  <c r="AD47" i="137"/>
  <c r="AE47" i="137"/>
  <c r="AE96" i="137"/>
  <c r="N96" i="137"/>
  <c r="Z101" i="137"/>
  <c r="AD100" i="137" s="1"/>
  <c r="AE45" i="137"/>
  <c r="AD94" i="137"/>
  <c r="AE49" i="136"/>
  <c r="Z101" i="136"/>
  <c r="AE47" i="136"/>
  <c r="V48" i="136"/>
  <c r="AD47" i="136" s="1"/>
  <c r="N100" i="136"/>
  <c r="AD98" i="136"/>
  <c r="O49" i="136"/>
  <c r="AD94" i="136"/>
  <c r="N96" i="136"/>
  <c r="F48" i="136"/>
  <c r="N47" i="136" s="1"/>
  <c r="AD100" i="136"/>
  <c r="AB94" i="135"/>
  <c r="H99" i="135"/>
  <c r="N98" i="135" s="1"/>
  <c r="O96" i="135"/>
  <c r="O100" i="135"/>
  <c r="AB98" i="135"/>
  <c r="AC98" i="135"/>
  <c r="AC96" i="135"/>
  <c r="V97" i="135"/>
  <c r="AB96" i="135" s="1"/>
  <c r="N47" i="135"/>
  <c r="V50" i="135"/>
  <c r="AD49" i="135" s="1"/>
  <c r="N45" i="135"/>
  <c r="AD47" i="135"/>
  <c r="AD43" i="135"/>
  <c r="AB91" i="134"/>
  <c r="M91" i="134"/>
  <c r="AC91" i="134"/>
  <c r="O49" i="134"/>
  <c r="V48" i="134"/>
  <c r="AD47" i="134" s="1"/>
  <c r="N43" i="134"/>
  <c r="N47" i="134"/>
  <c r="AE45" i="134"/>
  <c r="V46" i="134"/>
  <c r="AD45" i="134" s="1"/>
  <c r="N49" i="134"/>
  <c r="G28" i="127"/>
  <c r="G20" i="127"/>
  <c r="U26" i="127"/>
  <c r="U20" i="127"/>
  <c r="U28" i="127"/>
  <c r="G22" i="127"/>
  <c r="X41" i="127"/>
  <c r="Z41" i="127"/>
  <c r="R47" i="127"/>
  <c r="U24" i="127"/>
  <c r="U32" i="127"/>
  <c r="U85" i="127"/>
  <c r="G75" i="127"/>
  <c r="B96" i="127"/>
  <c r="H92" i="127" s="1"/>
  <c r="G69" i="127"/>
  <c r="B94" i="127"/>
  <c r="F92" i="127" s="1"/>
  <c r="G32" i="127"/>
  <c r="V41" i="127"/>
  <c r="AB99" i="127"/>
  <c r="AB97" i="127"/>
  <c r="Y100" i="127"/>
  <c r="G79" i="127"/>
  <c r="X92" i="127"/>
  <c r="AB48" i="127"/>
  <c r="G87" i="127"/>
  <c r="G16" i="127"/>
  <c r="G30" i="127"/>
  <c r="U87" i="127"/>
  <c r="G24" i="127"/>
  <c r="R43" i="127"/>
  <c r="B47" i="127"/>
  <c r="J41" i="127" s="1"/>
  <c r="U73" i="127"/>
  <c r="G89" i="127"/>
  <c r="J95" i="127"/>
  <c r="G98" i="127"/>
  <c r="W47" i="127"/>
  <c r="V92" i="127"/>
  <c r="Z50" i="127"/>
  <c r="G34" i="127"/>
  <c r="Z92" i="127"/>
  <c r="B45" i="127"/>
  <c r="H41" i="127" s="1"/>
  <c r="U71" i="127"/>
  <c r="AB92" i="127"/>
  <c r="G73" i="127"/>
  <c r="U79" i="127"/>
  <c r="R96" i="127"/>
  <c r="U81" i="127"/>
  <c r="U16" i="127"/>
  <c r="U30" i="127"/>
  <c r="U67" i="127"/>
  <c r="G83" i="127"/>
  <c r="U89" i="127"/>
  <c r="R94" i="127"/>
  <c r="U69" i="127"/>
  <c r="U77" i="127"/>
  <c r="U83" i="127"/>
  <c r="U75" i="127"/>
  <c r="G77" i="127"/>
  <c r="AB41" i="127"/>
  <c r="U22" i="127"/>
  <c r="R49" i="127"/>
  <c r="G38" i="127"/>
  <c r="B49" i="127"/>
  <c r="L41" i="127" s="1"/>
  <c r="U34" i="127"/>
  <c r="L46" i="127"/>
  <c r="I49" i="127"/>
  <c r="H50" i="127" s="1"/>
  <c r="V96" i="127"/>
  <c r="X95" i="127"/>
  <c r="AE94" i="127"/>
  <c r="L97" i="127"/>
  <c r="H100" i="127"/>
  <c r="H101" i="127" s="1"/>
  <c r="L95" i="127"/>
  <c r="F100" i="127"/>
  <c r="J46" i="127"/>
  <c r="I47" i="127"/>
  <c r="H48" i="127"/>
  <c r="J97" i="127"/>
  <c r="I98" i="127"/>
  <c r="H99" i="127"/>
  <c r="V99" i="127"/>
  <c r="L48" i="127"/>
  <c r="K49" i="127"/>
  <c r="J44" i="127"/>
  <c r="G47" i="127"/>
  <c r="F48" i="127" s="1"/>
  <c r="AB46" i="127"/>
  <c r="Y49" i="127"/>
  <c r="X50" i="127" s="1"/>
  <c r="AB44" i="127"/>
  <c r="AD43" i="127" s="1"/>
  <c r="W49" i="127"/>
  <c r="AE49" i="127" s="1"/>
  <c r="O43" i="127"/>
  <c r="L99" i="127"/>
  <c r="J100" i="127"/>
  <c r="J101" i="127" s="1"/>
  <c r="O98" i="127"/>
  <c r="F99" i="127"/>
  <c r="V101" i="127"/>
  <c r="O94" i="127"/>
  <c r="L44" i="127"/>
  <c r="G49" i="127"/>
  <c r="Z46" i="127"/>
  <c r="Y47" i="127"/>
  <c r="F50" i="127"/>
  <c r="X48" i="127"/>
  <c r="V50" i="127"/>
  <c r="Y98" i="127"/>
  <c r="AE98" i="127" s="1"/>
  <c r="G96" i="127"/>
  <c r="F97" i="127" s="1"/>
  <c r="N96" i="127" s="1"/>
  <c r="AA100" i="127"/>
  <c r="Z101" i="127" s="1"/>
  <c r="G45" i="127"/>
  <c r="F46" i="127" s="1"/>
  <c r="H95" i="127"/>
  <c r="AE43" i="127"/>
  <c r="W45" i="127"/>
  <c r="V46" i="127" s="1"/>
  <c r="Z95" i="127"/>
  <c r="AB95" i="127"/>
  <c r="X7" i="85"/>
  <c r="N47" i="127" l="1"/>
  <c r="O49" i="127"/>
  <c r="AE47" i="127"/>
  <c r="N98" i="127"/>
  <c r="AE100" i="127"/>
  <c r="AD45" i="127"/>
  <c r="V48" i="127"/>
  <c r="N43" i="127"/>
  <c r="AD49" i="127"/>
  <c r="O45" i="127"/>
  <c r="X101" i="127"/>
  <c r="AD100" i="127" s="1"/>
  <c r="X99" i="127"/>
  <c r="AD98" i="127" s="1"/>
  <c r="AD47" i="127"/>
  <c r="O96" i="127"/>
  <c r="N94" i="127"/>
  <c r="J50" i="127"/>
  <c r="N49" i="127" s="1"/>
  <c r="AE45" i="127"/>
  <c r="O47" i="127"/>
  <c r="O100" i="127"/>
  <c r="F101" i="127"/>
  <c r="N100" i="127" s="1"/>
  <c r="N45" i="127"/>
  <c r="AD94" i="127"/>
  <c r="V97" i="127"/>
  <c r="AD96" i="127" s="1"/>
  <c r="AE96" i="127"/>
  <c r="AC7" i="85" l="1"/>
  <c r="C2" i="83"/>
  <c r="R1" i="83"/>
  <c r="A1" i="83" l="1"/>
  <c r="P39" i="83" l="1"/>
  <c r="J39" i="83"/>
  <c r="P35" i="83" l="1"/>
  <c r="J35" i="83"/>
  <c r="P32" i="83"/>
  <c r="J32" i="83"/>
  <c r="Q28" i="83"/>
  <c r="P28" i="83"/>
  <c r="J28" i="83"/>
  <c r="E28" i="83"/>
  <c r="Q25" i="83"/>
  <c r="P25" i="83"/>
  <c r="J25" i="83"/>
  <c r="E25" i="83"/>
  <c r="Q22" i="83"/>
  <c r="P22" i="83"/>
  <c r="J22" i="83"/>
  <c r="E22" i="83"/>
  <c r="Q19" i="83"/>
  <c r="P19" i="83"/>
  <c r="J19" i="83"/>
  <c r="E19" i="83"/>
</calcChain>
</file>

<file path=xl/sharedStrings.xml><?xml version="1.0" encoding="utf-8"?>
<sst xmlns="http://schemas.openxmlformats.org/spreadsheetml/2006/main" count="2645" uniqueCount="585">
  <si>
    <t>⑥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</si>
  <si>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</si>
  <si>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</si>
  <si>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</si>
  <si>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</si>
  <si>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</si>
  <si>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</si>
  <si>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</si>
  <si>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</si>
  <si>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</si>
  <si>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</si>
  <si>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会場</t>
  </si>
  <si>
    <t>A④</t>
  </si>
  <si>
    <t>A③</t>
  </si>
  <si>
    <t>B③</t>
  </si>
  <si>
    <t>A①</t>
  </si>
  <si>
    <t>B①</t>
  </si>
  <si>
    <t>A②</t>
  </si>
  <si>
    <t>B②</t>
  </si>
  <si>
    <t>準々決勝</t>
  </si>
  <si>
    <t>A①</t>
    <phoneticPr fontId="3"/>
  </si>
  <si>
    <t>（</t>
  </si>
  <si>
    <t>ー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</si>
  <si>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</si>
  <si>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</si>
  <si>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</si>
  <si>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</si>
  <si>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</si>
  <si>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準決勝</t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</si>
  <si>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</si>
  <si>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</si>
  <si>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</si>
  <si>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</si>
  <si>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</si>
  <si>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</si>
  <si>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決勝</t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</si>
  <si>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</si>
  <si>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</si>
  <si>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</si>
  <si>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</si>
  <si>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</si>
  <si>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準優勝</t>
    <phoneticPr fontId="3"/>
  </si>
  <si>
    <t>c</t>
    <phoneticPr fontId="3"/>
  </si>
  <si>
    <t>敢闘賞</t>
    <rPh sb="0" eb="3">
      <t>カントウショウ</t>
    </rPh>
    <phoneticPr fontId="3"/>
  </si>
  <si>
    <t>第３位</t>
    <rPh sb="0" eb="1">
      <t>ダイ</t>
    </rPh>
    <rPh sb="2" eb="3">
      <t>イ</t>
    </rPh>
    <phoneticPr fontId="3"/>
  </si>
  <si>
    <t>－</t>
  </si>
  <si>
    <t>B</t>
    <phoneticPr fontId="3"/>
  </si>
  <si>
    <t>d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</si>
  <si>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</si>
  <si>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</si>
  <si>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</si>
  <si>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</si>
  <si>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</si>
  <si>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</si>
  <si>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</si>
  <si>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</si>
  <si>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</si>
  <si>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第16会場</t>
    <rPh sb="0" eb="1">
      <t>ダイ</t>
    </rPh>
    <rPh sb="3" eb="5">
      <t>カイジョウ</t>
    </rPh>
    <phoneticPr fontId="3"/>
  </si>
  <si>
    <t>BB</t>
  </si>
  <si>
    <t>D</t>
  </si>
  <si>
    <t>DD</t>
  </si>
  <si>
    <t>E</t>
  </si>
  <si>
    <t>EE</t>
  </si>
  <si>
    <t>F</t>
  </si>
  <si>
    <t>FF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</si>
  <si>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</si>
  <si>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</si>
  <si>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</si>
  <si>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</si>
  <si>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</si>
  <si>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</si>
  <si>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</si>
  <si>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</si>
  <si>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</si>
  <si>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</si>
  <si>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</si>
  <si>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</si>
  <si>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</si>
  <si>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</si>
  <si>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</si>
  <si>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</si>
  <si>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</si>
  <si>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</si>
  <si>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</si>
  <si>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</si>
  <si>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</si>
  <si>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</si>
  <si>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真岡ハイトラ運動公園運動広場1</t>
    <rPh sb="0" eb="2">
      <t>モオカ</t>
    </rPh>
    <rPh sb="6" eb="8">
      <t>ウンドウ</t>
    </rPh>
    <rPh sb="8" eb="10">
      <t>コウエン</t>
    </rPh>
    <rPh sb="10" eb="12">
      <t>ウンドウ</t>
    </rPh>
    <rPh sb="12" eb="14">
      <t>ヒロバ</t>
    </rPh>
    <phoneticPr fontId="3"/>
  </si>
  <si>
    <t>真岡ハイトラ運動公園運動広場１</t>
    <rPh sb="0" eb="2">
      <t>モオカ</t>
    </rPh>
    <rPh sb="6" eb="14">
      <t>ウンドウコウエンウンドウヒロバ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</si>
  <si>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</si>
  <si>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</si>
  <si>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</si>
  <si>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</si>
  <si>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</si>
  <si>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B1位</t>
    <rPh sb="2" eb="3">
      <t>イ</t>
    </rPh>
    <phoneticPr fontId="3"/>
  </si>
  <si>
    <t>C1位</t>
    <rPh sb="2" eb="3">
      <t>イ</t>
    </rPh>
    <phoneticPr fontId="3"/>
  </si>
  <si>
    <t>D1位</t>
    <rPh sb="2" eb="3">
      <t>イ</t>
    </rPh>
    <phoneticPr fontId="3"/>
  </si>
  <si>
    <t>E1位</t>
    <rPh sb="2" eb="3">
      <t>イ</t>
    </rPh>
    <phoneticPr fontId="3"/>
  </si>
  <si>
    <t>F1位</t>
    <rPh sb="2" eb="3">
      <t>イ</t>
    </rPh>
    <phoneticPr fontId="3"/>
  </si>
  <si>
    <t>G1位</t>
    <rPh sb="2" eb="3">
      <t>イ</t>
    </rPh>
    <phoneticPr fontId="3"/>
  </si>
  <si>
    <t>H1位</t>
    <rPh sb="2" eb="3">
      <t>イ</t>
    </rPh>
    <phoneticPr fontId="3"/>
  </si>
  <si>
    <t>I1位</t>
    <rPh sb="2" eb="3">
      <t>イ</t>
    </rPh>
    <phoneticPr fontId="3"/>
  </si>
  <si>
    <t>J1位</t>
    <rPh sb="2" eb="3">
      <t>イ</t>
    </rPh>
    <phoneticPr fontId="3"/>
  </si>
  <si>
    <t>K1位</t>
    <rPh sb="2" eb="3">
      <t>イ</t>
    </rPh>
    <phoneticPr fontId="3"/>
  </si>
  <si>
    <t>L1位</t>
    <rPh sb="2" eb="3">
      <t>イ</t>
    </rPh>
    <phoneticPr fontId="3"/>
  </si>
  <si>
    <t>M1位</t>
    <rPh sb="2" eb="3">
      <t>イ</t>
    </rPh>
    <phoneticPr fontId="3"/>
  </si>
  <si>
    <t>N1位</t>
    <rPh sb="2" eb="3">
      <t>イ</t>
    </rPh>
    <phoneticPr fontId="3"/>
  </si>
  <si>
    <t>O1位</t>
    <rPh sb="2" eb="3">
      <t>イ</t>
    </rPh>
    <phoneticPr fontId="3"/>
  </si>
  <si>
    <t>P1位</t>
    <rPh sb="2" eb="3">
      <t>イ</t>
    </rPh>
    <phoneticPr fontId="3"/>
  </si>
  <si>
    <t>B</t>
  </si>
  <si>
    <t>BB1位</t>
    <rPh sb="3" eb="4">
      <t>イ</t>
    </rPh>
    <phoneticPr fontId="3"/>
  </si>
  <si>
    <t>CC1位</t>
    <rPh sb="3" eb="4">
      <t>イ</t>
    </rPh>
    <phoneticPr fontId="3"/>
  </si>
  <si>
    <t>DD1位</t>
    <rPh sb="3" eb="4">
      <t>イ</t>
    </rPh>
    <phoneticPr fontId="3"/>
  </si>
  <si>
    <t>EE1位</t>
    <rPh sb="3" eb="4">
      <t>イ</t>
    </rPh>
    <phoneticPr fontId="3"/>
  </si>
  <si>
    <t>FF1位</t>
    <rPh sb="3" eb="4">
      <t>イ</t>
    </rPh>
    <phoneticPr fontId="3"/>
  </si>
  <si>
    <t>GG1位</t>
    <rPh sb="3" eb="4">
      <t>イ</t>
    </rPh>
    <phoneticPr fontId="3"/>
  </si>
  <si>
    <t>HH1位</t>
    <rPh sb="3" eb="4">
      <t>イ</t>
    </rPh>
    <phoneticPr fontId="3"/>
  </si>
  <si>
    <t>II1位</t>
    <rPh sb="3" eb="4">
      <t>イ</t>
    </rPh>
    <phoneticPr fontId="3"/>
  </si>
  <si>
    <t>JJ1位</t>
    <rPh sb="3" eb="4">
      <t>イ</t>
    </rPh>
    <phoneticPr fontId="3"/>
  </si>
  <si>
    <t>KK1位</t>
    <rPh sb="3" eb="4">
      <t>イ</t>
    </rPh>
    <phoneticPr fontId="3"/>
  </si>
  <si>
    <t>LL1位</t>
    <rPh sb="3" eb="4">
      <t>イ</t>
    </rPh>
    <phoneticPr fontId="3"/>
  </si>
  <si>
    <t>MM1位</t>
    <rPh sb="3" eb="4">
      <t>イ</t>
    </rPh>
    <phoneticPr fontId="3"/>
  </si>
  <si>
    <t>NN1位</t>
    <rPh sb="3" eb="4">
      <t>イ</t>
    </rPh>
    <phoneticPr fontId="3"/>
  </si>
  <si>
    <t>OO1位</t>
    <rPh sb="3" eb="4">
      <t>イ</t>
    </rPh>
    <phoneticPr fontId="3"/>
  </si>
  <si>
    <t>PP1位</t>
    <rPh sb="3" eb="4">
      <t>イ</t>
    </rPh>
    <phoneticPr fontId="3"/>
  </si>
  <si>
    <t>C</t>
  </si>
  <si>
    <t>CC</t>
  </si>
  <si>
    <t>(</t>
    <phoneticPr fontId="3"/>
  </si>
  <si>
    <t>)</t>
    <phoneticPr fontId="3"/>
  </si>
  <si>
    <t>総得点</t>
    <rPh sb="0" eb="3">
      <t>ソウトクテン</t>
    </rPh>
    <phoneticPr fontId="3"/>
  </si>
  <si>
    <t>－</t>
    <phoneticPr fontId="3"/>
  </si>
  <si>
    <t>F</t>
    <phoneticPr fontId="3"/>
  </si>
  <si>
    <t>FF</t>
    <phoneticPr fontId="3"/>
  </si>
  <si>
    <t>第6会場</t>
    <rPh sb="0" eb="1">
      <t>ダイ</t>
    </rPh>
    <rPh sb="2" eb="4">
      <t>カイジョウ</t>
    </rPh>
    <phoneticPr fontId="3"/>
  </si>
  <si>
    <t>第５３回栃木県U-10サッカー選手権大会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</si>
  <si>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開会式・入場行進　10月12日　8：30～　真岡ハイトラ運動公園陸上競技場</t>
    <rPh sb="0" eb="3">
      <t>カイカイシキ</t>
    </rPh>
    <rPh sb="4" eb="6">
      <t>ニュウジョウ</t>
    </rPh>
    <rPh sb="6" eb="8">
      <t>コウシン</t>
    </rPh>
    <rPh sb="11" eb="12">
      <t>ツキ</t>
    </rPh>
    <rPh sb="14" eb="15">
      <t>ニチ</t>
    </rPh>
    <rPh sb="22" eb="24">
      <t>モオカ</t>
    </rPh>
    <rPh sb="28" eb="30">
      <t>ウンドウ</t>
    </rPh>
    <rPh sb="30" eb="32">
      <t>コウエン</t>
    </rPh>
    <rPh sb="32" eb="34">
      <t>リクジョウ</t>
    </rPh>
    <rPh sb="34" eb="37">
      <t>キョウギジョウ</t>
    </rPh>
    <phoneticPr fontId="3"/>
  </si>
  <si>
    <t>■第1日　10月12日</t>
    <rPh sb="7" eb="8">
      <t>ツキ</t>
    </rPh>
    <rPh sb="10" eb="11">
      <t>ニチ</t>
    </rPh>
    <phoneticPr fontId="3"/>
  </si>
  <si>
    <t>■第2日　10月13日</t>
    <rPh sb="7" eb="8">
      <t>ツキ</t>
    </rPh>
    <rPh sb="10" eb="11">
      <t>ニチ</t>
    </rPh>
    <phoneticPr fontId="3"/>
  </si>
  <si>
    <t>■第3日　10月19日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</si>
  <si>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</si>
  <si>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</si>
  <si>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</si>
  <si>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</si>
  <si>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</si>
  <si>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A1位</t>
    <rPh sb="2" eb="3">
      <t>イ</t>
    </rPh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</si>
  <si>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</si>
  <si>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</si>
  <si>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</si>
  <si>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</si>
  <si>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</si>
  <si>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A④勝</t>
    <rPh sb="2" eb="3">
      <t>カ</t>
    </rPh>
    <phoneticPr fontId="3"/>
  </si>
  <si>
    <t>B④勝</t>
    <rPh sb="2" eb="3">
      <t>カ</t>
    </rPh>
    <phoneticPr fontId="3"/>
  </si>
  <si>
    <t>第2会場</t>
    <rPh sb="0" eb="1">
      <t>ダイ</t>
    </rPh>
    <phoneticPr fontId="3"/>
  </si>
  <si>
    <t>cブロック</t>
  </si>
  <si>
    <t>dブロック</t>
  </si>
  <si>
    <t>AA１位</t>
    <rPh sb="3" eb="4">
      <t>イ</t>
    </rPh>
    <phoneticPr fontId="3"/>
  </si>
  <si>
    <t>主　・　補</t>
    <rPh sb="4" eb="5">
      <t>ホ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</si>
  <si>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</si>
  <si>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</si>
  <si>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</si>
  <si>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</si>
  <si>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</si>
  <si>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</si>
  <si>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</si>
  <si>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</si>
  <si>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決勝トーナメント（１・２回戦）</t>
    <rPh sb="0" eb="2">
      <t>ケッショウ</t>
    </rPh>
    <rPh sb="12" eb="14">
      <t>カイセン</t>
    </rPh>
    <phoneticPr fontId="3"/>
  </si>
  <si>
    <t>決勝トーナメント（準々決勝・準決勝・決勝）</t>
    <rPh sb="0" eb="2">
      <t>ケッショウ</t>
    </rPh>
    <rPh sb="9" eb="11">
      <t>ジュンジュン</t>
    </rPh>
    <rPh sb="11" eb="13">
      <t>ケッショウ</t>
    </rPh>
    <rPh sb="14" eb="17">
      <t>ジュンケッショウ</t>
    </rPh>
    <rPh sb="18" eb="20">
      <t>ケッショウ</t>
    </rPh>
    <phoneticPr fontId="3"/>
  </si>
  <si>
    <t>第会場</t>
    <rPh sb="0" eb="1">
      <t>ダイ</t>
    </rPh>
    <rPh sb="1" eb="3">
      <t>カイジョウ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</si>
  <si>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</si>
  <si>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</si>
  <si>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</si>
  <si>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</si>
  <si>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</si>
  <si>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</si>
  <si>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</si>
  <si>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</si>
  <si>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</si>
  <si>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</si>
  <si>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</si>
  <si>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</si>
  <si>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</si>
  <si>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</si>
  <si>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</si>
  <si>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</si>
  <si>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</si>
  <si>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</si>
  <si>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</si>
  <si>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</si>
  <si>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</si>
  <si>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</si>
  <si>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</si>
  <si>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</si>
  <si>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</si>
  <si>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</si>
  <si>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</si>
  <si>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</si>
  <si>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</si>
  <si>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抽選結果</t>
  </si>
  <si>
    <t>ＫＳＣ鹿沼</t>
  </si>
  <si>
    <t>ＦＣあわのレジェンド</t>
  </si>
  <si>
    <t>サクラボンディボーラ</t>
  </si>
  <si>
    <t>フットボールクラブウジイエ</t>
  </si>
  <si>
    <t>カミマツヤマクラブ</t>
  </si>
  <si>
    <t>真岡西サッカークラブブリッツ</t>
  </si>
  <si>
    <t>イマイチエフシープログレス</t>
  </si>
  <si>
    <t>ＦＣ真岡２１ファンタジー</t>
  </si>
  <si>
    <t>イマイチジュニオール</t>
  </si>
  <si>
    <t>エスペランサＭＯＫＡ</t>
  </si>
  <si>
    <t>エフシーアワノレジェンド</t>
  </si>
  <si>
    <t>Ｊ－ＳＰＯＲＴＳＦＯＯＴＢＡＬＬＣＬＵＢ</t>
  </si>
  <si>
    <t>カヌマニシエフシー</t>
  </si>
  <si>
    <t>益子ＳＣ</t>
  </si>
  <si>
    <t>おおぞらＳＣ</t>
  </si>
  <si>
    <t>モオカニシサッカークラブブリッツ</t>
  </si>
  <si>
    <t>祖母井クラブ</t>
  </si>
  <si>
    <t>クゲタフットボールクラブ</t>
  </si>
  <si>
    <t>芳賀町けやき台サッカー場</t>
  </si>
  <si>
    <t>ＪＦＣアミスタ市貝</t>
  </si>
  <si>
    <t>エフシーモオカニジュウイチファンタジー</t>
  </si>
  <si>
    <t>ミナミカワウチサッカースポーツショウネンダン</t>
  </si>
  <si>
    <t>亀山サッカークラブ</t>
  </si>
  <si>
    <t>ジェイエフシーウィング</t>
  </si>
  <si>
    <t>南河内サッカースポーツ少年団</t>
  </si>
  <si>
    <t>石橋ＦＣ</t>
  </si>
  <si>
    <t>ミクリヤフットボールクラブ</t>
  </si>
  <si>
    <t>佐野ＳＳＳ</t>
  </si>
  <si>
    <t>サノスリーエス</t>
  </si>
  <si>
    <t>Ｋ－ＷＥＳＴ．ＦＣ２００１</t>
  </si>
  <si>
    <t>アシカガサッカークラブジュニア</t>
  </si>
  <si>
    <t>御厨フットボールクラブ</t>
  </si>
  <si>
    <t>エフシーシュジャク</t>
  </si>
  <si>
    <t>足利サッカークラブジュニア</t>
  </si>
  <si>
    <t>サカニシジュニオール</t>
  </si>
  <si>
    <t>ＦＣ毛野</t>
  </si>
  <si>
    <t>ミエヤママエエフシー</t>
  </si>
  <si>
    <t>ＦＣ　ＳＨＵＪＡＫＵ</t>
  </si>
  <si>
    <t>ジーアールエスアシカガジュニア</t>
  </si>
  <si>
    <t>坂西ジュニオール</t>
  </si>
  <si>
    <t>クレアエフシーアルドーレ</t>
  </si>
  <si>
    <t>シーエーアトレチコサノ</t>
  </si>
  <si>
    <t>ＧＲＳ足利Ｊｒ．</t>
  </si>
  <si>
    <t>クレアＦＣアルドーレ</t>
  </si>
  <si>
    <t>ＣＡ．アトレチコ　佐野</t>
  </si>
  <si>
    <t>ＴＡＣ　ＫＵＺＵＵ　ＦＣ</t>
  </si>
  <si>
    <t>大田原城山サッカークラブ</t>
  </si>
  <si>
    <t>オオタワラシロヤマサッカークラブ</t>
  </si>
  <si>
    <t>西原ＦＣ</t>
  </si>
  <si>
    <t>ムラサキヅカエフシー</t>
  </si>
  <si>
    <t>紫塚ＦＣ</t>
  </si>
  <si>
    <t>エフシー　アヴァンセ</t>
  </si>
  <si>
    <t>ＦＣ　Ａｖａｎｃｅ</t>
  </si>
  <si>
    <t>エフシーニシナスニジュウイチアストロ</t>
  </si>
  <si>
    <t>ＦＣ西那須２１アストロ</t>
  </si>
  <si>
    <t>オオヤマフットボールクラブアミーゴ</t>
  </si>
  <si>
    <t>大山フットボールクラブアミーゴ</t>
  </si>
  <si>
    <t>タカバヤシアオキフットボールクラブ</t>
  </si>
  <si>
    <t>ノハラグランディオスエフシー</t>
  </si>
  <si>
    <t>フットボールクラブガナドール大田原Ｕ１２</t>
  </si>
  <si>
    <t>野原グランディオスＦＣ</t>
  </si>
  <si>
    <t>エフシークロバネ</t>
  </si>
  <si>
    <t>ＫＯＨＡＲＵ　ＰＲＯＵＤ栃木フットボールクラブ</t>
  </si>
  <si>
    <t>ＦＣ黒羽</t>
  </si>
  <si>
    <t>フットボールクラブ氏家</t>
  </si>
  <si>
    <t>タカネザワニシフットボールクラブ</t>
  </si>
  <si>
    <t>上松山クラブ</t>
  </si>
  <si>
    <t>エフシー　スフィーダ</t>
  </si>
  <si>
    <t>阿久津サッカークラブ</t>
  </si>
  <si>
    <t>ＢＬＵＥ　ＴＨＵＮＤＥＲ</t>
  </si>
  <si>
    <t>高根沢西フットボールクラブ</t>
  </si>
  <si>
    <t>エフシーバジェルボナスカラスヤマ</t>
  </si>
  <si>
    <t>しおやＦＣヴィガウス</t>
  </si>
  <si>
    <t>ＦＣ　ＳＦｉＤＡ</t>
  </si>
  <si>
    <t>ＦＣバジェルボ那須烏山</t>
  </si>
  <si>
    <t>さくらボン・ディ・ボーラ</t>
  </si>
  <si>
    <t>鹿沼西ＦＣ</t>
  </si>
  <si>
    <t>カヌマトウコウエフシー</t>
  </si>
  <si>
    <t>北押原ＦＣ</t>
  </si>
  <si>
    <t>キタオシハラエフシー</t>
  </si>
  <si>
    <t>ニッコウスポーツクラブ</t>
  </si>
  <si>
    <t>ケーエスシーカヌマ</t>
  </si>
  <si>
    <t>今市ジュニオール</t>
  </si>
  <si>
    <t>今市ＦＣプログレス</t>
  </si>
  <si>
    <t>フジハラエフシー</t>
  </si>
  <si>
    <t>藤原ＦＣ</t>
  </si>
  <si>
    <t>宝木キッカーズＭＯＲＡＬＥ１０</t>
  </si>
  <si>
    <t>タカラギキッカーズモラールテン</t>
  </si>
  <si>
    <t>豊郷ＪＦＣ宇都宮</t>
  </si>
  <si>
    <t>ＦＣグランディール宇都宮</t>
  </si>
  <si>
    <t>エフシーミライ</t>
  </si>
  <si>
    <t>ＦＣみらい</t>
  </si>
  <si>
    <t>フジミサッカースポーツショウネンダン</t>
  </si>
  <si>
    <t>清原陽東サッカースポーツ少年団</t>
  </si>
  <si>
    <t>ミドリガオカワイエフシーサッカーキョウシツ</t>
  </si>
  <si>
    <t>エヌピーオーホウジンサウスウツノミヤスポーツクラブ</t>
  </si>
  <si>
    <t>緑が丘ＹＦＣサッカー教室</t>
  </si>
  <si>
    <t>ＳＵＧＡＯサッカークラブ</t>
  </si>
  <si>
    <t>栃木ＳＣ　Ｕ－１２</t>
  </si>
  <si>
    <t>ＴＥＡＭ　リフレＳＣ</t>
  </si>
  <si>
    <t>スガオウサッカークラブ</t>
  </si>
  <si>
    <t>ともぞうサッカークラブ　Ｕ１０</t>
  </si>
  <si>
    <t>石井フットボールクラブ</t>
  </si>
  <si>
    <t>イシイフットボールクラブ</t>
  </si>
  <si>
    <t>カテット白沢サッカースクール</t>
  </si>
  <si>
    <t>カテットシラサワサッカースクール</t>
  </si>
  <si>
    <t>Ｓ４　スペランツァ</t>
  </si>
  <si>
    <t>フットボールクラブ　アリーバ</t>
  </si>
  <si>
    <t>ｕｎｉｏｎｓｐｏｒｔｓｃｌｕｂ</t>
  </si>
  <si>
    <t>ＦＣスポルト宇都宮</t>
  </si>
  <si>
    <t>エスフォー　スペランツァ</t>
  </si>
  <si>
    <t>ユニオンスポーツクラブ</t>
  </si>
  <si>
    <t>ＩＳＯＳＯＣＣＥＲＣＬＵＢ</t>
  </si>
  <si>
    <t>エフシースポルトウツノミヤ</t>
  </si>
  <si>
    <t>イソサッカークラブ</t>
  </si>
  <si>
    <t>宇都宮フットボールクラブジュニア</t>
  </si>
  <si>
    <t>ウツノミヤフットボールクラブジュニア</t>
  </si>
  <si>
    <t>ＪＦＣファイターズ</t>
  </si>
  <si>
    <t>カメヤマサッカークラブ</t>
  </si>
  <si>
    <t>ＪＦＣアミスタ市貝Ｂ</t>
  </si>
  <si>
    <t>ウバガイクラブ</t>
  </si>
  <si>
    <t>都賀クラブジュニア</t>
  </si>
  <si>
    <t>ツガクラブジュニア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</si>
  <si>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</si>
  <si>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</si>
  <si>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</si>
  <si>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</si>
  <si>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</si>
  <si>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</si>
  <si>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</si>
  <si>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</si>
  <si>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</si>
  <si>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</si>
  <si>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小山ウエストＪＦＣ</t>
  </si>
  <si>
    <t>オオヤキタエフシーフォルテ</t>
  </si>
  <si>
    <t>ＪＦＣ　Ｗｉｎｇ</t>
  </si>
  <si>
    <t>サクラフットボールクラブジュニア</t>
  </si>
  <si>
    <t>大谷北ＦＣフォルテ</t>
  </si>
  <si>
    <t>オオヤヒガシフットボールクラブ</t>
  </si>
  <si>
    <t>ＳＡＫＵＲＡ　ＦＯＯＴＢＡＬＬ　ＣＬＵＢ　Ｊｒ</t>
  </si>
  <si>
    <t>エフシートチギジュニア</t>
  </si>
  <si>
    <t>大谷東フットボールクラブ</t>
  </si>
  <si>
    <t>Ｆ．Ｃ．栃木ジュニア</t>
  </si>
  <si>
    <t>ペガサスフジオカ２００７</t>
  </si>
  <si>
    <t>ＦＣカンピオーネ</t>
  </si>
  <si>
    <t>ＦＣ　ＶＡＬＯＮ</t>
  </si>
  <si>
    <t>エフシーバロン</t>
  </si>
  <si>
    <t>第53回栃木県U-1０サッカー選手権大会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</si>
  <si>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芳賀→下都賀→両毛→北那須→塩谷南那須→上都賀→宇河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</si>
  <si>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</si>
  <si>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</si>
  <si>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Ｄ，Ｈ，Ｌ，Ｎ，Ｐ</t>
    <phoneticPr fontId="3"/>
  </si>
  <si>
    <t>エスペランサモオカ</t>
  </si>
  <si>
    <t>ジェイスポーツフットボールクラブ</t>
  </si>
  <si>
    <t>ＦＣ中村Ｕ－１０</t>
  </si>
  <si>
    <t>エフシーナカムラ　アンダージュウ</t>
  </si>
  <si>
    <t>真岡ハイトラ運動公園陸上競技場</t>
  </si>
  <si>
    <t>Ａ，Ｂ，Ｉ，Ｍ</t>
    <phoneticPr fontId="3"/>
  </si>
  <si>
    <t>久下田ＦＣ</t>
  </si>
  <si>
    <t>真岡ハイトラ運動公園運動広場1</t>
  </si>
  <si>
    <t>ＨＦＣ．ＺＥＲＯ</t>
  </si>
  <si>
    <t>エイチエフシーゼロ</t>
  </si>
  <si>
    <t>真岡ハイトラ運動公園多目的広場</t>
  </si>
  <si>
    <t>ジェイエフシーアミスタイチカイ</t>
  </si>
  <si>
    <t>城見ヶ丘運動公園サッカー場</t>
  </si>
  <si>
    <t>イシバシエフシー</t>
  </si>
  <si>
    <t>Ｅ，Ｏ</t>
    <phoneticPr fontId="3"/>
  </si>
  <si>
    <t>別処山公園サッカー場</t>
  </si>
  <si>
    <t>サンエコ自然の森サッカー場</t>
  </si>
  <si>
    <t>Ｃ</t>
    <phoneticPr fontId="3"/>
  </si>
  <si>
    <t>トヨサトジェイエフシーウツノミヤ</t>
  </si>
  <si>
    <t>宇都宮市サッカー場（平出）</t>
  </si>
  <si>
    <t>Ｆ，Ｇ，Ｊ，Ｋ</t>
    <phoneticPr fontId="3"/>
  </si>
  <si>
    <t>トモゾウサッカークラブ　ユージュウ</t>
  </si>
  <si>
    <t>宇都宮市石井緑地サッカー場1・2</t>
  </si>
  <si>
    <t>宇都宮市石井緑地サッカー場3・4</t>
  </si>
  <si>
    <t>キヨハラヨウトウサッカースポーツショウネンダン</t>
  </si>
  <si>
    <t>宇都宮市石井緑地サッカー場5・6</t>
  </si>
  <si>
    <t>【芳賀】</t>
    <rPh sb="1" eb="3">
      <t>ハガ</t>
    </rPh>
    <phoneticPr fontId="3"/>
  </si>
  <si>
    <t>抽選結果</t>
    <phoneticPr fontId="3"/>
  </si>
  <si>
    <t>マシコエスシー</t>
  </si>
  <si>
    <t>ジェイエフシーファイターズ</t>
  </si>
  <si>
    <t>ジェイエフシーアミスタイチカイ</t>
    <phoneticPr fontId="50"/>
  </si>
  <si>
    <t>オオゾラエスシー</t>
  </si>
  <si>
    <t>モテギエフシー</t>
  </si>
  <si>
    <t>【下都賀】</t>
    <rPh sb="1" eb="4">
      <t>シモツガ</t>
    </rPh>
    <phoneticPr fontId="3"/>
  </si>
  <si>
    <t>ＴＯＣＨＩＧＩ　ＫＦＣ</t>
  </si>
  <si>
    <t>トチギケーエフシー</t>
  </si>
  <si>
    <t>栃木ウーヴァＦＣ・Ｕ－１０　セレソン</t>
  </si>
  <si>
    <t>トチギウーヴァフットボールクラブ　セレソン</t>
  </si>
  <si>
    <t>栃木ウーヴァＦＣ・Ｕ－１０　ウィナーズ</t>
  </si>
  <si>
    <t>トチギウーヴァフットボールクラブ　ウィナーズ</t>
  </si>
  <si>
    <t>オヤマウエストジェイエフシー</t>
  </si>
  <si>
    <t>Ｐｅｇａｓｕｓ藤岡２００７</t>
  </si>
  <si>
    <t>ＭＯＲＡＮＧＯ栃木フットボールクラブＵ１２</t>
  </si>
  <si>
    <t>モランゴトチギフットボールクラブＵ１２</t>
  </si>
  <si>
    <t>エフシーカンピオーネ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</si>
  <si>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</si>
  <si>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</si>
  <si>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</si>
  <si>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</si>
  <si>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【両毛】</t>
    <rPh sb="1" eb="3">
      <t>リョウモウ</t>
    </rPh>
    <phoneticPr fontId="3"/>
  </si>
  <si>
    <t>佐野ＳＳＳヴィラ</t>
  </si>
  <si>
    <t>サノスリーエスヴィラ</t>
  </si>
  <si>
    <r>
      <t>ケーウエストエフシー</t>
    </r>
    <r>
      <rPr>
        <sz val="11"/>
        <rFont val="ＭＳ Ｐゴシック"/>
        <family val="3"/>
        <charset val="128"/>
        <scheme val="minor"/>
      </rPr>
      <t>ニセンイチ</t>
    </r>
    <phoneticPr fontId="50"/>
  </si>
  <si>
    <t>足利サッカークラブジュニア　Ｕ－９</t>
  </si>
  <si>
    <t>アシカガサッカークラブジュニア　アンダーナイン</t>
  </si>
  <si>
    <t>エフシーケノ</t>
  </si>
  <si>
    <t>三重・山前ＦＣ</t>
  </si>
  <si>
    <t>タック　クズウ　エフシー</t>
  </si>
  <si>
    <t>【北那須】</t>
    <rPh sb="1" eb="2">
      <t>キタ</t>
    </rPh>
    <rPh sb="2" eb="4">
      <t>ナス</t>
    </rPh>
    <phoneticPr fontId="3"/>
  </si>
  <si>
    <t>ニシハラエフシー</t>
  </si>
  <si>
    <t>東那須野ＦＣフェニックス</t>
  </si>
  <si>
    <t>ヒガシナスノエフシーフェニックス</t>
  </si>
  <si>
    <t>南イレブン</t>
  </si>
  <si>
    <t>ミナミイレブン</t>
  </si>
  <si>
    <t>高林・青木フットボールクラブ</t>
    <phoneticPr fontId="50"/>
  </si>
  <si>
    <t>フットボールクラブガナドールオオタワラアンダー１２</t>
    <phoneticPr fontId="50"/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</si>
  <si>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</si>
  <si>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</si>
  <si>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</si>
  <si>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</si>
  <si>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那須野ヶ原ＦＣボンジボーラ　Ｕ９</t>
  </si>
  <si>
    <t>ナスノガハラエフシ－ボンジボーラユーキュウ</t>
  </si>
  <si>
    <t>コハルプラウドトチギフットボールクラブ</t>
  </si>
  <si>
    <t>【塩谷南那須】</t>
    <rPh sb="1" eb="3">
      <t>シオヤ</t>
    </rPh>
    <rPh sb="3" eb="6">
      <t>ミナミナス</t>
    </rPh>
    <phoneticPr fontId="3"/>
  </si>
  <si>
    <t>アクツサッカークラブ</t>
  </si>
  <si>
    <t>ブルーサンダー</t>
  </si>
  <si>
    <t>シオヤエフシーヴィガウス</t>
  </si>
  <si>
    <t>ヴェルフェ矢板Ｕ－１２ｂｌａｎｃ</t>
  </si>
  <si>
    <t>ヴェルフェヤイタユージュウニブラン</t>
  </si>
  <si>
    <t>ヴェルフェ矢板Ｕ－１２ＶＥＲＴ</t>
  </si>
  <si>
    <t>ヴェルフェヤイタユージュウニヴェール</t>
  </si>
  <si>
    <t>さくらシティＦＣ</t>
  </si>
  <si>
    <t>サクラシティエフシー</t>
  </si>
  <si>
    <t>【上都賀】</t>
    <rPh sb="1" eb="4">
      <t>カミツガ</t>
    </rPh>
    <phoneticPr fontId="3"/>
  </si>
  <si>
    <t>鹿沼東光ＦＣ</t>
  </si>
  <si>
    <t>ＮＩＫＫＯ　ＳＰＯＲＴＳ　ＣＬＵＢ</t>
  </si>
  <si>
    <t>ＴＥＡＭ　é ｘｉｔｏ　　　</t>
    <phoneticPr fontId="50"/>
  </si>
  <si>
    <t>チーム　エクシト</t>
  </si>
  <si>
    <t>ＴＳＵＮＡＧＵ　Ｓｐｏｒｔｓ　Ａｃａｄｅｍｙ</t>
  </si>
  <si>
    <t>ツナグスポーツアカデミー</t>
  </si>
  <si>
    <t>【宇河】</t>
    <rPh sb="1" eb="3">
      <t>ウカワ</t>
    </rPh>
    <phoneticPr fontId="3"/>
  </si>
  <si>
    <t>昭和・戸祭・附属サッカークラブ</t>
  </si>
  <si>
    <t>ショウワトマツリフゾクサッカークラブ</t>
  </si>
  <si>
    <t>エフシーグランディールウツノミヤ</t>
  </si>
  <si>
    <t>富士見サッカースポーツ少年団</t>
  </si>
  <si>
    <t>雀宮フットボールクラブ</t>
  </si>
  <si>
    <t>スズメノミヤフットボールクラブ</t>
  </si>
  <si>
    <t>ＮＰＯ法人サウス宇都宮スポーツクラブ</t>
  </si>
  <si>
    <t>本郷北フットボールクラブ</t>
  </si>
  <si>
    <t>ホンゴウキタフットボールクラブ</t>
  </si>
  <si>
    <t>国本ジュニアサッカークラブ</t>
    <phoneticPr fontId="50"/>
  </si>
  <si>
    <t>クニモトジュニアサッカークラブ</t>
    <phoneticPr fontId="50"/>
  </si>
  <si>
    <t>トチギエスシー　ユージュウニ</t>
  </si>
  <si>
    <t>チームリフレサッカークラブ</t>
  </si>
  <si>
    <t>ともぞうサッカークラブ　Ｕ１０Ｂ</t>
  </si>
  <si>
    <t>トモゾウサッカークラブ　ユージュウビー</t>
  </si>
  <si>
    <t>ＦＣアリーバ</t>
  </si>
  <si>
    <t>ＩＳＯＳＯＣＣＥＲＣＬＵＢセグンド</t>
  </si>
  <si>
    <t>イソサッカークラブセグンド</t>
  </si>
  <si>
    <t>ＬＥＯＮＥ　ＳＳ</t>
  </si>
  <si>
    <t>レオーネサッカースクール</t>
  </si>
  <si>
    <t>茂木ＦＣ</t>
    <phoneticPr fontId="3"/>
  </si>
  <si>
    <t>N5</t>
    <phoneticPr fontId="3"/>
  </si>
  <si>
    <t>P5</t>
    <phoneticPr fontId="3"/>
  </si>
  <si>
    <t>L5</t>
    <phoneticPr fontId="3"/>
  </si>
  <si>
    <t>H5</t>
    <phoneticPr fontId="3"/>
  </si>
  <si>
    <t>D5</t>
    <phoneticPr fontId="3"/>
  </si>
  <si>
    <t>A5</t>
    <phoneticPr fontId="3"/>
  </si>
  <si>
    <t>B5</t>
    <phoneticPr fontId="3"/>
  </si>
  <si>
    <t>M5</t>
    <phoneticPr fontId="3"/>
  </si>
  <si>
    <t>I5</t>
    <phoneticPr fontId="3"/>
  </si>
  <si>
    <t>O5</t>
    <phoneticPr fontId="3"/>
  </si>
  <si>
    <t>E5</t>
    <phoneticPr fontId="3"/>
  </si>
  <si>
    <t>C5</t>
    <phoneticPr fontId="3"/>
  </si>
  <si>
    <t>F5</t>
    <phoneticPr fontId="3"/>
  </si>
  <si>
    <t>G5</t>
    <phoneticPr fontId="3"/>
  </si>
  <si>
    <t>K5</t>
    <phoneticPr fontId="3"/>
  </si>
  <si>
    <t>J5</t>
    <phoneticPr fontId="3"/>
  </si>
  <si>
    <t>K1</t>
    <phoneticPr fontId="3"/>
  </si>
  <si>
    <t>F6</t>
    <phoneticPr fontId="3"/>
  </si>
  <si>
    <t>E8</t>
    <phoneticPr fontId="3"/>
  </si>
  <si>
    <t>J7</t>
    <phoneticPr fontId="3"/>
  </si>
  <si>
    <t>O6</t>
    <phoneticPr fontId="3"/>
  </si>
  <si>
    <t>C4</t>
    <phoneticPr fontId="3"/>
  </si>
  <si>
    <t>C2</t>
    <phoneticPr fontId="3"/>
  </si>
  <si>
    <t>D4</t>
    <phoneticPr fontId="3"/>
  </si>
  <si>
    <t>F8</t>
    <phoneticPr fontId="3"/>
  </si>
  <si>
    <t>B8</t>
    <phoneticPr fontId="3"/>
  </si>
  <si>
    <t>G8</t>
    <phoneticPr fontId="3"/>
  </si>
  <si>
    <t>A4</t>
    <phoneticPr fontId="3"/>
  </si>
  <si>
    <t>G4</t>
    <phoneticPr fontId="3"/>
  </si>
  <si>
    <t>H4</t>
    <phoneticPr fontId="3"/>
  </si>
  <si>
    <t>D1</t>
    <phoneticPr fontId="3"/>
  </si>
  <si>
    <t>J1</t>
    <phoneticPr fontId="3"/>
  </si>
  <si>
    <t>J8</t>
    <phoneticPr fontId="3"/>
  </si>
  <si>
    <t>L4</t>
    <phoneticPr fontId="3"/>
  </si>
  <si>
    <t>E4</t>
    <phoneticPr fontId="3"/>
  </si>
  <si>
    <t>I1</t>
    <phoneticPr fontId="3"/>
  </si>
  <si>
    <t>O2</t>
    <phoneticPr fontId="3"/>
  </si>
  <si>
    <t>M4</t>
    <phoneticPr fontId="3"/>
  </si>
  <si>
    <t>P4</t>
    <phoneticPr fontId="3"/>
  </si>
  <si>
    <t>K7</t>
    <phoneticPr fontId="3"/>
  </si>
  <si>
    <t>M8</t>
    <phoneticPr fontId="3"/>
  </si>
  <si>
    <t>B1</t>
    <phoneticPr fontId="3"/>
  </si>
  <si>
    <t>L1</t>
    <phoneticPr fontId="3"/>
  </si>
  <si>
    <t>E2</t>
    <phoneticPr fontId="3"/>
  </si>
  <si>
    <t>P1</t>
    <phoneticPr fontId="3"/>
  </si>
  <si>
    <t>N4</t>
    <phoneticPr fontId="3"/>
  </si>
  <si>
    <t>G1</t>
    <phoneticPr fontId="3"/>
  </si>
  <si>
    <t>A3</t>
    <phoneticPr fontId="3"/>
  </si>
  <si>
    <t>L2</t>
    <phoneticPr fontId="3"/>
  </si>
  <si>
    <t>I6</t>
    <phoneticPr fontId="3"/>
  </si>
  <si>
    <t>F3</t>
    <phoneticPr fontId="3"/>
  </si>
  <si>
    <t>M1</t>
    <phoneticPr fontId="3"/>
  </si>
  <si>
    <t>H2</t>
    <phoneticPr fontId="3"/>
  </si>
  <si>
    <t>J4</t>
    <phoneticPr fontId="3"/>
  </si>
  <si>
    <t>O1</t>
    <phoneticPr fontId="3"/>
  </si>
  <si>
    <t>C8</t>
    <phoneticPr fontId="3"/>
  </si>
  <si>
    <t>D6</t>
    <phoneticPr fontId="3"/>
  </si>
  <si>
    <t>A2</t>
    <phoneticPr fontId="3"/>
  </si>
  <si>
    <t>M3</t>
    <phoneticPr fontId="3"/>
  </si>
  <si>
    <t>J6</t>
    <phoneticPr fontId="3"/>
  </si>
  <si>
    <t>C7</t>
    <phoneticPr fontId="3"/>
  </si>
  <si>
    <t>G7</t>
    <phoneticPr fontId="3"/>
  </si>
  <si>
    <t>K8</t>
    <phoneticPr fontId="3"/>
  </si>
  <si>
    <t>H1</t>
    <phoneticPr fontId="3"/>
  </si>
  <si>
    <t>B2</t>
    <phoneticPr fontId="3"/>
  </si>
  <si>
    <t>E7</t>
    <phoneticPr fontId="3"/>
  </si>
  <si>
    <t>F7</t>
    <phoneticPr fontId="3"/>
  </si>
  <si>
    <t>L6</t>
    <phoneticPr fontId="3"/>
  </si>
  <si>
    <t>O8</t>
    <phoneticPr fontId="3"/>
  </si>
  <si>
    <t>I3</t>
    <phoneticPr fontId="3"/>
  </si>
  <si>
    <t>N1</t>
    <phoneticPr fontId="3"/>
  </si>
  <si>
    <t>P3</t>
    <phoneticPr fontId="3"/>
  </si>
  <si>
    <t>K2</t>
    <phoneticPr fontId="3"/>
  </si>
  <si>
    <t>O4</t>
    <phoneticPr fontId="3"/>
  </si>
  <si>
    <t>J3</t>
    <phoneticPr fontId="3"/>
  </si>
  <si>
    <t>M7</t>
    <phoneticPr fontId="3"/>
  </si>
  <si>
    <t>I4</t>
    <phoneticPr fontId="3"/>
  </si>
  <si>
    <t>G3</t>
    <phoneticPr fontId="3"/>
  </si>
  <si>
    <t>K4</t>
    <phoneticPr fontId="3"/>
  </si>
  <si>
    <t>D2</t>
    <phoneticPr fontId="3"/>
  </si>
  <si>
    <t>C3</t>
    <phoneticPr fontId="3"/>
  </si>
  <si>
    <t>E6</t>
    <phoneticPr fontId="3"/>
  </si>
  <si>
    <t>B7</t>
    <phoneticPr fontId="3"/>
  </si>
  <si>
    <t>A7</t>
    <phoneticPr fontId="3"/>
  </si>
  <si>
    <t>F2</t>
    <phoneticPr fontId="3"/>
  </si>
  <si>
    <t>I8</t>
    <phoneticPr fontId="3"/>
  </si>
  <si>
    <t>K6</t>
    <phoneticPr fontId="3"/>
  </si>
  <si>
    <t>G6</t>
    <phoneticPr fontId="3"/>
  </si>
  <si>
    <t>O7</t>
    <phoneticPr fontId="3"/>
  </si>
  <si>
    <t>N2</t>
    <phoneticPr fontId="3"/>
  </si>
  <si>
    <t>B4</t>
    <phoneticPr fontId="3"/>
  </si>
  <si>
    <t>E1</t>
    <phoneticPr fontId="3"/>
  </si>
  <si>
    <t>A8</t>
    <phoneticPr fontId="3"/>
  </si>
  <si>
    <t>J2</t>
    <phoneticPr fontId="3"/>
  </si>
  <si>
    <t>F1</t>
    <phoneticPr fontId="3"/>
  </si>
  <si>
    <t>H6</t>
    <phoneticPr fontId="3"/>
  </si>
  <si>
    <t>N6</t>
    <phoneticPr fontId="3"/>
  </si>
  <si>
    <t>N3</t>
    <phoneticPr fontId="3"/>
  </si>
  <si>
    <t>F4</t>
    <phoneticPr fontId="3"/>
  </si>
  <si>
    <t>O3</t>
    <phoneticPr fontId="3"/>
  </si>
  <si>
    <t>L3</t>
    <phoneticPr fontId="3"/>
  </si>
  <si>
    <t>D3</t>
    <phoneticPr fontId="3"/>
  </si>
  <si>
    <t>H3</t>
    <phoneticPr fontId="3"/>
  </si>
  <si>
    <t>P6</t>
    <phoneticPr fontId="3"/>
  </si>
  <si>
    <t>M2</t>
    <phoneticPr fontId="3"/>
  </si>
  <si>
    <t>M6</t>
    <phoneticPr fontId="3"/>
  </si>
  <si>
    <t>B3</t>
    <phoneticPr fontId="3"/>
  </si>
  <si>
    <t>A1</t>
    <phoneticPr fontId="3"/>
  </si>
  <si>
    <t>B6</t>
    <phoneticPr fontId="3"/>
  </si>
  <si>
    <t>I7</t>
    <phoneticPr fontId="3"/>
  </si>
  <si>
    <t>E3</t>
    <phoneticPr fontId="3"/>
  </si>
  <si>
    <t>I2</t>
    <phoneticPr fontId="3"/>
  </si>
  <si>
    <t>A6</t>
    <phoneticPr fontId="3"/>
  </si>
  <si>
    <t>C6</t>
    <phoneticPr fontId="3"/>
  </si>
  <si>
    <t>P2</t>
    <phoneticPr fontId="3"/>
  </si>
  <si>
    <t>K3</t>
    <phoneticPr fontId="3"/>
  </si>
  <si>
    <t>C1</t>
    <phoneticPr fontId="3"/>
  </si>
  <si>
    <t>G2</t>
    <phoneticPr fontId="3"/>
  </si>
  <si>
    <t>真岡市鬼怒自然公園サッカー場AA</t>
    <phoneticPr fontId="3"/>
  </si>
  <si>
    <t>真岡市鬼怒自然公園サッカー場AB</t>
    <phoneticPr fontId="3"/>
  </si>
  <si>
    <t>真岡市鬼怒自然公園サッカー場BA</t>
    <phoneticPr fontId="3"/>
  </si>
  <si>
    <t>真岡市鬼怒自然公園サッカー場BB</t>
    <phoneticPr fontId="3"/>
  </si>
  <si>
    <t>南河内東部運動広場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</si>
</sst>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20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ＤＨＰ特太ゴシック体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17"/>
      <name val="ＭＳ Ｐゴシック"/>
      <family val="3"/>
      <charset val="128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5" fillId="0" borderId="0"/>
    <xf numFmtId="0" fontId="1" fillId="0" borderId="0">
      <alignment vertical="center"/>
    </xf>
    <xf numFmtId="0" fontId="44" fillId="0" borderId="0">
      <alignment vertical="center"/>
    </xf>
  </cellStyleXfs>
  <cellXfs count="47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20" fontId="7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23" xfId="0" applyFont="1" applyBorder="1">
      <alignment vertical="center"/>
    </xf>
    <xf numFmtId="0" fontId="6" fillId="0" borderId="17" xfId="0" applyFont="1" applyBorder="1" applyAlignment="1">
      <alignment horizontal="center" vertical="center" shrinkToFit="1"/>
    </xf>
    <xf numFmtId="0" fontId="7" fillId="0" borderId="22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21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7" fillId="0" borderId="33" xfId="0" applyFont="1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7" fillId="0" borderId="34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7" fillId="0" borderId="20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56" fontId="7" fillId="0" borderId="14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34" xfId="0" applyFont="1" applyBorder="1">
      <alignment vertical="center"/>
    </xf>
    <xf numFmtId="0" fontId="7" fillId="0" borderId="22" xfId="0" applyFont="1" applyBorder="1" applyAlignment="1">
      <alignment horizontal="center" vertical="center" shrinkToFit="1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20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5" fillId="0" borderId="6" xfId="0" applyFont="1" applyBorder="1">
      <alignment vertical="center"/>
    </xf>
    <xf numFmtId="56" fontId="13" fillId="0" borderId="0" xfId="0" applyNumberFormat="1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5" fillId="0" borderId="0" xfId="0" applyFont="1" applyAlignment="1">
      <alignment horizontal="center" vertical="center" shrinkToFit="1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textRotation="255"/>
    </xf>
    <xf numFmtId="0" fontId="7" fillId="0" borderId="43" xfId="0" applyFont="1" applyBorder="1">
      <alignment vertical="center"/>
    </xf>
    <xf numFmtId="0" fontId="18" fillId="0" borderId="3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0" borderId="3" xfId="0" applyFont="1" applyBorder="1" applyAlignment="1">
      <alignment vertical="top"/>
    </xf>
    <xf numFmtId="0" fontId="6" fillId="0" borderId="3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 textRotation="255" shrinkToFit="1"/>
    </xf>
    <xf numFmtId="0" fontId="6" fillId="0" borderId="15" xfId="0" applyFont="1" applyBorder="1" applyAlignment="1">
      <alignment vertical="center" textRotation="255" shrinkToFit="1"/>
    </xf>
    <xf numFmtId="0" fontId="5" fillId="0" borderId="23" xfId="0" applyFont="1" applyBorder="1">
      <alignment vertical="center"/>
    </xf>
    <xf numFmtId="0" fontId="6" fillId="0" borderId="33" xfId="0" applyFont="1" applyBorder="1" applyAlignment="1">
      <alignment horizontal="center" vertical="center" shrinkToFit="1"/>
    </xf>
    <xf numFmtId="0" fontId="18" fillId="0" borderId="2" xfId="0" applyFont="1" applyBorder="1" applyAlignment="1">
      <alignment vertical="top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textRotation="255" shrinkToFit="1"/>
    </xf>
    <xf numFmtId="0" fontId="6" fillId="0" borderId="11" xfId="0" applyFont="1" applyBorder="1" applyAlignment="1">
      <alignment vertical="center" textRotation="255" shrinkToFit="1"/>
    </xf>
    <xf numFmtId="0" fontId="6" fillId="0" borderId="13" xfId="0" applyFont="1" applyBorder="1" applyAlignment="1">
      <alignment vertical="center" textRotation="255" shrinkToFit="1"/>
    </xf>
    <xf numFmtId="56" fontId="7" fillId="0" borderId="0" xfId="0" applyNumberFormat="1" applyFont="1">
      <alignment vertical="center"/>
    </xf>
    <xf numFmtId="0" fontId="30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6" fillId="0" borderId="0" xfId="2" applyFont="1" applyAlignment="1">
      <alignment horizontal="center" vertical="center"/>
    </xf>
    <xf numFmtId="0" fontId="40" fillId="0" borderId="0" xfId="2" applyFont="1" applyAlignment="1">
      <alignment horizontal="center" vertical="center" shrinkToFit="1"/>
    </xf>
    <xf numFmtId="0" fontId="41" fillId="0" borderId="0" xfId="2" applyFont="1" applyAlignment="1">
      <alignment horizontal="center" vertical="center"/>
    </xf>
    <xf numFmtId="0" fontId="42" fillId="2" borderId="44" xfId="2" applyFont="1" applyFill="1" applyBorder="1" applyAlignment="1">
      <alignment horizontal="center" vertical="center" shrinkToFit="1"/>
    </xf>
    <xf numFmtId="0" fontId="39" fillId="0" borderId="0" xfId="4" applyFont="1">
      <alignment vertical="center"/>
    </xf>
    <xf numFmtId="0" fontId="37" fillId="0" borderId="0" xfId="4" applyFont="1" applyAlignment="1">
      <alignment horizontal="left" vertical="center"/>
    </xf>
    <xf numFmtId="0" fontId="45" fillId="0" borderId="0" xfId="4" applyFont="1" applyAlignment="1">
      <alignment horizontal="center" vertical="center"/>
    </xf>
    <xf numFmtId="0" fontId="37" fillId="0" borderId="0" xfId="4" applyFont="1" applyAlignment="1">
      <alignment horizontal="center" vertical="center" shrinkToFit="1"/>
    </xf>
    <xf numFmtId="0" fontId="37" fillId="0" borderId="0" xfId="4" applyFont="1" applyAlignment="1">
      <alignment horizontal="center" vertical="center"/>
    </xf>
    <xf numFmtId="0" fontId="45" fillId="0" borderId="0" xfId="4" applyFont="1" applyAlignment="1">
      <alignment horizontal="left" vertical="center"/>
    </xf>
    <xf numFmtId="0" fontId="45" fillId="0" borderId="0" xfId="4" applyFont="1">
      <alignment vertical="center"/>
    </xf>
    <xf numFmtId="0" fontId="37" fillId="0" borderId="0" xfId="4" applyFont="1" applyAlignment="1">
      <alignment vertical="center" shrinkToFit="1"/>
    </xf>
    <xf numFmtId="0" fontId="37" fillId="0" borderId="0" xfId="4" applyFont="1">
      <alignment vertical="center"/>
    </xf>
    <xf numFmtId="0" fontId="34" fillId="3" borderId="0" xfId="4" applyFont="1" applyFill="1" applyAlignment="1">
      <alignment horizontal="left" vertical="center"/>
    </xf>
    <xf numFmtId="0" fontId="44" fillId="3" borderId="0" xfId="4" applyFill="1">
      <alignment vertical="center"/>
    </xf>
    <xf numFmtId="0" fontId="46" fillId="3" borderId="0" xfId="4" applyFont="1" applyFill="1" applyAlignment="1">
      <alignment horizontal="left" vertical="center"/>
    </xf>
    <xf numFmtId="0" fontId="34" fillId="4" borderId="0" xfId="4" applyFont="1" applyFill="1" applyAlignment="1">
      <alignment horizontal="left" vertical="center"/>
    </xf>
    <xf numFmtId="0" fontId="44" fillId="4" borderId="0" xfId="4" applyFill="1">
      <alignment vertical="center"/>
    </xf>
    <xf numFmtId="0" fontId="46" fillId="4" borderId="0" xfId="4" applyFont="1" applyFill="1" applyAlignment="1">
      <alignment horizontal="left" vertical="center"/>
    </xf>
    <xf numFmtId="0" fontId="46" fillId="4" borderId="0" xfId="4" applyFont="1" applyFill="1" applyAlignment="1">
      <alignment horizontal="justify" vertical="center"/>
    </xf>
    <xf numFmtId="0" fontId="34" fillId="5" borderId="0" xfId="4" applyFont="1" applyFill="1" applyAlignment="1">
      <alignment horizontal="left" vertical="center"/>
    </xf>
    <xf numFmtId="0" fontId="44" fillId="5" borderId="0" xfId="4" applyFill="1">
      <alignment vertical="center"/>
    </xf>
    <xf numFmtId="0" fontId="46" fillId="5" borderId="0" xfId="4" applyFont="1" applyFill="1" applyAlignment="1">
      <alignment horizontal="justify" vertical="center"/>
    </xf>
    <xf numFmtId="0" fontId="34" fillId="6" borderId="0" xfId="4" applyFont="1" applyFill="1" applyAlignment="1">
      <alignment horizontal="left" vertical="center"/>
    </xf>
    <xf numFmtId="0" fontId="44" fillId="6" borderId="0" xfId="4" applyFill="1">
      <alignment vertical="center"/>
    </xf>
    <xf numFmtId="0" fontId="46" fillId="6" borderId="0" xfId="4" applyFont="1" applyFill="1" applyAlignment="1">
      <alignment horizontal="left" vertical="center"/>
    </xf>
    <xf numFmtId="0" fontId="47" fillId="0" borderId="0" xfId="4" applyFont="1" applyAlignment="1">
      <alignment horizontal="left" vertical="center" shrinkToFit="1"/>
    </xf>
    <xf numFmtId="0" fontId="34" fillId="7" borderId="0" xfId="4" applyFont="1" applyFill="1" applyAlignment="1">
      <alignment horizontal="left" vertical="center"/>
    </xf>
    <xf numFmtId="0" fontId="44" fillId="7" borderId="0" xfId="4" applyFill="1">
      <alignment vertical="center"/>
    </xf>
    <xf numFmtId="0" fontId="46" fillId="7" borderId="0" xfId="4" applyFont="1" applyFill="1" applyAlignment="1">
      <alignment horizontal="justify" vertical="center"/>
    </xf>
    <xf numFmtId="0" fontId="46" fillId="7" borderId="0" xfId="4" applyFont="1" applyFill="1" applyAlignment="1">
      <alignment horizontal="left" vertical="center"/>
    </xf>
    <xf numFmtId="0" fontId="34" fillId="0" borderId="0" xfId="4" applyFont="1" applyAlignment="1">
      <alignment horizontal="left" vertical="center"/>
    </xf>
    <xf numFmtId="0" fontId="44" fillId="0" borderId="0" xfId="4">
      <alignment vertical="center"/>
    </xf>
    <xf numFmtId="0" fontId="46" fillId="0" borderId="0" xfId="4" applyFont="1" applyAlignment="1">
      <alignment horizontal="justify" vertical="center"/>
    </xf>
    <xf numFmtId="0" fontId="48" fillId="0" borderId="0" xfId="4" applyFont="1" applyAlignment="1">
      <alignment vertical="center" shrinkToFit="1"/>
    </xf>
    <xf numFmtId="0" fontId="49" fillId="0" borderId="0" xfId="4" applyFont="1">
      <alignment vertical="center"/>
    </xf>
    <xf numFmtId="0" fontId="48" fillId="0" borderId="0" xfId="4" applyFont="1" applyAlignment="1">
      <alignment horizontal="left" vertical="center"/>
    </xf>
    <xf numFmtId="0" fontId="51" fillId="0" borderId="0" xfId="4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52" fillId="0" borderId="0" xfId="0" applyFont="1" applyAlignment="1">
      <alignment vertical="distributed" textRotation="255" wrapText="1"/>
    </xf>
    <xf numFmtId="0" fontId="47" fillId="0" borderId="0" xfId="4" applyFont="1" applyAlignment="1">
      <alignment horizontal="left" vertical="center" shrinkToFit="1"/>
    </xf>
    <xf numFmtId="0" fontId="37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textRotation="255" shrinkToFit="1"/>
    </xf>
    <xf numFmtId="0" fontId="0" fillId="0" borderId="39" xfId="0" applyBorder="1" applyAlignment="1">
      <alignment horizontal="center" vertical="center" textRotation="255" shrinkToFit="1"/>
    </xf>
    <xf numFmtId="0" fontId="0" fillId="0" borderId="40" xfId="0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shrinkToFit="1"/>
    </xf>
    <xf numFmtId="0" fontId="6" fillId="0" borderId="29" xfId="0" applyFont="1" applyBorder="1" applyAlignment="1">
      <alignment horizontal="center" vertical="center" textRotation="255" shrinkToFit="1"/>
    </xf>
    <xf numFmtId="0" fontId="6" fillId="0" borderId="35" xfId="0" applyFont="1" applyBorder="1" applyAlignment="1">
      <alignment horizontal="center" vertical="center" textRotation="255" shrinkToFit="1"/>
    </xf>
    <xf numFmtId="0" fontId="6" fillId="0" borderId="36" xfId="0" applyFont="1" applyBorder="1" applyAlignment="1">
      <alignment horizontal="center" vertical="center" textRotation="255" shrinkToFit="1"/>
    </xf>
    <xf numFmtId="0" fontId="6" fillId="0" borderId="37" xfId="0" applyFont="1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56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textRotation="255" wrapText="1"/>
    </xf>
    <xf numFmtId="0" fontId="18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16" fillId="0" borderId="0" xfId="0" applyFont="1" applyAlignment="1">
      <alignment horizontal="distributed" vertical="center"/>
    </xf>
    <xf numFmtId="20" fontId="2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 shrinkToFit="1"/>
    </xf>
    <xf numFmtId="0" fontId="52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52" fillId="0" borderId="13" xfId="0" applyFont="1" applyBorder="1" applyAlignment="1">
      <alignment horizontal="center" vertical="center" wrapText="1" shrinkToFit="1"/>
    </xf>
    <xf numFmtId="0" fontId="52" fillId="0" borderId="14" xfId="0" applyFont="1" applyBorder="1" applyAlignment="1">
      <alignment horizontal="center" vertical="center" wrapText="1" shrinkToFit="1"/>
    </xf>
    <xf numFmtId="0" fontId="52" fillId="0" borderId="15" xfId="0" applyFont="1" applyBorder="1" applyAlignment="1">
      <alignment horizontal="center" vertical="center" wrapText="1" shrinkToFit="1"/>
    </xf>
    <xf numFmtId="0" fontId="52" fillId="0" borderId="11" xfId="0" applyFont="1" applyBorder="1" applyAlignment="1">
      <alignment horizontal="center" vertical="center" wrapText="1" shrinkToFit="1"/>
    </xf>
    <xf numFmtId="0" fontId="52" fillId="0" borderId="1" xfId="0" applyFont="1" applyBorder="1" applyAlignment="1">
      <alignment horizontal="center" vertical="center" wrapText="1" shrinkToFit="1"/>
    </xf>
    <xf numFmtId="0" fontId="52" fillId="0" borderId="10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3" fillId="0" borderId="13" xfId="0" applyFont="1" applyBorder="1" applyAlignment="1">
      <alignment horizontal="center" vertical="center" wrapText="1" shrinkToFit="1"/>
    </xf>
    <xf numFmtId="0" fontId="53" fillId="0" borderId="14" xfId="0" applyFont="1" applyBorder="1" applyAlignment="1">
      <alignment horizontal="center" vertical="center" wrapText="1" shrinkToFit="1"/>
    </xf>
    <xf numFmtId="0" fontId="53" fillId="0" borderId="15" xfId="0" applyFont="1" applyBorder="1" applyAlignment="1">
      <alignment horizontal="center" vertical="center" wrapText="1" shrinkToFit="1"/>
    </xf>
    <xf numFmtId="0" fontId="53" fillId="0" borderId="11" xfId="0" applyFont="1" applyBorder="1" applyAlignment="1">
      <alignment horizontal="center" vertical="center" wrapText="1" shrinkToFit="1"/>
    </xf>
    <xf numFmtId="0" fontId="53" fillId="0" borderId="1" xfId="0" applyFont="1" applyBorder="1" applyAlignment="1">
      <alignment horizontal="center" vertical="center" wrapText="1" shrinkToFit="1"/>
    </xf>
    <xf numFmtId="0" fontId="53" fillId="0" borderId="10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top" textRotation="255" wrapText="1" shrinkToFit="1"/>
    </xf>
    <xf numFmtId="0" fontId="57" fillId="0" borderId="0" xfId="0" applyFont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textRotation="255" shrinkToFit="1"/>
    </xf>
    <xf numFmtId="0" fontId="15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textRotation="255" wrapText="1"/>
    </xf>
    <xf numFmtId="0" fontId="15" fillId="0" borderId="6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3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10/12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10/13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10/19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準決勝　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  <xdr:twoCellAnchor>
    <xdr:from>
      <xdr:col>3</xdr:col>
      <xdr:colOff>26894</xdr:colOff>
      <xdr:row>15</xdr:row>
      <xdr:rowOff>31376</xdr:rowOff>
    </xdr:from>
    <xdr:to>
      <xdr:col>3</xdr:col>
      <xdr:colOff>224117</xdr:colOff>
      <xdr:row>16</xdr:row>
      <xdr:rowOff>112059</xdr:rowOff>
    </xdr:to>
    <xdr:sp macro="" textlink="">
      <xdr:nvSpPr>
        <xdr:cNvPr id="3" name="円/楕円 2"/>
        <xdr:cNvSpPr/>
      </xdr:nvSpPr>
      <xdr:spPr>
        <a:xfrm>
          <a:off x="2469776" y="2693894"/>
          <a:ext cx="197223" cy="20170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130"/>
  <sheetViews>
    <sheetView showGridLines="0" topLeftCell="A7" zoomScale="150" zoomScaleNormal="150" zoomScaleSheetLayoutView="70" workbookViewId="0">
      <selection activeCell="E20" sqref="E20"/>
    </sheetView>
  </sheetViews>
  <sheetFormatPr defaultColWidth="9" defaultRowHeight="13.2"/>
  <cols>
    <col min="1" max="2" width="9" style="230"/>
    <col min="3" max="3" width="7" style="234" customWidth="1"/>
    <col min="4" max="4" width="33.77734375" style="235" customWidth="1"/>
    <col min="5" max="5" width="32.44140625" style="235" customWidth="1"/>
    <col min="6" max="6" width="35.6640625" style="232" customWidth="1"/>
    <col min="7" max="16384" width="9" style="230"/>
  </cols>
  <sheetData>
    <row r="1" spans="1:7" s="202" customFormat="1" ht="14.1" customHeight="1">
      <c r="C1" s="240" t="s">
        <v>345</v>
      </c>
      <c r="D1" s="240"/>
      <c r="E1" s="240"/>
      <c r="F1" s="240"/>
    </row>
    <row r="2" spans="1:7" s="202" customFormat="1" ht="14.25" customHeight="1">
      <c r="C2" s="240"/>
      <c r="D2" s="240"/>
      <c r="E2" s="240"/>
      <c r="F2" s="240"/>
    </row>
    <row r="3" spans="1:7" s="202" customFormat="1" ht="14.25" customHeight="1">
      <c r="C3" s="203"/>
      <c r="D3" s="241" t="s">
        <v>346</v>
      </c>
      <c r="E3" s="241"/>
      <c r="F3" s="241"/>
    </row>
    <row r="4" spans="1:7" s="202" customFormat="1" ht="14.25" customHeight="1">
      <c r="C4" s="203"/>
      <c r="D4" s="204" t="s">
        <v>347</v>
      </c>
      <c r="E4" s="205"/>
      <c r="F4" s="206"/>
    </row>
    <row r="5" spans="1:7" s="202" customFormat="1" ht="14.25" customHeight="1">
      <c r="A5" s="198"/>
      <c r="B5" s="199" t="s">
        <v>197</v>
      </c>
      <c r="C5" s="207" t="s">
        <v>348</v>
      </c>
      <c r="D5" s="208"/>
      <c r="E5" s="209"/>
      <c r="F5" s="210"/>
    </row>
    <row r="6" spans="1:7" s="202" customFormat="1" ht="14.25" customHeight="1">
      <c r="A6" s="200">
        <f t="shared" ref="A6:A21" si="0">COUNTIF(B:B,B6)</f>
        <v>1</v>
      </c>
      <c r="B6" s="201" t="s">
        <v>462</v>
      </c>
      <c r="C6" s="211">
        <v>1</v>
      </c>
      <c r="D6" s="212" t="s">
        <v>203</v>
      </c>
      <c r="E6" s="212" t="s">
        <v>213</v>
      </c>
      <c r="F6" s="213" t="s">
        <v>580</v>
      </c>
      <c r="G6" s="239" t="s">
        <v>349</v>
      </c>
    </row>
    <row r="7" spans="1:7" s="202" customFormat="1" ht="14.25" customHeight="1">
      <c r="A7" s="200">
        <f t="shared" si="0"/>
        <v>1</v>
      </c>
      <c r="B7" s="201" t="s">
        <v>463</v>
      </c>
      <c r="C7" s="211">
        <v>2</v>
      </c>
      <c r="D7" s="212" t="s">
        <v>205</v>
      </c>
      <c r="E7" s="212" t="s">
        <v>218</v>
      </c>
      <c r="F7" s="213" t="s">
        <v>581</v>
      </c>
      <c r="G7" s="239"/>
    </row>
    <row r="8" spans="1:7" s="202" customFormat="1" ht="14.25" customHeight="1">
      <c r="A8" s="200">
        <f t="shared" si="0"/>
        <v>1</v>
      </c>
      <c r="B8" s="201" t="s">
        <v>464</v>
      </c>
      <c r="C8" s="211">
        <v>3</v>
      </c>
      <c r="D8" s="212" t="s">
        <v>207</v>
      </c>
      <c r="E8" s="212" t="s">
        <v>350</v>
      </c>
      <c r="F8" s="213" t="s">
        <v>582</v>
      </c>
      <c r="G8" s="239"/>
    </row>
    <row r="9" spans="1:7" s="202" customFormat="1" ht="14.25" customHeight="1">
      <c r="A9" s="200">
        <f t="shared" si="0"/>
        <v>1</v>
      </c>
      <c r="B9" s="201" t="s">
        <v>465</v>
      </c>
      <c r="C9" s="211">
        <v>4</v>
      </c>
      <c r="D9" s="212" t="s">
        <v>209</v>
      </c>
      <c r="E9" s="212" t="s">
        <v>351</v>
      </c>
      <c r="F9" s="213" t="s">
        <v>583</v>
      </c>
      <c r="G9" s="239"/>
    </row>
    <row r="10" spans="1:7" s="202" customFormat="1" ht="14.25" customHeight="1">
      <c r="A10" s="200">
        <f t="shared" si="0"/>
        <v>1</v>
      </c>
      <c r="B10" s="201" t="s">
        <v>466</v>
      </c>
      <c r="C10" s="211">
        <v>5</v>
      </c>
      <c r="D10" s="212" t="s">
        <v>214</v>
      </c>
      <c r="E10" s="212" t="s">
        <v>318</v>
      </c>
      <c r="F10" s="213" t="s">
        <v>216</v>
      </c>
      <c r="G10" s="239"/>
    </row>
    <row r="11" spans="1:7" s="202" customFormat="1" ht="14.25" customHeight="1">
      <c r="A11" s="200">
        <f t="shared" si="0"/>
        <v>1</v>
      </c>
      <c r="B11" s="201" t="s">
        <v>467</v>
      </c>
      <c r="C11" s="214">
        <v>6</v>
      </c>
      <c r="D11" s="215" t="s">
        <v>352</v>
      </c>
      <c r="E11" s="215" t="s">
        <v>353</v>
      </c>
      <c r="F11" s="216" t="s">
        <v>354</v>
      </c>
      <c r="G11" s="239" t="s">
        <v>355</v>
      </c>
    </row>
    <row r="12" spans="1:7" s="202" customFormat="1" ht="14.25" customHeight="1">
      <c r="A12" s="200">
        <f t="shared" si="0"/>
        <v>1</v>
      </c>
      <c r="B12" s="201" t="s">
        <v>468</v>
      </c>
      <c r="C12" s="214">
        <v>7</v>
      </c>
      <c r="D12" s="215" t="s">
        <v>356</v>
      </c>
      <c r="E12" s="215" t="s">
        <v>215</v>
      </c>
      <c r="F12" s="217" t="s">
        <v>357</v>
      </c>
      <c r="G12" s="239"/>
    </row>
    <row r="13" spans="1:7" s="202" customFormat="1" ht="14.25" customHeight="1">
      <c r="A13" s="200">
        <f t="shared" si="0"/>
        <v>1</v>
      </c>
      <c r="B13" s="201" t="s">
        <v>469</v>
      </c>
      <c r="C13" s="214">
        <v>8</v>
      </c>
      <c r="D13" s="215" t="s">
        <v>358</v>
      </c>
      <c r="E13" s="215" t="s">
        <v>359</v>
      </c>
      <c r="F13" s="217" t="s">
        <v>360</v>
      </c>
      <c r="G13" s="239"/>
    </row>
    <row r="14" spans="1:7" s="202" customFormat="1" ht="14.25" customHeight="1">
      <c r="A14" s="200">
        <f t="shared" si="0"/>
        <v>1</v>
      </c>
      <c r="B14" s="201" t="s">
        <v>470</v>
      </c>
      <c r="C14" s="214">
        <v>9</v>
      </c>
      <c r="D14" s="215" t="s">
        <v>217</v>
      </c>
      <c r="E14" s="215" t="s">
        <v>361</v>
      </c>
      <c r="F14" s="217" t="s">
        <v>362</v>
      </c>
      <c r="G14" s="239"/>
    </row>
    <row r="15" spans="1:7" s="202" customFormat="1" ht="14.25" customHeight="1">
      <c r="A15" s="200">
        <f t="shared" si="0"/>
        <v>1</v>
      </c>
      <c r="B15" s="201" t="s">
        <v>471</v>
      </c>
      <c r="C15" s="218">
        <v>10</v>
      </c>
      <c r="D15" s="219" t="s">
        <v>223</v>
      </c>
      <c r="E15" s="219" t="s">
        <v>363</v>
      </c>
      <c r="F15" s="220" t="s">
        <v>584</v>
      </c>
      <c r="G15" s="239" t="s">
        <v>364</v>
      </c>
    </row>
    <row r="16" spans="1:7" s="202" customFormat="1" ht="14.25" customHeight="1">
      <c r="A16" s="200">
        <f t="shared" si="0"/>
        <v>1</v>
      </c>
      <c r="B16" s="201" t="s">
        <v>472</v>
      </c>
      <c r="C16" s="218">
        <v>11</v>
      </c>
      <c r="D16" s="219" t="s">
        <v>222</v>
      </c>
      <c r="E16" s="219" t="s">
        <v>219</v>
      </c>
      <c r="F16" s="220" t="s">
        <v>365</v>
      </c>
      <c r="G16" s="239"/>
    </row>
    <row r="17" spans="1:7" s="202" customFormat="1" ht="14.25" customHeight="1">
      <c r="A17" s="200">
        <f t="shared" si="0"/>
        <v>1</v>
      </c>
      <c r="B17" s="201" t="s">
        <v>473</v>
      </c>
      <c r="C17" s="221">
        <v>12</v>
      </c>
      <c r="D17" s="222" t="s">
        <v>274</v>
      </c>
      <c r="E17" s="222" t="s">
        <v>210</v>
      </c>
      <c r="F17" s="223" t="s">
        <v>366</v>
      </c>
      <c r="G17" s="224" t="s">
        <v>367</v>
      </c>
    </row>
    <row r="18" spans="1:7" s="202" customFormat="1" ht="14.25" customHeight="1">
      <c r="A18" s="200">
        <f t="shared" si="0"/>
        <v>1</v>
      </c>
      <c r="B18" s="201" t="s">
        <v>474</v>
      </c>
      <c r="C18" s="225">
        <v>13</v>
      </c>
      <c r="D18" s="226" t="s">
        <v>286</v>
      </c>
      <c r="E18" s="226" t="s">
        <v>368</v>
      </c>
      <c r="F18" s="227" t="s">
        <v>369</v>
      </c>
      <c r="G18" s="239" t="s">
        <v>370</v>
      </c>
    </row>
    <row r="19" spans="1:7" s="202" customFormat="1" ht="14.25" customHeight="1">
      <c r="A19" s="200">
        <f t="shared" si="0"/>
        <v>1</v>
      </c>
      <c r="B19" s="201" t="s">
        <v>475</v>
      </c>
      <c r="C19" s="225">
        <v>14</v>
      </c>
      <c r="D19" s="226" t="s">
        <v>299</v>
      </c>
      <c r="E19" s="226" t="s">
        <v>371</v>
      </c>
      <c r="F19" s="228" t="s">
        <v>372</v>
      </c>
      <c r="G19" s="239"/>
    </row>
    <row r="20" spans="1:7" s="202" customFormat="1" ht="14.25" customHeight="1">
      <c r="A20" s="200">
        <f t="shared" si="0"/>
        <v>1</v>
      </c>
      <c r="B20" s="201" t="s">
        <v>476</v>
      </c>
      <c r="C20" s="225">
        <v>15</v>
      </c>
      <c r="D20" s="226" t="s">
        <v>307</v>
      </c>
      <c r="E20" s="226" t="s">
        <v>311</v>
      </c>
      <c r="F20" s="227" t="s">
        <v>373</v>
      </c>
      <c r="G20" s="239"/>
    </row>
    <row r="21" spans="1:7" s="202" customFormat="1" ht="14.25" customHeight="1">
      <c r="A21" s="200">
        <f t="shared" si="0"/>
        <v>1</v>
      </c>
      <c r="B21" s="201" t="s">
        <v>477</v>
      </c>
      <c r="C21" s="225">
        <v>16</v>
      </c>
      <c r="D21" s="226" t="s">
        <v>291</v>
      </c>
      <c r="E21" s="226" t="s">
        <v>374</v>
      </c>
      <c r="F21" s="227" t="s">
        <v>375</v>
      </c>
      <c r="G21" s="239"/>
    </row>
    <row r="22" spans="1:7" s="202" customFormat="1" ht="14.25" customHeight="1">
      <c r="A22" s="200"/>
      <c r="B22" s="199" t="s">
        <v>377</v>
      </c>
      <c r="C22" s="229" t="s">
        <v>376</v>
      </c>
      <c r="D22" s="230"/>
      <c r="E22" s="230"/>
      <c r="F22" s="231"/>
    </row>
    <row r="23" spans="1:7">
      <c r="A23" s="200">
        <f t="shared" ref="A23:A50" si="1">COUNTIF(B:B,B23)</f>
        <v>1</v>
      </c>
      <c r="B23" s="201" t="s">
        <v>478</v>
      </c>
      <c r="C23" s="229">
        <v>17</v>
      </c>
      <c r="D23" s="230" t="s">
        <v>220</v>
      </c>
      <c r="E23" s="230" t="s">
        <v>316</v>
      </c>
    </row>
    <row r="24" spans="1:7">
      <c r="A24" s="200">
        <f t="shared" si="1"/>
        <v>1</v>
      </c>
      <c r="B24" s="201" t="s">
        <v>479</v>
      </c>
      <c r="C24" s="229">
        <v>18</v>
      </c>
      <c r="D24" s="230" t="s">
        <v>211</v>
      </c>
      <c r="E24" s="230" t="s">
        <v>378</v>
      </c>
    </row>
    <row r="25" spans="1:7">
      <c r="A25" s="200">
        <f t="shared" si="1"/>
        <v>1</v>
      </c>
      <c r="B25" s="201" t="s">
        <v>480</v>
      </c>
      <c r="C25" s="229">
        <v>19</v>
      </c>
      <c r="D25" s="230" t="s">
        <v>315</v>
      </c>
      <c r="E25" s="230" t="s">
        <v>379</v>
      </c>
    </row>
    <row r="26" spans="1:7">
      <c r="A26" s="200">
        <f t="shared" si="1"/>
        <v>1</v>
      </c>
      <c r="B26" s="201" t="s">
        <v>481</v>
      </c>
      <c r="C26" s="229">
        <v>20</v>
      </c>
      <c r="D26" s="230" t="s">
        <v>317</v>
      </c>
      <c r="E26" s="233" t="s">
        <v>380</v>
      </c>
    </row>
    <row r="27" spans="1:7">
      <c r="A27" s="200">
        <f t="shared" si="1"/>
        <v>1</v>
      </c>
      <c r="B27" s="201" t="s">
        <v>482</v>
      </c>
      <c r="C27" s="229">
        <v>21</v>
      </c>
      <c r="D27" s="230" t="s">
        <v>212</v>
      </c>
      <c r="E27" s="230" t="s">
        <v>381</v>
      </c>
    </row>
    <row r="28" spans="1:7">
      <c r="A28" s="200">
        <f t="shared" si="1"/>
        <v>1</v>
      </c>
      <c r="B28" s="201" t="s">
        <v>483</v>
      </c>
      <c r="C28" s="229">
        <v>22</v>
      </c>
      <c r="D28" s="230" t="s">
        <v>461</v>
      </c>
      <c r="E28" s="230" t="s">
        <v>382</v>
      </c>
    </row>
    <row r="29" spans="1:7">
      <c r="C29" s="229" t="s">
        <v>383</v>
      </c>
      <c r="D29" s="230"/>
      <c r="E29" s="230"/>
    </row>
    <row r="30" spans="1:7">
      <c r="A30" s="200">
        <f t="shared" si="1"/>
        <v>1</v>
      </c>
      <c r="B30" s="201" t="s">
        <v>484</v>
      </c>
      <c r="C30" s="229">
        <v>23</v>
      </c>
      <c r="D30" s="230" t="s">
        <v>319</v>
      </c>
      <c r="E30" s="230" t="s">
        <v>320</v>
      </c>
    </row>
    <row r="31" spans="1:7">
      <c r="A31" s="200">
        <f t="shared" si="1"/>
        <v>1</v>
      </c>
      <c r="B31" s="201" t="s">
        <v>485</v>
      </c>
      <c r="C31" s="229">
        <v>24</v>
      </c>
      <c r="D31" s="230" t="s">
        <v>384</v>
      </c>
      <c r="E31" s="230" t="s">
        <v>385</v>
      </c>
    </row>
    <row r="32" spans="1:7">
      <c r="A32" s="200">
        <f t="shared" si="1"/>
        <v>1</v>
      </c>
      <c r="B32" s="201" t="s">
        <v>486</v>
      </c>
      <c r="C32" s="229">
        <v>25</v>
      </c>
      <c r="D32" s="230" t="s">
        <v>386</v>
      </c>
      <c r="E32" s="233" t="s">
        <v>387</v>
      </c>
    </row>
    <row r="33" spans="1:5">
      <c r="A33" s="200">
        <f t="shared" si="1"/>
        <v>1</v>
      </c>
      <c r="B33" s="201" t="s">
        <v>487</v>
      </c>
      <c r="C33" s="229">
        <v>26</v>
      </c>
      <c r="D33" s="230" t="s">
        <v>388</v>
      </c>
      <c r="E33" s="233" t="s">
        <v>389</v>
      </c>
    </row>
    <row r="34" spans="1:5">
      <c r="A34" s="200">
        <f t="shared" si="1"/>
        <v>1</v>
      </c>
      <c r="B34" s="201" t="s">
        <v>488</v>
      </c>
      <c r="C34" s="229">
        <v>27</v>
      </c>
      <c r="D34" s="230" t="s">
        <v>321</v>
      </c>
      <c r="E34" s="230" t="s">
        <v>322</v>
      </c>
    </row>
    <row r="35" spans="1:5">
      <c r="A35" s="200">
        <f t="shared" si="1"/>
        <v>1</v>
      </c>
      <c r="B35" s="201" t="s">
        <v>489</v>
      </c>
      <c r="C35" s="229">
        <v>28</v>
      </c>
      <c r="D35" s="230" t="s">
        <v>323</v>
      </c>
      <c r="E35" s="230" t="s">
        <v>324</v>
      </c>
    </row>
    <row r="36" spans="1:5">
      <c r="A36" s="200">
        <f t="shared" si="1"/>
        <v>1</v>
      </c>
      <c r="B36" s="201" t="s">
        <v>490</v>
      </c>
      <c r="C36" s="229">
        <v>29</v>
      </c>
      <c r="D36" s="230" t="s">
        <v>325</v>
      </c>
      <c r="E36" s="230" t="s">
        <v>326</v>
      </c>
    </row>
    <row r="37" spans="1:5">
      <c r="A37" s="200">
        <f t="shared" si="1"/>
        <v>1</v>
      </c>
      <c r="B37" s="201" t="s">
        <v>491</v>
      </c>
      <c r="C37" s="229">
        <v>30</v>
      </c>
      <c r="D37" s="230" t="s">
        <v>327</v>
      </c>
      <c r="E37" s="230" t="s">
        <v>328</v>
      </c>
    </row>
    <row r="38" spans="1:5">
      <c r="A38" s="200">
        <f t="shared" si="1"/>
        <v>1</v>
      </c>
      <c r="B38" s="201" t="s">
        <v>492</v>
      </c>
      <c r="C38" s="229">
        <v>31</v>
      </c>
      <c r="D38" s="230" t="s">
        <v>329</v>
      </c>
      <c r="E38" s="230" t="s">
        <v>330</v>
      </c>
    </row>
    <row r="39" spans="1:5">
      <c r="A39" s="200">
        <f t="shared" si="1"/>
        <v>1</v>
      </c>
      <c r="B39" s="201" t="s">
        <v>493</v>
      </c>
      <c r="C39" s="229">
        <v>32</v>
      </c>
      <c r="D39" s="230" t="s">
        <v>331</v>
      </c>
      <c r="E39" s="230" t="s">
        <v>390</v>
      </c>
    </row>
    <row r="40" spans="1:5">
      <c r="A40" s="200">
        <f t="shared" si="1"/>
        <v>1</v>
      </c>
      <c r="B40" s="201" t="s">
        <v>494</v>
      </c>
      <c r="C40" s="229">
        <v>33</v>
      </c>
      <c r="D40" s="230" t="s">
        <v>333</v>
      </c>
      <c r="E40" s="230" t="s">
        <v>221</v>
      </c>
    </row>
    <row r="41" spans="1:5">
      <c r="A41" s="200">
        <f t="shared" si="1"/>
        <v>1</v>
      </c>
      <c r="B41" s="201" t="s">
        <v>495</v>
      </c>
      <c r="C41" s="229">
        <v>34</v>
      </c>
      <c r="D41" s="230" t="s">
        <v>335</v>
      </c>
      <c r="E41" s="230" t="s">
        <v>332</v>
      </c>
    </row>
    <row r="42" spans="1:5">
      <c r="A42" s="200">
        <f t="shared" si="1"/>
        <v>1</v>
      </c>
      <c r="B42" s="201" t="s">
        <v>496</v>
      </c>
      <c r="C42" s="229">
        <v>35</v>
      </c>
      <c r="D42" s="230" t="s">
        <v>337</v>
      </c>
      <c r="E42" s="230" t="s">
        <v>334</v>
      </c>
    </row>
    <row r="43" spans="1:5">
      <c r="A43" s="200">
        <f t="shared" si="1"/>
        <v>1</v>
      </c>
      <c r="B43" s="201" t="s">
        <v>497</v>
      </c>
      <c r="C43" s="229">
        <v>36</v>
      </c>
      <c r="D43" s="230" t="s">
        <v>339</v>
      </c>
      <c r="E43" s="230" t="s">
        <v>336</v>
      </c>
    </row>
    <row r="44" spans="1:5">
      <c r="A44" s="200">
        <f t="shared" si="1"/>
        <v>1</v>
      </c>
      <c r="B44" s="201" t="s">
        <v>498</v>
      </c>
      <c r="C44" s="229">
        <v>37</v>
      </c>
      <c r="D44" s="230" t="s">
        <v>340</v>
      </c>
      <c r="E44" s="230" t="s">
        <v>338</v>
      </c>
    </row>
    <row r="45" spans="1:5">
      <c r="A45" s="200">
        <f t="shared" si="1"/>
        <v>1</v>
      </c>
      <c r="B45" s="201" t="s">
        <v>499</v>
      </c>
      <c r="C45" s="229">
        <v>38</v>
      </c>
      <c r="D45" s="230" t="s">
        <v>391</v>
      </c>
      <c r="E45" s="233" t="s">
        <v>341</v>
      </c>
    </row>
    <row r="46" spans="1:5">
      <c r="A46" s="200">
        <f t="shared" si="1"/>
        <v>1</v>
      </c>
      <c r="B46" s="201" t="s">
        <v>500</v>
      </c>
      <c r="C46" s="229">
        <v>39</v>
      </c>
      <c r="D46" s="230" t="s">
        <v>392</v>
      </c>
      <c r="E46" s="233" t="s">
        <v>393</v>
      </c>
    </row>
    <row r="47" spans="1:5">
      <c r="A47" s="200">
        <f t="shared" si="1"/>
        <v>1</v>
      </c>
      <c r="B47" s="201" t="s">
        <v>501</v>
      </c>
      <c r="C47" s="229">
        <v>40</v>
      </c>
      <c r="D47" s="230" t="s">
        <v>342</v>
      </c>
      <c r="E47" s="230" t="s">
        <v>394</v>
      </c>
    </row>
    <row r="48" spans="1:5">
      <c r="A48" s="200">
        <f t="shared" si="1"/>
        <v>1</v>
      </c>
      <c r="B48" s="201" t="s">
        <v>502</v>
      </c>
      <c r="C48" s="229">
        <v>41</v>
      </c>
      <c r="D48" s="230" t="s">
        <v>343</v>
      </c>
      <c r="E48" s="230" t="s">
        <v>344</v>
      </c>
    </row>
    <row r="49" spans="1:5">
      <c r="A49" s="200">
        <f t="shared" si="1"/>
        <v>1</v>
      </c>
      <c r="B49" s="201" t="s">
        <v>503</v>
      </c>
      <c r="C49" s="229">
        <v>42</v>
      </c>
      <c r="D49" s="230" t="s">
        <v>395</v>
      </c>
      <c r="E49" s="230" t="s">
        <v>396</v>
      </c>
    </row>
    <row r="50" spans="1:5">
      <c r="A50" s="200">
        <f t="shared" si="1"/>
        <v>1</v>
      </c>
      <c r="B50" s="201" t="s">
        <v>504</v>
      </c>
      <c r="C50" s="229">
        <v>43</v>
      </c>
      <c r="D50" s="230" t="s">
        <v>397</v>
      </c>
      <c r="E50" s="230" t="s">
        <v>398</v>
      </c>
    </row>
    <row r="51" spans="1:5">
      <c r="A51" s="200"/>
      <c r="B51" s="199"/>
      <c r="C51" s="229" t="s">
        <v>399</v>
      </c>
      <c r="D51" s="230"/>
      <c r="E51" s="230"/>
    </row>
    <row r="52" spans="1:5">
      <c r="A52" s="200">
        <f t="shared" ref="A52:A65" si="2">COUNTIF(B:B,B52)</f>
        <v>1</v>
      </c>
      <c r="B52" s="201" t="s">
        <v>505</v>
      </c>
      <c r="C52" s="229">
        <v>44</v>
      </c>
      <c r="D52" s="230" t="s">
        <v>225</v>
      </c>
      <c r="E52" s="230" t="s">
        <v>226</v>
      </c>
    </row>
    <row r="53" spans="1:5">
      <c r="A53" s="200">
        <f t="shared" si="2"/>
        <v>1</v>
      </c>
      <c r="B53" s="201" t="s">
        <v>506</v>
      </c>
      <c r="C53" s="229">
        <v>45</v>
      </c>
      <c r="D53" s="230" t="s">
        <v>400</v>
      </c>
      <c r="E53" s="230" t="s">
        <v>401</v>
      </c>
    </row>
    <row r="54" spans="1:5">
      <c r="A54" s="200">
        <f t="shared" si="2"/>
        <v>1</v>
      </c>
      <c r="B54" s="201" t="s">
        <v>507</v>
      </c>
      <c r="C54" s="229">
        <v>46</v>
      </c>
      <c r="D54" s="230" t="s">
        <v>227</v>
      </c>
      <c r="E54" s="230" t="s">
        <v>402</v>
      </c>
    </row>
    <row r="55" spans="1:5">
      <c r="A55" s="200">
        <f t="shared" si="2"/>
        <v>1</v>
      </c>
      <c r="B55" s="201" t="s">
        <v>508</v>
      </c>
      <c r="C55" s="229">
        <v>47</v>
      </c>
      <c r="D55" s="230" t="s">
        <v>229</v>
      </c>
      <c r="E55" s="230" t="s">
        <v>224</v>
      </c>
    </row>
    <row r="56" spans="1:5">
      <c r="A56" s="200">
        <f t="shared" si="2"/>
        <v>1</v>
      </c>
      <c r="B56" s="201" t="s">
        <v>509</v>
      </c>
      <c r="C56" s="229">
        <v>48</v>
      </c>
      <c r="D56" s="230" t="s">
        <v>231</v>
      </c>
      <c r="E56" s="230" t="s">
        <v>228</v>
      </c>
    </row>
    <row r="57" spans="1:5">
      <c r="A57" s="200">
        <f t="shared" si="2"/>
        <v>1</v>
      </c>
      <c r="B57" s="201" t="s">
        <v>510</v>
      </c>
      <c r="C57" s="229">
        <v>49</v>
      </c>
      <c r="D57" s="230" t="s">
        <v>403</v>
      </c>
      <c r="E57" s="230" t="s">
        <v>404</v>
      </c>
    </row>
    <row r="58" spans="1:5">
      <c r="A58" s="200">
        <f t="shared" si="2"/>
        <v>1</v>
      </c>
      <c r="B58" s="201" t="s">
        <v>511</v>
      </c>
      <c r="C58" s="229">
        <v>50</v>
      </c>
      <c r="D58" s="230" t="s">
        <v>233</v>
      </c>
      <c r="E58" s="230" t="s">
        <v>405</v>
      </c>
    </row>
    <row r="59" spans="1:5">
      <c r="A59" s="200">
        <f t="shared" si="2"/>
        <v>1</v>
      </c>
      <c r="B59" s="201" t="s">
        <v>512</v>
      </c>
      <c r="C59" s="229">
        <v>51</v>
      </c>
      <c r="D59" s="230" t="s">
        <v>235</v>
      </c>
      <c r="E59" s="230" t="s">
        <v>230</v>
      </c>
    </row>
    <row r="60" spans="1:5">
      <c r="A60" s="200">
        <f t="shared" si="2"/>
        <v>1</v>
      </c>
      <c r="B60" s="201" t="s">
        <v>513</v>
      </c>
      <c r="C60" s="229">
        <v>52</v>
      </c>
      <c r="D60" s="230" t="s">
        <v>237</v>
      </c>
      <c r="E60" s="230" t="s">
        <v>232</v>
      </c>
    </row>
    <row r="61" spans="1:5">
      <c r="A61" s="200">
        <f t="shared" si="2"/>
        <v>1</v>
      </c>
      <c r="B61" s="201" t="s">
        <v>514</v>
      </c>
      <c r="C61" s="229">
        <v>53</v>
      </c>
      <c r="D61" s="230" t="s">
        <v>406</v>
      </c>
      <c r="E61" s="230" t="s">
        <v>234</v>
      </c>
    </row>
    <row r="62" spans="1:5">
      <c r="A62" s="200">
        <f t="shared" si="2"/>
        <v>1</v>
      </c>
      <c r="B62" s="201" t="s">
        <v>515</v>
      </c>
      <c r="C62" s="229">
        <v>54</v>
      </c>
      <c r="D62" s="230" t="s">
        <v>240</v>
      </c>
      <c r="E62" s="230" t="s">
        <v>236</v>
      </c>
    </row>
    <row r="63" spans="1:5">
      <c r="A63" s="200">
        <f t="shared" si="2"/>
        <v>1</v>
      </c>
      <c r="B63" s="201" t="s">
        <v>516</v>
      </c>
      <c r="C63" s="229">
        <v>55</v>
      </c>
      <c r="D63" s="230" t="s">
        <v>241</v>
      </c>
      <c r="E63" s="230" t="s">
        <v>238</v>
      </c>
    </row>
    <row r="64" spans="1:5">
      <c r="A64" s="200">
        <f t="shared" si="2"/>
        <v>1</v>
      </c>
      <c r="B64" s="201" t="s">
        <v>517</v>
      </c>
      <c r="C64" s="229">
        <v>56</v>
      </c>
      <c r="D64" s="230" t="s">
        <v>242</v>
      </c>
      <c r="E64" s="230" t="s">
        <v>239</v>
      </c>
    </row>
    <row r="65" spans="1:5">
      <c r="A65" s="200">
        <f t="shared" si="2"/>
        <v>1</v>
      </c>
      <c r="B65" s="201" t="s">
        <v>518</v>
      </c>
      <c r="C65" s="229">
        <v>57</v>
      </c>
      <c r="D65" s="230" t="s">
        <v>243</v>
      </c>
      <c r="E65" s="230" t="s">
        <v>407</v>
      </c>
    </row>
    <row r="66" spans="1:5">
      <c r="A66" s="200"/>
      <c r="B66" s="199"/>
      <c r="C66" s="229" t="s">
        <v>408</v>
      </c>
      <c r="D66" s="230"/>
      <c r="E66" s="230"/>
    </row>
    <row r="67" spans="1:5">
      <c r="A67" s="200">
        <f t="shared" ref="A67:A79" si="3">COUNTIF(B:B,B67)</f>
        <v>1</v>
      </c>
      <c r="B67" s="201" t="s">
        <v>519</v>
      </c>
      <c r="C67" s="229">
        <v>58</v>
      </c>
      <c r="D67" s="230" t="s">
        <v>244</v>
      </c>
      <c r="E67" s="230" t="s">
        <v>245</v>
      </c>
    </row>
    <row r="68" spans="1:5">
      <c r="A68" s="200">
        <f t="shared" si="3"/>
        <v>1</v>
      </c>
      <c r="B68" s="201" t="s">
        <v>520</v>
      </c>
      <c r="C68" s="229">
        <v>59</v>
      </c>
      <c r="D68" s="230" t="s">
        <v>246</v>
      </c>
      <c r="E68" s="230" t="s">
        <v>409</v>
      </c>
    </row>
    <row r="69" spans="1:5">
      <c r="A69" s="200">
        <f t="shared" si="3"/>
        <v>1</v>
      </c>
      <c r="B69" s="201" t="s">
        <v>521</v>
      </c>
      <c r="C69" s="229">
        <v>60</v>
      </c>
      <c r="D69" s="230" t="s">
        <v>248</v>
      </c>
      <c r="E69" s="230" t="s">
        <v>247</v>
      </c>
    </row>
    <row r="70" spans="1:5">
      <c r="A70" s="200">
        <f t="shared" si="3"/>
        <v>1</v>
      </c>
      <c r="B70" s="201" t="s">
        <v>522</v>
      </c>
      <c r="C70" s="229">
        <v>61</v>
      </c>
      <c r="D70" s="230" t="s">
        <v>410</v>
      </c>
      <c r="E70" s="230" t="s">
        <v>411</v>
      </c>
    </row>
    <row r="71" spans="1:5">
      <c r="A71" s="200">
        <f t="shared" si="3"/>
        <v>1</v>
      </c>
      <c r="B71" s="201" t="s">
        <v>523</v>
      </c>
      <c r="C71" s="229">
        <v>62</v>
      </c>
      <c r="D71" s="230" t="s">
        <v>250</v>
      </c>
      <c r="E71" s="230" t="s">
        <v>249</v>
      </c>
    </row>
    <row r="72" spans="1:5">
      <c r="A72" s="200">
        <f t="shared" si="3"/>
        <v>1</v>
      </c>
      <c r="B72" s="201" t="s">
        <v>524</v>
      </c>
      <c r="C72" s="229">
        <v>63</v>
      </c>
      <c r="D72" s="230" t="s">
        <v>252</v>
      </c>
      <c r="E72" s="230" t="s">
        <v>251</v>
      </c>
    </row>
    <row r="73" spans="1:5">
      <c r="A73" s="200">
        <f t="shared" si="3"/>
        <v>1</v>
      </c>
      <c r="B73" s="201" t="s">
        <v>525</v>
      </c>
      <c r="C73" s="229">
        <v>64</v>
      </c>
      <c r="D73" s="230" t="s">
        <v>412</v>
      </c>
      <c r="E73" s="230" t="s">
        <v>413</v>
      </c>
    </row>
    <row r="74" spans="1:5">
      <c r="A74" s="200">
        <f t="shared" si="3"/>
        <v>1</v>
      </c>
      <c r="B74" s="201" t="s">
        <v>526</v>
      </c>
      <c r="C74" s="229">
        <v>65</v>
      </c>
      <c r="D74" s="230" t="s">
        <v>254</v>
      </c>
      <c r="E74" s="230" t="s">
        <v>253</v>
      </c>
    </row>
    <row r="75" spans="1:5">
      <c r="A75" s="200">
        <f t="shared" si="3"/>
        <v>1</v>
      </c>
      <c r="B75" s="201" t="s">
        <v>527</v>
      </c>
      <c r="C75" s="229">
        <v>66</v>
      </c>
      <c r="D75" s="230" t="s">
        <v>414</v>
      </c>
      <c r="E75" s="230" t="s">
        <v>255</v>
      </c>
    </row>
    <row r="76" spans="1:5">
      <c r="A76" s="200">
        <f t="shared" si="3"/>
        <v>1</v>
      </c>
      <c r="B76" s="201" t="s">
        <v>528</v>
      </c>
      <c r="C76" s="229">
        <v>67</v>
      </c>
      <c r="D76" s="230" t="s">
        <v>257</v>
      </c>
      <c r="E76" s="233" t="s">
        <v>415</v>
      </c>
    </row>
    <row r="77" spans="1:5">
      <c r="A77" s="200">
        <f t="shared" si="3"/>
        <v>1</v>
      </c>
      <c r="B77" s="201" t="s">
        <v>529</v>
      </c>
      <c r="C77" s="229">
        <v>68</v>
      </c>
      <c r="D77" s="230" t="s">
        <v>258</v>
      </c>
      <c r="E77" s="230" t="s">
        <v>256</v>
      </c>
    </row>
    <row r="78" spans="1:5">
      <c r="A78" s="200">
        <f t="shared" si="3"/>
        <v>1</v>
      </c>
      <c r="B78" s="201" t="s">
        <v>530</v>
      </c>
      <c r="C78" s="229">
        <v>69</v>
      </c>
      <c r="D78" s="230" t="s">
        <v>416</v>
      </c>
      <c r="E78" s="230" t="s">
        <v>417</v>
      </c>
    </row>
    <row r="79" spans="1:5">
      <c r="A79" s="200">
        <f t="shared" si="3"/>
        <v>1</v>
      </c>
      <c r="B79" s="201" t="s">
        <v>531</v>
      </c>
      <c r="C79" s="229">
        <v>70</v>
      </c>
      <c r="D79" s="230" t="s">
        <v>418</v>
      </c>
      <c r="E79" s="230" t="s">
        <v>419</v>
      </c>
    </row>
    <row r="80" spans="1:5">
      <c r="A80" s="200">
        <f t="shared" ref="A80:A82" si="4">COUNTIF(B:B,B80)</f>
        <v>1</v>
      </c>
      <c r="B80" s="201" t="s">
        <v>532</v>
      </c>
      <c r="C80" s="229">
        <v>71</v>
      </c>
      <c r="D80" s="230" t="s">
        <v>420</v>
      </c>
      <c r="E80" s="230" t="s">
        <v>421</v>
      </c>
    </row>
    <row r="81" spans="1:5">
      <c r="A81" s="200">
        <f t="shared" si="4"/>
        <v>1</v>
      </c>
      <c r="B81" s="201" t="s">
        <v>533</v>
      </c>
      <c r="C81" s="229">
        <v>72</v>
      </c>
      <c r="D81" s="230" t="s">
        <v>260</v>
      </c>
      <c r="E81" s="230" t="s">
        <v>422</v>
      </c>
    </row>
    <row r="82" spans="1:5">
      <c r="A82" s="200">
        <f t="shared" si="4"/>
        <v>1</v>
      </c>
      <c r="B82" s="201" t="s">
        <v>534</v>
      </c>
      <c r="C82" s="229">
        <v>73</v>
      </c>
      <c r="D82" s="230" t="s">
        <v>261</v>
      </c>
      <c r="E82" s="230" t="s">
        <v>259</v>
      </c>
    </row>
    <row r="83" spans="1:5">
      <c r="A83" s="200"/>
      <c r="B83" s="199"/>
      <c r="C83" s="229" t="s">
        <v>423</v>
      </c>
      <c r="D83" s="230"/>
      <c r="E83" s="230"/>
    </row>
    <row r="84" spans="1:5">
      <c r="A84" s="200">
        <f>COUNTIF(B:B,B84)</f>
        <v>1</v>
      </c>
      <c r="B84" s="201" t="s">
        <v>535</v>
      </c>
      <c r="C84" s="229">
        <v>74</v>
      </c>
      <c r="D84" s="230" t="s">
        <v>262</v>
      </c>
      <c r="E84" s="230" t="s">
        <v>201</v>
      </c>
    </row>
    <row r="85" spans="1:5">
      <c r="A85" s="200">
        <f>COUNTIF(B:B,B85)</f>
        <v>1</v>
      </c>
      <c r="B85" s="201" t="s">
        <v>536</v>
      </c>
      <c r="C85" s="229">
        <v>75</v>
      </c>
      <c r="D85" s="230" t="s">
        <v>264</v>
      </c>
      <c r="E85" s="230" t="s">
        <v>202</v>
      </c>
    </row>
    <row r="86" spans="1:5">
      <c r="A86" s="200">
        <f>COUNTIF(B:B,B86)</f>
        <v>1</v>
      </c>
      <c r="B86" s="201" t="s">
        <v>537</v>
      </c>
      <c r="C86" s="229">
        <v>76</v>
      </c>
      <c r="D86" s="230" t="s">
        <v>266</v>
      </c>
      <c r="E86" s="230" t="s">
        <v>424</v>
      </c>
    </row>
    <row r="87" spans="1:5">
      <c r="A87" s="200">
        <f>COUNTIF(B:B,B87)</f>
        <v>1</v>
      </c>
      <c r="B87" s="201" t="s">
        <v>538</v>
      </c>
      <c r="C87" s="229">
        <v>77</v>
      </c>
      <c r="D87" s="230" t="s">
        <v>267</v>
      </c>
      <c r="E87" s="230" t="s">
        <v>425</v>
      </c>
    </row>
    <row r="88" spans="1:5">
      <c r="A88" s="200">
        <f t="shared" ref="A88:A95" si="5">COUNTIF(B:B,B88)</f>
        <v>1</v>
      </c>
      <c r="B88" s="201" t="s">
        <v>539</v>
      </c>
      <c r="C88" s="229">
        <v>78</v>
      </c>
      <c r="D88" s="230" t="s">
        <v>268</v>
      </c>
      <c r="E88" s="230" t="s">
        <v>263</v>
      </c>
    </row>
    <row r="89" spans="1:5">
      <c r="A89" s="200">
        <f t="shared" si="5"/>
        <v>1</v>
      </c>
      <c r="B89" s="201" t="s">
        <v>540</v>
      </c>
      <c r="C89" s="229">
        <v>79</v>
      </c>
      <c r="D89" s="230" t="s">
        <v>270</v>
      </c>
      <c r="E89" s="230" t="s">
        <v>426</v>
      </c>
    </row>
    <row r="90" spans="1:5">
      <c r="A90" s="200">
        <f t="shared" si="5"/>
        <v>1</v>
      </c>
      <c r="B90" s="201" t="s">
        <v>541</v>
      </c>
      <c r="C90" s="229">
        <v>80</v>
      </c>
      <c r="D90" s="230" t="s">
        <v>271</v>
      </c>
      <c r="E90" s="230" t="s">
        <v>265</v>
      </c>
    </row>
    <row r="91" spans="1:5">
      <c r="A91" s="200">
        <f t="shared" si="5"/>
        <v>1</v>
      </c>
      <c r="B91" s="201" t="s">
        <v>542</v>
      </c>
      <c r="C91" s="229">
        <v>81</v>
      </c>
      <c r="D91" s="230" t="s">
        <v>427</v>
      </c>
      <c r="E91" s="230" t="s">
        <v>428</v>
      </c>
    </row>
    <row r="92" spans="1:5">
      <c r="A92" s="200">
        <f t="shared" si="5"/>
        <v>1</v>
      </c>
      <c r="B92" s="201" t="s">
        <v>543</v>
      </c>
      <c r="C92" s="229">
        <v>82</v>
      </c>
      <c r="D92" s="230" t="s">
        <v>429</v>
      </c>
      <c r="E92" s="230" t="s">
        <v>430</v>
      </c>
    </row>
    <row r="93" spans="1:5">
      <c r="A93" s="200">
        <f t="shared" si="5"/>
        <v>1</v>
      </c>
      <c r="B93" s="201" t="s">
        <v>544</v>
      </c>
      <c r="C93" s="229">
        <v>83</v>
      </c>
      <c r="D93" s="230" t="s">
        <v>272</v>
      </c>
      <c r="E93" s="230" t="s">
        <v>269</v>
      </c>
    </row>
    <row r="94" spans="1:5">
      <c r="A94" s="200">
        <f t="shared" si="5"/>
        <v>1</v>
      </c>
      <c r="B94" s="201" t="s">
        <v>545</v>
      </c>
      <c r="C94" s="229">
        <v>84</v>
      </c>
      <c r="D94" s="230" t="s">
        <v>273</v>
      </c>
      <c r="E94" s="230" t="s">
        <v>200</v>
      </c>
    </row>
    <row r="95" spans="1:5">
      <c r="A95" s="200">
        <f t="shared" si="5"/>
        <v>1</v>
      </c>
      <c r="B95" s="201" t="s">
        <v>546</v>
      </c>
      <c r="C95" s="229">
        <v>85</v>
      </c>
      <c r="D95" s="230" t="s">
        <v>431</v>
      </c>
      <c r="E95" s="230" t="s">
        <v>432</v>
      </c>
    </row>
    <row r="96" spans="1:5">
      <c r="A96" s="200"/>
      <c r="B96" s="199"/>
      <c r="C96" s="229" t="s">
        <v>433</v>
      </c>
      <c r="D96" s="230"/>
      <c r="E96" s="230"/>
    </row>
    <row r="97" spans="1:5">
      <c r="A97" s="200">
        <f>COUNTIF(B:B,B97)</f>
        <v>1</v>
      </c>
      <c r="B97" s="201" t="s">
        <v>547</v>
      </c>
      <c r="C97" s="229">
        <v>86</v>
      </c>
      <c r="D97" s="230" t="s">
        <v>434</v>
      </c>
      <c r="E97" s="230" t="s">
        <v>275</v>
      </c>
    </row>
    <row r="98" spans="1:5">
      <c r="A98" s="200">
        <f t="shared" ref="A98:A106" si="6">COUNTIF(B:B,B98)</f>
        <v>1</v>
      </c>
      <c r="B98" s="201" t="s">
        <v>548</v>
      </c>
      <c r="C98" s="229">
        <v>87</v>
      </c>
      <c r="D98" s="230" t="s">
        <v>276</v>
      </c>
      <c r="E98" s="230" t="s">
        <v>277</v>
      </c>
    </row>
    <row r="99" spans="1:5">
      <c r="A99" s="200">
        <f t="shared" si="6"/>
        <v>1</v>
      </c>
      <c r="B99" s="201" t="s">
        <v>549</v>
      </c>
      <c r="C99" s="229">
        <v>88</v>
      </c>
      <c r="D99" s="230" t="s">
        <v>199</v>
      </c>
      <c r="E99" s="230" t="s">
        <v>208</v>
      </c>
    </row>
    <row r="100" spans="1:5">
      <c r="A100" s="200">
        <f t="shared" si="6"/>
        <v>1</v>
      </c>
      <c r="B100" s="201" t="s">
        <v>550</v>
      </c>
      <c r="C100" s="229">
        <v>89</v>
      </c>
      <c r="D100" s="230" t="s">
        <v>435</v>
      </c>
      <c r="E100" s="230" t="s">
        <v>278</v>
      </c>
    </row>
    <row r="101" spans="1:5">
      <c r="A101" s="200">
        <f t="shared" si="6"/>
        <v>1</v>
      </c>
      <c r="B101" s="201" t="s">
        <v>551</v>
      </c>
      <c r="C101" s="229">
        <v>90</v>
      </c>
      <c r="D101" s="230" t="s">
        <v>280</v>
      </c>
      <c r="E101" s="230" t="s">
        <v>206</v>
      </c>
    </row>
    <row r="102" spans="1:5">
      <c r="A102" s="200">
        <f t="shared" si="6"/>
        <v>1</v>
      </c>
      <c r="B102" s="201" t="s">
        <v>552</v>
      </c>
      <c r="C102" s="229">
        <v>91</v>
      </c>
      <c r="D102" s="230" t="s">
        <v>198</v>
      </c>
      <c r="E102" s="230" t="s">
        <v>279</v>
      </c>
    </row>
    <row r="103" spans="1:5">
      <c r="A103" s="200">
        <f t="shared" si="6"/>
        <v>1</v>
      </c>
      <c r="B103" s="201" t="s">
        <v>553</v>
      </c>
      <c r="C103" s="229">
        <v>92</v>
      </c>
      <c r="D103" s="230" t="s">
        <v>281</v>
      </c>
      <c r="E103" s="230" t="s">
        <v>204</v>
      </c>
    </row>
    <row r="104" spans="1:5">
      <c r="A104" s="200">
        <f t="shared" si="6"/>
        <v>1</v>
      </c>
      <c r="B104" s="201" t="s">
        <v>554</v>
      </c>
      <c r="C104" s="229">
        <v>93</v>
      </c>
      <c r="D104" s="230" t="s">
        <v>283</v>
      </c>
      <c r="E104" s="230" t="s">
        <v>282</v>
      </c>
    </row>
    <row r="105" spans="1:5">
      <c r="A105" s="200">
        <f t="shared" si="6"/>
        <v>1</v>
      </c>
      <c r="B105" s="201" t="s">
        <v>555</v>
      </c>
      <c r="C105" s="229">
        <v>94</v>
      </c>
      <c r="D105" s="230" t="s">
        <v>436</v>
      </c>
      <c r="E105" s="230" t="s">
        <v>437</v>
      </c>
    </row>
    <row r="106" spans="1:5">
      <c r="A106" s="200">
        <f t="shared" si="6"/>
        <v>1</v>
      </c>
      <c r="B106" s="201" t="s">
        <v>556</v>
      </c>
      <c r="C106" s="229">
        <v>95</v>
      </c>
      <c r="D106" s="230" t="s">
        <v>438</v>
      </c>
      <c r="E106" s="230" t="s">
        <v>439</v>
      </c>
    </row>
    <row r="107" spans="1:5">
      <c r="A107" s="200"/>
      <c r="B107" s="199"/>
      <c r="C107" s="229" t="s">
        <v>440</v>
      </c>
      <c r="D107" s="230"/>
      <c r="E107" s="230"/>
    </row>
    <row r="108" spans="1:5">
      <c r="A108" s="200">
        <f>COUNTIF(B:B,B108)</f>
        <v>1</v>
      </c>
      <c r="B108" s="201" t="s">
        <v>557</v>
      </c>
      <c r="C108" s="229">
        <v>96</v>
      </c>
      <c r="D108" s="230" t="s">
        <v>441</v>
      </c>
      <c r="E108" s="230" t="s">
        <v>442</v>
      </c>
    </row>
    <row r="109" spans="1:5">
      <c r="A109" s="200">
        <f t="shared" ref="A109:A130" si="7">COUNTIF(B:B,B109)</f>
        <v>1</v>
      </c>
      <c r="B109" s="201" t="s">
        <v>558</v>
      </c>
      <c r="C109" s="229">
        <v>97</v>
      </c>
      <c r="D109" s="230" t="s">
        <v>284</v>
      </c>
      <c r="E109" s="230" t="s">
        <v>285</v>
      </c>
    </row>
    <row r="110" spans="1:5">
      <c r="A110" s="200">
        <f t="shared" si="7"/>
        <v>1</v>
      </c>
      <c r="B110" s="201" t="s">
        <v>559</v>
      </c>
      <c r="C110" s="229">
        <v>98</v>
      </c>
      <c r="D110" s="230" t="s">
        <v>287</v>
      </c>
      <c r="E110" s="230" t="s">
        <v>443</v>
      </c>
    </row>
    <row r="111" spans="1:5">
      <c r="A111" s="200">
        <f t="shared" si="7"/>
        <v>1</v>
      </c>
      <c r="B111" s="201" t="s">
        <v>560</v>
      </c>
      <c r="C111" s="229">
        <v>99</v>
      </c>
      <c r="D111" s="230" t="s">
        <v>289</v>
      </c>
      <c r="E111" s="230" t="s">
        <v>288</v>
      </c>
    </row>
    <row r="112" spans="1:5">
      <c r="A112" s="200">
        <f t="shared" si="7"/>
        <v>1</v>
      </c>
      <c r="B112" s="201" t="s">
        <v>561</v>
      </c>
      <c r="C112" s="229">
        <v>100</v>
      </c>
      <c r="D112" s="230" t="s">
        <v>444</v>
      </c>
      <c r="E112" s="230" t="s">
        <v>290</v>
      </c>
    </row>
    <row r="113" spans="1:5">
      <c r="A113" s="200">
        <f t="shared" si="7"/>
        <v>1</v>
      </c>
      <c r="B113" s="201" t="s">
        <v>562</v>
      </c>
      <c r="C113" s="229">
        <v>101</v>
      </c>
      <c r="D113" s="230" t="s">
        <v>294</v>
      </c>
      <c r="E113" s="230" t="s">
        <v>292</v>
      </c>
    </row>
    <row r="114" spans="1:5">
      <c r="A114" s="200">
        <f t="shared" si="7"/>
        <v>1</v>
      </c>
      <c r="B114" s="201" t="s">
        <v>563</v>
      </c>
      <c r="C114" s="229">
        <v>102</v>
      </c>
      <c r="D114" s="230" t="s">
        <v>445</v>
      </c>
      <c r="E114" s="230" t="s">
        <v>446</v>
      </c>
    </row>
    <row r="115" spans="1:5">
      <c r="A115" s="200">
        <f t="shared" si="7"/>
        <v>1</v>
      </c>
      <c r="B115" s="201" t="s">
        <v>564</v>
      </c>
      <c r="C115" s="229">
        <v>103</v>
      </c>
      <c r="D115" s="230" t="s">
        <v>447</v>
      </c>
      <c r="E115" s="230" t="s">
        <v>293</v>
      </c>
    </row>
    <row r="116" spans="1:5">
      <c r="A116" s="200">
        <f t="shared" si="7"/>
        <v>1</v>
      </c>
      <c r="B116" s="201" t="s">
        <v>565</v>
      </c>
      <c r="C116" s="229">
        <v>104</v>
      </c>
      <c r="D116" s="230" t="s">
        <v>448</v>
      </c>
      <c r="E116" s="230" t="s">
        <v>449</v>
      </c>
    </row>
    <row r="117" spans="1:5">
      <c r="A117" s="200">
        <f t="shared" si="7"/>
        <v>1</v>
      </c>
      <c r="B117" s="201" t="s">
        <v>566</v>
      </c>
      <c r="C117" s="229">
        <v>105</v>
      </c>
      <c r="D117" s="230" t="s">
        <v>450</v>
      </c>
      <c r="E117" s="230" t="s">
        <v>451</v>
      </c>
    </row>
    <row r="118" spans="1:5">
      <c r="A118" s="200">
        <f t="shared" si="7"/>
        <v>1</v>
      </c>
      <c r="B118" s="201" t="s">
        <v>567</v>
      </c>
      <c r="C118" s="229">
        <v>106</v>
      </c>
      <c r="D118" s="230" t="s">
        <v>295</v>
      </c>
      <c r="E118" s="230" t="s">
        <v>298</v>
      </c>
    </row>
    <row r="119" spans="1:5">
      <c r="A119" s="200">
        <f t="shared" si="7"/>
        <v>1</v>
      </c>
      <c r="B119" s="201" t="s">
        <v>568</v>
      </c>
      <c r="C119" s="229">
        <v>107</v>
      </c>
      <c r="D119" s="230" t="s">
        <v>296</v>
      </c>
      <c r="E119" s="230" t="s">
        <v>452</v>
      </c>
    </row>
    <row r="120" spans="1:5">
      <c r="A120" s="200">
        <f t="shared" si="7"/>
        <v>1</v>
      </c>
      <c r="B120" s="201" t="s">
        <v>569</v>
      </c>
      <c r="C120" s="229">
        <v>108</v>
      </c>
      <c r="D120" s="230" t="s">
        <v>297</v>
      </c>
      <c r="E120" s="230" t="s">
        <v>453</v>
      </c>
    </row>
    <row r="121" spans="1:5">
      <c r="A121" s="200">
        <f t="shared" si="7"/>
        <v>1</v>
      </c>
      <c r="B121" s="201" t="s">
        <v>570</v>
      </c>
      <c r="C121" s="229">
        <v>109</v>
      </c>
      <c r="D121" s="230" t="s">
        <v>454</v>
      </c>
      <c r="E121" s="230" t="s">
        <v>455</v>
      </c>
    </row>
    <row r="122" spans="1:5">
      <c r="A122" s="200">
        <f t="shared" si="7"/>
        <v>1</v>
      </c>
      <c r="B122" s="201" t="s">
        <v>571</v>
      </c>
      <c r="C122" s="229">
        <v>110</v>
      </c>
      <c r="D122" s="230" t="s">
        <v>300</v>
      </c>
      <c r="E122" s="230" t="s">
        <v>301</v>
      </c>
    </row>
    <row r="123" spans="1:5">
      <c r="A123" s="200">
        <f t="shared" si="7"/>
        <v>1</v>
      </c>
      <c r="B123" s="201" t="s">
        <v>572</v>
      </c>
      <c r="C123" s="229">
        <v>111</v>
      </c>
      <c r="D123" s="230" t="s">
        <v>302</v>
      </c>
      <c r="E123" s="230" t="s">
        <v>303</v>
      </c>
    </row>
    <row r="124" spans="1:5">
      <c r="A124" s="200">
        <f t="shared" si="7"/>
        <v>1</v>
      </c>
      <c r="B124" s="201" t="s">
        <v>573</v>
      </c>
      <c r="C124" s="229">
        <v>112</v>
      </c>
      <c r="D124" s="230" t="s">
        <v>456</v>
      </c>
      <c r="E124" s="230" t="s">
        <v>305</v>
      </c>
    </row>
    <row r="125" spans="1:5">
      <c r="A125" s="200">
        <f t="shared" si="7"/>
        <v>1</v>
      </c>
      <c r="B125" s="201" t="s">
        <v>574</v>
      </c>
      <c r="C125" s="229">
        <v>113</v>
      </c>
      <c r="D125" s="230" t="s">
        <v>304</v>
      </c>
      <c r="E125" s="230" t="s">
        <v>308</v>
      </c>
    </row>
    <row r="126" spans="1:5">
      <c r="A126" s="200">
        <f t="shared" si="7"/>
        <v>1</v>
      </c>
      <c r="B126" s="201" t="s">
        <v>575</v>
      </c>
      <c r="C126" s="229">
        <v>114</v>
      </c>
      <c r="D126" s="230" t="s">
        <v>306</v>
      </c>
      <c r="E126" s="230" t="s">
        <v>309</v>
      </c>
    </row>
    <row r="127" spans="1:5">
      <c r="A127" s="200">
        <f t="shared" si="7"/>
        <v>1</v>
      </c>
      <c r="B127" s="201" t="s">
        <v>576</v>
      </c>
      <c r="C127" s="229">
        <v>115</v>
      </c>
      <c r="D127" s="230" t="s">
        <v>310</v>
      </c>
      <c r="E127" s="230" t="s">
        <v>312</v>
      </c>
    </row>
    <row r="128" spans="1:5">
      <c r="A128" s="200">
        <f t="shared" si="7"/>
        <v>1</v>
      </c>
      <c r="B128" s="201" t="s">
        <v>577</v>
      </c>
      <c r="C128" s="229">
        <v>116</v>
      </c>
      <c r="D128" s="230" t="s">
        <v>457</v>
      </c>
      <c r="E128" s="230" t="s">
        <v>458</v>
      </c>
    </row>
    <row r="129" spans="1:5">
      <c r="A129" s="200">
        <f t="shared" si="7"/>
        <v>1</v>
      </c>
      <c r="B129" s="201" t="s">
        <v>578</v>
      </c>
      <c r="C129" s="229">
        <v>117</v>
      </c>
      <c r="D129" s="230" t="s">
        <v>313</v>
      </c>
      <c r="E129" s="230" t="s">
        <v>314</v>
      </c>
    </row>
    <row r="130" spans="1:5">
      <c r="A130" s="200">
        <f t="shared" si="7"/>
        <v>1</v>
      </c>
      <c r="B130" s="201" t="s">
        <v>579</v>
      </c>
      <c r="C130" s="229">
        <v>118</v>
      </c>
      <c r="D130" s="230" t="s">
        <v>459</v>
      </c>
      <c r="E130" s="230" t="s">
        <v>460</v>
      </c>
    </row>
  </sheetData>
  <mergeCells count="6">
    <mergeCell ref="G18:G21"/>
    <mergeCell ref="C1:F2"/>
    <mergeCell ref="D3:F3"/>
    <mergeCell ref="G6:G10"/>
    <mergeCell ref="G11:G14"/>
    <mergeCell ref="G15:G16"/>
  </mergeCells>
  <phoneticPr fontId="3"/>
  <printOptions horizontalCentered="1"/>
  <pageMargins left="0.31496062992125984" right="0.31496062992125984" top="0.39370078740157483" bottom="0.1968503937007874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tabSelected="1" view="pageBreakPreview" zoomScale="130" zoomScaleNormal="140" zoomScaleSheetLayoutView="130" workbookViewId="0">
      <selection sqref="A1:AH1"/>
    </sheetView>
  </sheetViews>
  <sheetFormatPr defaultRowHeight="13.2"/>
  <cols>
    <col min="1" max="1" width="5.6640625" style="14" customWidth="1"/>
    <col min="2" max="2" width="1.6640625" customWidth="1"/>
    <col min="3" max="3" width="28.21875" style="14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21875" style="14" customWidth="1"/>
    <col min="33" max="33" width="1.6640625" customWidth="1"/>
    <col min="34" max="34" width="5.6640625" style="14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>
      <c r="A1" s="267" t="s">
        <v>134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</row>
    <row r="2" spans="1:34">
      <c r="D2" s="268" t="s">
        <v>135</v>
      </c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</row>
    <row r="3" spans="1:34" ht="18.75" customHeight="1">
      <c r="F3" s="98"/>
      <c r="H3" s="98" t="s">
        <v>136</v>
      </c>
      <c r="I3" s="98"/>
      <c r="J3" s="98"/>
      <c r="L3" s="98"/>
      <c r="M3" s="98"/>
      <c r="N3" s="98"/>
      <c r="O3" s="98"/>
      <c r="P3" s="98"/>
      <c r="Q3" s="98" t="s">
        <v>160</v>
      </c>
      <c r="S3" s="98"/>
      <c r="T3" s="98"/>
      <c r="U3" s="99" t="s">
        <v>164</v>
      </c>
      <c r="V3" s="99"/>
      <c r="W3" s="99"/>
      <c r="X3" s="99"/>
      <c r="Y3" s="99"/>
      <c r="Z3" s="99"/>
      <c r="AA3" s="99"/>
      <c r="AB3" s="99"/>
      <c r="AD3" s="99"/>
      <c r="AE3" s="99"/>
    </row>
    <row r="4" spans="1:34" ht="19.5" customHeight="1">
      <c r="D4" s="98"/>
      <c r="E4" s="98"/>
      <c r="F4" s="98"/>
      <c r="G4" s="98"/>
      <c r="H4" s="98" t="s">
        <v>137</v>
      </c>
      <c r="I4" s="98"/>
      <c r="J4" s="98"/>
      <c r="L4" s="98"/>
      <c r="M4" s="98"/>
      <c r="N4" s="98"/>
      <c r="O4" s="98"/>
      <c r="P4" s="100"/>
      <c r="Q4" s="98" t="s">
        <v>165</v>
      </c>
      <c r="S4" s="98"/>
      <c r="T4" s="98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</row>
    <row r="5" spans="1:34" ht="19.5" customHeight="1">
      <c r="D5" s="98"/>
      <c r="E5" s="98"/>
      <c r="F5" s="98"/>
      <c r="G5" s="98"/>
      <c r="H5" s="98" t="s">
        <v>138</v>
      </c>
      <c r="I5" s="98"/>
      <c r="J5" s="98"/>
      <c r="L5" s="98"/>
      <c r="M5" s="98"/>
      <c r="N5" s="98"/>
      <c r="O5" s="98"/>
      <c r="P5" s="100"/>
      <c r="Q5" s="100" t="s">
        <v>166</v>
      </c>
      <c r="R5" s="98"/>
      <c r="S5" s="98"/>
      <c r="T5" s="98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71"/>
    </row>
    <row r="6" spans="1:34" ht="19.5" customHeight="1">
      <c r="C6" s="197"/>
      <c r="D6" s="65"/>
      <c r="E6" s="65"/>
      <c r="M6" s="269"/>
      <c r="N6" s="270"/>
      <c r="O6" s="270"/>
      <c r="P6" s="269"/>
      <c r="Q6" s="270"/>
      <c r="R6" s="270"/>
      <c r="S6" s="270"/>
      <c r="T6" s="271"/>
      <c r="U6" s="271"/>
      <c r="V6" s="271"/>
    </row>
    <row r="7" spans="1:34" ht="18.75" customHeight="1" thickBot="1">
      <c r="A7" s="273">
        <v>45577</v>
      </c>
      <c r="B7" s="273"/>
      <c r="C7" s="273"/>
      <c r="D7" s="273"/>
      <c r="E7" s="273"/>
      <c r="F7" s="273"/>
      <c r="H7" s="249">
        <v>45212</v>
      </c>
      <c r="I7" s="250"/>
      <c r="J7" s="250"/>
      <c r="K7" s="251"/>
      <c r="L7" s="249">
        <v>44853</v>
      </c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1"/>
      <c r="X7" s="249">
        <f>H7</f>
        <v>45212</v>
      </c>
      <c r="Y7" s="250"/>
      <c r="Z7" s="250"/>
      <c r="AA7" s="251"/>
      <c r="AB7" s="117"/>
      <c r="AC7" s="273">
        <f>A7</f>
        <v>45577</v>
      </c>
      <c r="AD7" s="273"/>
      <c r="AE7" s="273"/>
      <c r="AF7" s="273"/>
      <c r="AG7" s="273"/>
      <c r="AH7" s="273"/>
    </row>
    <row r="8" spans="1:34" ht="10.050000000000001" customHeight="1" thickTop="1">
      <c r="A8" s="264" t="str">
        <f>IFERROR(VLOOKUP($E$8&amp;D16,抽選結果!B:F,5,FALSE),"")</f>
        <v>真岡ハイトラ運動公園陸上競技場</v>
      </c>
      <c r="B8" s="102"/>
      <c r="C8" s="242" t="str">
        <f>IFERROR(VLOOKUP($E$8&amp;D8,抽選結果!B:F,3,FALSE),"")</f>
        <v>ＴＥＡＭ　リフレＳＣ</v>
      </c>
      <c r="D8" s="247">
        <v>1</v>
      </c>
      <c r="E8" s="248" t="s">
        <v>84</v>
      </c>
      <c r="F8" s="22"/>
      <c r="G8" s="22"/>
      <c r="H8" s="51"/>
      <c r="I8" s="1"/>
      <c r="J8" s="1"/>
      <c r="K8" s="52"/>
      <c r="L8" s="51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51"/>
      <c r="Y8" s="1"/>
      <c r="Z8" s="1"/>
      <c r="AA8" s="134"/>
      <c r="AB8" s="118"/>
      <c r="AC8" s="22"/>
      <c r="AD8" s="105"/>
      <c r="AE8" s="105"/>
      <c r="AF8" s="236"/>
      <c r="AG8" s="101"/>
      <c r="AH8" s="252" t="str">
        <f>IFERROR(VLOOKUP($AD$17&amp;AE11,抽選結果!B:F,5,FALSE),"")</f>
        <v>真岡市鬼怒自然公園サッカー場AB</v>
      </c>
    </row>
    <row r="9" spans="1:34" ht="10.050000000000001" customHeight="1">
      <c r="A9" s="265"/>
      <c r="B9" s="102"/>
      <c r="C9" s="242"/>
      <c r="D9" s="247"/>
      <c r="E9" s="248"/>
      <c r="F9" s="125"/>
      <c r="G9" s="22"/>
      <c r="H9" s="51"/>
      <c r="I9" s="1"/>
      <c r="J9" s="1"/>
      <c r="K9" s="52"/>
      <c r="L9" s="51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51"/>
      <c r="Y9" s="1"/>
      <c r="Z9" s="1"/>
      <c r="AA9" s="134"/>
      <c r="AB9" s="118"/>
      <c r="AC9" s="22"/>
      <c r="AD9" s="244" t="s">
        <v>82</v>
      </c>
      <c r="AE9" s="243">
        <v>6</v>
      </c>
      <c r="AF9" s="242" t="str">
        <f>IFERROR(VLOOKUP($AD$17&amp;AE9,抽選結果!B:F,3,FALSE),"")</f>
        <v>本郷北フットボールクラブ</v>
      </c>
      <c r="AG9" s="101"/>
      <c r="AH9" s="253"/>
    </row>
    <row r="10" spans="1:34" ht="10.050000000000001" customHeight="1">
      <c r="A10" s="265"/>
      <c r="B10" s="102"/>
      <c r="C10" s="242" t="str">
        <f>IFERROR(VLOOKUP($E$8&amp;D10,抽選結果!B:F,3,FALSE),"")</f>
        <v>大田原城山サッカークラブ</v>
      </c>
      <c r="D10" s="247">
        <v>2</v>
      </c>
      <c r="E10" s="248"/>
      <c r="F10" s="126"/>
      <c r="G10" s="22"/>
      <c r="H10" s="51"/>
      <c r="I10" s="1"/>
      <c r="J10" s="1"/>
      <c r="K10" s="52"/>
      <c r="L10" s="51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51"/>
      <c r="Y10" s="1"/>
      <c r="Z10" s="1"/>
      <c r="AA10" s="134"/>
      <c r="AB10" s="118"/>
      <c r="AC10" s="125"/>
      <c r="AD10" s="245"/>
      <c r="AE10" s="243"/>
      <c r="AF10" s="242"/>
      <c r="AG10" s="101"/>
      <c r="AH10" s="253"/>
    </row>
    <row r="11" spans="1:34" ht="10.050000000000001" customHeight="1">
      <c r="A11" s="265"/>
      <c r="B11" s="102"/>
      <c r="C11" s="242"/>
      <c r="D11" s="247"/>
      <c r="E11" s="248"/>
      <c r="F11" s="127"/>
      <c r="G11" s="22"/>
      <c r="H11" s="51"/>
      <c r="I11" s="1"/>
      <c r="J11" s="1"/>
      <c r="K11" s="52"/>
      <c r="L11" s="51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51"/>
      <c r="Y11" s="1"/>
      <c r="Z11" s="1"/>
      <c r="AA11" s="134"/>
      <c r="AB11" s="118"/>
      <c r="AC11" s="127"/>
      <c r="AD11" s="245"/>
      <c r="AE11" s="243">
        <v>5</v>
      </c>
      <c r="AF11" s="242" t="str">
        <f>IFERROR(VLOOKUP($AD$17&amp;AE11,抽選結果!B:F,3,FALSE),"")</f>
        <v>ＦＣ真岡２１ファンタジー</v>
      </c>
      <c r="AG11" s="101"/>
      <c r="AH11" s="253"/>
    </row>
    <row r="12" spans="1:34" ht="10.050000000000001" customHeight="1">
      <c r="A12" s="265"/>
      <c r="B12" s="102"/>
      <c r="C12" s="242" t="str">
        <f>IFERROR(VLOOKUP($E$8&amp;D12,抽選結果!B:F,3,FALSE),"")</f>
        <v>足利サッカークラブジュニア</v>
      </c>
      <c r="D12" s="247">
        <v>3</v>
      </c>
      <c r="E12" s="248"/>
      <c r="F12" s="127"/>
      <c r="G12" s="28"/>
      <c r="H12" s="76"/>
      <c r="I12" s="1"/>
      <c r="J12" s="1"/>
      <c r="K12" s="52"/>
      <c r="L12" s="51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51"/>
      <c r="Y12" s="1"/>
      <c r="Z12" s="1"/>
      <c r="AA12" s="135"/>
      <c r="AB12" s="131"/>
      <c r="AC12" s="125"/>
      <c r="AD12" s="245"/>
      <c r="AE12" s="243"/>
      <c r="AF12" s="242"/>
      <c r="AG12" s="101"/>
      <c r="AH12" s="253"/>
    </row>
    <row r="13" spans="1:34" ht="10.050000000000001" customHeight="1">
      <c r="A13" s="265"/>
      <c r="B13" s="102"/>
      <c r="C13" s="242"/>
      <c r="D13" s="247"/>
      <c r="E13" s="248"/>
      <c r="F13" s="125"/>
      <c r="G13" s="22"/>
      <c r="H13" s="77"/>
      <c r="I13" s="1"/>
      <c r="J13" s="1"/>
      <c r="K13" s="52"/>
      <c r="L13" s="51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51"/>
      <c r="Y13" s="1"/>
      <c r="Z13" s="1"/>
      <c r="AA13" s="136"/>
      <c r="AB13" s="118"/>
      <c r="AC13" s="126"/>
      <c r="AD13" s="245"/>
      <c r="AE13" s="243">
        <v>4</v>
      </c>
      <c r="AF13" s="242" t="str">
        <f>IFERROR(VLOOKUP($AD$17&amp;AE13,抽選結果!B:F,3,FALSE),"")</f>
        <v>ＭＯＲＡＮＧＯ栃木フットボールクラブＵ１２</v>
      </c>
      <c r="AG13" s="101"/>
      <c r="AH13" s="253"/>
    </row>
    <row r="14" spans="1:34" ht="10.050000000000001" customHeight="1">
      <c r="A14" s="265"/>
      <c r="B14" s="102"/>
      <c r="C14" s="242" t="str">
        <f>IFERROR(VLOOKUP($E$8&amp;D14,抽選結果!B:F,3,FALSE),"")</f>
        <v>ＦＣプリメーロ</v>
      </c>
      <c r="D14" s="247">
        <v>4</v>
      </c>
      <c r="E14" s="248"/>
      <c r="F14" s="126"/>
      <c r="G14" s="22"/>
      <c r="H14" s="77"/>
      <c r="I14" s="1"/>
      <c r="J14" s="1"/>
      <c r="K14" s="52"/>
      <c r="L14" s="51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51"/>
      <c r="Y14" s="1"/>
      <c r="Z14" s="1"/>
      <c r="AA14" s="136"/>
      <c r="AB14" s="118"/>
      <c r="AC14" s="22"/>
      <c r="AD14" s="246"/>
      <c r="AE14" s="243"/>
      <c r="AF14" s="242"/>
      <c r="AG14" s="101"/>
      <c r="AH14" s="253"/>
    </row>
    <row r="15" spans="1:34" ht="10.050000000000001" customHeight="1">
      <c r="A15" s="265"/>
      <c r="B15" s="102"/>
      <c r="C15" s="242"/>
      <c r="D15" s="247"/>
      <c r="E15" s="248"/>
      <c r="F15" s="35"/>
      <c r="G15" s="22"/>
      <c r="H15" s="77"/>
      <c r="I15" s="1"/>
      <c r="J15" s="1"/>
      <c r="K15" s="52"/>
      <c r="L15" s="51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51"/>
      <c r="Y15" s="1"/>
      <c r="Z15" s="1"/>
      <c r="AA15" s="136"/>
      <c r="AB15" s="118"/>
      <c r="AC15" s="22"/>
      <c r="AD15" s="105"/>
      <c r="AE15" s="105"/>
      <c r="AF15" s="236"/>
      <c r="AG15" s="101"/>
      <c r="AH15" s="253"/>
    </row>
    <row r="16" spans="1:34" ht="10.050000000000001" customHeight="1">
      <c r="A16" s="265"/>
      <c r="B16" s="102"/>
      <c r="C16" s="242" t="str">
        <f>IFERROR(VLOOKUP($E$8&amp;D16,抽選結果!B:F,3,FALSE),"")</f>
        <v>ＦＣ中村Ｕ－１０</v>
      </c>
      <c r="D16" s="247">
        <v>5</v>
      </c>
      <c r="E16" s="248" t="s">
        <v>80</v>
      </c>
      <c r="F16" s="35"/>
      <c r="G16" s="22"/>
      <c r="H16" s="77"/>
      <c r="I16" s="12"/>
      <c r="J16" s="13"/>
      <c r="K16" s="52"/>
      <c r="L16" s="51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51"/>
      <c r="Y16" s="53"/>
      <c r="Z16" s="12"/>
      <c r="AA16" s="136"/>
      <c r="AB16" s="118"/>
      <c r="AC16" s="22"/>
      <c r="AD16" s="105"/>
      <c r="AE16" s="105"/>
      <c r="AF16" s="236"/>
      <c r="AG16" s="101"/>
      <c r="AH16" s="253"/>
    </row>
    <row r="17" spans="1:34" ht="10.050000000000001" customHeight="1">
      <c r="A17" s="265"/>
      <c r="B17" s="102"/>
      <c r="C17" s="242"/>
      <c r="D17" s="247"/>
      <c r="E17" s="248"/>
      <c r="F17" s="125"/>
      <c r="G17" s="22"/>
      <c r="H17" s="77"/>
      <c r="I17" s="1"/>
      <c r="J17" s="5"/>
      <c r="K17" s="52"/>
      <c r="L17" s="51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51"/>
      <c r="Y17" s="3"/>
      <c r="Z17" s="1"/>
      <c r="AA17" s="136"/>
      <c r="AB17" s="118"/>
      <c r="AC17" s="22"/>
      <c r="AD17" s="244" t="s">
        <v>85</v>
      </c>
      <c r="AE17" s="243">
        <v>3</v>
      </c>
      <c r="AF17" s="242" t="str">
        <f>IFERROR(VLOOKUP($AD$17&amp;AE17,抽選結果!B:F,3,FALSE),"")</f>
        <v>ＫＯＨＡＲＵ　ＰＲＯＵＤ栃木フットボールクラブ</v>
      </c>
      <c r="AG17" s="101"/>
      <c r="AH17" s="253"/>
    </row>
    <row r="18" spans="1:34" ht="10.050000000000001" customHeight="1">
      <c r="A18" s="265"/>
      <c r="B18" s="102"/>
      <c r="C18" s="242" t="str">
        <f>IFERROR(VLOOKUP($E$8&amp;D18,抽選結果!B:F,3,FALSE),"")</f>
        <v>Ｓ４　スペランツァ</v>
      </c>
      <c r="D18" s="247">
        <v>6</v>
      </c>
      <c r="E18" s="248"/>
      <c r="F18" s="126"/>
      <c r="G18" s="22"/>
      <c r="H18" s="77"/>
      <c r="I18" s="1"/>
      <c r="J18" s="5"/>
      <c r="K18" s="52"/>
      <c r="L18" s="51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51"/>
      <c r="Y18" s="3"/>
      <c r="Z18" s="1"/>
      <c r="AA18" s="136"/>
      <c r="AB18" s="118"/>
      <c r="AC18" s="125"/>
      <c r="AD18" s="245"/>
      <c r="AE18" s="243"/>
      <c r="AF18" s="242"/>
      <c r="AG18" s="101"/>
      <c r="AH18" s="253"/>
    </row>
    <row r="19" spans="1:34" ht="10.050000000000001" customHeight="1">
      <c r="A19" s="265"/>
      <c r="B19" s="102"/>
      <c r="C19" s="242"/>
      <c r="D19" s="247"/>
      <c r="E19" s="248"/>
      <c r="F19" s="127"/>
      <c r="G19" s="23"/>
      <c r="H19" s="129"/>
      <c r="I19" s="1"/>
      <c r="J19" s="5"/>
      <c r="K19" s="52"/>
      <c r="L19" s="51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51"/>
      <c r="Y19" s="3"/>
      <c r="Z19" s="1"/>
      <c r="AA19" s="137"/>
      <c r="AB19" s="132"/>
      <c r="AC19" s="126"/>
      <c r="AD19" s="245"/>
      <c r="AE19" s="243">
        <v>2</v>
      </c>
      <c r="AF19" s="242" t="str">
        <f>IFERROR(VLOOKUP($AD$17&amp;AE19,抽選結果!B:F,3,FALSE),"")</f>
        <v>ＩＳＯＳＯＣＣＥＲＣＬＵＢ</v>
      </c>
      <c r="AG19" s="101"/>
      <c r="AH19" s="253"/>
    </row>
    <row r="20" spans="1:34" ht="10.050000000000001" customHeight="1">
      <c r="A20" s="265"/>
      <c r="B20" s="102"/>
      <c r="C20" s="242" t="str">
        <f>IFERROR(VLOOKUP($E$8&amp;D20,抽選結果!B:F,3,FALSE),"")</f>
        <v>さくらボン・ディ・ボーラ</v>
      </c>
      <c r="D20" s="247">
        <v>7</v>
      </c>
      <c r="E20" s="248"/>
      <c r="F20" s="127"/>
      <c r="G20" s="28"/>
      <c r="H20" s="81"/>
      <c r="I20" s="1"/>
      <c r="J20" s="5"/>
      <c r="K20" s="52"/>
      <c r="L20" s="51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51"/>
      <c r="Y20" s="3"/>
      <c r="Z20" s="1"/>
      <c r="AA20" s="134"/>
      <c r="AB20" s="118"/>
      <c r="AC20" s="127"/>
      <c r="AD20" s="245"/>
      <c r="AE20" s="243"/>
      <c r="AF20" s="242"/>
      <c r="AG20" s="101"/>
      <c r="AH20" s="253"/>
    </row>
    <row r="21" spans="1:34" ht="10.050000000000001" customHeight="1">
      <c r="A21" s="265"/>
      <c r="B21" s="102"/>
      <c r="C21" s="242"/>
      <c r="D21" s="247"/>
      <c r="E21" s="248"/>
      <c r="F21" s="125"/>
      <c r="G21" s="22"/>
      <c r="H21" s="51"/>
      <c r="I21" s="1"/>
      <c r="J21" s="177"/>
      <c r="K21" s="52"/>
      <c r="L21" s="51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51"/>
      <c r="Y21" s="186"/>
      <c r="Z21" s="1"/>
      <c r="AA21" s="134"/>
      <c r="AB21" s="118"/>
      <c r="AC21" s="126"/>
      <c r="AD21" s="245"/>
      <c r="AE21" s="243">
        <v>1</v>
      </c>
      <c r="AF21" s="242" t="str">
        <f>IFERROR(VLOOKUP($AD$17&amp;AE21,抽選結果!B:F,3,FALSE),"")</f>
        <v>佐野ＳＳＳヴィラ</v>
      </c>
      <c r="AG21" s="101"/>
      <c r="AH21" s="253"/>
    </row>
    <row r="22" spans="1:34" ht="10.050000000000001" customHeight="1">
      <c r="A22" s="265"/>
      <c r="B22" s="102"/>
      <c r="C22" s="242" t="str">
        <f>IFERROR(VLOOKUP($E$8&amp;D22,抽選結果!B:F,3,FALSE),"")</f>
        <v>藤原ＦＣ</v>
      </c>
      <c r="D22" s="247">
        <v>8</v>
      </c>
      <c r="E22" s="248"/>
      <c r="F22" s="126"/>
      <c r="G22" s="22"/>
      <c r="H22" s="51"/>
      <c r="I22" s="1"/>
      <c r="J22" s="177"/>
      <c r="K22" s="52"/>
      <c r="L22" s="51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51"/>
      <c r="Y22" s="186"/>
      <c r="Z22" s="1"/>
      <c r="AA22" s="134"/>
      <c r="AB22" s="118"/>
      <c r="AC22" s="22"/>
      <c r="AD22" s="246"/>
      <c r="AE22" s="243"/>
      <c r="AF22" s="242"/>
      <c r="AG22" s="101"/>
      <c r="AH22" s="253"/>
    </row>
    <row r="23" spans="1:34" ht="10.050000000000001" customHeight="1" thickBot="1">
      <c r="A23" s="266"/>
      <c r="B23" s="102"/>
      <c r="C23" s="242"/>
      <c r="D23" s="247"/>
      <c r="E23" s="248"/>
      <c r="F23" s="22"/>
      <c r="G23" s="22"/>
      <c r="H23" s="51"/>
      <c r="I23" s="1"/>
      <c r="J23" s="5"/>
      <c r="K23" s="52"/>
      <c r="L23" s="51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51"/>
      <c r="Y23" s="3"/>
      <c r="Z23" s="1"/>
      <c r="AA23" s="134"/>
      <c r="AB23" s="118"/>
      <c r="AC23" s="22"/>
      <c r="AD23" s="105"/>
      <c r="AE23" s="105"/>
      <c r="AF23" s="236"/>
      <c r="AG23" s="101"/>
      <c r="AH23" s="254"/>
    </row>
    <row r="24" spans="1:34" ht="10.050000000000001" customHeight="1" thickTop="1">
      <c r="A24" s="264" t="str">
        <f>IFERROR(VLOOKUP($E$24&amp;D32,抽選結果!B:F,5,FALSE),"")</f>
        <v>真岡ハイトラ運動公園運動広場1</v>
      </c>
      <c r="B24" s="102"/>
      <c r="C24" s="242" t="str">
        <f>IFERROR(VLOOKUP($E$24&amp;D24,抽選結果!B:F,3,FALSE),"")</f>
        <v>栃木Ｃｈａｒｍｅ．Ｆ．Ｃ</v>
      </c>
      <c r="D24" s="247">
        <v>1</v>
      </c>
      <c r="E24" s="248" t="s">
        <v>109</v>
      </c>
      <c r="F24" s="22"/>
      <c r="G24" s="22"/>
      <c r="H24" s="51"/>
      <c r="I24" s="1"/>
      <c r="J24" s="5"/>
      <c r="K24" s="80"/>
      <c r="L24" s="76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81"/>
      <c r="Y24" s="3"/>
      <c r="Z24" s="1"/>
      <c r="AA24" s="134"/>
      <c r="AB24" s="118"/>
      <c r="AC24" s="22"/>
      <c r="AD24" s="243" t="s">
        <v>162</v>
      </c>
      <c r="AE24" s="243">
        <v>8</v>
      </c>
      <c r="AF24" s="242" t="str">
        <f>IFERROR(VLOOKUP($AD$32&amp;AE24,抽選結果!B:F,3,FALSE),"")</f>
        <v>那須野ヶ原ＦＣボンジボーラ　ブルー</v>
      </c>
      <c r="AG24" s="101"/>
      <c r="AH24" s="252" t="str">
        <f>IFERROR(VLOOKUP($AD$32&amp;AE30,抽選結果!B:F,5,FALSE),"")</f>
        <v>南河内東部運動広場</v>
      </c>
    </row>
    <row r="25" spans="1:34" ht="10.050000000000001" customHeight="1">
      <c r="A25" s="265"/>
      <c r="B25" s="102"/>
      <c r="C25" s="242"/>
      <c r="D25" s="247"/>
      <c r="E25" s="248"/>
      <c r="F25" s="125"/>
      <c r="G25" s="22"/>
      <c r="H25" s="51"/>
      <c r="I25" s="1"/>
      <c r="J25" s="5"/>
      <c r="K25" s="52"/>
      <c r="L25" s="77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51"/>
      <c r="Y25" s="3"/>
      <c r="Z25" s="1"/>
      <c r="AA25" s="134"/>
      <c r="AB25" s="118"/>
      <c r="AC25" s="125"/>
      <c r="AD25" s="243"/>
      <c r="AE25" s="243"/>
      <c r="AF25" s="242"/>
      <c r="AG25" s="101"/>
      <c r="AH25" s="253"/>
    </row>
    <row r="26" spans="1:34" ht="10.050000000000001" customHeight="1">
      <c r="A26" s="265"/>
      <c r="B26" s="102"/>
      <c r="C26" s="242" t="str">
        <f>IFERROR(VLOOKUP($E$24&amp;D26,抽選結果!B:F,3,FALSE),"")</f>
        <v>大山フットボールクラブアミーゴ</v>
      </c>
      <c r="D26" s="247">
        <v>2</v>
      </c>
      <c r="E26" s="248"/>
      <c r="F26" s="126"/>
      <c r="G26" s="22"/>
      <c r="H26" s="51"/>
      <c r="I26" s="1"/>
      <c r="J26" s="5"/>
      <c r="K26" s="52"/>
      <c r="L26" s="77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51"/>
      <c r="Y26" s="3"/>
      <c r="Z26" s="1"/>
      <c r="AA26" s="134"/>
      <c r="AB26" s="118"/>
      <c r="AC26" s="126"/>
      <c r="AD26" s="243"/>
      <c r="AE26" s="243">
        <v>7</v>
      </c>
      <c r="AF26" s="242" t="str">
        <f>IFERROR(VLOOKUP($AD$32&amp;AE26,抽選結果!B:F,3,FALSE),"")</f>
        <v>ＮＩＫＫＯ　ＳＰＯＲＴＳ　ＣＬＵＢ</v>
      </c>
      <c r="AG26" s="101"/>
      <c r="AH26" s="253"/>
    </row>
    <row r="27" spans="1:34" ht="10.050000000000001" customHeight="1">
      <c r="A27" s="265"/>
      <c r="B27" s="102"/>
      <c r="C27" s="242"/>
      <c r="D27" s="247"/>
      <c r="E27" s="248"/>
      <c r="F27" s="127"/>
      <c r="G27" s="23"/>
      <c r="H27" s="176"/>
      <c r="I27" s="1"/>
      <c r="J27" s="5"/>
      <c r="K27" s="79"/>
      <c r="L27" s="56"/>
      <c r="M27" s="7"/>
      <c r="N27" s="7"/>
      <c r="O27" s="7"/>
      <c r="P27" s="119"/>
      <c r="Q27" s="119"/>
      <c r="R27" s="119"/>
      <c r="S27" s="119"/>
      <c r="T27" s="7"/>
      <c r="U27" s="7"/>
      <c r="V27" s="7"/>
      <c r="W27" s="57"/>
      <c r="X27" s="54"/>
      <c r="Y27" s="33"/>
      <c r="Z27" s="7"/>
      <c r="AA27" s="79"/>
      <c r="AB27" s="22"/>
      <c r="AC27" s="127"/>
      <c r="AD27" s="243"/>
      <c r="AE27" s="243"/>
      <c r="AF27" s="242"/>
      <c r="AG27" s="101"/>
      <c r="AH27" s="253"/>
    </row>
    <row r="28" spans="1:34" ht="10.050000000000001" customHeight="1">
      <c r="A28" s="265"/>
      <c r="B28" s="102"/>
      <c r="C28" s="242" t="str">
        <f>IFERROR(VLOOKUP($E$24&amp;D28,抽選結果!B:F,3,FALSE),"")</f>
        <v>栃木ＳＣ　Ｕ－１２</v>
      </c>
      <c r="D28" s="247">
        <v>3</v>
      </c>
      <c r="E28" s="248"/>
      <c r="F28" s="127"/>
      <c r="G28" s="28"/>
      <c r="H28" s="76"/>
      <c r="I28" s="1"/>
      <c r="J28" s="5"/>
      <c r="K28" s="55"/>
      <c r="L28" s="56"/>
      <c r="M28" s="7"/>
      <c r="N28" s="7"/>
      <c r="O28" s="7"/>
      <c r="P28" s="7"/>
      <c r="Q28" s="7"/>
      <c r="R28" s="7"/>
      <c r="S28" s="7"/>
      <c r="T28" s="7"/>
      <c r="U28" s="7"/>
      <c r="V28" s="7"/>
      <c r="W28" s="57"/>
      <c r="X28" s="54"/>
      <c r="Y28" s="33"/>
      <c r="Z28" s="7"/>
      <c r="AA28" s="135"/>
      <c r="AB28" s="28"/>
      <c r="AC28" s="127"/>
      <c r="AD28" s="243"/>
      <c r="AE28" s="243">
        <v>6</v>
      </c>
      <c r="AF28" s="242" t="str">
        <f>IFERROR(VLOOKUP($AD$32&amp;AE28,抽選結果!B:F,3,FALSE),"")</f>
        <v>おおぞらＳＣ</v>
      </c>
      <c r="AG28" s="101"/>
      <c r="AH28" s="253"/>
    </row>
    <row r="29" spans="1:34" ht="10.050000000000001" customHeight="1">
      <c r="A29" s="265"/>
      <c r="B29" s="102"/>
      <c r="C29" s="242"/>
      <c r="D29" s="247"/>
      <c r="E29" s="248"/>
      <c r="F29" s="125"/>
      <c r="G29" s="22"/>
      <c r="H29" s="77"/>
      <c r="I29" s="1"/>
      <c r="J29" s="5"/>
      <c r="K29" s="55"/>
      <c r="L29" s="56"/>
      <c r="M29" s="7"/>
      <c r="N29" s="7"/>
      <c r="O29" s="7"/>
      <c r="P29" s="7"/>
      <c r="Q29" s="7"/>
      <c r="R29" s="7"/>
      <c r="S29" s="7"/>
      <c r="T29" s="7"/>
      <c r="U29" s="7"/>
      <c r="V29" s="7"/>
      <c r="W29" s="57"/>
      <c r="X29" s="54"/>
      <c r="Y29" s="33"/>
      <c r="Z29" s="7"/>
      <c r="AA29" s="136"/>
      <c r="AB29" s="22"/>
      <c r="AC29" s="125"/>
      <c r="AD29" s="243"/>
      <c r="AE29" s="243"/>
      <c r="AF29" s="242"/>
      <c r="AG29" s="101"/>
      <c r="AH29" s="253"/>
    </row>
    <row r="30" spans="1:34" ht="10.050000000000001" customHeight="1">
      <c r="A30" s="265"/>
      <c r="B30" s="102"/>
      <c r="C30" s="242" t="str">
        <f>IFERROR(VLOOKUP($E$24&amp;D30,抽選結果!B:F,3,FALSE),"")</f>
        <v>ＫＳＣ鹿沼</v>
      </c>
      <c r="D30" s="247">
        <v>4</v>
      </c>
      <c r="E30" s="248"/>
      <c r="F30" s="126"/>
      <c r="G30" s="22"/>
      <c r="H30" s="77"/>
      <c r="I30" s="1"/>
      <c r="J30" s="5"/>
      <c r="K30" s="55"/>
      <c r="L30" s="56"/>
      <c r="M30" s="7"/>
      <c r="N30" s="7"/>
      <c r="O30" s="7"/>
      <c r="P30" s="7"/>
      <c r="Q30" s="7"/>
      <c r="R30" s="7"/>
      <c r="S30" s="7"/>
      <c r="T30" s="7"/>
      <c r="U30" s="7"/>
      <c r="V30" s="7"/>
      <c r="W30" s="57"/>
      <c r="X30" s="54"/>
      <c r="Y30" s="33"/>
      <c r="Z30" s="7"/>
      <c r="AA30" s="136"/>
      <c r="AB30" s="22"/>
      <c r="AC30" s="126"/>
      <c r="AD30" s="243"/>
      <c r="AE30" s="243">
        <v>5</v>
      </c>
      <c r="AF30" s="242" t="str">
        <f>IFERROR(VLOOKUP($AD$32&amp;AE30,抽選結果!B:F,3,FALSE),"")</f>
        <v>石橋ＦＣ</v>
      </c>
      <c r="AG30" s="101"/>
      <c r="AH30" s="253"/>
    </row>
    <row r="31" spans="1:34" ht="10.050000000000001" customHeight="1">
      <c r="A31" s="265"/>
      <c r="B31" s="102"/>
      <c r="C31" s="242"/>
      <c r="D31" s="247"/>
      <c r="E31" s="248"/>
      <c r="F31" s="35"/>
      <c r="G31" s="128"/>
      <c r="H31" s="130"/>
      <c r="I31" s="178"/>
      <c r="J31" s="179"/>
      <c r="K31" s="55"/>
      <c r="L31" s="56"/>
      <c r="M31" s="7"/>
      <c r="N31" s="7"/>
      <c r="O31" s="7"/>
      <c r="P31" s="7"/>
      <c r="Q31" s="7"/>
      <c r="R31" s="7"/>
      <c r="S31" s="7"/>
      <c r="T31" s="7"/>
      <c r="U31" s="7"/>
      <c r="V31" s="7"/>
      <c r="W31" s="57"/>
      <c r="X31" s="54"/>
      <c r="Y31" s="187"/>
      <c r="Z31" s="188"/>
      <c r="AA31" s="136"/>
      <c r="AB31" s="128"/>
      <c r="AC31" s="31"/>
      <c r="AD31" s="243"/>
      <c r="AE31" s="243"/>
      <c r="AF31" s="242"/>
      <c r="AG31" s="101"/>
      <c r="AH31" s="253"/>
    </row>
    <row r="32" spans="1:34" ht="10.050000000000001" customHeight="1">
      <c r="A32" s="265"/>
      <c r="B32" s="102"/>
      <c r="C32" s="242" t="str">
        <f>IFERROR(VLOOKUP($E$24&amp;D32,抽選結果!B:F,3,FALSE),"")</f>
        <v>久下田ＦＣ</v>
      </c>
      <c r="D32" s="247">
        <v>5</v>
      </c>
      <c r="E32" s="248" t="s">
        <v>58</v>
      </c>
      <c r="F32" s="35"/>
      <c r="G32" s="128"/>
      <c r="H32" s="130"/>
      <c r="I32" s="107"/>
      <c r="J32" s="107"/>
      <c r="K32" s="55"/>
      <c r="L32" s="56"/>
      <c r="M32" s="7"/>
      <c r="N32" s="7"/>
      <c r="O32" s="7"/>
      <c r="P32" s="7"/>
      <c r="Q32" s="7"/>
      <c r="R32" s="7"/>
      <c r="S32" s="7"/>
      <c r="T32" s="7"/>
      <c r="U32" s="7"/>
      <c r="V32" s="7"/>
      <c r="W32" s="57"/>
      <c r="X32" s="54"/>
      <c r="Y32" s="7"/>
      <c r="Z32" s="7"/>
      <c r="AA32" s="136"/>
      <c r="AB32" s="128"/>
      <c r="AC32" s="31"/>
      <c r="AD32" s="243" t="s">
        <v>163</v>
      </c>
      <c r="AE32" s="243">
        <v>4</v>
      </c>
      <c r="AF32" s="242" t="str">
        <f>IFERROR(VLOOKUP($AD$32&amp;AE32,抽選結果!B:F,3,FALSE),"")</f>
        <v>フットボールクラブ氏家</v>
      </c>
      <c r="AG32" s="101"/>
      <c r="AH32" s="253"/>
    </row>
    <row r="33" spans="1:34" ht="10.050000000000001" customHeight="1">
      <c r="A33" s="265"/>
      <c r="B33" s="102"/>
      <c r="C33" s="242"/>
      <c r="D33" s="247"/>
      <c r="E33" s="248"/>
      <c r="F33" s="125"/>
      <c r="G33" s="128"/>
      <c r="H33" s="130"/>
      <c r="I33" s="107"/>
      <c r="J33" s="107"/>
      <c r="K33" s="55"/>
      <c r="L33" s="56"/>
      <c r="M33" s="7"/>
      <c r="N33" s="7"/>
      <c r="O33" s="7"/>
      <c r="P33" s="7"/>
      <c r="Q33" s="7"/>
      <c r="R33" s="7"/>
      <c r="S33" s="7"/>
      <c r="T33" s="7"/>
      <c r="U33" s="7"/>
      <c r="V33" s="7"/>
      <c r="W33" s="57"/>
      <c r="X33" s="54"/>
      <c r="Y33" s="7"/>
      <c r="Z33" s="7"/>
      <c r="AA33" s="136"/>
      <c r="AB33" s="128"/>
      <c r="AC33" s="125"/>
      <c r="AD33" s="243"/>
      <c r="AE33" s="243"/>
      <c r="AF33" s="242"/>
      <c r="AG33" s="101"/>
      <c r="AH33" s="253"/>
    </row>
    <row r="34" spans="1:34" ht="10.050000000000001" customHeight="1">
      <c r="A34" s="265"/>
      <c r="B34" s="102"/>
      <c r="C34" s="242" t="str">
        <f>IFERROR(VLOOKUP($E$24&amp;D34,抽選結果!B:F,3,FALSE),"")</f>
        <v>ともぞうサッカークラブ　Ｕ１０Ｂ</v>
      </c>
      <c r="D34" s="247">
        <v>6</v>
      </c>
      <c r="E34" s="248"/>
      <c r="F34" s="126"/>
      <c r="G34" s="128"/>
      <c r="H34" s="130"/>
      <c r="I34" s="107"/>
      <c r="J34" s="107"/>
      <c r="K34" s="55"/>
      <c r="L34" s="56"/>
      <c r="M34" s="7"/>
      <c r="N34" s="7"/>
      <c r="O34" s="7"/>
      <c r="P34" s="7"/>
      <c r="Q34" s="7"/>
      <c r="R34" s="7"/>
      <c r="S34" s="7"/>
      <c r="T34" s="7"/>
      <c r="U34" s="7"/>
      <c r="V34" s="7"/>
      <c r="W34" s="57"/>
      <c r="X34" s="54"/>
      <c r="Y34" s="7"/>
      <c r="Z34" s="7"/>
      <c r="AA34" s="136"/>
      <c r="AB34" s="128"/>
      <c r="AC34" s="126"/>
      <c r="AD34" s="243"/>
      <c r="AE34" s="243">
        <v>3</v>
      </c>
      <c r="AF34" s="242" t="str">
        <f>IFERROR(VLOOKUP($AD$32&amp;AE34,抽選結果!B:F,3,FALSE),"")</f>
        <v>富士見サッカースポーツ少年団</v>
      </c>
      <c r="AG34" s="101"/>
      <c r="AH34" s="253"/>
    </row>
    <row r="35" spans="1:34" ht="10.050000000000001" customHeight="1">
      <c r="A35" s="265"/>
      <c r="B35" s="102"/>
      <c r="C35" s="242"/>
      <c r="D35" s="247"/>
      <c r="E35" s="248"/>
      <c r="F35" s="127"/>
      <c r="G35" s="23"/>
      <c r="H35" s="129"/>
      <c r="I35" s="1"/>
      <c r="J35" s="1"/>
      <c r="K35" s="55"/>
      <c r="L35" s="56"/>
      <c r="M35" s="7"/>
      <c r="N35" s="7"/>
      <c r="O35" s="7"/>
      <c r="P35" s="7"/>
      <c r="Q35" s="7"/>
      <c r="R35" s="7"/>
      <c r="S35" s="7"/>
      <c r="T35" s="7"/>
      <c r="U35" s="7"/>
      <c r="V35" s="7"/>
      <c r="W35" s="57"/>
      <c r="X35" s="54"/>
      <c r="Y35" s="7"/>
      <c r="Z35" s="7"/>
      <c r="AA35" s="137"/>
      <c r="AB35" s="23"/>
      <c r="AC35" s="127"/>
      <c r="AD35" s="243"/>
      <c r="AE35" s="243"/>
      <c r="AF35" s="242"/>
      <c r="AG35" s="101"/>
      <c r="AH35" s="253"/>
    </row>
    <row r="36" spans="1:34" ht="10.050000000000001" customHeight="1">
      <c r="A36" s="265"/>
      <c r="B36" s="102"/>
      <c r="C36" s="242" t="str">
        <f>IFERROR(VLOOKUP($E$24&amp;D36,抽選結果!B:F,3,FALSE),"")</f>
        <v>ＦＣバジェルボ那須烏山</v>
      </c>
      <c r="D36" s="247">
        <v>7</v>
      </c>
      <c r="E36" s="248"/>
      <c r="F36" s="127"/>
      <c r="G36" s="22"/>
      <c r="H36" s="51"/>
      <c r="I36" s="1"/>
      <c r="J36" s="1"/>
      <c r="K36" s="55"/>
      <c r="L36" s="56"/>
      <c r="M36" s="7"/>
      <c r="N36" s="7"/>
      <c r="O36" s="7"/>
      <c r="P36" s="7"/>
      <c r="Q36" s="7"/>
      <c r="R36" s="7"/>
      <c r="S36" s="7"/>
      <c r="T36" s="7"/>
      <c r="U36" s="7"/>
      <c r="V36" s="7"/>
      <c r="W36" s="57"/>
      <c r="X36" s="54"/>
      <c r="Y36" s="7"/>
      <c r="Z36" s="7"/>
      <c r="AA36" s="55"/>
      <c r="AB36" s="22"/>
      <c r="AC36" s="127"/>
      <c r="AD36" s="243"/>
      <c r="AE36" s="243">
        <v>2</v>
      </c>
      <c r="AF36" s="242" t="str">
        <f>IFERROR(VLOOKUP($AD$32&amp;AE36,抽選結果!B:F,3,FALSE),"")</f>
        <v>Ｆ．Ｃ．栃木ジュニア</v>
      </c>
      <c r="AG36" s="101"/>
      <c r="AH36" s="253"/>
    </row>
    <row r="37" spans="1:34" ht="10.050000000000001" customHeight="1">
      <c r="A37" s="265"/>
      <c r="B37" s="102"/>
      <c r="C37" s="242"/>
      <c r="D37" s="247"/>
      <c r="E37" s="248"/>
      <c r="F37" s="125"/>
      <c r="G37" s="22"/>
      <c r="H37" s="51"/>
      <c r="I37" s="1"/>
      <c r="J37" s="1"/>
      <c r="K37" s="55"/>
      <c r="L37" s="56"/>
      <c r="M37" s="7"/>
      <c r="N37" s="7"/>
      <c r="O37" s="7"/>
      <c r="P37" s="7"/>
      <c r="Q37" s="7"/>
      <c r="R37" s="7"/>
      <c r="S37" s="7"/>
      <c r="T37" s="7"/>
      <c r="U37" s="7"/>
      <c r="V37" s="7"/>
      <c r="W37" s="57"/>
      <c r="X37" s="54"/>
      <c r="Y37" s="7"/>
      <c r="Z37" s="7"/>
      <c r="AA37" s="55"/>
      <c r="AB37" s="22"/>
      <c r="AC37" s="125"/>
      <c r="AD37" s="243"/>
      <c r="AE37" s="243"/>
      <c r="AF37" s="242"/>
      <c r="AG37" s="101"/>
      <c r="AH37" s="253"/>
    </row>
    <row r="38" spans="1:34" ht="10.050000000000001" customHeight="1">
      <c r="A38" s="265"/>
      <c r="B38" s="102"/>
      <c r="C38" s="242" t="str">
        <f>IFERROR(VLOOKUP($E$24&amp;D38,抽選結果!B:F,3,FALSE),"")</f>
        <v>栃木ウーヴァＦＣ・Ｕ－１０　ウィナーズ</v>
      </c>
      <c r="D38" s="247">
        <v>8</v>
      </c>
      <c r="E38" s="248"/>
      <c r="F38" s="126"/>
      <c r="G38" s="22"/>
      <c r="H38" s="51"/>
      <c r="I38" s="1"/>
      <c r="J38" s="1"/>
      <c r="K38" s="55"/>
      <c r="L38" s="56"/>
      <c r="M38" s="7"/>
      <c r="N38" s="7"/>
      <c r="O38" s="7"/>
      <c r="P38" s="7"/>
      <c r="Q38" s="7"/>
      <c r="R38" s="7"/>
      <c r="S38" s="7"/>
      <c r="T38" s="7"/>
      <c r="U38" s="7"/>
      <c r="V38" s="7"/>
      <c r="W38" s="57"/>
      <c r="X38" s="54"/>
      <c r="Y38" s="7"/>
      <c r="Z38" s="7"/>
      <c r="AA38" s="55"/>
      <c r="AB38" s="22"/>
      <c r="AC38" s="126"/>
      <c r="AD38" s="243"/>
      <c r="AE38" s="243">
        <v>1</v>
      </c>
      <c r="AF38" s="242" t="str">
        <f>IFERROR(VLOOKUP($AD$32&amp;AE38,抽選結果!B:F,3,FALSE),"")</f>
        <v>クレアＦＣアルドーレ</v>
      </c>
      <c r="AG38" s="101"/>
      <c r="AH38" s="253"/>
    </row>
    <row r="39" spans="1:34" ht="10.050000000000001" customHeight="1" thickBot="1">
      <c r="A39" s="266"/>
      <c r="B39" s="102"/>
      <c r="C39" s="242"/>
      <c r="D39" s="247"/>
      <c r="E39" s="248"/>
      <c r="F39" s="22"/>
      <c r="G39" s="22"/>
      <c r="H39" s="83"/>
      <c r="I39" s="120"/>
      <c r="J39" s="120"/>
      <c r="K39" s="55"/>
      <c r="L39" s="56"/>
      <c r="M39" s="7"/>
      <c r="N39" s="7"/>
      <c r="O39" s="7"/>
      <c r="P39" s="7"/>
      <c r="Q39" s="7"/>
      <c r="R39" s="7"/>
      <c r="S39" s="7"/>
      <c r="T39" s="7"/>
      <c r="U39" s="7"/>
      <c r="V39" s="7"/>
      <c r="W39" s="57"/>
      <c r="X39" s="54"/>
      <c r="Z39" s="121"/>
      <c r="AA39" s="55"/>
      <c r="AB39" s="22"/>
      <c r="AC39" s="31"/>
      <c r="AD39" s="243"/>
      <c r="AE39" s="243"/>
      <c r="AF39" s="242"/>
      <c r="AG39" s="101"/>
      <c r="AH39" s="254"/>
    </row>
    <row r="40" spans="1:34" ht="10.050000000000001" customHeight="1" thickTop="1">
      <c r="A40" s="264" t="str">
        <f>IFERROR(VLOOKUP($E$40&amp;D48,抽選結果!B:F,5,FALSE),"")</f>
        <v>サンエコ自然の森サッカー場</v>
      </c>
      <c r="B40" s="102"/>
      <c r="C40" s="242" t="str">
        <f>IFERROR(VLOOKUP($E$40&amp;D40,抽選結果!B:F,3,FALSE),"")</f>
        <v>宇都宮フットボールクラブジュニア</v>
      </c>
      <c r="D40" s="247">
        <v>1</v>
      </c>
      <c r="E40" s="248" t="s">
        <v>125</v>
      </c>
      <c r="F40" s="22"/>
      <c r="G40" s="22"/>
      <c r="H40" s="83"/>
      <c r="I40" s="120"/>
      <c r="J40" s="120"/>
      <c r="K40" s="52"/>
      <c r="L40" s="56"/>
      <c r="M40" s="27"/>
      <c r="N40" s="32"/>
      <c r="O40" s="7"/>
      <c r="P40" s="7"/>
      <c r="Q40" s="22"/>
      <c r="R40" s="22"/>
      <c r="S40" s="7"/>
      <c r="T40" s="7"/>
      <c r="U40" s="59"/>
      <c r="V40" s="32"/>
      <c r="W40" s="57"/>
      <c r="X40" s="51"/>
      <c r="Z40" s="121"/>
      <c r="AA40" s="134"/>
      <c r="AB40" s="118"/>
      <c r="AC40" s="22"/>
      <c r="AD40" s="105"/>
      <c r="AE40" s="105"/>
      <c r="AF40" s="236"/>
      <c r="AG40" s="101"/>
      <c r="AH40" s="252" t="str">
        <f>IFERROR(VLOOKUP($AD$49&amp;AE43,抽選結果!B:F,5,FALSE),"")</f>
        <v>真岡市鬼怒自然公園サッカー場AA</v>
      </c>
    </row>
    <row r="41" spans="1:34" ht="10.050000000000001" customHeight="1">
      <c r="A41" s="265"/>
      <c r="B41" s="102"/>
      <c r="C41" s="242"/>
      <c r="D41" s="247"/>
      <c r="E41" s="248"/>
      <c r="F41" s="125"/>
      <c r="G41" s="22"/>
      <c r="H41" s="51"/>
      <c r="I41" s="1"/>
      <c r="J41" s="1"/>
      <c r="K41" s="52"/>
      <c r="L41" s="56"/>
      <c r="M41" s="7"/>
      <c r="N41" s="58"/>
      <c r="O41" s="7"/>
      <c r="P41" s="7"/>
      <c r="Q41" s="22"/>
      <c r="R41" s="22"/>
      <c r="S41" s="7"/>
      <c r="T41" s="7"/>
      <c r="U41" s="33"/>
      <c r="V41" s="7"/>
      <c r="W41" s="57"/>
      <c r="X41" s="51"/>
      <c r="Y41" s="1"/>
      <c r="Z41" s="1"/>
      <c r="AA41" s="134"/>
      <c r="AB41" s="118"/>
      <c r="AC41" s="22"/>
      <c r="AD41" s="244" t="s">
        <v>78</v>
      </c>
      <c r="AE41" s="243">
        <v>6</v>
      </c>
      <c r="AF41" s="242" t="str">
        <f>IFERROR(VLOOKUP($AD$49&amp;AE41,抽選結果!B:F,3,FALSE),"")</f>
        <v>宝木キッカーズＭＯＲＡＬＥ１０</v>
      </c>
      <c r="AG41" s="101"/>
      <c r="AH41" s="253"/>
    </row>
    <row r="42" spans="1:34" ht="10.050000000000001" customHeight="1">
      <c r="A42" s="265"/>
      <c r="B42" s="102"/>
      <c r="C42" s="242" t="str">
        <f>IFERROR(VLOOKUP($E$40&amp;D42,抽選結果!B:F,3,FALSE),"")</f>
        <v>都賀クラブジュニア</v>
      </c>
      <c r="D42" s="247">
        <v>2</v>
      </c>
      <c r="E42" s="248"/>
      <c r="F42" s="126"/>
      <c r="G42" s="22"/>
      <c r="H42" s="51"/>
      <c r="I42" s="1"/>
      <c r="J42" s="1"/>
      <c r="K42" s="52"/>
      <c r="L42" s="56"/>
      <c r="M42" s="7"/>
      <c r="N42" s="58"/>
      <c r="O42" s="7"/>
      <c r="P42" s="7"/>
      <c r="Q42" s="22"/>
      <c r="R42" s="22"/>
      <c r="S42" s="7"/>
      <c r="T42" s="7"/>
      <c r="U42" s="33"/>
      <c r="V42" s="7"/>
      <c r="W42" s="57"/>
      <c r="X42" s="51"/>
      <c r="Y42" s="1"/>
      <c r="Z42" s="1"/>
      <c r="AA42" s="134"/>
      <c r="AB42" s="118"/>
      <c r="AC42" s="125"/>
      <c r="AD42" s="245"/>
      <c r="AE42" s="243"/>
      <c r="AF42" s="242"/>
      <c r="AG42" s="101"/>
      <c r="AH42" s="253"/>
    </row>
    <row r="43" spans="1:34" ht="10.050000000000001" customHeight="1">
      <c r="A43" s="265"/>
      <c r="B43" s="102"/>
      <c r="C43" s="242"/>
      <c r="D43" s="247"/>
      <c r="E43" s="248"/>
      <c r="F43" s="127"/>
      <c r="G43" s="22"/>
      <c r="H43" s="51"/>
      <c r="I43" s="1"/>
      <c r="J43" s="1"/>
      <c r="K43" s="52"/>
      <c r="L43" s="56"/>
      <c r="M43" s="7"/>
      <c r="N43" s="61"/>
      <c r="O43" s="7"/>
      <c r="P43" s="7"/>
      <c r="Q43" s="22"/>
      <c r="R43" s="22"/>
      <c r="S43" s="7"/>
      <c r="T43" s="7"/>
      <c r="U43" s="62"/>
      <c r="V43" s="122"/>
      <c r="W43" s="57"/>
      <c r="X43" s="51"/>
      <c r="Y43" s="1"/>
      <c r="Z43" s="1"/>
      <c r="AA43" s="134"/>
      <c r="AB43" s="118"/>
      <c r="AC43" s="127"/>
      <c r="AD43" s="245"/>
      <c r="AE43" s="243">
        <v>5</v>
      </c>
      <c r="AF43" s="242" t="str">
        <f>IFERROR(VLOOKUP($AD$49&amp;AE43,抽選結果!B:F,3,FALSE),"")</f>
        <v>真岡西サッカークラブブリッツ</v>
      </c>
      <c r="AG43" s="101"/>
      <c r="AH43" s="253"/>
    </row>
    <row r="44" spans="1:34" ht="10.050000000000001" customHeight="1">
      <c r="A44" s="265"/>
      <c r="B44" s="102"/>
      <c r="C44" s="242" t="str">
        <f>IFERROR(VLOOKUP($E$40&amp;D44,抽選結果!B:F,3,FALSE),"")</f>
        <v>ヴェルフェ矢板Ｕ－１２ｂｌａｎｃ</v>
      </c>
      <c r="D44" s="247">
        <v>3</v>
      </c>
      <c r="E44" s="248"/>
      <c r="F44" s="127"/>
      <c r="G44" s="28"/>
      <c r="H44" s="76"/>
      <c r="I44" s="1"/>
      <c r="J44" s="1"/>
      <c r="K44" s="52"/>
      <c r="L44" s="56"/>
      <c r="M44" s="7"/>
      <c r="N44" s="61"/>
      <c r="O44" s="7"/>
      <c r="P44" s="7"/>
      <c r="Q44" s="22"/>
      <c r="R44" s="22"/>
      <c r="S44" s="7"/>
      <c r="T44" s="7"/>
      <c r="U44" s="62"/>
      <c r="V44" s="122"/>
      <c r="W44" s="57"/>
      <c r="X44" s="51"/>
      <c r="Y44" s="1"/>
      <c r="Z44" s="1"/>
      <c r="AA44" s="135"/>
      <c r="AB44" s="131"/>
      <c r="AC44" s="125"/>
      <c r="AD44" s="245"/>
      <c r="AE44" s="243"/>
      <c r="AF44" s="242"/>
      <c r="AG44" s="101"/>
      <c r="AH44" s="253"/>
    </row>
    <row r="45" spans="1:34" ht="10.050000000000001" customHeight="1">
      <c r="A45" s="265"/>
      <c r="B45" s="102"/>
      <c r="C45" s="242"/>
      <c r="D45" s="247"/>
      <c r="E45" s="248"/>
      <c r="F45" s="125"/>
      <c r="G45" s="22"/>
      <c r="H45" s="77"/>
      <c r="I45" s="1"/>
      <c r="J45" s="1"/>
      <c r="K45" s="52"/>
      <c r="L45" s="56"/>
      <c r="M45" s="7"/>
      <c r="N45" s="61"/>
      <c r="O45" s="7"/>
      <c r="P45" s="7"/>
      <c r="Q45" s="22"/>
      <c r="R45" s="22"/>
      <c r="S45" s="7"/>
      <c r="T45" s="7"/>
      <c r="U45" s="62"/>
      <c r="V45" s="122"/>
      <c r="W45" s="57"/>
      <c r="X45" s="51"/>
      <c r="Y45" s="1"/>
      <c r="Z45" s="1"/>
      <c r="AA45" s="136"/>
      <c r="AB45" s="118"/>
      <c r="AC45" s="126"/>
      <c r="AD45" s="245"/>
      <c r="AE45" s="243">
        <v>4</v>
      </c>
      <c r="AF45" s="242" t="str">
        <f>IFERROR(VLOOKUP($AD$49&amp;AE45,抽選結果!B:F,3,FALSE),"")</f>
        <v>Ｋ－ＷＥＳＴ．ＦＣ２００１</v>
      </c>
      <c r="AG45" s="101"/>
      <c r="AH45" s="253"/>
    </row>
    <row r="46" spans="1:34" ht="10.050000000000001" customHeight="1">
      <c r="A46" s="265"/>
      <c r="B46" s="102"/>
      <c r="C46" s="242" t="str">
        <f>IFERROR(VLOOKUP($E$40&amp;D46,抽選結果!B:F,3,FALSE),"")</f>
        <v>茂木ＦＣ</v>
      </c>
      <c r="D46" s="247">
        <v>4</v>
      </c>
      <c r="E46" s="248"/>
      <c r="F46" s="126"/>
      <c r="G46" s="22"/>
      <c r="H46" s="77"/>
      <c r="I46" s="1"/>
      <c r="J46" s="1"/>
      <c r="K46" s="52"/>
      <c r="L46" s="56"/>
      <c r="M46" s="7"/>
      <c r="N46" s="61"/>
      <c r="O46" s="7"/>
      <c r="P46" s="7"/>
      <c r="Q46" s="22"/>
      <c r="R46" s="22"/>
      <c r="S46" s="7"/>
      <c r="T46" s="7"/>
      <c r="U46" s="62"/>
      <c r="V46" s="122"/>
      <c r="W46" s="57"/>
      <c r="X46" s="51"/>
      <c r="Y46" s="1"/>
      <c r="Z46" s="1"/>
      <c r="AA46" s="136"/>
      <c r="AB46" s="118"/>
      <c r="AC46" s="22"/>
      <c r="AD46" s="246"/>
      <c r="AE46" s="243"/>
      <c r="AF46" s="242"/>
      <c r="AG46" s="101"/>
      <c r="AH46" s="253"/>
    </row>
    <row r="47" spans="1:34" ht="10.050000000000001" customHeight="1">
      <c r="A47" s="265"/>
      <c r="B47" s="102"/>
      <c r="C47" s="242"/>
      <c r="D47" s="247"/>
      <c r="E47" s="248"/>
      <c r="F47" s="35"/>
      <c r="G47" s="22"/>
      <c r="H47" s="77"/>
      <c r="I47" s="1"/>
      <c r="J47" s="1"/>
      <c r="K47" s="52"/>
      <c r="L47" s="56"/>
      <c r="M47" s="7"/>
      <c r="N47" s="61"/>
      <c r="O47" s="7"/>
      <c r="P47" s="7"/>
      <c r="Q47" s="22"/>
      <c r="R47" s="22"/>
      <c r="S47" s="7"/>
      <c r="T47" s="7"/>
      <c r="U47" s="62"/>
      <c r="V47" s="122"/>
      <c r="W47" s="57"/>
      <c r="X47" s="51"/>
      <c r="Y47" s="1"/>
      <c r="Z47" s="1"/>
      <c r="AA47" s="136"/>
      <c r="AB47" s="118"/>
      <c r="AC47" s="22"/>
      <c r="AD47" s="105"/>
      <c r="AE47" s="105"/>
      <c r="AF47" s="236"/>
      <c r="AG47" s="101"/>
      <c r="AH47" s="253"/>
    </row>
    <row r="48" spans="1:34" ht="10.050000000000001" customHeight="1">
      <c r="A48" s="265"/>
      <c r="B48" s="102"/>
      <c r="C48" s="242" t="str">
        <f>IFERROR(VLOOKUP($E$40&amp;D48,抽選結果!B:F,3,FALSE),"")</f>
        <v>鹿沼西ＦＣ</v>
      </c>
      <c r="D48" s="247">
        <v>5</v>
      </c>
      <c r="E48" s="248" t="s">
        <v>126</v>
      </c>
      <c r="F48" s="35"/>
      <c r="G48" s="22"/>
      <c r="H48" s="77"/>
      <c r="I48" s="12"/>
      <c r="J48" s="13"/>
      <c r="K48" s="52"/>
      <c r="L48" s="56"/>
      <c r="M48" s="7"/>
      <c r="N48" s="61"/>
      <c r="O48" s="7"/>
      <c r="P48" s="7"/>
      <c r="Q48" s="7"/>
      <c r="R48" s="7"/>
      <c r="S48" s="7"/>
      <c r="T48" s="7"/>
      <c r="U48" s="62"/>
      <c r="V48" s="122"/>
      <c r="W48" s="57"/>
      <c r="X48" s="51"/>
      <c r="Y48" s="53"/>
      <c r="Z48" s="12"/>
      <c r="AA48" s="136"/>
      <c r="AB48" s="118"/>
      <c r="AC48" s="22"/>
      <c r="AD48" s="105"/>
      <c r="AE48" s="105"/>
      <c r="AF48" s="236"/>
      <c r="AG48" s="101"/>
      <c r="AH48" s="253"/>
    </row>
    <row r="49" spans="1:34" ht="10.050000000000001" customHeight="1">
      <c r="A49" s="265"/>
      <c r="B49" s="102"/>
      <c r="C49" s="242"/>
      <c r="D49" s="247"/>
      <c r="E49" s="248"/>
      <c r="F49" s="125"/>
      <c r="G49" s="22"/>
      <c r="H49" s="77"/>
      <c r="I49" s="1"/>
      <c r="J49" s="5"/>
      <c r="K49" s="52"/>
      <c r="L49" s="56"/>
      <c r="M49" s="7"/>
      <c r="N49" s="61"/>
      <c r="O49" s="7"/>
      <c r="P49" s="7"/>
      <c r="Q49" s="272"/>
      <c r="R49" s="272"/>
      <c r="S49" s="7"/>
      <c r="T49" s="7"/>
      <c r="U49" s="62"/>
      <c r="V49" s="122"/>
      <c r="W49" s="57"/>
      <c r="X49" s="51"/>
      <c r="Y49" s="3"/>
      <c r="Z49" s="1"/>
      <c r="AA49" s="136"/>
      <c r="AB49" s="118"/>
      <c r="AC49" s="22"/>
      <c r="AD49" s="244" t="s">
        <v>79</v>
      </c>
      <c r="AE49" s="243">
        <v>3</v>
      </c>
      <c r="AF49" s="242" t="str">
        <f>IFERROR(VLOOKUP($AD$49&amp;AE49,抽選結果!B:F,3,FALSE),"")</f>
        <v>ＦＣグランディール宇都宮</v>
      </c>
      <c r="AG49" s="101"/>
      <c r="AH49" s="253"/>
    </row>
    <row r="50" spans="1:34" ht="10.050000000000001" customHeight="1">
      <c r="A50" s="265"/>
      <c r="B50" s="102"/>
      <c r="C50" s="242" t="str">
        <f>IFERROR(VLOOKUP($E$40&amp;D50,抽選結果!B:F,3,FALSE),"")</f>
        <v>ｕｎｉｏｎｓｐｏｒｔｓｃｌｕｂ</v>
      </c>
      <c r="D50" s="247">
        <v>6</v>
      </c>
      <c r="E50" s="248"/>
      <c r="F50" s="126"/>
      <c r="G50" s="22"/>
      <c r="H50" s="77"/>
      <c r="I50" s="1"/>
      <c r="J50" s="5"/>
      <c r="K50" s="52"/>
      <c r="L50" s="56"/>
      <c r="M50" s="7"/>
      <c r="N50" s="61"/>
      <c r="O50" s="7"/>
      <c r="P50" s="7"/>
      <c r="Q50" s="272"/>
      <c r="R50" s="272"/>
      <c r="S50" s="7"/>
      <c r="T50" s="7"/>
      <c r="U50" s="62"/>
      <c r="V50" s="122"/>
      <c r="W50" s="57"/>
      <c r="X50" s="51"/>
      <c r="Y50" s="3"/>
      <c r="Z50" s="1"/>
      <c r="AA50" s="136"/>
      <c r="AB50" s="118"/>
      <c r="AC50" s="125"/>
      <c r="AD50" s="245"/>
      <c r="AE50" s="243"/>
      <c r="AF50" s="242"/>
      <c r="AG50" s="101"/>
      <c r="AH50" s="253"/>
    </row>
    <row r="51" spans="1:34" ht="10.050000000000001" customHeight="1">
      <c r="A51" s="265"/>
      <c r="B51" s="102"/>
      <c r="C51" s="242"/>
      <c r="D51" s="247"/>
      <c r="E51" s="248"/>
      <c r="F51" s="127"/>
      <c r="G51" s="23"/>
      <c r="H51" s="129"/>
      <c r="I51" s="1"/>
      <c r="J51" s="5"/>
      <c r="K51" s="52"/>
      <c r="L51" s="56"/>
      <c r="M51" s="7"/>
      <c r="N51" s="61"/>
      <c r="O51" s="7"/>
      <c r="P51" s="7"/>
      <c r="Q51" s="272"/>
      <c r="R51" s="272"/>
      <c r="S51" s="7"/>
      <c r="T51" s="7"/>
      <c r="U51" s="62"/>
      <c r="V51" s="122"/>
      <c r="W51" s="57"/>
      <c r="X51" s="51"/>
      <c r="Y51" s="3"/>
      <c r="Z51" s="1"/>
      <c r="AA51" s="137"/>
      <c r="AB51" s="132"/>
      <c r="AC51" s="126"/>
      <c r="AD51" s="245"/>
      <c r="AE51" s="243">
        <v>2</v>
      </c>
      <c r="AF51" s="242" t="str">
        <f>IFERROR(VLOOKUP($AD$49&amp;AE51,抽選結果!B:F,3,FALSE),"")</f>
        <v>今市ジュニオール</v>
      </c>
      <c r="AG51" s="101"/>
      <c r="AH51" s="253"/>
    </row>
    <row r="52" spans="1:34" ht="10.050000000000001" customHeight="1">
      <c r="A52" s="265"/>
      <c r="B52" s="102"/>
      <c r="C52" s="242" t="str">
        <f>IFERROR(VLOOKUP($E$40&amp;D52,抽選結果!B:F,3,FALSE),"")</f>
        <v>東那須野ＦＣフェニックス</v>
      </c>
      <c r="D52" s="247">
        <v>7</v>
      </c>
      <c r="E52" s="248"/>
      <c r="F52" s="127"/>
      <c r="G52" s="28"/>
      <c r="H52" s="81"/>
      <c r="I52" s="1"/>
      <c r="J52" s="5"/>
      <c r="K52" s="52"/>
      <c r="L52" s="56"/>
      <c r="M52" s="7"/>
      <c r="N52" s="61"/>
      <c r="O52" s="7"/>
      <c r="P52" s="7"/>
      <c r="Q52" s="272"/>
      <c r="R52" s="272"/>
      <c r="S52" s="7"/>
      <c r="T52" s="7"/>
      <c r="U52" s="62"/>
      <c r="V52" s="122"/>
      <c r="W52" s="57"/>
      <c r="X52" s="51"/>
      <c r="Y52" s="3"/>
      <c r="Z52" s="1"/>
      <c r="AA52" s="134"/>
      <c r="AB52" s="118"/>
      <c r="AC52" s="127"/>
      <c r="AD52" s="245"/>
      <c r="AE52" s="243"/>
      <c r="AF52" s="242"/>
      <c r="AG52" s="101"/>
      <c r="AH52" s="253"/>
    </row>
    <row r="53" spans="1:34" ht="10.050000000000001" customHeight="1">
      <c r="A53" s="265"/>
      <c r="B53" s="102"/>
      <c r="C53" s="242"/>
      <c r="D53" s="247"/>
      <c r="E53" s="248"/>
      <c r="F53" s="125"/>
      <c r="G53" s="22"/>
      <c r="H53" s="51"/>
      <c r="I53" s="1"/>
      <c r="J53" s="180"/>
      <c r="K53" s="52"/>
      <c r="L53" s="56"/>
      <c r="M53" s="7"/>
      <c r="N53" s="61"/>
      <c r="O53" s="7"/>
      <c r="P53" s="7"/>
      <c r="Q53" s="272"/>
      <c r="R53" s="272"/>
      <c r="S53" s="7"/>
      <c r="T53" s="7"/>
      <c r="U53" s="62"/>
      <c r="V53" s="122"/>
      <c r="W53" s="57"/>
      <c r="X53" s="51"/>
      <c r="Y53" s="186"/>
      <c r="Z53" s="1"/>
      <c r="AA53" s="134"/>
      <c r="AB53" s="118"/>
      <c r="AC53" s="126"/>
      <c r="AD53" s="245"/>
      <c r="AE53" s="243">
        <v>1</v>
      </c>
      <c r="AF53" s="242" t="str">
        <f>IFERROR(VLOOKUP($AD$49&amp;AE53,抽選結果!B:F,3,FALSE),"")</f>
        <v>那須野ヶ原ＦＣボンジボーラ　Ｕ９</v>
      </c>
      <c r="AG53" s="101"/>
      <c r="AH53" s="253"/>
    </row>
    <row r="54" spans="1:34" ht="10.050000000000001" customHeight="1">
      <c r="A54" s="265"/>
      <c r="B54" s="102"/>
      <c r="C54" s="242" t="str">
        <f>IFERROR(VLOOKUP($E$40&amp;D54,抽選結果!B:F,3,FALSE),"")</f>
        <v>ＣＡ．アトレチコ　佐野</v>
      </c>
      <c r="D54" s="247">
        <v>8</v>
      </c>
      <c r="E54" s="248"/>
      <c r="F54" s="126"/>
      <c r="G54" s="22"/>
      <c r="H54" s="51"/>
      <c r="I54" s="1"/>
      <c r="J54" s="180"/>
      <c r="K54" s="52"/>
      <c r="L54" s="56"/>
      <c r="M54" s="7"/>
      <c r="N54" s="61"/>
      <c r="O54" s="7"/>
      <c r="P54" s="7"/>
      <c r="Q54" s="272"/>
      <c r="R54" s="272"/>
      <c r="S54" s="7"/>
      <c r="T54" s="7"/>
      <c r="U54" s="62"/>
      <c r="V54" s="122"/>
      <c r="W54" s="57"/>
      <c r="X54" s="51"/>
      <c r="Y54" s="186"/>
      <c r="Z54" s="1"/>
      <c r="AA54" s="134"/>
      <c r="AB54" s="118"/>
      <c r="AC54" s="22"/>
      <c r="AD54" s="246"/>
      <c r="AE54" s="243"/>
      <c r="AF54" s="242"/>
      <c r="AG54" s="101"/>
      <c r="AH54" s="253"/>
    </row>
    <row r="55" spans="1:34" ht="10.050000000000001" customHeight="1" thickBot="1">
      <c r="A55" s="266"/>
      <c r="B55" s="102"/>
      <c r="C55" s="242"/>
      <c r="D55" s="247"/>
      <c r="E55" s="248"/>
      <c r="F55" s="22"/>
      <c r="G55" s="22"/>
      <c r="H55" s="51"/>
      <c r="I55" s="1"/>
      <c r="J55" s="5"/>
      <c r="K55" s="52"/>
      <c r="L55" s="60"/>
      <c r="M55" s="7"/>
      <c r="N55" s="61"/>
      <c r="O55" s="7"/>
      <c r="P55" s="7"/>
      <c r="Q55" s="272"/>
      <c r="R55" s="272"/>
      <c r="S55" s="7"/>
      <c r="T55" s="7"/>
      <c r="U55" s="62"/>
      <c r="V55" s="122"/>
      <c r="W55" s="94"/>
      <c r="X55" s="51"/>
      <c r="Y55" s="3"/>
      <c r="Z55" s="1"/>
      <c r="AA55" s="134"/>
      <c r="AB55" s="118"/>
      <c r="AC55" s="22"/>
      <c r="AD55" s="105"/>
      <c r="AE55" s="105"/>
      <c r="AF55" s="236"/>
      <c r="AG55" s="101"/>
      <c r="AH55" s="254"/>
    </row>
    <row r="56" spans="1:34" ht="10.050000000000001" customHeight="1" thickTop="1">
      <c r="A56" s="264" t="str">
        <f>IFERROR(VLOOKUP($E$57&amp;D67,抽選結果!B:F,5,FALSE),"")</f>
        <v>芳賀町けやき台サッカー場</v>
      </c>
      <c r="B56" s="102"/>
      <c r="C56" s="236"/>
      <c r="D56" s="103"/>
      <c r="E56" s="104"/>
      <c r="F56" s="22"/>
      <c r="G56" s="22"/>
      <c r="H56" s="51"/>
      <c r="I56" s="1"/>
      <c r="J56" s="5"/>
      <c r="K56" s="78"/>
      <c r="L56" s="54"/>
      <c r="M56" s="7"/>
      <c r="N56" s="61"/>
      <c r="O56" s="7"/>
      <c r="P56" s="7"/>
      <c r="Q56" s="272"/>
      <c r="R56" s="272"/>
      <c r="S56" s="7"/>
      <c r="T56" s="7"/>
      <c r="U56" s="62"/>
      <c r="V56" s="122"/>
      <c r="W56" s="55"/>
      <c r="X56" s="81"/>
      <c r="Y56" s="3"/>
      <c r="Z56" s="1"/>
      <c r="AA56" s="134"/>
      <c r="AB56" s="118"/>
      <c r="AC56" s="22"/>
      <c r="AD56" s="243" t="s">
        <v>76</v>
      </c>
      <c r="AE56" s="243">
        <v>8</v>
      </c>
      <c r="AF56" s="242" t="str">
        <f>IFERROR(VLOOKUP($AD$64&amp;AE56,抽選結果!B:F,3,FALSE),"")</f>
        <v>ＦＣ　ＶＡＬＯＮ</v>
      </c>
      <c r="AG56" s="101"/>
      <c r="AH56" s="252" t="str">
        <f>IFERROR(VLOOKUP($AD$64&amp;AE62,抽選結果!B:F,5,FALSE),"")</f>
        <v>真岡ハイトラ運動公園多目的広場</v>
      </c>
    </row>
    <row r="57" spans="1:34" ht="10.050000000000001" customHeight="1">
      <c r="A57" s="265"/>
      <c r="B57" s="102"/>
      <c r="C57" s="242" t="str">
        <f>IFERROR(VLOOKUP($E$57&amp;D57,抽選結果!B:F,3,FALSE),"")</f>
        <v>間東ＦＣミラクルズ</v>
      </c>
      <c r="D57" s="247">
        <v>1</v>
      </c>
      <c r="E57" s="248" t="s">
        <v>59</v>
      </c>
      <c r="F57" s="22"/>
      <c r="G57" s="22"/>
      <c r="H57" s="51"/>
      <c r="I57" s="1"/>
      <c r="J57" s="5"/>
      <c r="K57" s="52"/>
      <c r="L57" s="54"/>
      <c r="M57" s="7"/>
      <c r="N57" s="61"/>
      <c r="O57" s="7"/>
      <c r="P57" s="7"/>
      <c r="Q57" s="272"/>
      <c r="R57" s="272"/>
      <c r="S57" s="7"/>
      <c r="T57" s="7"/>
      <c r="U57" s="62"/>
      <c r="V57" s="122"/>
      <c r="W57" s="55"/>
      <c r="X57" s="51"/>
      <c r="Y57" s="3"/>
      <c r="Z57" s="1"/>
      <c r="AA57" s="134"/>
      <c r="AB57" s="118"/>
      <c r="AC57" s="125"/>
      <c r="AD57" s="243"/>
      <c r="AE57" s="243"/>
      <c r="AF57" s="242"/>
      <c r="AG57" s="101"/>
      <c r="AH57" s="253"/>
    </row>
    <row r="58" spans="1:34" ht="10.050000000000001" customHeight="1">
      <c r="A58" s="265"/>
      <c r="B58" s="102"/>
      <c r="C58" s="242"/>
      <c r="D58" s="247"/>
      <c r="E58" s="248"/>
      <c r="F58" s="125"/>
      <c r="G58" s="22"/>
      <c r="H58" s="51"/>
      <c r="I58" s="1"/>
      <c r="J58" s="86"/>
      <c r="K58" s="52"/>
      <c r="L58" s="54"/>
      <c r="M58" s="7"/>
      <c r="N58" s="61"/>
      <c r="O58" s="7"/>
      <c r="P58" s="7"/>
      <c r="Q58" s="272"/>
      <c r="R58" s="272"/>
      <c r="S58" s="7"/>
      <c r="T58" s="7"/>
      <c r="U58" s="62"/>
      <c r="V58" s="122"/>
      <c r="W58" s="55"/>
      <c r="X58" s="51"/>
      <c r="Y58" s="74"/>
      <c r="Z58" s="1"/>
      <c r="AA58" s="134"/>
      <c r="AB58" s="118"/>
      <c r="AC58" s="126"/>
      <c r="AD58" s="243"/>
      <c r="AE58" s="243">
        <v>7</v>
      </c>
      <c r="AF58" s="242" t="str">
        <f>IFERROR(VLOOKUP($AD$64&amp;AE58,抽選結果!B:F,3,FALSE),"")</f>
        <v>阿久津サッカークラブ</v>
      </c>
      <c r="AG58" s="101"/>
      <c r="AH58" s="253"/>
    </row>
    <row r="59" spans="1:34" ht="10.050000000000001" customHeight="1">
      <c r="A59" s="265"/>
      <c r="B59" s="102"/>
      <c r="C59" s="242" t="str">
        <f>IFERROR(VLOOKUP($E$57&amp;D59,抽選結果!B:F,3,FALSE),"")</f>
        <v>ＦＣ　ＳＦｉＤＡ</v>
      </c>
      <c r="D59" s="247">
        <v>2</v>
      </c>
      <c r="E59" s="248"/>
      <c r="F59" s="127"/>
      <c r="G59" s="22"/>
      <c r="H59" s="176"/>
      <c r="I59" s="1"/>
      <c r="J59" s="181"/>
      <c r="K59" s="79"/>
      <c r="L59" s="54"/>
      <c r="M59" s="7"/>
      <c r="N59" s="61"/>
      <c r="O59" s="7"/>
      <c r="P59" s="7"/>
      <c r="Q59" s="272"/>
      <c r="R59" s="272"/>
      <c r="S59" s="7"/>
      <c r="T59" s="7"/>
      <c r="U59" s="62"/>
      <c r="V59" s="122"/>
      <c r="W59" s="55"/>
      <c r="X59" s="54"/>
      <c r="Y59" s="189"/>
      <c r="Z59" s="7"/>
      <c r="AA59" s="79"/>
      <c r="AB59" s="22"/>
      <c r="AC59" s="127"/>
      <c r="AD59" s="243"/>
      <c r="AE59" s="243"/>
      <c r="AF59" s="242"/>
      <c r="AG59" s="101"/>
      <c r="AH59" s="253"/>
    </row>
    <row r="60" spans="1:34" ht="10.050000000000001" customHeight="1">
      <c r="A60" s="265"/>
      <c r="B60" s="102"/>
      <c r="C60" s="242"/>
      <c r="D60" s="247"/>
      <c r="E60" s="248"/>
      <c r="F60" s="125"/>
      <c r="G60" s="28"/>
      <c r="H60" s="76"/>
      <c r="I60" s="1"/>
      <c r="J60" s="181"/>
      <c r="K60" s="55"/>
      <c r="L60" s="54"/>
      <c r="M60" s="7"/>
      <c r="N60" s="61"/>
      <c r="O60" s="7"/>
      <c r="P60" s="7"/>
      <c r="Q60" s="272"/>
      <c r="R60" s="272"/>
      <c r="S60" s="7"/>
      <c r="T60" s="7"/>
      <c r="U60" s="62"/>
      <c r="V60" s="122"/>
      <c r="W60" s="55"/>
      <c r="X60" s="54"/>
      <c r="Y60" s="189"/>
      <c r="Z60" s="7"/>
      <c r="AA60" s="135"/>
      <c r="AB60" s="28"/>
      <c r="AC60" s="127"/>
      <c r="AD60" s="243"/>
      <c r="AE60" s="243">
        <v>6</v>
      </c>
      <c r="AF60" s="242" t="str">
        <f>IFERROR(VLOOKUP($AD$64&amp;AE60,抽選結果!B:F,3,FALSE),"")</f>
        <v>ＳＵＧＡＯサッカークラブ</v>
      </c>
      <c r="AG60" s="101"/>
      <c r="AH60" s="253"/>
    </row>
    <row r="61" spans="1:34" ht="10.050000000000001" customHeight="1">
      <c r="A61" s="265"/>
      <c r="B61" s="102"/>
      <c r="C61" s="242" t="str">
        <f>IFERROR(VLOOKUP($E$57&amp;D61,抽選結果!B:F,3,FALSE),"")</f>
        <v>雀宮フットボールクラブ</v>
      </c>
      <c r="D61" s="247">
        <v>3</v>
      </c>
      <c r="E61" s="248"/>
      <c r="F61" s="126"/>
      <c r="G61" s="22"/>
      <c r="H61" s="77"/>
      <c r="I61" s="1"/>
      <c r="J61" s="181"/>
      <c r="K61" s="55"/>
      <c r="L61" s="54"/>
      <c r="M61" s="7"/>
      <c r="N61" s="61"/>
      <c r="O61" s="7"/>
      <c r="P61" s="7"/>
      <c r="Q61" s="272"/>
      <c r="R61" s="272"/>
      <c r="S61" s="7"/>
      <c r="T61" s="7"/>
      <c r="U61" s="62"/>
      <c r="V61" s="122"/>
      <c r="W61" s="55"/>
      <c r="X61" s="54"/>
      <c r="Y61" s="189"/>
      <c r="Z61" s="7"/>
      <c r="AA61" s="136"/>
      <c r="AB61" s="22"/>
      <c r="AC61" s="125"/>
      <c r="AD61" s="243"/>
      <c r="AE61" s="243"/>
      <c r="AF61" s="242"/>
      <c r="AG61" s="101"/>
      <c r="AH61" s="253"/>
    </row>
    <row r="62" spans="1:34" ht="10.050000000000001" customHeight="1">
      <c r="A62" s="265"/>
      <c r="B62" s="102"/>
      <c r="C62" s="242"/>
      <c r="D62" s="247"/>
      <c r="E62" s="248"/>
      <c r="F62" s="22"/>
      <c r="G62" s="22"/>
      <c r="H62" s="77"/>
      <c r="I62" s="1"/>
      <c r="J62" s="181"/>
      <c r="K62" s="55"/>
      <c r="L62" s="54"/>
      <c r="M62" s="7"/>
      <c r="N62" s="61"/>
      <c r="O62" s="7"/>
      <c r="P62" s="7"/>
      <c r="Q62" s="272"/>
      <c r="R62" s="272"/>
      <c r="S62" s="7"/>
      <c r="T62" s="7"/>
      <c r="U62" s="62"/>
      <c r="V62" s="122"/>
      <c r="W62" s="55"/>
      <c r="X62" s="54"/>
      <c r="Y62" s="189"/>
      <c r="Z62" s="7"/>
      <c r="AA62" s="136"/>
      <c r="AB62" s="22"/>
      <c r="AC62" s="126"/>
      <c r="AD62" s="243"/>
      <c r="AE62" s="243">
        <v>5</v>
      </c>
      <c r="AF62" s="242" t="str">
        <f>IFERROR(VLOOKUP($AD$64&amp;AE62,抽選結果!B:F,3,FALSE),"")</f>
        <v>ＨＦＣ．ＺＥＲＯ</v>
      </c>
      <c r="AG62" s="101"/>
      <c r="AH62" s="253"/>
    </row>
    <row r="63" spans="1:34" ht="10.050000000000001" customHeight="1">
      <c r="A63" s="265"/>
      <c r="B63" s="102"/>
      <c r="C63" s="236"/>
      <c r="D63" s="103"/>
      <c r="E63" s="104"/>
      <c r="F63" s="22"/>
      <c r="G63" s="22"/>
      <c r="H63" s="130"/>
      <c r="I63" s="178"/>
      <c r="J63" s="182"/>
      <c r="K63" s="55"/>
      <c r="L63" s="54"/>
      <c r="M63" s="7"/>
      <c r="N63" s="58"/>
      <c r="O63" s="7"/>
      <c r="P63" s="7"/>
      <c r="Q63" s="272"/>
      <c r="R63" s="272"/>
      <c r="S63" s="7"/>
      <c r="T63" s="7"/>
      <c r="U63" s="75"/>
      <c r="V63" s="122"/>
      <c r="W63" s="55"/>
      <c r="X63" s="54"/>
      <c r="Y63" s="190"/>
      <c r="Z63" s="188"/>
      <c r="AA63" s="136"/>
      <c r="AB63" s="128"/>
      <c r="AC63" s="31"/>
      <c r="AD63" s="243"/>
      <c r="AE63" s="243"/>
      <c r="AF63" s="242"/>
      <c r="AG63" s="101"/>
      <c r="AH63" s="253"/>
    </row>
    <row r="64" spans="1:34" ht="10.050000000000001" customHeight="1" thickBot="1">
      <c r="A64" s="265"/>
      <c r="B64" s="102"/>
      <c r="C64" s="236"/>
      <c r="D64" s="103"/>
      <c r="E64" s="104"/>
      <c r="F64" s="22"/>
      <c r="G64" s="22"/>
      <c r="H64" s="130"/>
      <c r="I64" s="107"/>
      <c r="J64" s="105"/>
      <c r="K64" s="55"/>
      <c r="L64" s="54"/>
      <c r="M64" s="7"/>
      <c r="N64" s="58"/>
      <c r="O64" s="7"/>
      <c r="P64" s="7"/>
      <c r="Q64" s="272"/>
      <c r="R64" s="272"/>
      <c r="S64" s="7"/>
      <c r="T64" s="7"/>
      <c r="U64" s="75"/>
      <c r="V64" s="122"/>
      <c r="W64" s="55"/>
      <c r="X64" s="54"/>
      <c r="Y64" s="105"/>
      <c r="Z64" s="7"/>
      <c r="AA64" s="136"/>
      <c r="AB64" s="128"/>
      <c r="AC64" s="31"/>
      <c r="AD64" s="243" t="s">
        <v>77</v>
      </c>
      <c r="AE64" s="243">
        <v>4</v>
      </c>
      <c r="AF64" s="242" t="str">
        <f>IFERROR(VLOOKUP($AD$64&amp;AE64,抽選結果!B:F,3,FALSE),"")</f>
        <v>Ｐｅｇａｓｕｓ藤岡２００７</v>
      </c>
      <c r="AG64" s="101"/>
      <c r="AH64" s="253"/>
    </row>
    <row r="65" spans="1:34" ht="10.050000000000001" customHeight="1" thickTop="1">
      <c r="A65" s="265"/>
      <c r="B65" s="102"/>
      <c r="C65" s="242" t="str">
        <f>IFERROR(VLOOKUP($E$57&amp;D65,抽選結果!B:F,3,FALSE),"")</f>
        <v>ＴＯＣＨＩＧＩ　ＫＦＣ</v>
      </c>
      <c r="D65" s="247">
        <v>4</v>
      </c>
      <c r="E65" s="248" t="s">
        <v>60</v>
      </c>
      <c r="F65" s="22"/>
      <c r="G65" s="22"/>
      <c r="H65" s="130"/>
      <c r="J65" s="261" t="s">
        <v>139</v>
      </c>
      <c r="K65" s="55"/>
      <c r="L65" s="54"/>
      <c r="M65" s="7"/>
      <c r="N65" s="58"/>
      <c r="O65" s="7"/>
      <c r="P65" s="7"/>
      <c r="Q65" s="272"/>
      <c r="R65" s="272"/>
      <c r="S65" s="7"/>
      <c r="T65" s="7"/>
      <c r="U65" s="75"/>
      <c r="V65" s="122"/>
      <c r="W65" s="55"/>
      <c r="X65" s="54"/>
      <c r="Y65" s="261" t="s">
        <v>88</v>
      </c>
      <c r="Z65" s="133"/>
      <c r="AA65" s="136"/>
      <c r="AB65" s="128"/>
      <c r="AC65" s="125"/>
      <c r="AD65" s="243"/>
      <c r="AE65" s="243"/>
      <c r="AF65" s="242"/>
      <c r="AG65" s="101"/>
      <c r="AH65" s="253"/>
    </row>
    <row r="66" spans="1:34" ht="10.050000000000001" customHeight="1">
      <c r="A66" s="265"/>
      <c r="B66" s="102"/>
      <c r="C66" s="242"/>
      <c r="D66" s="247"/>
      <c r="E66" s="248"/>
      <c r="F66" s="125"/>
      <c r="G66" s="22"/>
      <c r="H66" s="130"/>
      <c r="J66" s="262"/>
      <c r="K66" s="55"/>
      <c r="L66" s="54"/>
      <c r="M66" s="7"/>
      <c r="N66" s="58"/>
      <c r="O66" s="7"/>
      <c r="P66" s="7"/>
      <c r="Q66" s="272"/>
      <c r="R66" s="272"/>
      <c r="S66" s="7"/>
      <c r="T66" s="7"/>
      <c r="U66" s="75"/>
      <c r="V66" s="122"/>
      <c r="W66" s="55"/>
      <c r="X66" s="54"/>
      <c r="Y66" s="262"/>
      <c r="Z66" s="133"/>
      <c r="AA66" s="136"/>
      <c r="AB66" s="128"/>
      <c r="AC66" s="126"/>
      <c r="AD66" s="243"/>
      <c r="AE66" s="243">
        <v>3</v>
      </c>
      <c r="AF66" s="242" t="str">
        <f>IFERROR(VLOOKUP($AD$64&amp;AE66,抽選結果!B:F,3,FALSE),"")</f>
        <v>西原ＦＣ</v>
      </c>
      <c r="AG66" s="101"/>
      <c r="AH66" s="253"/>
    </row>
    <row r="67" spans="1:34" ht="10.050000000000001" customHeight="1">
      <c r="A67" s="265"/>
      <c r="B67" s="102"/>
      <c r="C67" s="242" t="str">
        <f>IFERROR(VLOOKUP($E$57&amp;D67,抽選結果!B:F,3,FALSE),"")</f>
        <v>祖母井クラブ</v>
      </c>
      <c r="D67" s="247">
        <v>5</v>
      </c>
      <c r="E67" s="248"/>
      <c r="F67" s="126"/>
      <c r="G67" s="23"/>
      <c r="H67" s="129"/>
      <c r="J67" s="262"/>
      <c r="K67" s="55"/>
      <c r="L67" s="54"/>
      <c r="M67" s="7"/>
      <c r="N67" s="58"/>
      <c r="O67" s="7"/>
      <c r="P67" s="7"/>
      <c r="Q67" s="272"/>
      <c r="R67" s="272"/>
      <c r="S67" s="7"/>
      <c r="T67" s="7"/>
      <c r="U67" s="75"/>
      <c r="V67" s="122"/>
      <c r="W67" s="55"/>
      <c r="X67" s="54"/>
      <c r="Y67" s="262"/>
      <c r="Z67" s="133"/>
      <c r="AA67" s="137"/>
      <c r="AB67" s="23"/>
      <c r="AC67" s="127"/>
      <c r="AD67" s="243"/>
      <c r="AE67" s="243"/>
      <c r="AF67" s="242"/>
      <c r="AG67" s="101"/>
      <c r="AH67" s="253"/>
    </row>
    <row r="68" spans="1:34" ht="10.050000000000001" customHeight="1">
      <c r="A68" s="265"/>
      <c r="B68" s="102"/>
      <c r="C68" s="242"/>
      <c r="D68" s="247"/>
      <c r="E68" s="248"/>
      <c r="F68" s="127"/>
      <c r="G68" s="28"/>
      <c r="H68" s="51"/>
      <c r="J68" s="262"/>
      <c r="K68" s="55"/>
      <c r="L68" s="54"/>
      <c r="M68" s="7"/>
      <c r="N68" s="58"/>
      <c r="O68" s="7"/>
      <c r="P68" s="7"/>
      <c r="Q68" s="272"/>
      <c r="R68" s="272"/>
      <c r="S68" s="7"/>
      <c r="T68" s="7"/>
      <c r="U68" s="75"/>
      <c r="V68" s="122"/>
      <c r="W68" s="55"/>
      <c r="X68" s="54"/>
      <c r="Y68" s="262"/>
      <c r="Z68" s="133"/>
      <c r="AA68" s="55"/>
      <c r="AB68" s="22"/>
      <c r="AC68" s="127"/>
      <c r="AD68" s="243"/>
      <c r="AE68" s="243">
        <v>2</v>
      </c>
      <c r="AF68" s="242" t="str">
        <f>IFERROR(VLOOKUP($AD$64&amp;AE68,抽選結果!B:F,3,FALSE),"")</f>
        <v>国本ジュニアサッカークラブ</v>
      </c>
      <c r="AG68" s="101"/>
      <c r="AH68" s="253"/>
    </row>
    <row r="69" spans="1:34" ht="10.050000000000001" customHeight="1">
      <c r="A69" s="265"/>
      <c r="B69" s="102"/>
      <c r="C69" s="242" t="str">
        <f>IFERROR(VLOOKUP($E$57&amp;D69,抽選結果!B:F,3,FALSE),"")</f>
        <v>ＴＡＣ　ＫＵＺＵＵ　ＦＣ</v>
      </c>
      <c r="D69" s="247">
        <v>6</v>
      </c>
      <c r="E69" s="248"/>
      <c r="F69" s="126"/>
      <c r="G69" s="22"/>
      <c r="H69" s="83"/>
      <c r="J69" s="262"/>
      <c r="K69" s="55"/>
      <c r="L69" s="54"/>
      <c r="M69" s="7"/>
      <c r="N69" s="58"/>
      <c r="O69" s="7"/>
      <c r="P69" s="7"/>
      <c r="Q69" s="272"/>
      <c r="R69" s="272"/>
      <c r="S69" s="7"/>
      <c r="T69" s="7"/>
      <c r="U69" s="75"/>
      <c r="V69" s="122"/>
      <c r="W69" s="55"/>
      <c r="X69" s="54"/>
      <c r="Y69" s="262"/>
      <c r="Z69" s="133"/>
      <c r="AA69" s="55"/>
      <c r="AB69" s="22"/>
      <c r="AC69" s="125"/>
      <c r="AD69" s="243"/>
      <c r="AE69" s="243"/>
      <c r="AF69" s="242"/>
      <c r="AG69" s="101"/>
      <c r="AH69" s="253"/>
    </row>
    <row r="70" spans="1:34" ht="10.050000000000001" customHeight="1">
      <c r="A70" s="265"/>
      <c r="B70" s="102"/>
      <c r="C70" s="242"/>
      <c r="D70" s="247"/>
      <c r="E70" s="248"/>
      <c r="F70" s="22"/>
      <c r="G70" s="22"/>
      <c r="H70" s="83"/>
      <c r="J70" s="262"/>
      <c r="K70" s="55"/>
      <c r="L70" s="54"/>
      <c r="M70" s="7"/>
      <c r="N70" s="58"/>
      <c r="O70" s="7"/>
      <c r="P70" s="7"/>
      <c r="Q70" s="272"/>
      <c r="R70" s="272"/>
      <c r="S70" s="7"/>
      <c r="T70" s="7"/>
      <c r="U70" s="75"/>
      <c r="V70" s="122"/>
      <c r="W70" s="55"/>
      <c r="X70" s="54"/>
      <c r="Y70" s="262"/>
      <c r="Z70" s="133"/>
      <c r="AA70" s="55"/>
      <c r="AB70" s="22"/>
      <c r="AC70" s="126"/>
      <c r="AD70" s="243"/>
      <c r="AE70" s="243">
        <v>1</v>
      </c>
      <c r="AF70" s="242" t="str">
        <f>IFERROR(VLOOKUP($AD$64&amp;AE70,抽選結果!B:F,3,FALSE),"")</f>
        <v>坂西ジュニオール</v>
      </c>
      <c r="AG70" s="101"/>
      <c r="AH70" s="253"/>
    </row>
    <row r="71" spans="1:34" ht="10.050000000000001" customHeight="1" thickBot="1">
      <c r="A71" s="266"/>
      <c r="B71" s="102"/>
      <c r="C71" s="236"/>
      <c r="D71" s="103"/>
      <c r="E71" s="104"/>
      <c r="F71" s="22"/>
      <c r="G71" s="22"/>
      <c r="H71" s="83"/>
      <c r="J71" s="262"/>
      <c r="K71" s="55"/>
      <c r="L71" s="1"/>
      <c r="M71" s="1"/>
      <c r="N71" s="5"/>
      <c r="O71" s="1"/>
      <c r="P71" s="1"/>
      <c r="R71" s="74"/>
      <c r="S71" s="1"/>
      <c r="T71" s="1"/>
      <c r="U71" s="96"/>
      <c r="V71" s="123"/>
      <c r="W71" s="52"/>
      <c r="X71" s="54"/>
      <c r="Y71" s="262"/>
      <c r="Z71" s="133"/>
      <c r="AA71" s="55"/>
      <c r="AB71" s="22"/>
      <c r="AC71" s="31"/>
      <c r="AD71" s="243"/>
      <c r="AE71" s="243"/>
      <c r="AF71" s="242"/>
      <c r="AG71" s="101"/>
      <c r="AH71" s="254"/>
    </row>
    <row r="72" spans="1:34" ht="10.050000000000001" customHeight="1" thickTop="1" thickBot="1">
      <c r="A72" s="264" t="str">
        <f>IFERROR(VLOOKUP($E$72&amp;D80,抽選結果!B:F,5,FALSE),"")</f>
        <v>別処山公園サッカー場</v>
      </c>
      <c r="B72" s="102"/>
      <c r="C72" s="242" t="str">
        <f>IFERROR(VLOOKUP($E$72&amp;D72,抽選結果!B:F,3,FALSE),"")</f>
        <v>今市ＦＣプログレス</v>
      </c>
      <c r="D72" s="247">
        <v>1</v>
      </c>
      <c r="E72" s="248" t="s">
        <v>61</v>
      </c>
      <c r="F72" s="22"/>
      <c r="G72" s="22"/>
      <c r="H72" s="83"/>
      <c r="J72" s="262"/>
      <c r="K72" s="52"/>
      <c r="N72" s="86"/>
      <c r="O72" s="97"/>
      <c r="P72" s="89"/>
      <c r="Q72" s="89"/>
      <c r="R72" s="89"/>
      <c r="S72" s="89"/>
      <c r="T72" s="85"/>
      <c r="U72" s="74"/>
      <c r="X72" s="51"/>
      <c r="Y72" s="262"/>
      <c r="Z72" s="133"/>
      <c r="AA72" s="134"/>
      <c r="AB72" s="118"/>
      <c r="AC72" s="22"/>
      <c r="AD72" s="105"/>
      <c r="AE72" s="105"/>
      <c r="AF72" s="236"/>
      <c r="AG72" s="101"/>
      <c r="AH72" s="252" t="str">
        <f>IFERROR(VLOOKUP($AD$81&amp;AE75,抽選結果!B:F,5,FALSE),"")</f>
        <v>真岡市鬼怒自然公園サッカー場BA</v>
      </c>
    </row>
    <row r="73" spans="1:34" ht="10.050000000000001" customHeight="1" thickTop="1">
      <c r="A73" s="265"/>
      <c r="B73" s="102"/>
      <c r="C73" s="242"/>
      <c r="D73" s="247"/>
      <c r="E73" s="248"/>
      <c r="F73" s="125"/>
      <c r="G73" s="22"/>
      <c r="H73" s="51"/>
      <c r="J73" s="262"/>
      <c r="K73" s="52"/>
      <c r="N73" s="86"/>
      <c r="Q73" s="255" t="s">
        <v>87</v>
      </c>
      <c r="R73" s="256"/>
      <c r="U73" s="74"/>
      <c r="X73" s="51"/>
      <c r="Y73" s="262"/>
      <c r="Z73" s="133"/>
      <c r="AA73" s="134"/>
      <c r="AB73" s="118"/>
      <c r="AC73" s="22"/>
      <c r="AD73" s="244" t="s">
        <v>74</v>
      </c>
      <c r="AE73" s="243">
        <v>6</v>
      </c>
      <c r="AF73" s="242" t="str">
        <f>IFERROR(VLOOKUP($AD$81&amp;AE73,抽選結果!B:F,3,FALSE),"")</f>
        <v>野原グランディオスＦＣ</v>
      </c>
      <c r="AG73" s="101"/>
      <c r="AH73" s="253"/>
    </row>
    <row r="74" spans="1:34" ht="10.050000000000001" customHeight="1">
      <c r="A74" s="265"/>
      <c r="B74" s="102"/>
      <c r="C74" s="242" t="str">
        <f>IFERROR(VLOOKUP($E$72&amp;D74,抽選結果!B:F,3,FALSE),"")</f>
        <v>佐野ＳＳＳ</v>
      </c>
      <c r="D74" s="247">
        <v>2</v>
      </c>
      <c r="E74" s="248"/>
      <c r="F74" s="126"/>
      <c r="G74" s="22"/>
      <c r="H74" s="51"/>
      <c r="J74" s="262"/>
      <c r="K74" s="52"/>
      <c r="N74" s="86"/>
      <c r="Q74" s="257"/>
      <c r="R74" s="258"/>
      <c r="U74" s="74"/>
      <c r="X74" s="51"/>
      <c r="Y74" s="262"/>
      <c r="Z74" s="133"/>
      <c r="AA74" s="134"/>
      <c r="AB74" s="118"/>
      <c r="AC74" s="125"/>
      <c r="AD74" s="245"/>
      <c r="AE74" s="243"/>
      <c r="AF74" s="242"/>
      <c r="AG74" s="101"/>
      <c r="AH74" s="253"/>
    </row>
    <row r="75" spans="1:34" ht="10.050000000000001" customHeight="1">
      <c r="A75" s="265"/>
      <c r="B75" s="102"/>
      <c r="C75" s="242"/>
      <c r="D75" s="247"/>
      <c r="E75" s="248"/>
      <c r="F75" s="127"/>
      <c r="G75" s="22"/>
      <c r="H75" s="51"/>
      <c r="J75" s="262"/>
      <c r="K75" s="52"/>
      <c r="N75" s="86"/>
      <c r="Q75" s="257"/>
      <c r="R75" s="258"/>
      <c r="U75" s="74"/>
      <c r="X75" s="51"/>
      <c r="Y75" s="262"/>
      <c r="Z75" s="133"/>
      <c r="AA75" s="134"/>
      <c r="AB75" s="118"/>
      <c r="AC75" s="127"/>
      <c r="AD75" s="245"/>
      <c r="AE75" s="243">
        <v>5</v>
      </c>
      <c r="AF75" s="242" t="str">
        <f>IFERROR(VLOOKUP($AD$81&amp;AE75,抽選結果!B:F,3,FALSE),"")</f>
        <v>エスペランサＭＯＫＡ</v>
      </c>
      <c r="AG75" s="101"/>
      <c r="AH75" s="253"/>
    </row>
    <row r="76" spans="1:34" ht="10.050000000000001" customHeight="1">
      <c r="A76" s="265"/>
      <c r="B76" s="102"/>
      <c r="C76" s="242" t="str">
        <f>IFERROR(VLOOKUP($E$72&amp;D76,抽選結果!B:F,3,FALSE),"")</f>
        <v>カテット白沢サッカースクール</v>
      </c>
      <c r="D76" s="247">
        <v>3</v>
      </c>
      <c r="E76" s="248"/>
      <c r="F76" s="127"/>
      <c r="G76" s="28"/>
      <c r="H76" s="76"/>
      <c r="J76" s="262"/>
      <c r="K76" s="52"/>
      <c r="N76" s="86"/>
      <c r="Q76" s="257"/>
      <c r="R76" s="258"/>
      <c r="U76" s="74"/>
      <c r="X76" s="51"/>
      <c r="Y76" s="262"/>
      <c r="Z76" s="133"/>
      <c r="AA76" s="135"/>
      <c r="AB76" s="131"/>
      <c r="AC76" s="125"/>
      <c r="AD76" s="245"/>
      <c r="AE76" s="243"/>
      <c r="AF76" s="242"/>
      <c r="AG76" s="101"/>
      <c r="AH76" s="253"/>
    </row>
    <row r="77" spans="1:34" ht="10.050000000000001" customHeight="1">
      <c r="A77" s="265"/>
      <c r="B77" s="102"/>
      <c r="C77" s="242"/>
      <c r="D77" s="247"/>
      <c r="E77" s="248"/>
      <c r="F77" s="125"/>
      <c r="G77" s="22"/>
      <c r="H77" s="77"/>
      <c r="J77" s="262"/>
      <c r="K77" s="52"/>
      <c r="N77" s="86"/>
      <c r="Q77" s="257"/>
      <c r="R77" s="258"/>
      <c r="U77" s="74"/>
      <c r="X77" s="51"/>
      <c r="Y77" s="262"/>
      <c r="Z77" s="133"/>
      <c r="AA77" s="136"/>
      <c r="AB77" s="118"/>
      <c r="AC77" s="126"/>
      <c r="AD77" s="245"/>
      <c r="AE77" s="243">
        <v>4</v>
      </c>
      <c r="AF77" s="242" t="str">
        <f>IFERROR(VLOOKUP($AD$81&amp;AE77,抽選結果!B:F,3,FALSE),"")</f>
        <v>大谷北ＦＣフォルテ</v>
      </c>
      <c r="AG77" s="101"/>
      <c r="AH77" s="253"/>
    </row>
    <row r="78" spans="1:34" ht="10.050000000000001" customHeight="1" thickBot="1">
      <c r="A78" s="265"/>
      <c r="B78" s="102"/>
      <c r="C78" s="242" t="str">
        <f>IFERROR(VLOOKUP($E$72&amp;D78,抽選結果!B:F,3,FALSE),"")</f>
        <v>ＳＡＫＵＲＡ　ＦＯＯＴＢＡＬＬ　ＣＬＵＢ　Ｊｒ</v>
      </c>
      <c r="D78" s="247">
        <v>4</v>
      </c>
      <c r="E78" s="248"/>
      <c r="F78" s="126"/>
      <c r="G78" s="22"/>
      <c r="H78" s="77"/>
      <c r="J78" s="263"/>
      <c r="K78" s="52"/>
      <c r="N78" s="86"/>
      <c r="Q78" s="257"/>
      <c r="R78" s="258"/>
      <c r="U78" s="74"/>
      <c r="X78" s="51"/>
      <c r="Y78" s="263"/>
      <c r="Z78" s="133"/>
      <c r="AA78" s="136"/>
      <c r="AB78" s="118"/>
      <c r="AC78" s="22"/>
      <c r="AD78" s="246"/>
      <c r="AE78" s="243"/>
      <c r="AF78" s="242"/>
      <c r="AG78" s="101"/>
      <c r="AH78" s="253"/>
    </row>
    <row r="79" spans="1:34" ht="10.050000000000001" customHeight="1" thickTop="1">
      <c r="A79" s="265"/>
      <c r="B79" s="102"/>
      <c r="C79" s="242"/>
      <c r="D79" s="247"/>
      <c r="E79" s="248"/>
      <c r="F79" s="35"/>
      <c r="G79" s="22"/>
      <c r="H79" s="77"/>
      <c r="I79" s="1"/>
      <c r="J79" s="105"/>
      <c r="K79" s="52"/>
      <c r="N79" s="86"/>
      <c r="Q79" s="257"/>
      <c r="R79" s="258"/>
      <c r="U79" s="74"/>
      <c r="X79" s="51"/>
      <c r="Y79" s="105"/>
      <c r="Z79" s="1"/>
      <c r="AA79" s="136"/>
      <c r="AB79" s="118"/>
      <c r="AC79" s="22"/>
      <c r="AD79" s="105"/>
      <c r="AE79" s="105"/>
      <c r="AF79" s="236"/>
      <c r="AG79" s="101"/>
      <c r="AH79" s="253"/>
    </row>
    <row r="80" spans="1:34" ht="10.050000000000001" customHeight="1">
      <c r="A80" s="265"/>
      <c r="B80" s="102"/>
      <c r="C80" s="242" t="str">
        <f>IFERROR(VLOOKUP($E$72&amp;D80,抽選結果!B:F,3,FALSE),"")</f>
        <v>南河内サッカースポーツ少年団</v>
      </c>
      <c r="D80" s="247">
        <v>5</v>
      </c>
      <c r="E80" s="248" t="s">
        <v>62</v>
      </c>
      <c r="F80" s="35"/>
      <c r="G80" s="22"/>
      <c r="H80" s="77"/>
      <c r="I80" s="12"/>
      <c r="J80" s="183"/>
      <c r="K80" s="52"/>
      <c r="N80" s="86"/>
      <c r="Q80" s="257"/>
      <c r="R80" s="258"/>
      <c r="U80" s="74"/>
      <c r="X80" s="51"/>
      <c r="Y80" s="191"/>
      <c r="Z80" s="12"/>
      <c r="AA80" s="136"/>
      <c r="AB80" s="118"/>
      <c r="AC80" s="22"/>
      <c r="AD80" s="105"/>
      <c r="AE80" s="105"/>
      <c r="AF80" s="236"/>
      <c r="AG80" s="101"/>
      <c r="AH80" s="253"/>
    </row>
    <row r="81" spans="1:34" ht="10.050000000000001" customHeight="1">
      <c r="A81" s="265"/>
      <c r="B81" s="102"/>
      <c r="C81" s="242"/>
      <c r="D81" s="247"/>
      <c r="E81" s="248"/>
      <c r="F81" s="125"/>
      <c r="G81" s="22"/>
      <c r="H81" s="77"/>
      <c r="I81" s="1"/>
      <c r="J81" s="181"/>
      <c r="K81" s="52"/>
      <c r="N81" s="86"/>
      <c r="Q81" s="257"/>
      <c r="R81" s="258"/>
      <c r="U81" s="74"/>
      <c r="X81" s="51"/>
      <c r="Y81" s="189"/>
      <c r="Z81" s="1"/>
      <c r="AA81" s="136"/>
      <c r="AB81" s="118"/>
      <c r="AC81" s="22"/>
      <c r="AD81" s="244" t="s">
        <v>75</v>
      </c>
      <c r="AE81" s="243">
        <v>3</v>
      </c>
      <c r="AF81" s="242" t="str">
        <f>IFERROR(VLOOKUP($AD$81&amp;AE81,抽選結果!B:F,3,FALSE),"")</f>
        <v>緑が丘ＹＦＣサッカー教室</v>
      </c>
      <c r="AG81" s="101"/>
      <c r="AH81" s="253"/>
    </row>
    <row r="82" spans="1:34" ht="10.050000000000001" customHeight="1">
      <c r="A82" s="265"/>
      <c r="B82" s="102"/>
      <c r="C82" s="242" t="str">
        <f>IFERROR(VLOOKUP($E$72&amp;D82,抽選結果!B:F,3,FALSE),"")</f>
        <v>ヴェルフェ矢板Ｕ－１２ＶＥＲＴ</v>
      </c>
      <c r="D82" s="247">
        <v>6</v>
      </c>
      <c r="E82" s="248"/>
      <c r="F82" s="126"/>
      <c r="G82" s="22"/>
      <c r="H82" s="77"/>
      <c r="I82" s="1"/>
      <c r="J82" s="181"/>
      <c r="K82" s="52"/>
      <c r="N82" s="86"/>
      <c r="Q82" s="257"/>
      <c r="R82" s="258"/>
      <c r="U82" s="74"/>
      <c r="X82" s="51"/>
      <c r="Y82" s="189"/>
      <c r="Z82" s="1"/>
      <c r="AA82" s="136"/>
      <c r="AB82" s="118"/>
      <c r="AC82" s="125"/>
      <c r="AD82" s="245"/>
      <c r="AE82" s="243"/>
      <c r="AF82" s="242"/>
      <c r="AG82" s="101"/>
      <c r="AH82" s="253"/>
    </row>
    <row r="83" spans="1:34" ht="10.050000000000001" customHeight="1">
      <c r="A83" s="265"/>
      <c r="B83" s="102"/>
      <c r="C83" s="242"/>
      <c r="D83" s="247"/>
      <c r="E83" s="248"/>
      <c r="F83" s="127"/>
      <c r="G83" s="23"/>
      <c r="H83" s="129"/>
      <c r="I83" s="1"/>
      <c r="J83" s="5"/>
      <c r="K83" s="52"/>
      <c r="N83" s="86"/>
      <c r="Q83" s="257"/>
      <c r="R83" s="258"/>
      <c r="U83" s="74"/>
      <c r="X83" s="51"/>
      <c r="Y83" s="3"/>
      <c r="Z83" s="1"/>
      <c r="AA83" s="137"/>
      <c r="AB83" s="132"/>
      <c r="AC83" s="126"/>
      <c r="AD83" s="245"/>
      <c r="AE83" s="243">
        <v>2</v>
      </c>
      <c r="AF83" s="242" t="str">
        <f>IFERROR(VLOOKUP($AD$81&amp;AE83,抽選結果!B:F,3,FALSE),"")</f>
        <v>足利サッカークラブジュニア　Ｕ－９</v>
      </c>
      <c r="AG83" s="101"/>
      <c r="AH83" s="253"/>
    </row>
    <row r="84" spans="1:34" ht="10.050000000000001" customHeight="1">
      <c r="A84" s="265"/>
      <c r="B84" s="102"/>
      <c r="C84" s="242" t="str">
        <f>IFERROR(VLOOKUP($E$72&amp;D84,抽選結果!B:F,3,FALSE),"")</f>
        <v>高林・青木フットボールクラブ</v>
      </c>
      <c r="D84" s="247">
        <v>7</v>
      </c>
      <c r="E84" s="248"/>
      <c r="F84" s="127"/>
      <c r="G84" s="28"/>
      <c r="H84" s="81"/>
      <c r="I84" s="1"/>
      <c r="J84" s="5"/>
      <c r="K84" s="52"/>
      <c r="N84" s="86"/>
      <c r="Q84" s="257"/>
      <c r="R84" s="258"/>
      <c r="U84" s="74"/>
      <c r="X84" s="51"/>
      <c r="Y84" s="3"/>
      <c r="Z84" s="1"/>
      <c r="AA84" s="134"/>
      <c r="AB84" s="118"/>
      <c r="AC84" s="127"/>
      <c r="AD84" s="245"/>
      <c r="AE84" s="243"/>
      <c r="AF84" s="242"/>
      <c r="AG84" s="101"/>
      <c r="AH84" s="253"/>
    </row>
    <row r="85" spans="1:34" ht="10.050000000000001" customHeight="1">
      <c r="A85" s="265"/>
      <c r="B85" s="102"/>
      <c r="C85" s="242"/>
      <c r="D85" s="247"/>
      <c r="E85" s="248"/>
      <c r="F85" s="125"/>
      <c r="G85" s="22"/>
      <c r="H85" s="51"/>
      <c r="I85" s="1"/>
      <c r="J85" s="180"/>
      <c r="K85" s="52"/>
      <c r="N85" s="86"/>
      <c r="Q85" s="257"/>
      <c r="R85" s="258"/>
      <c r="U85" s="74"/>
      <c r="X85" s="51"/>
      <c r="Y85" s="186"/>
      <c r="Z85" s="1"/>
      <c r="AA85" s="134"/>
      <c r="AB85" s="118"/>
      <c r="AC85" s="126"/>
      <c r="AD85" s="245"/>
      <c r="AE85" s="243">
        <v>1</v>
      </c>
      <c r="AF85" s="242" t="str">
        <f>IFERROR(VLOOKUP($AD$81&amp;AE85,抽選結果!B:F,3,FALSE),"")</f>
        <v>ＦＣ　ＣＡＳＡ　ＦＯＲＴＵＮＡ　ＯＹＡＭＡ</v>
      </c>
      <c r="AG85" s="101"/>
      <c r="AH85" s="253"/>
    </row>
    <row r="86" spans="1:34" ht="10.050000000000001" customHeight="1">
      <c r="A86" s="265"/>
      <c r="B86" s="102"/>
      <c r="C86" s="242" t="str">
        <f>IFERROR(VLOOKUP($E$72&amp;D86,抽選結果!B:F,3,FALSE),"")</f>
        <v>ＪＦＣファイターズ</v>
      </c>
      <c r="D86" s="247">
        <v>8</v>
      </c>
      <c r="E86" s="248"/>
      <c r="F86" s="126"/>
      <c r="G86" s="22"/>
      <c r="H86" s="51"/>
      <c r="I86" s="1"/>
      <c r="J86" s="180"/>
      <c r="K86" s="52"/>
      <c r="N86" s="86"/>
      <c r="Q86" s="257"/>
      <c r="R86" s="258"/>
      <c r="U86" s="74"/>
      <c r="X86" s="51"/>
      <c r="Y86" s="186"/>
      <c r="Z86" s="1"/>
      <c r="AA86" s="134"/>
      <c r="AB86" s="118"/>
      <c r="AC86" s="22"/>
      <c r="AD86" s="246"/>
      <c r="AE86" s="243"/>
      <c r="AF86" s="242"/>
      <c r="AG86" s="101"/>
      <c r="AH86" s="253"/>
    </row>
    <row r="87" spans="1:34" ht="10.050000000000001" customHeight="1" thickBot="1">
      <c r="A87" s="266"/>
      <c r="B87" s="102"/>
      <c r="C87" s="242"/>
      <c r="D87" s="247"/>
      <c r="E87" s="248"/>
      <c r="F87" s="22"/>
      <c r="G87" s="22"/>
      <c r="H87" s="51"/>
      <c r="I87" s="1"/>
      <c r="J87" s="5"/>
      <c r="K87" s="52"/>
      <c r="N87" s="86"/>
      <c r="Q87" s="257"/>
      <c r="R87" s="258"/>
      <c r="U87" s="74"/>
      <c r="X87" s="51"/>
      <c r="Y87" s="3"/>
      <c r="Z87" s="1"/>
      <c r="AA87" s="134"/>
      <c r="AB87" s="118"/>
      <c r="AC87" s="22"/>
      <c r="AD87" s="105"/>
      <c r="AE87" s="105"/>
      <c r="AF87" s="236"/>
      <c r="AG87" s="101"/>
      <c r="AH87" s="254"/>
    </row>
    <row r="88" spans="1:34" ht="10.050000000000001" customHeight="1" thickTop="1">
      <c r="A88" s="264" t="str">
        <f>IFERROR(VLOOKUP($E$88&amp;D96,抽選結果!B:F,5,FALSE),"")</f>
        <v>宇都宮市サッカー場（平出）</v>
      </c>
      <c r="B88" s="102"/>
      <c r="C88" s="242" t="str">
        <f>IFERROR(VLOOKUP($E$88&amp;D88,抽選結果!B:F,3,FALSE),"")</f>
        <v>ＴＳＵＮＡＧＵ　Ｓｐｏｒｔｓ　Ａｃａｄｅｍｙ</v>
      </c>
      <c r="D88" s="247">
        <v>1</v>
      </c>
      <c r="E88" s="248" t="s">
        <v>63</v>
      </c>
      <c r="F88" s="22"/>
      <c r="G88" s="22"/>
      <c r="H88" s="51"/>
      <c r="I88" s="1"/>
      <c r="J88" s="5"/>
      <c r="K88" s="78"/>
      <c r="L88" s="85"/>
      <c r="N88" s="86"/>
      <c r="Q88" s="257"/>
      <c r="R88" s="258"/>
      <c r="U88" s="74"/>
      <c r="W88" s="91"/>
      <c r="X88" s="81"/>
      <c r="Y88" s="3"/>
      <c r="Z88" s="1"/>
      <c r="AA88" s="134"/>
      <c r="AB88" s="118"/>
      <c r="AC88" s="22"/>
      <c r="AD88" s="243" t="s">
        <v>73</v>
      </c>
      <c r="AE88" s="243">
        <v>8</v>
      </c>
      <c r="AF88" s="242" t="str">
        <f>IFERROR(VLOOKUP($AD$96&amp;AE88,抽選結果!B:F,3,FALSE),"")</f>
        <v>ＦＣ西那須２１アストロ</v>
      </c>
      <c r="AG88" s="101"/>
      <c r="AH88" s="252" t="str">
        <f>IFERROR(VLOOKUP($AD$96&amp;AE94,抽選結果!B:F,5,FALSE),"")</f>
        <v>宇都宮市石井緑地サッカー場3・4</v>
      </c>
    </row>
    <row r="89" spans="1:34" ht="10.050000000000001" customHeight="1">
      <c r="A89" s="265"/>
      <c r="B89" s="102"/>
      <c r="C89" s="242"/>
      <c r="D89" s="247"/>
      <c r="E89" s="248"/>
      <c r="F89" s="125"/>
      <c r="G89" s="22"/>
      <c r="H89" s="51"/>
      <c r="I89" s="1"/>
      <c r="J89" s="5"/>
      <c r="K89" s="52"/>
      <c r="L89" s="86"/>
      <c r="N89" s="86"/>
      <c r="Q89" s="257"/>
      <c r="R89" s="258"/>
      <c r="U89" s="74"/>
      <c r="W89" s="92"/>
      <c r="X89" s="51"/>
      <c r="Y89" s="3"/>
      <c r="Z89" s="1"/>
      <c r="AA89" s="134"/>
      <c r="AB89" s="118"/>
      <c r="AC89" s="125"/>
      <c r="AD89" s="243"/>
      <c r="AE89" s="243"/>
      <c r="AF89" s="242"/>
      <c r="AG89" s="101"/>
      <c r="AH89" s="253"/>
    </row>
    <row r="90" spans="1:34" ht="10.050000000000001" customHeight="1">
      <c r="A90" s="265"/>
      <c r="B90" s="102"/>
      <c r="C90" s="242" t="str">
        <f>IFERROR(VLOOKUP($E$88&amp;D90,抽選結果!B:F,3,FALSE),"")</f>
        <v>さくらシティＦＣ</v>
      </c>
      <c r="D90" s="247">
        <v>2</v>
      </c>
      <c r="E90" s="248"/>
      <c r="F90" s="126"/>
      <c r="G90" s="22"/>
      <c r="H90" s="51"/>
      <c r="I90" s="1"/>
      <c r="J90" s="5"/>
      <c r="K90" s="52"/>
      <c r="L90" s="86"/>
      <c r="N90" s="86"/>
      <c r="Q90" s="257"/>
      <c r="R90" s="258"/>
      <c r="U90" s="74"/>
      <c r="W90" s="92"/>
      <c r="X90" s="51"/>
      <c r="Y90" s="3"/>
      <c r="Z90" s="1"/>
      <c r="AA90" s="134"/>
      <c r="AB90" s="118"/>
      <c r="AC90" s="126"/>
      <c r="AD90" s="243"/>
      <c r="AE90" s="243">
        <v>7</v>
      </c>
      <c r="AF90" s="242" t="str">
        <f>IFERROR(VLOOKUP($AD$96&amp;AE90,抽選結果!B:F,3,FALSE),"")</f>
        <v>ＦＣカンピオーネ</v>
      </c>
      <c r="AG90" s="101"/>
      <c r="AH90" s="253"/>
    </row>
    <row r="91" spans="1:34" ht="10.050000000000001" customHeight="1">
      <c r="A91" s="265"/>
      <c r="B91" s="102"/>
      <c r="C91" s="242"/>
      <c r="D91" s="247"/>
      <c r="E91" s="248"/>
      <c r="F91" s="127"/>
      <c r="G91" s="22"/>
      <c r="H91" s="176"/>
      <c r="I91" s="1"/>
      <c r="J91" s="5"/>
      <c r="K91" s="79"/>
      <c r="L91" s="86"/>
      <c r="N91" s="86"/>
      <c r="Q91" s="257"/>
      <c r="R91" s="258"/>
      <c r="U91" s="74"/>
      <c r="W91" s="92"/>
      <c r="X91" s="54"/>
      <c r="Y91" s="33"/>
      <c r="Z91" s="7"/>
      <c r="AA91" s="79"/>
      <c r="AB91" s="22"/>
      <c r="AC91" s="127"/>
      <c r="AD91" s="243"/>
      <c r="AE91" s="243"/>
      <c r="AF91" s="242"/>
      <c r="AG91" s="101"/>
      <c r="AH91" s="253"/>
    </row>
    <row r="92" spans="1:34" ht="10.050000000000001" customHeight="1">
      <c r="A92" s="265"/>
      <c r="B92" s="102"/>
      <c r="C92" s="242" t="str">
        <f>IFERROR(VLOOKUP($E$88&amp;D92,抽選結果!B:F,3,FALSE),"")</f>
        <v>ＦＣ　ＳＨＵＪＡＫＵ</v>
      </c>
      <c r="D92" s="247">
        <v>3</v>
      </c>
      <c r="E92" s="248"/>
      <c r="F92" s="127"/>
      <c r="G92" s="28"/>
      <c r="H92" s="76"/>
      <c r="I92" s="1"/>
      <c r="J92" s="5"/>
      <c r="K92" s="55"/>
      <c r="L92" s="86"/>
      <c r="N92" s="86"/>
      <c r="Q92" s="257"/>
      <c r="R92" s="258"/>
      <c r="U92" s="74"/>
      <c r="W92" s="92"/>
      <c r="X92" s="54"/>
      <c r="Y92" s="33"/>
      <c r="Z92" s="7"/>
      <c r="AA92" s="135"/>
      <c r="AB92" s="28"/>
      <c r="AC92" s="127"/>
      <c r="AD92" s="243"/>
      <c r="AE92" s="243">
        <v>6</v>
      </c>
      <c r="AF92" s="242" t="str">
        <f>IFERROR(VLOOKUP($AD$96&amp;AE92,抽選結果!B:F,3,FALSE),"")</f>
        <v>北押原ＦＣ</v>
      </c>
      <c r="AG92" s="101"/>
      <c r="AH92" s="253"/>
    </row>
    <row r="93" spans="1:34" ht="10.050000000000001" customHeight="1">
      <c r="A93" s="265"/>
      <c r="B93" s="102"/>
      <c r="C93" s="242"/>
      <c r="D93" s="247"/>
      <c r="E93" s="248"/>
      <c r="F93" s="125"/>
      <c r="G93" s="22"/>
      <c r="H93" s="77"/>
      <c r="I93" s="1"/>
      <c r="J93" s="5"/>
      <c r="K93" s="55"/>
      <c r="L93" s="86"/>
      <c r="N93" s="86"/>
      <c r="Q93" s="257"/>
      <c r="R93" s="258"/>
      <c r="U93" s="74"/>
      <c r="W93" s="92"/>
      <c r="X93" s="54"/>
      <c r="Y93" s="33"/>
      <c r="Z93" s="7"/>
      <c r="AA93" s="136"/>
      <c r="AB93" s="22"/>
      <c r="AC93" s="125"/>
      <c r="AD93" s="243"/>
      <c r="AE93" s="243"/>
      <c r="AF93" s="242"/>
      <c r="AG93" s="101"/>
      <c r="AH93" s="253"/>
    </row>
    <row r="94" spans="1:34" ht="10.050000000000001" customHeight="1">
      <c r="A94" s="265"/>
      <c r="B94" s="102"/>
      <c r="C94" s="242" t="str">
        <f>IFERROR(VLOOKUP($E$88&amp;D94,抽選結果!B:F,3,FALSE),"")</f>
        <v>ＦＣみらい</v>
      </c>
      <c r="D94" s="247">
        <v>4</v>
      </c>
      <c r="E94" s="248"/>
      <c r="F94" s="126"/>
      <c r="G94" s="22"/>
      <c r="H94" s="77"/>
      <c r="I94" s="1"/>
      <c r="J94" s="5"/>
      <c r="K94" s="55"/>
      <c r="L94" s="86"/>
      <c r="N94" s="86"/>
      <c r="Q94" s="257"/>
      <c r="R94" s="258"/>
      <c r="U94" s="74"/>
      <c r="W94" s="92"/>
      <c r="X94" s="54"/>
      <c r="Y94" s="33"/>
      <c r="Z94" s="7"/>
      <c r="AA94" s="136"/>
      <c r="AB94" s="22"/>
      <c r="AC94" s="126"/>
      <c r="AD94" s="243"/>
      <c r="AE94" s="243">
        <v>5</v>
      </c>
      <c r="AF94" s="242" t="str">
        <f>IFERROR(VLOOKUP($AD$96&amp;AE94,抽選結果!B:F,3,FALSE),"")</f>
        <v>ＦＣスポルト宇都宮</v>
      </c>
      <c r="AG94" s="101"/>
      <c r="AH94" s="253"/>
    </row>
    <row r="95" spans="1:34" ht="10.050000000000001" customHeight="1">
      <c r="A95" s="265"/>
      <c r="B95" s="102"/>
      <c r="C95" s="242"/>
      <c r="D95" s="247"/>
      <c r="E95" s="248"/>
      <c r="F95" s="35"/>
      <c r="G95" s="22"/>
      <c r="H95" s="130"/>
      <c r="I95" s="178"/>
      <c r="J95" s="179"/>
      <c r="K95" s="55"/>
      <c r="L95" s="86"/>
      <c r="N95" s="86"/>
      <c r="Q95" s="257"/>
      <c r="R95" s="258"/>
      <c r="U95" s="74"/>
      <c r="W95" s="92"/>
      <c r="X95" s="54"/>
      <c r="Y95" s="187"/>
      <c r="Z95" s="188"/>
      <c r="AA95" s="136"/>
      <c r="AB95" s="128"/>
      <c r="AC95" s="31"/>
      <c r="AD95" s="243"/>
      <c r="AE95" s="243"/>
      <c r="AF95" s="242"/>
      <c r="AG95" s="101"/>
      <c r="AH95" s="253"/>
    </row>
    <row r="96" spans="1:34" ht="10.050000000000001" customHeight="1">
      <c r="A96" s="265"/>
      <c r="B96" s="102"/>
      <c r="C96" s="242" t="str">
        <f>IFERROR(VLOOKUP($E$88&amp;D96,抽選結果!B:F,3,FALSE),"")</f>
        <v>豊郷ＪＦＣ宇都宮</v>
      </c>
      <c r="D96" s="247">
        <v>5</v>
      </c>
      <c r="E96" s="248" t="s">
        <v>64</v>
      </c>
      <c r="F96" s="35"/>
      <c r="G96" s="22"/>
      <c r="H96" s="130"/>
      <c r="I96" s="107"/>
      <c r="J96" s="107"/>
      <c r="K96" s="55"/>
      <c r="L96" s="86"/>
      <c r="N96" s="86"/>
      <c r="Q96" s="257"/>
      <c r="R96" s="258"/>
      <c r="U96" s="74"/>
      <c r="W96" s="92"/>
      <c r="X96" s="54"/>
      <c r="Y96" s="7"/>
      <c r="Z96" s="7"/>
      <c r="AA96" s="136"/>
      <c r="AB96" s="118"/>
      <c r="AC96" s="31"/>
      <c r="AD96" s="243" t="s">
        <v>161</v>
      </c>
      <c r="AE96" s="243">
        <v>4</v>
      </c>
      <c r="AF96" s="242" t="str">
        <f>IFERROR(VLOOKUP($AD$96&amp;AE96,抽選結果!B:F,3,FALSE),"")</f>
        <v>しおやＦＣヴィガウス</v>
      </c>
      <c r="AG96" s="101"/>
      <c r="AH96" s="253"/>
    </row>
    <row r="97" spans="1:34" ht="10.050000000000001" customHeight="1">
      <c r="A97" s="265"/>
      <c r="B97" s="102"/>
      <c r="C97" s="242"/>
      <c r="D97" s="247"/>
      <c r="E97" s="248"/>
      <c r="F97" s="125"/>
      <c r="G97" s="22"/>
      <c r="H97" s="130"/>
      <c r="I97" s="107"/>
      <c r="J97" s="107"/>
      <c r="K97" s="55"/>
      <c r="L97" s="86"/>
      <c r="N97" s="86"/>
      <c r="Q97" s="257"/>
      <c r="R97" s="258"/>
      <c r="U97" s="74"/>
      <c r="W97" s="92"/>
      <c r="X97" s="54"/>
      <c r="Y97" s="7"/>
      <c r="Z97" s="7"/>
      <c r="AA97" s="136"/>
      <c r="AB97" s="118"/>
      <c r="AC97" s="125"/>
      <c r="AD97" s="243"/>
      <c r="AE97" s="243"/>
      <c r="AF97" s="242"/>
      <c r="AG97" s="101"/>
      <c r="AH97" s="253"/>
    </row>
    <row r="98" spans="1:34" ht="10.050000000000001" customHeight="1">
      <c r="A98" s="265"/>
      <c r="B98" s="102"/>
      <c r="C98" s="242" t="str">
        <f>IFERROR(VLOOKUP($E$88&amp;D98,抽選結果!B:F,3,FALSE),"")</f>
        <v>益子ＳＣ</v>
      </c>
      <c r="D98" s="247">
        <v>6</v>
      </c>
      <c r="E98" s="248"/>
      <c r="F98" s="126"/>
      <c r="G98" s="22"/>
      <c r="H98" s="130"/>
      <c r="I98" s="107"/>
      <c r="J98" s="107"/>
      <c r="K98" s="55"/>
      <c r="L98" s="86"/>
      <c r="N98" s="86"/>
      <c r="Q98" s="257"/>
      <c r="R98" s="258"/>
      <c r="U98" s="74"/>
      <c r="W98" s="92"/>
      <c r="X98" s="54"/>
      <c r="Y98" s="7"/>
      <c r="Z98" s="7"/>
      <c r="AA98" s="136"/>
      <c r="AB98" s="118"/>
      <c r="AC98" s="126"/>
      <c r="AD98" s="243"/>
      <c r="AE98" s="243">
        <v>3</v>
      </c>
      <c r="AF98" s="242" t="str">
        <f>IFERROR(VLOOKUP($AD$96&amp;AE98,抽選結果!B:F,3,FALSE),"")</f>
        <v>ＩＳＯＳＯＣＣＥＲＣＬＵＢセグンド</v>
      </c>
      <c r="AG98" s="101"/>
      <c r="AH98" s="253"/>
    </row>
    <row r="99" spans="1:34" ht="10.050000000000001" customHeight="1" thickBot="1">
      <c r="A99" s="265"/>
      <c r="B99" s="102"/>
      <c r="C99" s="242"/>
      <c r="D99" s="247"/>
      <c r="E99" s="248"/>
      <c r="F99" s="127"/>
      <c r="G99" s="23"/>
      <c r="H99" s="129"/>
      <c r="I99" s="1"/>
      <c r="J99" s="1"/>
      <c r="K99" s="55"/>
      <c r="L99" s="86"/>
      <c r="N99" s="86"/>
      <c r="Q99" s="259"/>
      <c r="R99" s="260"/>
      <c r="U99" s="74"/>
      <c r="W99" s="92"/>
      <c r="X99" s="54"/>
      <c r="Y99" s="7"/>
      <c r="Z99" s="7"/>
      <c r="AA99" s="137"/>
      <c r="AB99" s="22"/>
      <c r="AC99" s="127"/>
      <c r="AD99" s="243"/>
      <c r="AE99" s="243"/>
      <c r="AF99" s="242"/>
      <c r="AG99" s="101"/>
      <c r="AH99" s="253"/>
    </row>
    <row r="100" spans="1:34" ht="10.050000000000001" customHeight="1" thickTop="1">
      <c r="A100" s="265"/>
      <c r="B100" s="102"/>
      <c r="C100" s="242" t="str">
        <f>IFERROR(VLOOKUP($E$88&amp;D100,抽選結果!B:F,3,FALSE),"")</f>
        <v>フットボールクラブガナドール大田原Ｕ１２</v>
      </c>
      <c r="D100" s="247">
        <v>7</v>
      </c>
      <c r="E100" s="248"/>
      <c r="F100" s="127"/>
      <c r="G100" s="28"/>
      <c r="H100" s="51"/>
      <c r="I100" s="1"/>
      <c r="J100" s="1"/>
      <c r="K100" s="55"/>
      <c r="L100" s="86"/>
      <c r="N100" s="86"/>
      <c r="U100" s="74"/>
      <c r="W100" s="92"/>
      <c r="X100" s="54"/>
      <c r="Y100" s="7"/>
      <c r="Z100" s="7"/>
      <c r="AA100" s="55"/>
      <c r="AB100" s="28"/>
      <c r="AC100" s="127"/>
      <c r="AD100" s="243"/>
      <c r="AE100" s="243">
        <v>2</v>
      </c>
      <c r="AF100" s="242" t="str">
        <f>IFERROR(VLOOKUP($AD$96&amp;AE100,抽選結果!B:F,3,FALSE),"")</f>
        <v>ＦＣ黒羽</v>
      </c>
      <c r="AG100" s="101"/>
      <c r="AH100" s="253"/>
    </row>
    <row r="101" spans="1:34" ht="10.050000000000001" customHeight="1">
      <c r="A101" s="265"/>
      <c r="B101" s="102"/>
      <c r="C101" s="242"/>
      <c r="D101" s="247"/>
      <c r="E101" s="248"/>
      <c r="F101" s="125"/>
      <c r="G101" s="22"/>
      <c r="H101" s="83"/>
      <c r="I101" s="1"/>
      <c r="J101" s="1"/>
      <c r="K101" s="55"/>
      <c r="L101" s="86"/>
      <c r="N101" s="86"/>
      <c r="U101" s="74"/>
      <c r="W101" s="92"/>
      <c r="X101" s="54"/>
      <c r="Y101" s="7"/>
      <c r="Z101" s="7"/>
      <c r="AA101" s="55"/>
      <c r="AB101" s="22"/>
      <c r="AC101" s="125"/>
      <c r="AD101" s="243"/>
      <c r="AE101" s="243"/>
      <c r="AF101" s="242"/>
      <c r="AG101" s="101"/>
      <c r="AH101" s="253"/>
    </row>
    <row r="102" spans="1:34" ht="10.050000000000001" customHeight="1">
      <c r="A102" s="265"/>
      <c r="B102" s="102"/>
      <c r="C102" s="242" t="str">
        <f>IFERROR(VLOOKUP($E$88&amp;D102,抽選結果!B:F,3,FALSE),"")</f>
        <v>栃木ウーヴァＦＣ・Ｕ－１０　セレソン</v>
      </c>
      <c r="D102" s="247">
        <v>8</v>
      </c>
      <c r="E102" s="248"/>
      <c r="F102" s="126"/>
      <c r="G102" s="22"/>
      <c r="H102" s="83"/>
      <c r="I102" s="1"/>
      <c r="J102" s="1"/>
      <c r="K102" s="55"/>
      <c r="L102" s="86"/>
      <c r="N102" s="86"/>
      <c r="U102" s="74"/>
      <c r="W102" s="92"/>
      <c r="X102" s="54"/>
      <c r="Y102" s="7"/>
      <c r="Z102" s="7"/>
      <c r="AA102" s="55"/>
      <c r="AB102" s="22"/>
      <c r="AC102" s="126"/>
      <c r="AD102" s="243"/>
      <c r="AE102" s="243">
        <v>1</v>
      </c>
      <c r="AF102" s="242" t="str">
        <f>IFERROR(VLOOKUP($AD$96&amp;AE102,抽選結果!B:F,3,FALSE),"")</f>
        <v>亀山サッカークラブ</v>
      </c>
      <c r="AG102" s="101"/>
      <c r="AH102" s="253"/>
    </row>
    <row r="103" spans="1:34" ht="10.050000000000001" customHeight="1" thickBot="1">
      <c r="A103" s="266"/>
      <c r="B103" s="102"/>
      <c r="C103" s="242"/>
      <c r="D103" s="247"/>
      <c r="E103" s="248"/>
      <c r="F103" s="22"/>
      <c r="G103" s="22"/>
      <c r="H103" s="83"/>
      <c r="I103" s="124"/>
      <c r="J103" s="124"/>
      <c r="K103" s="55"/>
      <c r="L103" s="86"/>
      <c r="M103" s="95"/>
      <c r="N103" s="88"/>
      <c r="U103" s="90"/>
      <c r="V103" s="88"/>
      <c r="W103" s="92"/>
      <c r="X103" s="54"/>
      <c r="Z103" s="121"/>
      <c r="AA103" s="55"/>
      <c r="AB103" s="128"/>
      <c r="AC103" s="31"/>
      <c r="AD103" s="243"/>
      <c r="AE103" s="243"/>
      <c r="AF103" s="242"/>
      <c r="AG103" s="101"/>
      <c r="AH103" s="254"/>
    </row>
    <row r="104" spans="1:34" ht="10.050000000000001" customHeight="1" thickTop="1">
      <c r="A104" s="264" t="str">
        <f>IFERROR(VLOOKUP($E$104&amp;D112,抽選結果!B:F,5,FALSE),"")</f>
        <v>宇都宮市石井緑地サッカー場1・2</v>
      </c>
      <c r="B104" s="102"/>
      <c r="C104" s="242" t="str">
        <f>IFERROR(VLOOKUP($E$104&amp;D104,抽選結果!B:F,3,FALSE),"")</f>
        <v>御厨フットボールクラブ</v>
      </c>
      <c r="D104" s="247">
        <v>1</v>
      </c>
      <c r="E104" s="248" t="s">
        <v>65</v>
      </c>
      <c r="F104" s="22"/>
      <c r="G104" s="22"/>
      <c r="H104" s="83"/>
      <c r="I104" s="124"/>
      <c r="J104" s="124"/>
      <c r="K104" s="52"/>
      <c r="L104" s="86"/>
      <c r="W104" s="92"/>
      <c r="X104" s="51"/>
      <c r="Z104" s="121"/>
      <c r="AA104" s="134"/>
      <c r="AB104" s="118"/>
      <c r="AC104" s="22"/>
      <c r="AD104" s="243" t="s">
        <v>71</v>
      </c>
      <c r="AE104" s="243">
        <v>8</v>
      </c>
      <c r="AF104" s="242" t="str">
        <f>IFERROR(VLOOKUP($AD$112&amp;AE104,抽選結果!B:F,3,FALSE),"")</f>
        <v>ＪＦＣ　Ｗｉｎｇ</v>
      </c>
      <c r="AG104" s="101"/>
      <c r="AH104" s="252" t="str">
        <f>IFERROR(VLOOKUP($AD$112&amp;AE110,抽選結果!B:F,5,FALSE),"")</f>
        <v>宇都宮市石井緑地サッカー場5・6</v>
      </c>
    </row>
    <row r="105" spans="1:34" ht="10.050000000000001" customHeight="1">
      <c r="A105" s="265"/>
      <c r="B105" s="102"/>
      <c r="C105" s="242"/>
      <c r="D105" s="247"/>
      <c r="E105" s="248"/>
      <c r="F105" s="125"/>
      <c r="G105" s="22"/>
      <c r="H105" s="51"/>
      <c r="I105" s="1"/>
      <c r="J105" s="1"/>
      <c r="K105" s="52"/>
      <c r="L105" s="86"/>
      <c r="W105" s="92"/>
      <c r="X105" s="51"/>
      <c r="Y105" s="1"/>
      <c r="Z105" s="1"/>
      <c r="AA105" s="134"/>
      <c r="AB105" s="118"/>
      <c r="AC105" s="125"/>
      <c r="AD105" s="243"/>
      <c r="AE105" s="243"/>
      <c r="AF105" s="242"/>
      <c r="AG105" s="101"/>
      <c r="AH105" s="253"/>
    </row>
    <row r="106" spans="1:34" ht="10.050000000000001" customHeight="1">
      <c r="A106" s="265"/>
      <c r="B106" s="102"/>
      <c r="C106" s="242" t="str">
        <f>IFERROR(VLOOKUP($E$104&amp;D106,抽選結果!B:F,3,FALSE),"")</f>
        <v>ＬＥＯＮＥ　ＳＳ</v>
      </c>
      <c r="D106" s="247">
        <v>2</v>
      </c>
      <c r="E106" s="248"/>
      <c r="F106" s="126"/>
      <c r="G106" s="22"/>
      <c r="H106" s="51"/>
      <c r="I106" s="1"/>
      <c r="J106" s="1"/>
      <c r="K106" s="52"/>
      <c r="L106" s="86"/>
      <c r="W106" s="92"/>
      <c r="X106" s="51"/>
      <c r="Y106" s="1"/>
      <c r="Z106" s="1"/>
      <c r="AA106" s="134"/>
      <c r="AB106" s="118"/>
      <c r="AC106" s="126"/>
      <c r="AD106" s="243"/>
      <c r="AE106" s="243">
        <v>7</v>
      </c>
      <c r="AF106" s="242" t="str">
        <f>IFERROR(VLOOKUP($AD$112&amp;AE106,抽選結果!B:F,3,FALSE),"")</f>
        <v>ＪＦＣアミスタ市貝Ｂ</v>
      </c>
      <c r="AG106" s="101"/>
      <c r="AH106" s="253"/>
    </row>
    <row r="107" spans="1:34" ht="10.050000000000001" customHeight="1">
      <c r="A107" s="265"/>
      <c r="B107" s="102"/>
      <c r="C107" s="242"/>
      <c r="D107" s="247"/>
      <c r="E107" s="248"/>
      <c r="F107" s="127"/>
      <c r="G107" s="22"/>
      <c r="H107" s="51"/>
      <c r="I107" s="1"/>
      <c r="J107" s="1"/>
      <c r="K107" s="52"/>
      <c r="L107" s="86"/>
      <c r="W107" s="92"/>
      <c r="X107" s="51"/>
      <c r="Y107" s="1"/>
      <c r="Z107" s="1"/>
      <c r="AA107" s="134"/>
      <c r="AB107" s="118"/>
      <c r="AC107" s="127"/>
      <c r="AD107" s="243"/>
      <c r="AE107" s="243"/>
      <c r="AF107" s="242"/>
      <c r="AG107" s="101"/>
      <c r="AH107" s="253"/>
    </row>
    <row r="108" spans="1:34" ht="10.050000000000001" customHeight="1">
      <c r="A108" s="265"/>
      <c r="B108" s="102"/>
      <c r="C108" s="242" t="str">
        <f>IFERROR(VLOOKUP($E$104&amp;D108,抽選結果!B:F,3,FALSE),"")</f>
        <v>高根沢西フットボールクラブ</v>
      </c>
      <c r="D108" s="247">
        <v>3</v>
      </c>
      <c r="E108" s="248"/>
      <c r="F108" s="127"/>
      <c r="G108" s="28"/>
      <c r="H108" s="76"/>
      <c r="I108" s="1"/>
      <c r="J108" s="1"/>
      <c r="K108" s="52"/>
      <c r="L108" s="86"/>
      <c r="W108" s="92"/>
      <c r="X108" s="51"/>
      <c r="Y108" s="1"/>
      <c r="Z108" s="1"/>
      <c r="AA108" s="135"/>
      <c r="AB108" s="131"/>
      <c r="AC108" s="127"/>
      <c r="AD108" s="243"/>
      <c r="AE108" s="243">
        <v>6</v>
      </c>
      <c r="AF108" s="242" t="str">
        <f>IFERROR(VLOOKUP($AD$112&amp;AE108,抽選結果!B:F,3,FALSE),"")</f>
        <v>紫塚ＦＣ</v>
      </c>
      <c r="AG108" s="101"/>
      <c r="AH108" s="253"/>
    </row>
    <row r="109" spans="1:34" ht="10.050000000000001" customHeight="1">
      <c r="A109" s="265"/>
      <c r="B109" s="102"/>
      <c r="C109" s="242"/>
      <c r="D109" s="247"/>
      <c r="E109" s="248"/>
      <c r="F109" s="125"/>
      <c r="G109" s="22"/>
      <c r="H109" s="77"/>
      <c r="I109" s="1"/>
      <c r="J109" s="1"/>
      <c r="K109" s="52"/>
      <c r="L109" s="86"/>
      <c r="W109" s="92"/>
      <c r="X109" s="51"/>
      <c r="Y109" s="1"/>
      <c r="Z109" s="1"/>
      <c r="AA109" s="136"/>
      <c r="AB109" s="118"/>
      <c r="AC109" s="125"/>
      <c r="AD109" s="243"/>
      <c r="AE109" s="243"/>
      <c r="AF109" s="242"/>
      <c r="AG109" s="101"/>
      <c r="AH109" s="253"/>
    </row>
    <row r="110" spans="1:34" ht="10.050000000000001" customHeight="1">
      <c r="A110" s="265"/>
      <c r="B110" s="102"/>
      <c r="C110" s="242" t="str">
        <f>IFERROR(VLOOKUP($E$104&amp;D110,抽選結果!B:F,3,FALSE),"")</f>
        <v>ＦＣ城東</v>
      </c>
      <c r="D110" s="247">
        <v>4</v>
      </c>
      <c r="E110" s="248"/>
      <c r="F110" s="126"/>
      <c r="G110" s="22"/>
      <c r="H110" s="77"/>
      <c r="I110" s="1"/>
      <c r="J110" s="1"/>
      <c r="K110" s="52"/>
      <c r="L110" s="86"/>
      <c r="W110" s="92"/>
      <c r="X110" s="51"/>
      <c r="Y110" s="1"/>
      <c r="Z110" s="1"/>
      <c r="AA110" s="136"/>
      <c r="AB110" s="118"/>
      <c r="AC110" s="126"/>
      <c r="AD110" s="243"/>
      <c r="AE110" s="243">
        <v>5</v>
      </c>
      <c r="AF110" s="242" t="str">
        <f>IFERROR(VLOOKUP($AD$112&amp;AE110,抽選結果!B:F,3,FALSE),"")</f>
        <v>清原陽東サッカースポーツ少年団</v>
      </c>
      <c r="AG110" s="101"/>
      <c r="AH110" s="253"/>
    </row>
    <row r="111" spans="1:34" ht="10.050000000000001" customHeight="1">
      <c r="A111" s="265"/>
      <c r="B111" s="102"/>
      <c r="C111" s="242"/>
      <c r="D111" s="247"/>
      <c r="E111" s="248"/>
      <c r="F111" s="35"/>
      <c r="G111" s="22"/>
      <c r="H111" s="77"/>
      <c r="I111" s="1"/>
      <c r="J111" s="1"/>
      <c r="K111" s="52"/>
      <c r="L111" s="86"/>
      <c r="W111" s="92"/>
      <c r="X111" s="51"/>
      <c r="Y111" s="1"/>
      <c r="Z111" s="1"/>
      <c r="AA111" s="136"/>
      <c r="AB111" s="118"/>
      <c r="AC111" s="31"/>
      <c r="AD111" s="243"/>
      <c r="AE111" s="243"/>
      <c r="AF111" s="242"/>
      <c r="AG111" s="101"/>
      <c r="AH111" s="253"/>
    </row>
    <row r="112" spans="1:34" ht="10.050000000000001" customHeight="1">
      <c r="A112" s="265"/>
      <c r="B112" s="102"/>
      <c r="C112" s="242" t="str">
        <f>IFERROR(VLOOKUP($E$104&amp;D112,抽選結果!B:F,3,FALSE),"")</f>
        <v>ともぞうサッカークラブ　Ｕ１０</v>
      </c>
      <c r="D112" s="247">
        <v>5</v>
      </c>
      <c r="E112" s="248" t="s">
        <v>66</v>
      </c>
      <c r="F112" s="35"/>
      <c r="G112" s="22"/>
      <c r="H112" s="77"/>
      <c r="I112" s="12"/>
      <c r="J112" s="13"/>
      <c r="K112" s="52"/>
      <c r="L112" s="86"/>
      <c r="W112" s="92"/>
      <c r="X112" s="51"/>
      <c r="Y112" s="53"/>
      <c r="Z112" s="12"/>
      <c r="AA112" s="136"/>
      <c r="AB112" s="118"/>
      <c r="AC112" s="31"/>
      <c r="AD112" s="243" t="s">
        <v>72</v>
      </c>
      <c r="AE112" s="243">
        <v>4</v>
      </c>
      <c r="AF112" s="242" t="str">
        <f>IFERROR(VLOOKUP($AD$112&amp;AE112,抽選結果!B:F,3,FALSE),"")</f>
        <v>ＧＲＳ足利Ｊｒ．</v>
      </c>
      <c r="AG112" s="101"/>
      <c r="AH112" s="253"/>
    </row>
    <row r="113" spans="1:34" ht="10.050000000000001" customHeight="1">
      <c r="A113" s="265"/>
      <c r="B113" s="102"/>
      <c r="C113" s="242"/>
      <c r="D113" s="247"/>
      <c r="E113" s="248"/>
      <c r="F113" s="125"/>
      <c r="G113" s="22"/>
      <c r="H113" s="77"/>
      <c r="I113" s="1"/>
      <c r="J113" s="5"/>
      <c r="K113" s="52"/>
      <c r="L113" s="86"/>
      <c r="W113" s="92"/>
      <c r="X113" s="51"/>
      <c r="Y113" s="3"/>
      <c r="Z113" s="1"/>
      <c r="AA113" s="136"/>
      <c r="AB113" s="118"/>
      <c r="AC113" s="125"/>
      <c r="AD113" s="243"/>
      <c r="AE113" s="243"/>
      <c r="AF113" s="242"/>
      <c r="AG113" s="101"/>
      <c r="AH113" s="253"/>
    </row>
    <row r="114" spans="1:34" ht="10.050000000000001" customHeight="1">
      <c r="A114" s="265"/>
      <c r="B114" s="102"/>
      <c r="C114" s="242" t="str">
        <f>IFERROR(VLOOKUP($E$104&amp;D114,抽選結果!B:F,3,FALSE),"")</f>
        <v>ＦＣあわのレジェンド</v>
      </c>
      <c r="D114" s="247">
        <v>6</v>
      </c>
      <c r="E114" s="248"/>
      <c r="F114" s="126"/>
      <c r="G114" s="22"/>
      <c r="H114" s="77"/>
      <c r="I114" s="1"/>
      <c r="J114" s="5"/>
      <c r="K114" s="52"/>
      <c r="L114" s="86"/>
      <c r="W114" s="92"/>
      <c r="X114" s="51"/>
      <c r="Y114" s="3"/>
      <c r="Z114" s="1"/>
      <c r="AA114" s="136"/>
      <c r="AB114" s="118"/>
      <c r="AC114" s="126"/>
      <c r="AD114" s="243"/>
      <c r="AE114" s="243">
        <v>3</v>
      </c>
      <c r="AF114" s="242" t="str">
        <f>IFERROR(VLOOKUP($AD$112&amp;AE114,抽選結果!B:F,3,FALSE),"")</f>
        <v>上松山クラブ</v>
      </c>
      <c r="AG114" s="101"/>
      <c r="AH114" s="253"/>
    </row>
    <row r="115" spans="1:34" ht="10.050000000000001" customHeight="1">
      <c r="A115" s="265"/>
      <c r="B115" s="102"/>
      <c r="C115" s="242"/>
      <c r="D115" s="247"/>
      <c r="E115" s="248"/>
      <c r="F115" s="127"/>
      <c r="G115" s="23"/>
      <c r="H115" s="129"/>
      <c r="I115" s="1"/>
      <c r="J115" s="5"/>
      <c r="K115" s="52"/>
      <c r="L115" s="86"/>
      <c r="W115" s="92"/>
      <c r="X115" s="51"/>
      <c r="Y115" s="3"/>
      <c r="Z115" s="1"/>
      <c r="AA115" s="137"/>
      <c r="AB115" s="132"/>
      <c r="AC115" s="127"/>
      <c r="AD115" s="243"/>
      <c r="AE115" s="243"/>
      <c r="AF115" s="242"/>
      <c r="AG115" s="101"/>
      <c r="AH115" s="253"/>
    </row>
    <row r="116" spans="1:34" ht="10.050000000000001" customHeight="1">
      <c r="A116" s="265"/>
      <c r="B116" s="102"/>
      <c r="C116" s="242" t="str">
        <f>IFERROR(VLOOKUP($E$104&amp;D116,抽選結果!B:F,3,FALSE),"")</f>
        <v>ＦＣ　Ａｖａｎｃｅ</v>
      </c>
      <c r="D116" s="247">
        <v>7</v>
      </c>
      <c r="E116" s="248"/>
      <c r="F116" s="127"/>
      <c r="G116" s="28"/>
      <c r="H116" s="81"/>
      <c r="I116" s="1"/>
      <c r="J116" s="5"/>
      <c r="K116" s="52"/>
      <c r="L116" s="86"/>
      <c r="W116" s="92"/>
      <c r="X116" s="51"/>
      <c r="Y116" s="3"/>
      <c r="Z116" s="1"/>
      <c r="AA116" s="184"/>
      <c r="AB116" s="118"/>
      <c r="AC116" s="127"/>
      <c r="AD116" s="243"/>
      <c r="AE116" s="243">
        <v>2</v>
      </c>
      <c r="AF116" s="242" t="str">
        <f>IFERROR(VLOOKUP($AD$112&amp;AE116,抽選結果!B:F,3,FALSE),"")</f>
        <v>ＴＥＡＭ　é ｘｉｔｏ　　　</v>
      </c>
      <c r="AG116" s="101"/>
      <c r="AH116" s="253"/>
    </row>
    <row r="117" spans="1:34" ht="10.050000000000001" customHeight="1">
      <c r="A117" s="265"/>
      <c r="B117" s="102"/>
      <c r="C117" s="242"/>
      <c r="D117" s="247"/>
      <c r="E117" s="248"/>
      <c r="F117" s="125"/>
      <c r="G117" s="22"/>
      <c r="H117" s="51"/>
      <c r="I117" s="1"/>
      <c r="J117" s="180"/>
      <c r="K117" s="52"/>
      <c r="L117" s="86"/>
      <c r="W117" s="92"/>
      <c r="X117" s="51"/>
      <c r="Y117" s="186"/>
      <c r="Z117" s="1"/>
      <c r="AA117" s="134"/>
      <c r="AB117" s="118"/>
      <c r="AC117" s="125"/>
      <c r="AD117" s="243"/>
      <c r="AE117" s="243"/>
      <c r="AF117" s="242"/>
      <c r="AG117" s="101"/>
      <c r="AH117" s="253"/>
    </row>
    <row r="118" spans="1:34" ht="10.050000000000001" customHeight="1">
      <c r="A118" s="265"/>
      <c r="B118" s="102"/>
      <c r="C118" s="242" t="str">
        <f>IFERROR(VLOOKUP($E$104&amp;D118,抽選結果!B:F,3,FALSE),"")</f>
        <v>野木ＳＳＳ</v>
      </c>
      <c r="D118" s="247">
        <v>8</v>
      </c>
      <c r="E118" s="248"/>
      <c r="F118" s="126"/>
      <c r="G118" s="22"/>
      <c r="H118" s="51"/>
      <c r="I118" s="1"/>
      <c r="J118" s="180"/>
      <c r="K118" s="52"/>
      <c r="L118" s="86"/>
      <c r="W118" s="92"/>
      <c r="X118" s="51"/>
      <c r="Y118" s="186"/>
      <c r="Z118" s="1"/>
      <c r="AA118" s="134"/>
      <c r="AB118" s="118"/>
      <c r="AC118" s="126"/>
      <c r="AD118" s="243"/>
      <c r="AE118" s="243">
        <v>1</v>
      </c>
      <c r="AF118" s="242" t="str">
        <f>IFERROR(VLOOKUP($AD$112&amp;AE118,抽選結果!B:F,3,FALSE),"")</f>
        <v>小山ウエストＪＦＣ</v>
      </c>
      <c r="AG118" s="101"/>
      <c r="AH118" s="253"/>
    </row>
    <row r="119" spans="1:34" ht="10.050000000000001" customHeight="1" thickBot="1">
      <c r="A119" s="266"/>
      <c r="B119" s="102"/>
      <c r="C119" s="242"/>
      <c r="D119" s="247"/>
      <c r="E119" s="248"/>
      <c r="F119" s="22"/>
      <c r="G119" s="22"/>
      <c r="H119" s="51"/>
      <c r="I119" s="1"/>
      <c r="J119" s="5"/>
      <c r="K119" s="87"/>
      <c r="L119" s="88"/>
      <c r="W119" s="93"/>
      <c r="X119" s="51"/>
      <c r="Y119" s="3"/>
      <c r="Z119" s="1"/>
      <c r="AA119" s="134"/>
      <c r="AB119" s="118"/>
      <c r="AC119" s="31"/>
      <c r="AD119" s="243"/>
      <c r="AE119" s="243"/>
      <c r="AF119" s="242"/>
      <c r="AG119" s="101"/>
      <c r="AH119" s="254"/>
    </row>
    <row r="120" spans="1:34" ht="10.050000000000001" customHeight="1" thickTop="1">
      <c r="A120" s="264" t="str">
        <f>IFERROR(VLOOKUP($E$121&amp;D131,抽選結果!B:F,5,FALSE),"")</f>
        <v>真岡市鬼怒自然公園サッカー場BB</v>
      </c>
      <c r="B120" s="102"/>
      <c r="C120" s="236"/>
      <c r="D120" s="103"/>
      <c r="E120" s="104"/>
      <c r="F120" s="22"/>
      <c r="G120" s="22"/>
      <c r="H120" s="51"/>
      <c r="I120" s="1"/>
      <c r="J120" s="5"/>
      <c r="K120" s="52"/>
      <c r="X120" s="81"/>
      <c r="Y120" s="3"/>
      <c r="Z120" s="1"/>
      <c r="AA120" s="134"/>
      <c r="AB120" s="118"/>
      <c r="AC120" s="31"/>
      <c r="AD120" s="243" t="s">
        <v>69</v>
      </c>
      <c r="AE120" s="243">
        <v>8</v>
      </c>
      <c r="AF120" s="242" t="str">
        <f>IFERROR(VLOOKUP($AD$128&amp;AE120,抽選結果!B:F,3,FALSE),"")</f>
        <v>鹿沼東光ＦＣ</v>
      </c>
      <c r="AG120" s="101"/>
      <c r="AH120" s="252" t="str">
        <f>IFERROR(VLOOKUP($AD$128&amp;AE126,抽選結果!B:F,5,FALSE),"")</f>
        <v>城見ヶ丘運動公園サッカー場</v>
      </c>
    </row>
    <row r="121" spans="1:34" ht="10.050000000000001" customHeight="1">
      <c r="A121" s="265"/>
      <c r="B121" s="102"/>
      <c r="C121" s="242" t="str">
        <f>IFERROR(VLOOKUP($E$121&amp;D121,抽選結果!B:F,3,FALSE),"")</f>
        <v>南イレブン</v>
      </c>
      <c r="D121" s="247">
        <v>1</v>
      </c>
      <c r="E121" s="248" t="s">
        <v>67</v>
      </c>
      <c r="F121" s="22"/>
      <c r="G121" s="22"/>
      <c r="H121" s="51"/>
      <c r="I121" s="1"/>
      <c r="J121" s="5"/>
      <c r="K121" s="52"/>
      <c r="X121" s="51"/>
      <c r="Y121" s="3"/>
      <c r="Z121" s="1"/>
      <c r="AA121" s="134"/>
      <c r="AB121" s="118"/>
      <c r="AC121" s="125"/>
      <c r="AD121" s="243"/>
      <c r="AE121" s="243"/>
      <c r="AF121" s="242"/>
      <c r="AG121" s="101"/>
      <c r="AH121" s="253"/>
    </row>
    <row r="122" spans="1:34" ht="10.050000000000001" customHeight="1">
      <c r="A122" s="265"/>
      <c r="B122" s="102"/>
      <c r="C122" s="242"/>
      <c r="D122" s="247"/>
      <c r="E122" s="248"/>
      <c r="F122" s="125"/>
      <c r="G122" s="22"/>
      <c r="H122" s="51"/>
      <c r="I122" s="1"/>
      <c r="J122" s="5"/>
      <c r="K122" s="52"/>
      <c r="X122" s="51"/>
      <c r="Y122" s="3"/>
      <c r="Z122" s="1"/>
      <c r="AA122" s="134"/>
      <c r="AB122" s="118"/>
      <c r="AC122" s="126"/>
      <c r="AD122" s="243"/>
      <c r="AE122" s="243">
        <v>7</v>
      </c>
      <c r="AF122" s="242" t="str">
        <f>IFERROR(VLOOKUP($AD$128&amp;AE122,抽選結果!B:F,3,FALSE),"")</f>
        <v>石井フットボールクラブ</v>
      </c>
      <c r="AG122" s="101"/>
      <c r="AH122" s="253"/>
    </row>
    <row r="123" spans="1:34" ht="10.050000000000001" customHeight="1">
      <c r="A123" s="265"/>
      <c r="B123" s="102"/>
      <c r="C123" s="242" t="str">
        <f>IFERROR(VLOOKUP($E$121&amp;D123,抽選結果!B:F,3,FALSE),"")</f>
        <v>三重・山前ＦＣ</v>
      </c>
      <c r="D123" s="247">
        <v>2</v>
      </c>
      <c r="E123" s="248"/>
      <c r="F123" s="127"/>
      <c r="G123" s="23"/>
      <c r="H123" s="176"/>
      <c r="I123" s="1"/>
      <c r="J123" s="5"/>
      <c r="K123" s="79"/>
      <c r="X123" s="54"/>
      <c r="Y123" s="33"/>
      <c r="Z123" s="7"/>
      <c r="AA123" s="185"/>
      <c r="AB123" s="22"/>
      <c r="AC123" s="127"/>
      <c r="AD123" s="243"/>
      <c r="AE123" s="243"/>
      <c r="AF123" s="242"/>
      <c r="AG123" s="101"/>
      <c r="AH123" s="253"/>
    </row>
    <row r="124" spans="1:34" ht="10.050000000000001" customHeight="1">
      <c r="A124" s="265"/>
      <c r="B124" s="102"/>
      <c r="C124" s="242"/>
      <c r="D124" s="247"/>
      <c r="E124" s="248"/>
      <c r="F124" s="125"/>
      <c r="G124" s="28"/>
      <c r="H124" s="76"/>
      <c r="I124" s="1"/>
      <c r="J124" s="5"/>
      <c r="K124" s="55"/>
      <c r="X124" s="54"/>
      <c r="Y124" s="33"/>
      <c r="Z124" s="7"/>
      <c r="AA124" s="138"/>
      <c r="AB124" s="28"/>
      <c r="AC124" s="127"/>
      <c r="AD124" s="243"/>
      <c r="AE124" s="243">
        <v>6</v>
      </c>
      <c r="AF124" s="242" t="str">
        <f>IFERROR(VLOOKUP($AD$128&amp;AE124,抽選結果!B:F,3,FALSE),"")</f>
        <v>ＦＣ毛野</v>
      </c>
      <c r="AG124" s="101"/>
      <c r="AH124" s="253"/>
    </row>
    <row r="125" spans="1:34" ht="10.050000000000001" customHeight="1">
      <c r="A125" s="265"/>
      <c r="B125" s="102"/>
      <c r="C125" s="242" t="str">
        <f>IFERROR(VLOOKUP($E$121&amp;D125,抽選結果!B:F,3,FALSE),"")</f>
        <v>ＮＰＯ法人サウス宇都宮スポーツクラブ</v>
      </c>
      <c r="D125" s="247">
        <v>3</v>
      </c>
      <c r="E125" s="248"/>
      <c r="F125" s="126"/>
      <c r="G125" s="22"/>
      <c r="H125" s="77"/>
      <c r="I125" s="1"/>
      <c r="J125" s="5"/>
      <c r="K125" s="55"/>
      <c r="X125" s="54"/>
      <c r="Y125" s="33"/>
      <c r="Z125" s="7"/>
      <c r="AA125" s="57"/>
      <c r="AB125" s="22"/>
      <c r="AC125" s="125"/>
      <c r="AD125" s="243"/>
      <c r="AE125" s="243"/>
      <c r="AF125" s="242"/>
      <c r="AG125" s="101"/>
      <c r="AH125" s="253"/>
    </row>
    <row r="126" spans="1:34" ht="10.050000000000001" customHeight="1">
      <c r="A126" s="265"/>
      <c r="B126" s="102"/>
      <c r="C126" s="242"/>
      <c r="D126" s="247"/>
      <c r="E126" s="248"/>
      <c r="F126" s="22"/>
      <c r="G126" s="22"/>
      <c r="H126" s="77"/>
      <c r="I126" s="1"/>
      <c r="J126" s="5"/>
      <c r="K126" s="55"/>
      <c r="X126" s="54"/>
      <c r="Y126" s="33"/>
      <c r="Z126" s="7"/>
      <c r="AA126" s="57"/>
      <c r="AB126" s="22"/>
      <c r="AC126" s="126"/>
      <c r="AD126" s="243"/>
      <c r="AE126" s="243">
        <v>5</v>
      </c>
      <c r="AF126" s="242" t="str">
        <f>IFERROR(VLOOKUP($AD$128&amp;AE126,抽選結果!B:F,3,FALSE),"")</f>
        <v>ＪＦＣアミスタ市貝</v>
      </c>
      <c r="AG126" s="101"/>
      <c r="AH126" s="253"/>
    </row>
    <row r="127" spans="1:34" ht="10.050000000000001" customHeight="1">
      <c r="A127" s="265"/>
      <c r="B127" s="102"/>
      <c r="C127" s="236"/>
      <c r="D127" s="103"/>
      <c r="E127" s="104"/>
      <c r="F127" s="22"/>
      <c r="G127" s="128"/>
      <c r="H127" s="130"/>
      <c r="I127" s="178"/>
      <c r="J127" s="179"/>
      <c r="K127" s="55"/>
      <c r="X127" s="54"/>
      <c r="Y127" s="187"/>
      <c r="Z127" s="188"/>
      <c r="AA127" s="57"/>
      <c r="AB127" s="128"/>
      <c r="AC127" s="31"/>
      <c r="AD127" s="243"/>
      <c r="AE127" s="243"/>
      <c r="AF127" s="242"/>
      <c r="AG127" s="101"/>
      <c r="AH127" s="253"/>
    </row>
    <row r="128" spans="1:34" ht="10.050000000000001" customHeight="1">
      <c r="A128" s="265"/>
      <c r="B128" s="102"/>
      <c r="C128" s="236"/>
      <c r="D128" s="103"/>
      <c r="E128" s="104"/>
      <c r="F128" s="22"/>
      <c r="G128" s="128"/>
      <c r="H128" s="130"/>
      <c r="I128" s="107"/>
      <c r="J128" s="107"/>
      <c r="K128" s="55"/>
      <c r="X128" s="54"/>
      <c r="Y128" s="7"/>
      <c r="Z128" s="7"/>
      <c r="AA128" s="57"/>
      <c r="AB128" s="128"/>
      <c r="AC128" s="31"/>
      <c r="AD128" s="243" t="s">
        <v>70</v>
      </c>
      <c r="AE128" s="243">
        <v>4</v>
      </c>
      <c r="AF128" s="242" t="str">
        <f>IFERROR(VLOOKUP($AD$128&amp;AE128,抽選結果!B:F,3,FALSE),"")</f>
        <v>ＢＬＵＥ　ＴＨＵＮＤＥＲ</v>
      </c>
      <c r="AG128" s="101"/>
      <c r="AH128" s="253"/>
    </row>
    <row r="129" spans="1:34" ht="10.050000000000001" customHeight="1">
      <c r="A129" s="265"/>
      <c r="B129" s="102"/>
      <c r="C129" s="242" t="str">
        <f>IFERROR(VLOOKUP($E$121&amp;D129,抽選結果!B:F,3,FALSE),"")</f>
        <v>ＦＣがむしゃら</v>
      </c>
      <c r="D129" s="247">
        <v>4</v>
      </c>
      <c r="E129" s="248" t="s">
        <v>68</v>
      </c>
      <c r="F129" s="22"/>
      <c r="G129" s="128"/>
      <c r="H129" s="130"/>
      <c r="I129" s="107"/>
      <c r="J129" s="107"/>
      <c r="K129" s="55"/>
      <c r="X129" s="54"/>
      <c r="Y129" s="7"/>
      <c r="Z129" s="7"/>
      <c r="AA129" s="57"/>
      <c r="AB129" s="128"/>
      <c r="AC129" s="125"/>
      <c r="AD129" s="243"/>
      <c r="AE129" s="243"/>
      <c r="AF129" s="242"/>
      <c r="AG129" s="101"/>
      <c r="AH129" s="253"/>
    </row>
    <row r="130" spans="1:34" ht="10.050000000000001" customHeight="1">
      <c r="A130" s="265"/>
      <c r="B130" s="102"/>
      <c r="C130" s="242"/>
      <c r="D130" s="247"/>
      <c r="E130" s="248"/>
      <c r="F130" s="125"/>
      <c r="G130" s="128"/>
      <c r="H130" s="130"/>
      <c r="I130" s="107"/>
      <c r="J130" s="107"/>
      <c r="K130" s="55"/>
      <c r="X130" s="54"/>
      <c r="Y130" s="7"/>
      <c r="Z130" s="7"/>
      <c r="AA130" s="57"/>
      <c r="AB130" s="128"/>
      <c r="AC130" s="126"/>
      <c r="AD130" s="243"/>
      <c r="AE130" s="243">
        <v>3</v>
      </c>
      <c r="AF130" s="242" t="str">
        <f>IFERROR(VLOOKUP($AD$128&amp;AE130,抽選結果!B:F,3,FALSE),"")</f>
        <v>那須野ヶ原ＦＣボンジボーラ　イエロー</v>
      </c>
      <c r="AG130" s="101"/>
      <c r="AH130" s="253"/>
    </row>
    <row r="131" spans="1:34" ht="10.050000000000001" customHeight="1">
      <c r="A131" s="265"/>
      <c r="B131" s="102"/>
      <c r="C131" s="242" t="str">
        <f>IFERROR(VLOOKUP($E$121&amp;D131,抽選結果!B:F,3,FALSE),"")</f>
        <v>Ｊ－ＳＰＯＲＴＳＦＯＯＴＢＡＬＬＣＬＵＢ</v>
      </c>
      <c r="D131" s="247">
        <v>5</v>
      </c>
      <c r="E131" s="248"/>
      <c r="F131" s="126"/>
      <c r="G131" s="23"/>
      <c r="H131" s="129"/>
      <c r="I131" s="1"/>
      <c r="J131" s="1"/>
      <c r="K131" s="55"/>
      <c r="X131" s="54"/>
      <c r="Y131" s="7"/>
      <c r="Z131" s="7"/>
      <c r="AA131" s="94"/>
      <c r="AB131" s="23"/>
      <c r="AC131" s="127"/>
      <c r="AD131" s="243"/>
      <c r="AE131" s="243"/>
      <c r="AF131" s="242"/>
      <c r="AG131" s="101"/>
      <c r="AH131" s="253"/>
    </row>
    <row r="132" spans="1:34" ht="10.050000000000001" customHeight="1">
      <c r="A132" s="265"/>
      <c r="B132" s="102"/>
      <c r="C132" s="242"/>
      <c r="D132" s="247"/>
      <c r="E132" s="248"/>
      <c r="F132" s="127"/>
      <c r="G132" s="22"/>
      <c r="H132" s="51"/>
      <c r="I132" s="1"/>
      <c r="J132" s="1"/>
      <c r="K132" s="55"/>
      <c r="X132" s="54"/>
      <c r="Y132" s="7"/>
      <c r="Z132" s="7"/>
      <c r="AA132" s="55"/>
      <c r="AB132" s="22"/>
      <c r="AC132" s="127"/>
      <c r="AD132" s="243"/>
      <c r="AE132" s="243">
        <v>2</v>
      </c>
      <c r="AF132" s="242" t="str">
        <f>IFERROR(VLOOKUP($AD$128&amp;AE132,抽選結果!B:F,3,FALSE),"")</f>
        <v>ＦＣアリーバ</v>
      </c>
      <c r="AG132" s="101"/>
      <c r="AH132" s="253"/>
    </row>
    <row r="133" spans="1:34" ht="10.050000000000001" customHeight="1">
      <c r="A133" s="265"/>
      <c r="B133" s="102"/>
      <c r="C133" s="242" t="str">
        <f>IFERROR(VLOOKUP($E$121&amp;D133,抽選結果!B:F,3,FALSE),"")</f>
        <v>昭和・戸祭・附属サッカークラブ</v>
      </c>
      <c r="D133" s="247">
        <v>6</v>
      </c>
      <c r="E133" s="248"/>
      <c r="F133" s="126"/>
      <c r="G133" s="22"/>
      <c r="H133" s="83"/>
      <c r="I133" s="1"/>
      <c r="J133" s="1"/>
      <c r="K133" s="55"/>
      <c r="X133" s="54"/>
      <c r="Y133" s="7"/>
      <c r="Z133" s="7"/>
      <c r="AA133" s="55"/>
      <c r="AB133" s="22"/>
      <c r="AC133" s="125"/>
      <c r="AD133" s="243"/>
      <c r="AE133" s="243"/>
      <c r="AF133" s="242"/>
      <c r="AG133" s="101"/>
      <c r="AH133" s="253"/>
    </row>
    <row r="134" spans="1:34" ht="10.050000000000001" customHeight="1">
      <c r="A134" s="265"/>
      <c r="B134" s="102"/>
      <c r="C134" s="242"/>
      <c r="D134" s="247"/>
      <c r="E134" s="248"/>
      <c r="F134" s="22"/>
      <c r="G134" s="22"/>
      <c r="H134" s="83"/>
      <c r="I134" s="1"/>
      <c r="J134" s="1"/>
      <c r="K134" s="55"/>
      <c r="X134" s="54"/>
      <c r="Y134" s="7"/>
      <c r="Z134" s="7"/>
      <c r="AA134" s="55"/>
      <c r="AB134" s="22"/>
      <c r="AC134" s="126"/>
      <c r="AD134" s="243"/>
      <c r="AE134" s="243">
        <v>1</v>
      </c>
      <c r="AF134" s="242" t="str">
        <f>IFERROR(VLOOKUP($AD$128&amp;AE134,抽選結果!B:F,3,FALSE),"")</f>
        <v>大谷東フットボールクラブ</v>
      </c>
      <c r="AG134" s="101"/>
      <c r="AH134" s="253"/>
    </row>
    <row r="135" spans="1:34" ht="10.050000000000001" customHeight="1" thickBot="1">
      <c r="A135" s="266"/>
      <c r="B135" s="102"/>
      <c r="C135" s="236"/>
      <c r="D135" s="103"/>
      <c r="E135" s="104"/>
      <c r="H135" s="83"/>
      <c r="K135" s="84"/>
      <c r="X135" s="83"/>
      <c r="AA135" s="84"/>
      <c r="AC135" s="86"/>
      <c r="AD135" s="243"/>
      <c r="AE135" s="243"/>
      <c r="AF135" s="242"/>
      <c r="AG135" s="101"/>
      <c r="AH135" s="254"/>
    </row>
    <row r="136" spans="1:34" ht="13.8" thickTop="1"/>
  </sheetData>
  <mergeCells count="298">
    <mergeCell ref="A88:A103"/>
    <mergeCell ref="A72:A87"/>
    <mergeCell ref="A56:A71"/>
    <mergeCell ref="AD9:AD14"/>
    <mergeCell ref="A7:F7"/>
    <mergeCell ref="AC7:AH7"/>
    <mergeCell ref="AH72:AH87"/>
    <mergeCell ref="AF17:AF18"/>
    <mergeCell ref="AF19:AF20"/>
    <mergeCell ref="J65:J78"/>
    <mergeCell ref="C57:C58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C36:C37"/>
    <mergeCell ref="C38:C39"/>
    <mergeCell ref="AF24:AF25"/>
    <mergeCell ref="A1:AH1"/>
    <mergeCell ref="L7:W7"/>
    <mergeCell ref="AF9:AF10"/>
    <mergeCell ref="AE11:AE12"/>
    <mergeCell ref="AE9:AE10"/>
    <mergeCell ref="AH24:AH39"/>
    <mergeCell ref="AH8:AH23"/>
    <mergeCell ref="A40:A55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C32:C33"/>
    <mergeCell ref="D32:D33"/>
    <mergeCell ref="E32:E39"/>
    <mergeCell ref="C34:C35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E112:E119"/>
    <mergeCell ref="C114:C115"/>
    <mergeCell ref="D114:D115"/>
    <mergeCell ref="AF112:AF113"/>
    <mergeCell ref="AF114:AF115"/>
    <mergeCell ref="AF116:AF117"/>
    <mergeCell ref="AF118:AF119"/>
    <mergeCell ref="AF106:AF107"/>
    <mergeCell ref="AF108:AF109"/>
    <mergeCell ref="Q73:R99"/>
    <mergeCell ref="AF73:AF74"/>
    <mergeCell ref="AF75:AF76"/>
    <mergeCell ref="AE73:AE74"/>
    <mergeCell ref="Y65:Y78"/>
    <mergeCell ref="AD81:AD86"/>
    <mergeCell ref="AD73:AD78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E104:AE105"/>
    <mergeCell ref="AE106:AE107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D104:AD111"/>
    <mergeCell ref="AF110:AF111"/>
    <mergeCell ref="AF126:AF127"/>
    <mergeCell ref="AF124:AF125"/>
    <mergeCell ref="AF122:AF123"/>
    <mergeCell ref="AF120:AF121"/>
    <mergeCell ref="AF104:AF105"/>
    <mergeCell ref="AE120:AE121"/>
    <mergeCell ref="AF26:AF27"/>
    <mergeCell ref="AE28:AE29"/>
    <mergeCell ref="AF28:AF29"/>
    <mergeCell ref="AE30:AE31"/>
    <mergeCell ref="AF30:AF31"/>
    <mergeCell ref="AD32:AD39"/>
    <mergeCell ref="AE32:AE33"/>
    <mergeCell ref="AF32:AF33"/>
    <mergeCell ref="AE34:AE35"/>
    <mergeCell ref="AF34:AF35"/>
    <mergeCell ref="AF36:AF37"/>
    <mergeCell ref="AF38:AF39"/>
    <mergeCell ref="D22:D23"/>
    <mergeCell ref="D20:D21"/>
    <mergeCell ref="D18:D19"/>
    <mergeCell ref="D16:D17"/>
    <mergeCell ref="D14:D15"/>
    <mergeCell ref="D12:D13"/>
    <mergeCell ref="D10:D11"/>
    <mergeCell ref="D8:D9"/>
    <mergeCell ref="AE43:AE44"/>
    <mergeCell ref="AD24:AD31"/>
    <mergeCell ref="AE24:AE25"/>
    <mergeCell ref="AE36:AE37"/>
    <mergeCell ref="AE38:AE39"/>
    <mergeCell ref="AE26:AE27"/>
    <mergeCell ref="C22:C23"/>
    <mergeCell ref="C20:C21"/>
    <mergeCell ref="D30:D31"/>
    <mergeCell ref="E16:E23"/>
    <mergeCell ref="D34:D35"/>
    <mergeCell ref="D36:D37"/>
    <mergeCell ref="D38:D39"/>
    <mergeCell ref="H7:K7"/>
    <mergeCell ref="X7:AA7"/>
    <mergeCell ref="C18:C19"/>
    <mergeCell ref="C16:C17"/>
    <mergeCell ref="C14:C15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AE108:AE109"/>
    <mergeCell ref="AE110:AE111"/>
    <mergeCell ref="AD112:AD119"/>
    <mergeCell ref="AE112:AE113"/>
    <mergeCell ref="AE114:AE115"/>
    <mergeCell ref="AE116:AE117"/>
    <mergeCell ref="AE118:AE119"/>
    <mergeCell ref="AE130:AE131"/>
    <mergeCell ref="AE128:AE129"/>
    <mergeCell ref="AE126:AE127"/>
    <mergeCell ref="AE124:AE125"/>
    <mergeCell ref="AE122:AE123"/>
    <mergeCell ref="AF134:AF135"/>
    <mergeCell ref="C40:C41"/>
    <mergeCell ref="D40:D41"/>
    <mergeCell ref="E40:E47"/>
    <mergeCell ref="C42:C43"/>
    <mergeCell ref="D42:D43"/>
    <mergeCell ref="C44:C45"/>
    <mergeCell ref="D44:D45"/>
    <mergeCell ref="C46:C47"/>
    <mergeCell ref="D46:D47"/>
    <mergeCell ref="C48:C49"/>
    <mergeCell ref="D48:D49"/>
    <mergeCell ref="E48:E55"/>
    <mergeCell ref="C50:C51"/>
    <mergeCell ref="D50:D51"/>
    <mergeCell ref="C52:C53"/>
    <mergeCell ref="D52:D53"/>
    <mergeCell ref="C54:C55"/>
    <mergeCell ref="D54:D55"/>
    <mergeCell ref="D57:D58"/>
    <mergeCell ref="E57:E62"/>
    <mergeCell ref="C59:C60"/>
    <mergeCell ref="D59:D60"/>
    <mergeCell ref="C61:C62"/>
    <mergeCell ref="D61:D62"/>
    <mergeCell ref="C65:C66"/>
    <mergeCell ref="D65:D66"/>
    <mergeCell ref="E65:E70"/>
    <mergeCell ref="C67:C68"/>
    <mergeCell ref="D67:D68"/>
    <mergeCell ref="C69:C70"/>
    <mergeCell ref="D69:D70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E96:E103"/>
    <mergeCell ref="C98:C99"/>
    <mergeCell ref="D98:D99"/>
    <mergeCell ref="C100:C101"/>
    <mergeCell ref="D100:D101"/>
    <mergeCell ref="C102:C103"/>
    <mergeCell ref="D102:D103"/>
    <mergeCell ref="C88:C89"/>
    <mergeCell ref="D88:D89"/>
    <mergeCell ref="E88:E95"/>
    <mergeCell ref="C90:C91"/>
    <mergeCell ref="D90:D91"/>
    <mergeCell ref="C92:C93"/>
    <mergeCell ref="D92:D93"/>
    <mergeCell ref="C94:C95"/>
    <mergeCell ref="D94:D95"/>
    <mergeCell ref="C116:C117"/>
    <mergeCell ref="D116:D117"/>
    <mergeCell ref="C118:C119"/>
    <mergeCell ref="D118:D119"/>
    <mergeCell ref="AF88:AF89"/>
    <mergeCell ref="AE90:AE91"/>
    <mergeCell ref="AF90:AF91"/>
    <mergeCell ref="AE92:AE93"/>
    <mergeCell ref="AF92:AF93"/>
    <mergeCell ref="AE94:AE95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C96:C97"/>
    <mergeCell ref="D96:D97"/>
    <mergeCell ref="AE62:AE63"/>
    <mergeCell ref="AF62:AF63"/>
    <mergeCell ref="AF56:AF57"/>
    <mergeCell ref="AE58:AE59"/>
    <mergeCell ref="AF58:AF59"/>
    <mergeCell ref="AE60:AE61"/>
    <mergeCell ref="AF60:AF61"/>
    <mergeCell ref="AD64:AD71"/>
    <mergeCell ref="AE64:AE65"/>
    <mergeCell ref="AF64:AF65"/>
    <mergeCell ref="AE66:AE67"/>
    <mergeCell ref="AF66:AF67"/>
    <mergeCell ref="AE68:AE69"/>
    <mergeCell ref="AF68:AF69"/>
    <mergeCell ref="AE70:AE71"/>
    <mergeCell ref="AF70:AF71"/>
    <mergeCell ref="AF43:AF44"/>
    <mergeCell ref="AE45:AE46"/>
    <mergeCell ref="AF45:AF46"/>
    <mergeCell ref="AD49:AD54"/>
    <mergeCell ref="AE49:AE50"/>
    <mergeCell ref="AF49:AF50"/>
    <mergeCell ref="AE51:AE52"/>
    <mergeCell ref="AF51:AF52"/>
    <mergeCell ref="AE53:AE54"/>
    <mergeCell ref="AF53:AF54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86</v>
      </c>
      <c r="U1" s="275"/>
      <c r="V1" s="275"/>
      <c r="W1" s="275"/>
      <c r="X1" s="274" t="str">
        <f>U10組合せ!A8</f>
        <v>真岡ハイトラ運動公園陸上競技場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89</v>
      </c>
      <c r="J3" s="275"/>
      <c r="M3" s="72"/>
      <c r="R3" s="72"/>
      <c r="S3" s="72"/>
      <c r="T3" s="72"/>
      <c r="U3" s="72"/>
      <c r="V3" s="10"/>
      <c r="X3" s="275" t="s">
        <v>90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1" t="str">
        <f>U10組合せ!C8</f>
        <v>ＴＥＡＭ　リフレＳＣ</v>
      </c>
      <c r="D7" s="281"/>
      <c r="E7" s="69"/>
      <c r="F7" s="106"/>
      <c r="G7" s="282" t="str">
        <f>U10組合せ!C10</f>
        <v>大田原城山サッカークラブ</v>
      </c>
      <c r="H7" s="282"/>
      <c r="I7" s="69"/>
      <c r="J7" s="112"/>
      <c r="K7" s="282" t="str">
        <f>U10組合せ!C12</f>
        <v>足利サッカークラブジュニア</v>
      </c>
      <c r="L7" s="282"/>
      <c r="M7" s="69"/>
      <c r="N7" s="112"/>
      <c r="O7" s="283" t="str">
        <f>U10組合せ!C14</f>
        <v>ＦＣプリメーロ</v>
      </c>
      <c r="P7" s="283"/>
      <c r="Q7" s="112"/>
      <c r="R7" s="281" t="str">
        <f>U10組合せ!C16</f>
        <v>ＦＣ中村Ｕ－１０</v>
      </c>
      <c r="S7" s="281"/>
      <c r="T7" s="69"/>
      <c r="U7" s="112"/>
      <c r="V7" s="282" t="str">
        <f>U10組合せ!C18</f>
        <v>Ｓ４　スペランツァ</v>
      </c>
      <c r="W7" s="282"/>
      <c r="X7" s="69"/>
      <c r="Y7" s="112"/>
      <c r="Z7" s="283" t="str">
        <f>U10組合せ!C20</f>
        <v>さくらボン・ディ・ボーラ</v>
      </c>
      <c r="AA7" s="283"/>
      <c r="AB7" s="69"/>
      <c r="AC7" s="112"/>
      <c r="AD7" s="283" t="str">
        <f>U10組合せ!C22</f>
        <v>藤原ＦＣ</v>
      </c>
      <c r="AE7" s="283"/>
    </row>
    <row r="8" spans="1:33" ht="20.100000000000001" customHeight="1">
      <c r="A8" s="1"/>
      <c r="B8" s="1"/>
      <c r="C8" s="281"/>
      <c r="D8" s="281"/>
      <c r="E8" s="69"/>
      <c r="F8" s="106"/>
      <c r="G8" s="282"/>
      <c r="H8" s="282"/>
      <c r="I8" s="69"/>
      <c r="J8" s="112"/>
      <c r="K8" s="282"/>
      <c r="L8" s="282"/>
      <c r="M8" s="69"/>
      <c r="N8" s="112"/>
      <c r="O8" s="283"/>
      <c r="P8" s="283"/>
      <c r="Q8" s="112"/>
      <c r="R8" s="281"/>
      <c r="S8" s="281"/>
      <c r="T8" s="69"/>
      <c r="U8" s="112"/>
      <c r="V8" s="282"/>
      <c r="W8" s="282"/>
      <c r="X8" s="69"/>
      <c r="Y8" s="112"/>
      <c r="Z8" s="283"/>
      <c r="AA8" s="283"/>
      <c r="AB8" s="69"/>
      <c r="AC8" s="112"/>
      <c r="AD8" s="283"/>
      <c r="AE8" s="283"/>
    </row>
    <row r="9" spans="1:33" ht="20.100000000000001" customHeight="1">
      <c r="A9" s="1"/>
      <c r="B9" s="1"/>
      <c r="C9" s="281"/>
      <c r="D9" s="281"/>
      <c r="E9" s="69"/>
      <c r="F9" s="106"/>
      <c r="G9" s="282"/>
      <c r="H9" s="282"/>
      <c r="I9" s="69"/>
      <c r="J9" s="112"/>
      <c r="K9" s="282"/>
      <c r="L9" s="282"/>
      <c r="M9" s="69"/>
      <c r="N9" s="112"/>
      <c r="O9" s="283"/>
      <c r="P9" s="283"/>
      <c r="Q9" s="112"/>
      <c r="R9" s="281"/>
      <c r="S9" s="281"/>
      <c r="T9" s="69"/>
      <c r="U9" s="112"/>
      <c r="V9" s="282"/>
      <c r="W9" s="282"/>
      <c r="X9" s="69"/>
      <c r="Y9" s="112"/>
      <c r="Z9" s="283"/>
      <c r="AA9" s="283"/>
      <c r="AB9" s="69"/>
      <c r="AC9" s="112"/>
      <c r="AD9" s="283"/>
      <c r="AE9" s="283"/>
    </row>
    <row r="10" spans="1:33" ht="19.5" customHeight="1">
      <c r="A10" s="1"/>
      <c r="B10" s="1"/>
      <c r="C10" s="281"/>
      <c r="D10" s="281"/>
      <c r="E10" s="69"/>
      <c r="F10" s="106"/>
      <c r="G10" s="282"/>
      <c r="H10" s="282"/>
      <c r="I10" s="69"/>
      <c r="J10" s="112"/>
      <c r="K10" s="282"/>
      <c r="L10" s="282"/>
      <c r="M10" s="69"/>
      <c r="N10" s="112"/>
      <c r="O10" s="283"/>
      <c r="P10" s="283"/>
      <c r="Q10" s="112"/>
      <c r="R10" s="281"/>
      <c r="S10" s="281"/>
      <c r="T10" s="69"/>
      <c r="U10" s="112"/>
      <c r="V10" s="282"/>
      <c r="W10" s="282"/>
      <c r="X10" s="69"/>
      <c r="Y10" s="112"/>
      <c r="Z10" s="283"/>
      <c r="AA10" s="283"/>
      <c r="AB10" s="69"/>
      <c r="AC10" s="112"/>
      <c r="AD10" s="283"/>
      <c r="AE10" s="283"/>
    </row>
    <row r="11" spans="1:33" ht="20.100000000000001" customHeight="1">
      <c r="A11" s="1"/>
      <c r="B11" s="1"/>
      <c r="C11" s="281"/>
      <c r="D11" s="281"/>
      <c r="E11" s="69"/>
      <c r="F11" s="106"/>
      <c r="G11" s="282"/>
      <c r="H11" s="282"/>
      <c r="I11" s="69"/>
      <c r="J11" s="112"/>
      <c r="K11" s="282"/>
      <c r="L11" s="282"/>
      <c r="M11" s="69"/>
      <c r="N11" s="112"/>
      <c r="O11" s="283"/>
      <c r="P11" s="283"/>
      <c r="Q11" s="112"/>
      <c r="R11" s="281"/>
      <c r="S11" s="281"/>
      <c r="T11" s="69"/>
      <c r="U11" s="112"/>
      <c r="V11" s="282"/>
      <c r="W11" s="282"/>
      <c r="X11" s="69"/>
      <c r="Y11" s="112"/>
      <c r="Z11" s="283"/>
      <c r="AA11" s="283"/>
      <c r="AB11" s="69"/>
      <c r="AC11" s="112"/>
      <c r="AD11" s="283"/>
      <c r="AE11" s="283"/>
    </row>
    <row r="12" spans="1:33" ht="20.100000000000001" customHeight="1">
      <c r="A12" s="1"/>
      <c r="B12" s="1"/>
      <c r="C12" s="281"/>
      <c r="D12" s="281"/>
      <c r="E12" s="69"/>
      <c r="F12" s="106"/>
      <c r="G12" s="282"/>
      <c r="H12" s="282"/>
      <c r="I12" s="69"/>
      <c r="J12" s="112"/>
      <c r="K12" s="282"/>
      <c r="L12" s="282"/>
      <c r="M12" s="69"/>
      <c r="N12" s="112"/>
      <c r="O12" s="283"/>
      <c r="P12" s="283"/>
      <c r="Q12" s="112"/>
      <c r="R12" s="281"/>
      <c r="S12" s="281"/>
      <c r="T12" s="69"/>
      <c r="U12" s="112"/>
      <c r="V12" s="282"/>
      <c r="W12" s="282"/>
      <c r="X12" s="69"/>
      <c r="Y12" s="112"/>
      <c r="Z12" s="283"/>
      <c r="AA12" s="283"/>
      <c r="AB12" s="69"/>
      <c r="AC12" s="112"/>
      <c r="AD12" s="283"/>
      <c r="AE12" s="283"/>
    </row>
    <row r="13" spans="1:33" ht="20.100000000000001" customHeight="1">
      <c r="A13" s="1"/>
      <c r="B13" s="1"/>
      <c r="C13" s="281"/>
      <c r="D13" s="281"/>
      <c r="E13" s="69"/>
      <c r="F13" s="106"/>
      <c r="G13" s="282"/>
      <c r="H13" s="282"/>
      <c r="I13" s="69"/>
      <c r="J13" s="112"/>
      <c r="K13" s="282"/>
      <c r="L13" s="282"/>
      <c r="M13" s="69"/>
      <c r="N13" s="112"/>
      <c r="O13" s="283"/>
      <c r="P13" s="283"/>
      <c r="Q13" s="112"/>
      <c r="R13" s="281"/>
      <c r="S13" s="281"/>
      <c r="T13" s="69"/>
      <c r="U13" s="112"/>
      <c r="V13" s="282"/>
      <c r="W13" s="282"/>
      <c r="X13" s="69"/>
      <c r="Y13" s="112"/>
      <c r="Z13" s="283"/>
      <c r="AA13" s="283"/>
      <c r="AB13" s="69"/>
      <c r="AC13" s="112"/>
      <c r="AD13" s="283"/>
      <c r="AE13" s="283"/>
    </row>
    <row r="14" spans="1:33" ht="19.5" customHeight="1">
      <c r="A14" s="1"/>
      <c r="B14" s="1"/>
      <c r="C14" s="281"/>
      <c r="D14" s="281"/>
      <c r="E14" s="69"/>
      <c r="F14" s="106"/>
      <c r="G14" s="282"/>
      <c r="H14" s="282"/>
      <c r="I14" s="69"/>
      <c r="J14" s="112"/>
      <c r="K14" s="282"/>
      <c r="L14" s="282"/>
      <c r="M14" s="69"/>
      <c r="N14" s="112"/>
      <c r="O14" s="283"/>
      <c r="P14" s="283"/>
      <c r="Q14" s="112"/>
      <c r="R14" s="281"/>
      <c r="S14" s="281"/>
      <c r="T14" s="69"/>
      <c r="U14" s="112"/>
      <c r="V14" s="282"/>
      <c r="W14" s="282"/>
      <c r="X14" s="69"/>
      <c r="Y14" s="112"/>
      <c r="Z14" s="283"/>
      <c r="AA14" s="283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ＴＥＡＭ　リフレＳＣ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大田原城山サッカークラブ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87" t="str">
        <f>K7</f>
        <v>足利サッカークラブジュニア</v>
      </c>
      <c r="H18" s="287"/>
      <c r="I18" s="287"/>
      <c r="J18" s="287"/>
      <c r="K18" s="287"/>
      <c r="L18" s="287"/>
      <c r="M18" s="28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ＦＣプリメーロ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87"/>
      <c r="H19" s="287"/>
      <c r="I19" s="287"/>
      <c r="J19" s="287"/>
      <c r="K19" s="287"/>
      <c r="L19" s="287"/>
      <c r="M19" s="28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ＦＣ中村Ｕ－１０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Ｓ４　スペランツァ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さくらボン・ディ・ボーラ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藤原ＦＣ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ＴＥＡＭ　リフレＳＣ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87" t="str">
        <f>K7</f>
        <v>足利サッカークラブジュニア</v>
      </c>
      <c r="V24" s="287"/>
      <c r="W24" s="287"/>
      <c r="X24" s="287"/>
      <c r="Y24" s="287"/>
      <c r="Z24" s="287"/>
      <c r="AA24" s="28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87"/>
      <c r="V25" s="287"/>
      <c r="W25" s="287"/>
      <c r="X25" s="287"/>
      <c r="Y25" s="287"/>
      <c r="Z25" s="287"/>
      <c r="AA25" s="28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大田原城山サッカークラブ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ＦＣプリメーロ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ＦＣ中村Ｕ－１０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さくらボン・ディ・ボーラ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Ｓ４　スペランツァ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藤原ＦＣ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ＴＥＡＭ　リフレＳＣ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ＦＣプリメーロ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大田原城山サッカークラブ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87" t="str">
        <f>K7</f>
        <v>足利サッカークラブジュニア</v>
      </c>
      <c r="V34" s="287"/>
      <c r="W34" s="287"/>
      <c r="X34" s="287"/>
      <c r="Y34" s="287"/>
      <c r="Z34" s="287"/>
      <c r="AA34" s="28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87"/>
      <c r="V35" s="287"/>
      <c r="W35" s="287"/>
      <c r="X35" s="287"/>
      <c r="Y35" s="287"/>
      <c r="Z35" s="287"/>
      <c r="AA35" s="28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ＦＣ中村Ｕ－１０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藤原ＦＣ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Ｓ４　スペランツァ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さくらボン・ディ・ボーラ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Aリーグ</v>
      </c>
      <c r="C41" s="289"/>
      <c r="D41" s="289"/>
      <c r="E41" s="290"/>
      <c r="F41" s="324" t="str">
        <f>B43</f>
        <v>ＴＥＡＭ　リフレＳＣ</v>
      </c>
      <c r="G41" s="325"/>
      <c r="H41" s="328" t="str">
        <f>B45</f>
        <v>大田原城山サッカークラブ</v>
      </c>
      <c r="I41" s="329"/>
      <c r="J41" s="320" t="str">
        <f>B47</f>
        <v>足利サッカークラブジュニア</v>
      </c>
      <c r="K41" s="321"/>
      <c r="L41" s="310" t="str">
        <f>B49</f>
        <v>ＦＣプリメーロ</v>
      </c>
      <c r="M41" s="312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AAリーグ</v>
      </c>
      <c r="S41" s="289"/>
      <c r="T41" s="289"/>
      <c r="U41" s="290"/>
      <c r="V41" s="310" t="str">
        <f>R7</f>
        <v>ＦＣ中村Ｕ－１０</v>
      </c>
      <c r="W41" s="312"/>
      <c r="X41" s="316" t="str">
        <f>V7</f>
        <v>Ｓ４　スペランツァ</v>
      </c>
      <c r="Y41" s="317"/>
      <c r="Z41" s="320" t="str">
        <f>Z7</f>
        <v>さくらボン・ディ・ボーラ</v>
      </c>
      <c r="AA41" s="321"/>
      <c r="AB41" s="310" t="str">
        <f>AD7</f>
        <v>藤原ＦＣ</v>
      </c>
      <c r="AC41" s="312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26"/>
      <c r="G42" s="327"/>
      <c r="H42" s="330"/>
      <c r="I42" s="331"/>
      <c r="J42" s="322"/>
      <c r="K42" s="323"/>
      <c r="L42" s="313"/>
      <c r="M42" s="315"/>
      <c r="N42" s="295"/>
      <c r="O42" s="295"/>
      <c r="P42" s="295"/>
      <c r="Q42" s="116"/>
      <c r="R42" s="291"/>
      <c r="S42" s="292"/>
      <c r="T42" s="292"/>
      <c r="U42" s="293"/>
      <c r="V42" s="313"/>
      <c r="W42" s="315"/>
      <c r="X42" s="318"/>
      <c r="Y42" s="319"/>
      <c r="Z42" s="322"/>
      <c r="AA42" s="323"/>
      <c r="AB42" s="313"/>
      <c r="AC42" s="315"/>
      <c r="AD42" s="295"/>
      <c r="AE42" s="295"/>
      <c r="AF42" s="295"/>
    </row>
    <row r="43" spans="2:33" ht="20.100000000000001" customHeight="1">
      <c r="B43" s="296" t="str">
        <f>C7</f>
        <v>ＴＥＡＭ　リフレＳＣ</v>
      </c>
      <c r="C43" s="297"/>
      <c r="D43" s="297"/>
      <c r="E43" s="298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ＦＣ中村Ｕ－１０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299"/>
      <c r="C44" s="300"/>
      <c r="D44" s="300"/>
      <c r="E44" s="301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大田原城山サッカークラブ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296" t="str">
        <f>V7</f>
        <v>Ｓ４　スペランツァ</v>
      </c>
      <c r="S45" s="297"/>
      <c r="T45" s="297"/>
      <c r="U45" s="298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299"/>
      <c r="S46" s="300"/>
      <c r="T46" s="300"/>
      <c r="U46" s="301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24" t="str">
        <f>K7</f>
        <v>足利サッカークラブジュニア</v>
      </c>
      <c r="C47" s="334"/>
      <c r="D47" s="334"/>
      <c r="E47" s="325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さくらボン・ディ・ボーラ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26"/>
      <c r="C48" s="335"/>
      <c r="D48" s="335"/>
      <c r="E48" s="327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0" t="str">
        <f>O7</f>
        <v>ＦＣプリメーロ</v>
      </c>
      <c r="C49" s="311"/>
      <c r="D49" s="311"/>
      <c r="E49" s="312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藤原ＦＣ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3"/>
      <c r="C50" s="314"/>
      <c r="D50" s="314"/>
      <c r="E50" s="315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1.7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U10組合せ!Q3</f>
        <v>１次ラウンド</v>
      </c>
      <c r="J52" s="274"/>
      <c r="K52" s="274"/>
      <c r="L52" s="274"/>
      <c r="M52" s="274"/>
      <c r="N52" s="108"/>
      <c r="O52" s="108"/>
      <c r="P52" s="108"/>
      <c r="Q52" s="108"/>
      <c r="R52" s="108"/>
      <c r="T52" s="275" t="s">
        <v>83</v>
      </c>
      <c r="U52" s="275"/>
      <c r="V52" s="275"/>
      <c r="W52" s="275"/>
      <c r="X52" s="274" t="str">
        <f>U10組合せ!A24</f>
        <v>真岡ハイトラ運動公園運動広場1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72"/>
      <c r="S53" s="72"/>
      <c r="T53" s="72"/>
      <c r="U53" s="7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275" t="s">
        <v>46</v>
      </c>
      <c r="J54" s="275"/>
      <c r="M54" s="72"/>
      <c r="R54" s="72"/>
      <c r="S54" s="72"/>
      <c r="T54" s="72"/>
      <c r="U54" s="72"/>
      <c r="V54" s="10"/>
      <c r="X54" s="275" t="s">
        <v>81</v>
      </c>
      <c r="Y54" s="275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0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09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53"/>
      <c r="E56" s="12"/>
      <c r="F56" s="12"/>
      <c r="G56" s="110"/>
      <c r="H56" s="11"/>
      <c r="I56" s="111"/>
      <c r="J56" s="12"/>
      <c r="K56" s="13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10"/>
      <c r="W56" s="11"/>
      <c r="X56" s="111"/>
      <c r="Y56" s="12"/>
      <c r="Z56" s="13"/>
      <c r="AA56" s="53"/>
      <c r="AB56" s="12"/>
      <c r="AC56" s="12"/>
      <c r="AD56" s="13"/>
    </row>
    <row r="57" spans="1:33" ht="20.100000000000001" customHeight="1">
      <c r="A57" s="1"/>
      <c r="B57" s="1"/>
      <c r="C57" s="276">
        <v>1</v>
      </c>
      <c r="D57" s="276"/>
      <c r="E57" s="18"/>
      <c r="F57" s="1"/>
      <c r="G57" s="276">
        <v>2</v>
      </c>
      <c r="H57" s="276"/>
      <c r="I57" s="18"/>
      <c r="J57" s="1"/>
      <c r="K57" s="276">
        <v>3</v>
      </c>
      <c r="L57" s="276"/>
      <c r="M57" s="18"/>
      <c r="N57" s="1"/>
      <c r="O57" s="276">
        <v>4</v>
      </c>
      <c r="P57" s="276"/>
      <c r="Q57" s="1"/>
      <c r="R57" s="276">
        <v>5</v>
      </c>
      <c r="S57" s="276"/>
      <c r="T57" s="18"/>
      <c r="U57" s="1"/>
      <c r="V57" s="276">
        <v>6</v>
      </c>
      <c r="W57" s="276"/>
      <c r="X57" s="18"/>
      <c r="Y57" s="1"/>
      <c r="Z57" s="276">
        <v>7</v>
      </c>
      <c r="AA57" s="276"/>
      <c r="AB57" s="18"/>
      <c r="AC57" s="1"/>
      <c r="AD57" s="276">
        <v>8</v>
      </c>
      <c r="AE57" s="276"/>
    </row>
    <row r="58" spans="1:33" ht="20.100000000000001" customHeight="1">
      <c r="A58" s="1"/>
      <c r="B58" s="1"/>
      <c r="C58" s="282" t="str">
        <f>U10組合せ!C24</f>
        <v>栃木Ｃｈａｒｍｅ．Ｆ．Ｃ</v>
      </c>
      <c r="D58" s="282"/>
      <c r="E58" s="69"/>
      <c r="F58" s="106"/>
      <c r="G58" s="281" t="str">
        <f>U10組合せ!C26</f>
        <v>大山フットボールクラブアミーゴ</v>
      </c>
      <c r="H58" s="281"/>
      <c r="I58" s="69"/>
      <c r="J58" s="112"/>
      <c r="K58" s="282" t="str">
        <f>U10組合せ!C28</f>
        <v>栃木ＳＣ　Ｕ－１２</v>
      </c>
      <c r="L58" s="282"/>
      <c r="M58" s="69"/>
      <c r="N58" s="112"/>
      <c r="O58" s="283" t="str">
        <f>U10組合せ!C30</f>
        <v>ＫＳＣ鹿沼</v>
      </c>
      <c r="P58" s="283"/>
      <c r="Q58" s="112"/>
      <c r="R58" s="283" t="str">
        <f>U10組合せ!C32</f>
        <v>久下田ＦＣ</v>
      </c>
      <c r="S58" s="283"/>
      <c r="T58" s="69"/>
      <c r="U58" s="112"/>
      <c r="V58" s="281" t="str">
        <f>U10組合せ!C34</f>
        <v>ともぞうサッカークラブ　Ｕ１０Ｂ</v>
      </c>
      <c r="W58" s="281"/>
      <c r="X58" s="69"/>
      <c r="Y58" s="112"/>
      <c r="Z58" s="283" t="str">
        <f>U10組合せ!C36</f>
        <v>ＦＣバジェルボ那須烏山</v>
      </c>
      <c r="AA58" s="283"/>
      <c r="AB58" s="69"/>
      <c r="AC58" s="112"/>
      <c r="AD58" s="336" t="str">
        <f>U10組合せ!C38</f>
        <v>栃木ウーヴァＦＣ・Ｕ－１０　ウィナーズ</v>
      </c>
      <c r="AE58" s="336"/>
    </row>
    <row r="59" spans="1:33" ht="20.100000000000001" customHeight="1">
      <c r="A59" s="1"/>
      <c r="B59" s="1"/>
      <c r="C59" s="282"/>
      <c r="D59" s="282"/>
      <c r="E59" s="69"/>
      <c r="F59" s="106"/>
      <c r="G59" s="281"/>
      <c r="H59" s="281"/>
      <c r="I59" s="69"/>
      <c r="J59" s="112"/>
      <c r="K59" s="282"/>
      <c r="L59" s="282"/>
      <c r="M59" s="69"/>
      <c r="N59" s="112"/>
      <c r="O59" s="283"/>
      <c r="P59" s="283"/>
      <c r="Q59" s="112"/>
      <c r="R59" s="283"/>
      <c r="S59" s="283"/>
      <c r="T59" s="69"/>
      <c r="U59" s="112"/>
      <c r="V59" s="281"/>
      <c r="W59" s="281"/>
      <c r="X59" s="69"/>
      <c r="Y59" s="112"/>
      <c r="Z59" s="283"/>
      <c r="AA59" s="283"/>
      <c r="AB59" s="69"/>
      <c r="AC59" s="112"/>
      <c r="AD59" s="336"/>
      <c r="AE59" s="336"/>
    </row>
    <row r="60" spans="1:33" ht="20.100000000000001" customHeight="1">
      <c r="A60" s="1"/>
      <c r="B60" s="1"/>
      <c r="C60" s="282"/>
      <c r="D60" s="282"/>
      <c r="E60" s="69"/>
      <c r="F60" s="106"/>
      <c r="G60" s="281"/>
      <c r="H60" s="281"/>
      <c r="I60" s="69"/>
      <c r="J60" s="112"/>
      <c r="K60" s="282"/>
      <c r="L60" s="282"/>
      <c r="M60" s="69"/>
      <c r="N60" s="112"/>
      <c r="O60" s="283"/>
      <c r="P60" s="283"/>
      <c r="Q60" s="112"/>
      <c r="R60" s="283"/>
      <c r="S60" s="283"/>
      <c r="T60" s="69"/>
      <c r="U60" s="112"/>
      <c r="V60" s="281"/>
      <c r="W60" s="281"/>
      <c r="X60" s="69"/>
      <c r="Y60" s="112"/>
      <c r="Z60" s="283"/>
      <c r="AA60" s="283"/>
      <c r="AB60" s="69"/>
      <c r="AC60" s="112"/>
      <c r="AD60" s="336"/>
      <c r="AE60" s="336"/>
    </row>
    <row r="61" spans="1:33" ht="19.5" customHeight="1">
      <c r="A61" s="1"/>
      <c r="B61" s="1"/>
      <c r="C61" s="282"/>
      <c r="D61" s="282"/>
      <c r="E61" s="69"/>
      <c r="F61" s="106"/>
      <c r="G61" s="281"/>
      <c r="H61" s="281"/>
      <c r="I61" s="69"/>
      <c r="J61" s="112"/>
      <c r="K61" s="282"/>
      <c r="L61" s="282"/>
      <c r="M61" s="69"/>
      <c r="N61" s="112"/>
      <c r="O61" s="283"/>
      <c r="P61" s="283"/>
      <c r="Q61" s="112"/>
      <c r="R61" s="283"/>
      <c r="S61" s="283"/>
      <c r="T61" s="69"/>
      <c r="U61" s="112"/>
      <c r="V61" s="281"/>
      <c r="W61" s="281"/>
      <c r="X61" s="69"/>
      <c r="Y61" s="112"/>
      <c r="Z61" s="283"/>
      <c r="AA61" s="283"/>
      <c r="AB61" s="69"/>
      <c r="AC61" s="112"/>
      <c r="AD61" s="336"/>
      <c r="AE61" s="336"/>
    </row>
    <row r="62" spans="1:33" ht="20.100000000000001" customHeight="1">
      <c r="A62" s="1"/>
      <c r="B62" s="1"/>
      <c r="C62" s="282"/>
      <c r="D62" s="282"/>
      <c r="E62" s="69"/>
      <c r="F62" s="106"/>
      <c r="G62" s="281"/>
      <c r="H62" s="281"/>
      <c r="I62" s="69"/>
      <c r="J62" s="112"/>
      <c r="K62" s="282"/>
      <c r="L62" s="282"/>
      <c r="M62" s="69"/>
      <c r="N62" s="112"/>
      <c r="O62" s="283"/>
      <c r="P62" s="283"/>
      <c r="Q62" s="112"/>
      <c r="R62" s="283"/>
      <c r="S62" s="283"/>
      <c r="T62" s="69"/>
      <c r="U62" s="112"/>
      <c r="V62" s="281"/>
      <c r="W62" s="281"/>
      <c r="X62" s="69"/>
      <c r="Y62" s="112"/>
      <c r="Z62" s="283"/>
      <c r="AA62" s="283"/>
      <c r="AB62" s="69"/>
      <c r="AC62" s="112"/>
      <c r="AD62" s="336"/>
      <c r="AE62" s="336"/>
    </row>
    <row r="63" spans="1:33" ht="20.100000000000001" customHeight="1">
      <c r="A63" s="1"/>
      <c r="B63" s="1"/>
      <c r="C63" s="282"/>
      <c r="D63" s="282"/>
      <c r="E63" s="69"/>
      <c r="F63" s="106"/>
      <c r="G63" s="281"/>
      <c r="H63" s="281"/>
      <c r="I63" s="69"/>
      <c r="J63" s="112"/>
      <c r="K63" s="282"/>
      <c r="L63" s="282"/>
      <c r="M63" s="69"/>
      <c r="N63" s="112"/>
      <c r="O63" s="283"/>
      <c r="P63" s="283"/>
      <c r="Q63" s="112"/>
      <c r="R63" s="283"/>
      <c r="S63" s="283"/>
      <c r="T63" s="69"/>
      <c r="U63" s="112"/>
      <c r="V63" s="281"/>
      <c r="W63" s="281"/>
      <c r="X63" s="69"/>
      <c r="Y63" s="112"/>
      <c r="Z63" s="283"/>
      <c r="AA63" s="283"/>
      <c r="AB63" s="69"/>
      <c r="AC63" s="112"/>
      <c r="AD63" s="336"/>
      <c r="AE63" s="336"/>
    </row>
    <row r="64" spans="1:33" ht="20.100000000000001" customHeight="1">
      <c r="A64" s="1"/>
      <c r="B64" s="1"/>
      <c r="C64" s="282"/>
      <c r="D64" s="282"/>
      <c r="E64" s="69"/>
      <c r="F64" s="106"/>
      <c r="G64" s="281"/>
      <c r="H64" s="281"/>
      <c r="I64" s="69"/>
      <c r="J64" s="112"/>
      <c r="K64" s="282"/>
      <c r="L64" s="282"/>
      <c r="M64" s="69"/>
      <c r="N64" s="112"/>
      <c r="O64" s="283"/>
      <c r="P64" s="283"/>
      <c r="Q64" s="112"/>
      <c r="R64" s="283"/>
      <c r="S64" s="283"/>
      <c r="T64" s="69"/>
      <c r="U64" s="112"/>
      <c r="V64" s="281"/>
      <c r="W64" s="281"/>
      <c r="X64" s="69"/>
      <c r="Y64" s="112"/>
      <c r="Z64" s="283"/>
      <c r="AA64" s="283"/>
      <c r="AB64" s="69"/>
      <c r="AC64" s="112"/>
      <c r="AD64" s="336"/>
      <c r="AE64" s="336"/>
    </row>
    <row r="65" spans="1:33" ht="19.5" customHeight="1">
      <c r="A65" s="1"/>
      <c r="B65" s="1"/>
      <c r="C65" s="282"/>
      <c r="D65" s="282"/>
      <c r="E65" s="69"/>
      <c r="F65" s="106"/>
      <c r="G65" s="281"/>
      <c r="H65" s="281"/>
      <c r="I65" s="69"/>
      <c r="J65" s="112"/>
      <c r="K65" s="282"/>
      <c r="L65" s="282"/>
      <c r="M65" s="69"/>
      <c r="N65" s="112"/>
      <c r="O65" s="283"/>
      <c r="P65" s="283"/>
      <c r="Q65" s="112"/>
      <c r="R65" s="283"/>
      <c r="S65" s="283"/>
      <c r="T65" s="69"/>
      <c r="U65" s="112"/>
      <c r="V65" s="281"/>
      <c r="W65" s="281"/>
      <c r="X65" s="69"/>
      <c r="Y65" s="112"/>
      <c r="Z65" s="283"/>
      <c r="AA65" s="283"/>
      <c r="AB65" s="69"/>
      <c r="AC65" s="112"/>
      <c r="AD65" s="336"/>
      <c r="AE65" s="336"/>
    </row>
    <row r="66" spans="1:33" ht="19.2">
      <c r="B66" s="68" t="s">
        <v>91</v>
      </c>
      <c r="D66" s="6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13"/>
      <c r="AD66" s="120" t="s">
        <v>158</v>
      </c>
      <c r="AE66" s="120" t="s">
        <v>157</v>
      </c>
      <c r="AF66" s="120" t="s">
        <v>159</v>
      </c>
      <c r="AG66" s="114"/>
    </row>
    <row r="67" spans="1:33" ht="13.5" customHeight="1">
      <c r="B67" s="276" t="s">
        <v>92</v>
      </c>
      <c r="C67" s="276" t="s">
        <v>4</v>
      </c>
      <c r="D67" s="284">
        <v>0.5</v>
      </c>
      <c r="E67" s="284"/>
      <c r="F67" s="284"/>
      <c r="G67" s="279" t="str">
        <f>C58</f>
        <v>栃木Ｃｈａｒｍｅ．Ｆ．Ｃ</v>
      </c>
      <c r="H67" s="279"/>
      <c r="I67" s="279"/>
      <c r="J67" s="279"/>
      <c r="K67" s="279"/>
      <c r="L67" s="279"/>
      <c r="M67" s="279"/>
      <c r="N67" s="278">
        <f>P67+P68</f>
        <v>0</v>
      </c>
      <c r="O67" s="285" t="s">
        <v>9</v>
      </c>
      <c r="P67" s="141">
        <v>0</v>
      </c>
      <c r="Q67" s="7" t="s">
        <v>45</v>
      </c>
      <c r="R67" s="141">
        <v>0</v>
      </c>
      <c r="S67" s="285" t="s">
        <v>10</v>
      </c>
      <c r="T67" s="278">
        <f>R67+R68</f>
        <v>0</v>
      </c>
      <c r="U67" s="337" t="str">
        <f>G58</f>
        <v>大山フットボールクラブアミーゴ</v>
      </c>
      <c r="V67" s="337"/>
      <c r="W67" s="337"/>
      <c r="X67" s="337"/>
      <c r="Y67" s="337"/>
      <c r="Z67" s="337"/>
      <c r="AA67" s="337"/>
      <c r="AC67" s="280" t="s">
        <v>127</v>
      </c>
      <c r="AD67" s="286">
        <v>5</v>
      </c>
      <c r="AE67" s="286" t="s">
        <v>157</v>
      </c>
      <c r="AF67" s="286">
        <v>6</v>
      </c>
      <c r="AG67" s="277" t="s">
        <v>128</v>
      </c>
    </row>
    <row r="68" spans="1:33" ht="14.1" customHeight="1">
      <c r="B68" s="276"/>
      <c r="C68" s="276"/>
      <c r="D68" s="284"/>
      <c r="E68" s="284"/>
      <c r="F68" s="284"/>
      <c r="G68" s="279"/>
      <c r="H68" s="279"/>
      <c r="I68" s="279"/>
      <c r="J68" s="279"/>
      <c r="K68" s="279"/>
      <c r="L68" s="279"/>
      <c r="M68" s="279"/>
      <c r="N68" s="278"/>
      <c r="O68" s="285"/>
      <c r="P68" s="141">
        <v>0</v>
      </c>
      <c r="Q68" s="7" t="s">
        <v>45</v>
      </c>
      <c r="R68" s="141">
        <v>0</v>
      </c>
      <c r="S68" s="285"/>
      <c r="T68" s="278"/>
      <c r="U68" s="337"/>
      <c r="V68" s="337"/>
      <c r="W68" s="337"/>
      <c r="X68" s="337"/>
      <c r="Y68" s="337"/>
      <c r="Z68" s="337"/>
      <c r="AA68" s="337"/>
      <c r="AC68" s="280"/>
      <c r="AD68" s="286"/>
      <c r="AE68" s="286"/>
      <c r="AF68" s="286"/>
      <c r="AG68" s="277"/>
    </row>
    <row r="69" spans="1:33" ht="14.1" customHeight="1">
      <c r="B69" s="276" t="s">
        <v>93</v>
      </c>
      <c r="C69" s="276" t="s">
        <v>4</v>
      </c>
      <c r="D69" s="284">
        <v>0.5</v>
      </c>
      <c r="E69" s="284"/>
      <c r="F69" s="284"/>
      <c r="G69" s="279" t="str">
        <f>K58</f>
        <v>栃木ＳＣ　Ｕ－１２</v>
      </c>
      <c r="H69" s="279"/>
      <c r="I69" s="279"/>
      <c r="J69" s="279"/>
      <c r="K69" s="279"/>
      <c r="L69" s="279"/>
      <c r="M69" s="279"/>
      <c r="N69" s="278">
        <f>P69+P70</f>
        <v>0</v>
      </c>
      <c r="O69" s="285" t="s">
        <v>9</v>
      </c>
      <c r="P69" s="141">
        <v>0</v>
      </c>
      <c r="Q69" s="7" t="s">
        <v>45</v>
      </c>
      <c r="R69" s="141">
        <v>0</v>
      </c>
      <c r="S69" s="285" t="s">
        <v>10</v>
      </c>
      <c r="T69" s="278">
        <f>R69+R70</f>
        <v>0</v>
      </c>
      <c r="U69" s="279" t="str">
        <f>O58</f>
        <v>ＫＳＣ鹿沼</v>
      </c>
      <c r="V69" s="279"/>
      <c r="W69" s="279"/>
      <c r="X69" s="279"/>
      <c r="Y69" s="279"/>
      <c r="Z69" s="279"/>
      <c r="AA69" s="279"/>
      <c r="AC69" s="280" t="s">
        <v>127</v>
      </c>
      <c r="AD69" s="286">
        <v>7</v>
      </c>
      <c r="AE69" s="286" t="s">
        <v>157</v>
      </c>
      <c r="AF69" s="286">
        <v>8</v>
      </c>
      <c r="AG69" s="277" t="s">
        <v>128</v>
      </c>
    </row>
    <row r="70" spans="1:33" ht="14.1" customHeight="1">
      <c r="B70" s="276"/>
      <c r="C70" s="276"/>
      <c r="D70" s="284"/>
      <c r="E70" s="284"/>
      <c r="F70" s="284"/>
      <c r="G70" s="279"/>
      <c r="H70" s="279"/>
      <c r="I70" s="279"/>
      <c r="J70" s="279"/>
      <c r="K70" s="279"/>
      <c r="L70" s="279"/>
      <c r="M70" s="279"/>
      <c r="N70" s="278"/>
      <c r="O70" s="285"/>
      <c r="P70" s="141">
        <v>0</v>
      </c>
      <c r="Q70" s="7" t="s">
        <v>45</v>
      </c>
      <c r="R70" s="141">
        <v>0</v>
      </c>
      <c r="S70" s="285"/>
      <c r="T70" s="278"/>
      <c r="U70" s="279"/>
      <c r="V70" s="279"/>
      <c r="W70" s="279"/>
      <c r="X70" s="279"/>
      <c r="Y70" s="279"/>
      <c r="Z70" s="279"/>
      <c r="AA70" s="279"/>
      <c r="AC70" s="280"/>
      <c r="AD70" s="286"/>
      <c r="AE70" s="286"/>
      <c r="AF70" s="286"/>
      <c r="AG70" s="277"/>
    </row>
    <row r="71" spans="1:33" ht="14.1" customHeight="1">
      <c r="B71" s="276" t="s">
        <v>92</v>
      </c>
      <c r="C71" s="276" t="s">
        <v>5</v>
      </c>
      <c r="D71" s="284">
        <v>0.52430555555555558</v>
      </c>
      <c r="E71" s="284"/>
      <c r="F71" s="284"/>
      <c r="G71" s="279" t="str">
        <f>R58</f>
        <v>久下田ＦＣ</v>
      </c>
      <c r="H71" s="279"/>
      <c r="I71" s="279"/>
      <c r="J71" s="279"/>
      <c r="K71" s="279"/>
      <c r="L71" s="279"/>
      <c r="M71" s="279"/>
      <c r="N71" s="278">
        <f>P71+P72</f>
        <v>0</v>
      </c>
      <c r="O71" s="285" t="s">
        <v>9</v>
      </c>
      <c r="P71" s="141">
        <v>0</v>
      </c>
      <c r="Q71" s="7" t="s">
        <v>45</v>
      </c>
      <c r="R71" s="141">
        <v>0</v>
      </c>
      <c r="S71" s="285" t="s">
        <v>10</v>
      </c>
      <c r="T71" s="278">
        <f>R71+R72</f>
        <v>0</v>
      </c>
      <c r="U71" s="337" t="str">
        <f>V58</f>
        <v>ともぞうサッカークラブ　Ｕ１０Ｂ</v>
      </c>
      <c r="V71" s="337"/>
      <c r="W71" s="337"/>
      <c r="X71" s="337"/>
      <c r="Y71" s="337"/>
      <c r="Z71" s="337"/>
      <c r="AA71" s="337"/>
      <c r="AC71" s="280" t="s">
        <v>127</v>
      </c>
      <c r="AD71" s="286">
        <v>1</v>
      </c>
      <c r="AE71" s="286" t="s">
        <v>157</v>
      </c>
      <c r="AF71" s="286">
        <v>2</v>
      </c>
      <c r="AG71" s="277" t="s">
        <v>128</v>
      </c>
    </row>
    <row r="72" spans="1:33" ht="14.1" customHeight="1">
      <c r="B72" s="276"/>
      <c r="C72" s="276"/>
      <c r="D72" s="284"/>
      <c r="E72" s="284"/>
      <c r="F72" s="284"/>
      <c r="G72" s="279"/>
      <c r="H72" s="279"/>
      <c r="I72" s="279"/>
      <c r="J72" s="279"/>
      <c r="K72" s="279"/>
      <c r="L72" s="279"/>
      <c r="M72" s="279"/>
      <c r="N72" s="278"/>
      <c r="O72" s="285"/>
      <c r="P72" s="141">
        <v>0</v>
      </c>
      <c r="Q72" s="7" t="s">
        <v>45</v>
      </c>
      <c r="R72" s="141">
        <v>0</v>
      </c>
      <c r="S72" s="285"/>
      <c r="T72" s="278"/>
      <c r="U72" s="337"/>
      <c r="V72" s="337"/>
      <c r="W72" s="337"/>
      <c r="X72" s="337"/>
      <c r="Y72" s="337"/>
      <c r="Z72" s="337"/>
      <c r="AA72" s="337"/>
      <c r="AC72" s="280"/>
      <c r="AD72" s="286"/>
      <c r="AE72" s="286"/>
      <c r="AF72" s="286"/>
      <c r="AG72" s="277"/>
    </row>
    <row r="73" spans="1:33" ht="14.1" customHeight="1">
      <c r="B73" s="276" t="s">
        <v>93</v>
      </c>
      <c r="C73" s="276" t="s">
        <v>5</v>
      </c>
      <c r="D73" s="284">
        <v>0.52430555555555558</v>
      </c>
      <c r="E73" s="284"/>
      <c r="F73" s="284"/>
      <c r="G73" s="279" t="str">
        <f>Z58</f>
        <v>ＦＣバジェルボ那須烏山</v>
      </c>
      <c r="H73" s="279"/>
      <c r="I73" s="279"/>
      <c r="J73" s="279"/>
      <c r="K73" s="279"/>
      <c r="L73" s="279"/>
      <c r="M73" s="279"/>
      <c r="N73" s="278">
        <f>P73+P74</f>
        <v>0</v>
      </c>
      <c r="O73" s="285" t="s">
        <v>9</v>
      </c>
      <c r="P73" s="141">
        <v>0</v>
      </c>
      <c r="Q73" s="7" t="s">
        <v>45</v>
      </c>
      <c r="R73" s="141">
        <v>0</v>
      </c>
      <c r="S73" s="285" t="s">
        <v>10</v>
      </c>
      <c r="T73" s="278">
        <f>R73+R74</f>
        <v>0</v>
      </c>
      <c r="U73" s="338" t="str">
        <f>AD58</f>
        <v>栃木ウーヴァＦＣ・Ｕ－１０　ウィナーズ</v>
      </c>
      <c r="V73" s="338"/>
      <c r="W73" s="338"/>
      <c r="X73" s="338"/>
      <c r="Y73" s="338"/>
      <c r="Z73" s="338"/>
      <c r="AA73" s="338"/>
      <c r="AC73" s="280" t="s">
        <v>127</v>
      </c>
      <c r="AD73" s="286">
        <v>3</v>
      </c>
      <c r="AE73" s="286" t="s">
        <v>157</v>
      </c>
      <c r="AF73" s="286">
        <v>4</v>
      </c>
      <c r="AG73" s="277" t="s">
        <v>128</v>
      </c>
    </row>
    <row r="74" spans="1:33" ht="14.1" customHeight="1">
      <c r="B74" s="276"/>
      <c r="C74" s="276"/>
      <c r="D74" s="284"/>
      <c r="E74" s="284"/>
      <c r="F74" s="284"/>
      <c r="G74" s="279"/>
      <c r="H74" s="279"/>
      <c r="I74" s="279"/>
      <c r="J74" s="279"/>
      <c r="K74" s="279"/>
      <c r="L74" s="279"/>
      <c r="M74" s="279"/>
      <c r="N74" s="278"/>
      <c r="O74" s="285"/>
      <c r="P74" s="141">
        <v>0</v>
      </c>
      <c r="Q74" s="7" t="s">
        <v>45</v>
      </c>
      <c r="R74" s="141">
        <v>0</v>
      </c>
      <c r="S74" s="285"/>
      <c r="T74" s="278"/>
      <c r="U74" s="338"/>
      <c r="V74" s="338"/>
      <c r="W74" s="338"/>
      <c r="X74" s="338"/>
      <c r="Y74" s="338"/>
      <c r="Z74" s="338"/>
      <c r="AA74" s="338"/>
      <c r="AC74" s="280"/>
      <c r="AD74" s="286"/>
      <c r="AE74" s="286"/>
      <c r="AF74" s="286"/>
      <c r="AG74" s="277"/>
    </row>
    <row r="75" spans="1:33" ht="14.1" customHeight="1">
      <c r="B75" s="276" t="s">
        <v>92</v>
      </c>
      <c r="C75" s="276" t="s">
        <v>6</v>
      </c>
      <c r="D75" s="284">
        <v>0.54861111111111116</v>
      </c>
      <c r="E75" s="284"/>
      <c r="F75" s="284"/>
      <c r="G75" s="279" t="str">
        <f>C58</f>
        <v>栃木Ｃｈａｒｍｅ．Ｆ．Ｃ</v>
      </c>
      <c r="H75" s="279"/>
      <c r="I75" s="279"/>
      <c r="J75" s="279"/>
      <c r="K75" s="279"/>
      <c r="L75" s="279"/>
      <c r="M75" s="279"/>
      <c r="N75" s="278">
        <f>P75+P76</f>
        <v>0</v>
      </c>
      <c r="O75" s="285" t="s">
        <v>9</v>
      </c>
      <c r="P75" s="141">
        <v>0</v>
      </c>
      <c r="Q75" s="7" t="s">
        <v>45</v>
      </c>
      <c r="R75" s="141">
        <v>0</v>
      </c>
      <c r="S75" s="285" t="s">
        <v>10</v>
      </c>
      <c r="T75" s="278">
        <f>R75+R76</f>
        <v>0</v>
      </c>
      <c r="U75" s="279" t="str">
        <f>K58</f>
        <v>栃木ＳＣ　Ｕ－１２</v>
      </c>
      <c r="V75" s="279"/>
      <c r="W75" s="279"/>
      <c r="X75" s="279"/>
      <c r="Y75" s="279"/>
      <c r="Z75" s="279"/>
      <c r="AA75" s="279"/>
      <c r="AC75" s="280" t="s">
        <v>127</v>
      </c>
      <c r="AD75" s="286">
        <v>6</v>
      </c>
      <c r="AE75" s="286" t="s">
        <v>157</v>
      </c>
      <c r="AF75" s="286">
        <v>7</v>
      </c>
      <c r="AG75" s="277" t="s">
        <v>128</v>
      </c>
    </row>
    <row r="76" spans="1:33" ht="14.1" customHeight="1">
      <c r="B76" s="276"/>
      <c r="C76" s="276"/>
      <c r="D76" s="284"/>
      <c r="E76" s="284"/>
      <c r="F76" s="284"/>
      <c r="G76" s="279"/>
      <c r="H76" s="279"/>
      <c r="I76" s="279"/>
      <c r="J76" s="279"/>
      <c r="K76" s="279"/>
      <c r="L76" s="279"/>
      <c r="M76" s="279"/>
      <c r="N76" s="278"/>
      <c r="O76" s="285"/>
      <c r="P76" s="141">
        <v>0</v>
      </c>
      <c r="Q76" s="7" t="s">
        <v>45</v>
      </c>
      <c r="R76" s="141">
        <v>0</v>
      </c>
      <c r="S76" s="285"/>
      <c r="T76" s="278"/>
      <c r="U76" s="279"/>
      <c r="V76" s="279"/>
      <c r="W76" s="279"/>
      <c r="X76" s="279"/>
      <c r="Y76" s="279"/>
      <c r="Z76" s="279"/>
      <c r="AA76" s="279"/>
      <c r="AC76" s="280"/>
      <c r="AD76" s="286"/>
      <c r="AE76" s="286"/>
      <c r="AF76" s="286"/>
      <c r="AG76" s="277"/>
    </row>
    <row r="77" spans="1:33" ht="14.1" customHeight="1">
      <c r="B77" s="276" t="s">
        <v>93</v>
      </c>
      <c r="C77" s="276" t="s">
        <v>6</v>
      </c>
      <c r="D77" s="284">
        <v>0.54861111111111116</v>
      </c>
      <c r="E77" s="284"/>
      <c r="F77" s="284"/>
      <c r="G77" s="337" t="str">
        <f>G58</f>
        <v>大山フットボールクラブアミーゴ</v>
      </c>
      <c r="H77" s="337"/>
      <c r="I77" s="337"/>
      <c r="J77" s="337"/>
      <c r="K77" s="337"/>
      <c r="L77" s="337"/>
      <c r="M77" s="337"/>
      <c r="N77" s="278">
        <f>P77+P78</f>
        <v>0</v>
      </c>
      <c r="O77" s="285" t="s">
        <v>9</v>
      </c>
      <c r="P77" s="141">
        <v>0</v>
      </c>
      <c r="Q77" s="7" t="s">
        <v>45</v>
      </c>
      <c r="R77" s="141">
        <v>0</v>
      </c>
      <c r="S77" s="285" t="s">
        <v>10</v>
      </c>
      <c r="T77" s="278">
        <f>R77+R78</f>
        <v>0</v>
      </c>
      <c r="U77" s="279" t="str">
        <f>O58</f>
        <v>ＫＳＣ鹿沼</v>
      </c>
      <c r="V77" s="279"/>
      <c r="W77" s="279"/>
      <c r="X77" s="279"/>
      <c r="Y77" s="279"/>
      <c r="Z77" s="279"/>
      <c r="AA77" s="279"/>
      <c r="AC77" s="280" t="s">
        <v>127</v>
      </c>
      <c r="AD77" s="286">
        <v>8</v>
      </c>
      <c r="AE77" s="286" t="s">
        <v>157</v>
      </c>
      <c r="AF77" s="286">
        <v>5</v>
      </c>
      <c r="AG77" s="277" t="s">
        <v>128</v>
      </c>
    </row>
    <row r="78" spans="1:33" ht="14.1" customHeight="1">
      <c r="B78" s="276"/>
      <c r="C78" s="276"/>
      <c r="D78" s="284"/>
      <c r="E78" s="284"/>
      <c r="F78" s="284"/>
      <c r="G78" s="337"/>
      <c r="H78" s="337"/>
      <c r="I78" s="337"/>
      <c r="J78" s="337"/>
      <c r="K78" s="337"/>
      <c r="L78" s="337"/>
      <c r="M78" s="337"/>
      <c r="N78" s="278"/>
      <c r="O78" s="285"/>
      <c r="P78" s="141">
        <v>0</v>
      </c>
      <c r="Q78" s="7" t="s">
        <v>45</v>
      </c>
      <c r="R78" s="141">
        <v>0</v>
      </c>
      <c r="S78" s="285"/>
      <c r="T78" s="278"/>
      <c r="U78" s="279"/>
      <c r="V78" s="279"/>
      <c r="W78" s="279"/>
      <c r="X78" s="279"/>
      <c r="Y78" s="279"/>
      <c r="Z78" s="279"/>
      <c r="AA78" s="279"/>
      <c r="AC78" s="280"/>
      <c r="AD78" s="286"/>
      <c r="AE78" s="286"/>
      <c r="AF78" s="286"/>
      <c r="AG78" s="277"/>
    </row>
    <row r="79" spans="1:33" ht="14.1" customHeight="1">
      <c r="B79" s="276" t="s">
        <v>92</v>
      </c>
      <c r="C79" s="276" t="s">
        <v>7</v>
      </c>
      <c r="D79" s="284">
        <v>0.57291666666666663</v>
      </c>
      <c r="E79" s="284"/>
      <c r="F79" s="284"/>
      <c r="G79" s="279" t="str">
        <f>R58</f>
        <v>久下田ＦＣ</v>
      </c>
      <c r="H79" s="279"/>
      <c r="I79" s="279"/>
      <c r="J79" s="279"/>
      <c r="K79" s="279"/>
      <c r="L79" s="279"/>
      <c r="M79" s="279"/>
      <c r="N79" s="278">
        <f>P79+P80</f>
        <v>0</v>
      </c>
      <c r="O79" s="285" t="s">
        <v>9</v>
      </c>
      <c r="P79" s="141">
        <v>0</v>
      </c>
      <c r="Q79" s="7" t="s">
        <v>45</v>
      </c>
      <c r="R79" s="141">
        <v>0</v>
      </c>
      <c r="S79" s="285" t="s">
        <v>10</v>
      </c>
      <c r="T79" s="278">
        <f>R79+R80</f>
        <v>0</v>
      </c>
      <c r="U79" s="279" t="str">
        <f>Z58</f>
        <v>ＦＣバジェルボ那須烏山</v>
      </c>
      <c r="V79" s="279"/>
      <c r="W79" s="279"/>
      <c r="X79" s="279"/>
      <c r="Y79" s="279"/>
      <c r="Z79" s="279"/>
      <c r="AA79" s="279"/>
      <c r="AC79" s="280" t="s">
        <v>127</v>
      </c>
      <c r="AD79" s="286">
        <v>2</v>
      </c>
      <c r="AE79" s="286" t="s">
        <v>157</v>
      </c>
      <c r="AF79" s="286">
        <v>3</v>
      </c>
      <c r="AG79" s="277" t="s">
        <v>128</v>
      </c>
    </row>
    <row r="80" spans="1:33" ht="14.1" customHeight="1">
      <c r="B80" s="276"/>
      <c r="C80" s="276"/>
      <c r="D80" s="284"/>
      <c r="E80" s="284"/>
      <c r="F80" s="284"/>
      <c r="G80" s="279"/>
      <c r="H80" s="279"/>
      <c r="I80" s="279"/>
      <c r="J80" s="279"/>
      <c r="K80" s="279"/>
      <c r="L80" s="279"/>
      <c r="M80" s="279"/>
      <c r="N80" s="278"/>
      <c r="O80" s="285"/>
      <c r="P80" s="141">
        <v>0</v>
      </c>
      <c r="Q80" s="7" t="s">
        <v>45</v>
      </c>
      <c r="R80" s="141">
        <v>0</v>
      </c>
      <c r="S80" s="285"/>
      <c r="T80" s="278"/>
      <c r="U80" s="279"/>
      <c r="V80" s="279"/>
      <c r="W80" s="279"/>
      <c r="X80" s="279"/>
      <c r="Y80" s="279"/>
      <c r="Z80" s="279"/>
      <c r="AA80" s="279"/>
      <c r="AC80" s="280"/>
      <c r="AD80" s="286"/>
      <c r="AE80" s="286"/>
      <c r="AF80" s="286"/>
      <c r="AG80" s="277"/>
    </row>
    <row r="81" spans="2:33" ht="14.1" customHeight="1">
      <c r="B81" s="276" t="s">
        <v>93</v>
      </c>
      <c r="C81" s="276" t="s">
        <v>7</v>
      </c>
      <c r="D81" s="284">
        <v>0.57291666666666663</v>
      </c>
      <c r="E81" s="284"/>
      <c r="F81" s="284"/>
      <c r="G81" s="337" t="str">
        <f>V58</f>
        <v>ともぞうサッカークラブ　Ｕ１０Ｂ</v>
      </c>
      <c r="H81" s="337"/>
      <c r="I81" s="337"/>
      <c r="J81" s="337"/>
      <c r="K81" s="337"/>
      <c r="L81" s="337"/>
      <c r="M81" s="337"/>
      <c r="N81" s="278">
        <f>P81+P82</f>
        <v>0</v>
      </c>
      <c r="O81" s="285" t="s">
        <v>9</v>
      </c>
      <c r="P81" s="141">
        <v>0</v>
      </c>
      <c r="Q81" s="7" t="s">
        <v>45</v>
      </c>
      <c r="R81" s="141">
        <v>0</v>
      </c>
      <c r="S81" s="285" t="s">
        <v>10</v>
      </c>
      <c r="T81" s="278">
        <f>R81+R82</f>
        <v>0</v>
      </c>
      <c r="U81" s="338" t="str">
        <f>AD58</f>
        <v>栃木ウーヴァＦＣ・Ｕ－１０　ウィナーズ</v>
      </c>
      <c r="V81" s="338"/>
      <c r="W81" s="338"/>
      <c r="X81" s="338"/>
      <c r="Y81" s="338"/>
      <c r="Z81" s="338"/>
      <c r="AA81" s="338"/>
      <c r="AC81" s="280" t="s">
        <v>127</v>
      </c>
      <c r="AD81" s="286">
        <v>4</v>
      </c>
      <c r="AE81" s="286" t="s">
        <v>157</v>
      </c>
      <c r="AF81" s="286">
        <v>1</v>
      </c>
      <c r="AG81" s="277" t="s">
        <v>128</v>
      </c>
    </row>
    <row r="82" spans="2:33" ht="14.1" customHeight="1">
      <c r="B82" s="276"/>
      <c r="C82" s="276"/>
      <c r="D82" s="284"/>
      <c r="E82" s="284"/>
      <c r="F82" s="284"/>
      <c r="G82" s="337"/>
      <c r="H82" s="337"/>
      <c r="I82" s="337"/>
      <c r="J82" s="337"/>
      <c r="K82" s="337"/>
      <c r="L82" s="337"/>
      <c r="M82" s="337"/>
      <c r="N82" s="278"/>
      <c r="O82" s="285"/>
      <c r="P82" s="141">
        <v>0</v>
      </c>
      <c r="Q82" s="7" t="s">
        <v>45</v>
      </c>
      <c r="R82" s="141">
        <v>0</v>
      </c>
      <c r="S82" s="285"/>
      <c r="T82" s="278"/>
      <c r="U82" s="338"/>
      <c r="V82" s="338"/>
      <c r="W82" s="338"/>
      <c r="X82" s="338"/>
      <c r="Y82" s="338"/>
      <c r="Z82" s="338"/>
      <c r="AA82" s="338"/>
      <c r="AC82" s="280"/>
      <c r="AD82" s="286"/>
      <c r="AE82" s="286"/>
      <c r="AF82" s="286"/>
      <c r="AG82" s="277"/>
    </row>
    <row r="83" spans="2:33" ht="14.1" customHeight="1">
      <c r="B83" s="276" t="s">
        <v>92</v>
      </c>
      <c r="C83" s="276" t="s">
        <v>8</v>
      </c>
      <c r="D83" s="284">
        <v>0.59722222222222221</v>
      </c>
      <c r="E83" s="284"/>
      <c r="F83" s="284"/>
      <c r="G83" s="279" t="str">
        <f>C58</f>
        <v>栃木Ｃｈａｒｍｅ．Ｆ．Ｃ</v>
      </c>
      <c r="H83" s="279"/>
      <c r="I83" s="279"/>
      <c r="J83" s="279"/>
      <c r="K83" s="279"/>
      <c r="L83" s="279"/>
      <c r="M83" s="279"/>
      <c r="N83" s="278">
        <f>P83+P84</f>
        <v>0</v>
      </c>
      <c r="O83" s="285" t="s">
        <v>9</v>
      </c>
      <c r="P83" s="141">
        <v>0</v>
      </c>
      <c r="Q83" s="7" t="s">
        <v>45</v>
      </c>
      <c r="R83" s="141">
        <v>0</v>
      </c>
      <c r="S83" s="285" t="s">
        <v>10</v>
      </c>
      <c r="T83" s="278">
        <f>R83+R84</f>
        <v>0</v>
      </c>
      <c r="U83" s="279" t="str">
        <f>O58</f>
        <v>ＫＳＣ鹿沼</v>
      </c>
      <c r="V83" s="279"/>
      <c r="W83" s="279"/>
      <c r="X83" s="279"/>
      <c r="Y83" s="279"/>
      <c r="Z83" s="279"/>
      <c r="AA83" s="279"/>
      <c r="AC83" s="280" t="s">
        <v>127</v>
      </c>
      <c r="AD83" s="286">
        <v>7</v>
      </c>
      <c r="AE83" s="286" t="s">
        <v>157</v>
      </c>
      <c r="AF83" s="286">
        <v>8</v>
      </c>
      <c r="AG83" s="277" t="s">
        <v>128</v>
      </c>
    </row>
    <row r="84" spans="2:33" ht="14.1" customHeight="1">
      <c r="B84" s="276"/>
      <c r="C84" s="276"/>
      <c r="D84" s="284"/>
      <c r="E84" s="284"/>
      <c r="F84" s="284"/>
      <c r="G84" s="279"/>
      <c r="H84" s="279"/>
      <c r="I84" s="279"/>
      <c r="J84" s="279"/>
      <c r="K84" s="279"/>
      <c r="L84" s="279"/>
      <c r="M84" s="279"/>
      <c r="N84" s="278"/>
      <c r="O84" s="285"/>
      <c r="P84" s="141">
        <v>0</v>
      </c>
      <c r="Q84" s="7" t="s">
        <v>45</v>
      </c>
      <c r="R84" s="141">
        <v>0</v>
      </c>
      <c r="S84" s="285"/>
      <c r="T84" s="278"/>
      <c r="U84" s="279"/>
      <c r="V84" s="279"/>
      <c r="W84" s="279"/>
      <c r="X84" s="279"/>
      <c r="Y84" s="279"/>
      <c r="Z84" s="279"/>
      <c r="AA84" s="279"/>
      <c r="AC84" s="280"/>
      <c r="AD84" s="286"/>
      <c r="AE84" s="286"/>
      <c r="AF84" s="286"/>
      <c r="AG84" s="277"/>
    </row>
    <row r="85" spans="2:33" ht="14.1" customHeight="1">
      <c r="B85" s="276" t="s">
        <v>93</v>
      </c>
      <c r="C85" s="276" t="s">
        <v>8</v>
      </c>
      <c r="D85" s="284">
        <v>0.59722222222222221</v>
      </c>
      <c r="E85" s="284"/>
      <c r="F85" s="284"/>
      <c r="G85" s="337" t="str">
        <f>G58</f>
        <v>大山フットボールクラブアミーゴ</v>
      </c>
      <c r="H85" s="337"/>
      <c r="I85" s="337"/>
      <c r="J85" s="337"/>
      <c r="K85" s="337"/>
      <c r="L85" s="337"/>
      <c r="M85" s="337"/>
      <c r="N85" s="278">
        <f>P85+P86</f>
        <v>0</v>
      </c>
      <c r="O85" s="285" t="s">
        <v>9</v>
      </c>
      <c r="P85" s="141">
        <v>0</v>
      </c>
      <c r="Q85" s="7" t="s">
        <v>45</v>
      </c>
      <c r="R85" s="141">
        <v>0</v>
      </c>
      <c r="S85" s="285" t="s">
        <v>10</v>
      </c>
      <c r="T85" s="278">
        <f>R85+R86</f>
        <v>0</v>
      </c>
      <c r="U85" s="279" t="str">
        <f>K58</f>
        <v>栃木ＳＣ　Ｕ－１２</v>
      </c>
      <c r="V85" s="279"/>
      <c r="W85" s="279"/>
      <c r="X85" s="279"/>
      <c r="Y85" s="279"/>
      <c r="Z85" s="279"/>
      <c r="AA85" s="279"/>
      <c r="AC85" s="280" t="s">
        <v>127</v>
      </c>
      <c r="AD85" s="286">
        <v>5</v>
      </c>
      <c r="AE85" s="286" t="s">
        <v>157</v>
      </c>
      <c r="AF85" s="286">
        <v>6</v>
      </c>
      <c r="AG85" s="277" t="s">
        <v>128</v>
      </c>
    </row>
    <row r="86" spans="2:33" ht="14.1" customHeight="1">
      <c r="B86" s="276"/>
      <c r="C86" s="276"/>
      <c r="D86" s="284"/>
      <c r="E86" s="284"/>
      <c r="F86" s="284"/>
      <c r="G86" s="337"/>
      <c r="H86" s="337"/>
      <c r="I86" s="337"/>
      <c r="J86" s="337"/>
      <c r="K86" s="337"/>
      <c r="L86" s="337"/>
      <c r="M86" s="337"/>
      <c r="N86" s="278"/>
      <c r="O86" s="285"/>
      <c r="P86" s="141">
        <v>0</v>
      </c>
      <c r="Q86" s="7" t="s">
        <v>45</v>
      </c>
      <c r="R86" s="141">
        <v>0</v>
      </c>
      <c r="S86" s="285"/>
      <c r="T86" s="278"/>
      <c r="U86" s="279"/>
      <c r="V86" s="279"/>
      <c r="W86" s="279"/>
      <c r="X86" s="279"/>
      <c r="Y86" s="279"/>
      <c r="Z86" s="279"/>
      <c r="AA86" s="279"/>
      <c r="AC86" s="280"/>
      <c r="AD86" s="286"/>
      <c r="AE86" s="286"/>
      <c r="AF86" s="286"/>
      <c r="AG86" s="277"/>
    </row>
    <row r="87" spans="2:33" ht="14.1" customHeight="1">
      <c r="B87" s="276" t="s">
        <v>92</v>
      </c>
      <c r="C87" s="276" t="s">
        <v>0</v>
      </c>
      <c r="D87" s="284">
        <v>0.62152777777777779</v>
      </c>
      <c r="E87" s="284"/>
      <c r="F87" s="284"/>
      <c r="G87" s="279" t="str">
        <f>R58</f>
        <v>久下田ＦＣ</v>
      </c>
      <c r="H87" s="279"/>
      <c r="I87" s="279"/>
      <c r="J87" s="279"/>
      <c r="K87" s="279"/>
      <c r="L87" s="279"/>
      <c r="M87" s="279"/>
      <c r="N87" s="278">
        <f>P87+P88</f>
        <v>0</v>
      </c>
      <c r="O87" s="285" t="s">
        <v>9</v>
      </c>
      <c r="P87" s="141">
        <v>0</v>
      </c>
      <c r="Q87" s="7" t="s">
        <v>45</v>
      </c>
      <c r="R87" s="141">
        <v>0</v>
      </c>
      <c r="S87" s="285" t="s">
        <v>10</v>
      </c>
      <c r="T87" s="278">
        <f>R87+R88</f>
        <v>0</v>
      </c>
      <c r="U87" s="338" t="str">
        <f>AD58</f>
        <v>栃木ウーヴァＦＣ・Ｕ－１０　ウィナーズ</v>
      </c>
      <c r="V87" s="338"/>
      <c r="W87" s="338"/>
      <c r="X87" s="338"/>
      <c r="Y87" s="338"/>
      <c r="Z87" s="338"/>
      <c r="AA87" s="338"/>
      <c r="AC87" s="280" t="s">
        <v>127</v>
      </c>
      <c r="AD87" s="286">
        <v>3</v>
      </c>
      <c r="AE87" s="286" t="s">
        <v>157</v>
      </c>
      <c r="AF87" s="286">
        <v>4</v>
      </c>
      <c r="AG87" s="277" t="s">
        <v>128</v>
      </c>
    </row>
    <row r="88" spans="2:33" ht="14.1" customHeight="1">
      <c r="B88" s="276"/>
      <c r="C88" s="276"/>
      <c r="D88" s="284"/>
      <c r="E88" s="284"/>
      <c r="F88" s="284"/>
      <c r="G88" s="279"/>
      <c r="H88" s="279"/>
      <c r="I88" s="279"/>
      <c r="J88" s="279"/>
      <c r="K88" s="279"/>
      <c r="L88" s="279"/>
      <c r="M88" s="279"/>
      <c r="N88" s="278"/>
      <c r="O88" s="285"/>
      <c r="P88" s="141">
        <v>0</v>
      </c>
      <c r="Q88" s="7" t="s">
        <v>45</v>
      </c>
      <c r="R88" s="141">
        <v>0</v>
      </c>
      <c r="S88" s="285"/>
      <c r="T88" s="278"/>
      <c r="U88" s="338"/>
      <c r="V88" s="338"/>
      <c r="W88" s="338"/>
      <c r="X88" s="338"/>
      <c r="Y88" s="338"/>
      <c r="Z88" s="338"/>
      <c r="AA88" s="338"/>
      <c r="AC88" s="280"/>
      <c r="AD88" s="286"/>
      <c r="AE88" s="286"/>
      <c r="AF88" s="286"/>
      <c r="AG88" s="277"/>
    </row>
    <row r="89" spans="2:33" ht="14.1" customHeight="1">
      <c r="B89" s="276" t="s">
        <v>93</v>
      </c>
      <c r="C89" s="276" t="s">
        <v>0</v>
      </c>
      <c r="D89" s="284">
        <v>0.62152777777777779</v>
      </c>
      <c r="E89" s="284"/>
      <c r="F89" s="284"/>
      <c r="G89" s="337" t="str">
        <f>V58</f>
        <v>ともぞうサッカークラブ　Ｕ１０Ｂ</v>
      </c>
      <c r="H89" s="337"/>
      <c r="I89" s="337"/>
      <c r="J89" s="337"/>
      <c r="K89" s="337"/>
      <c r="L89" s="337"/>
      <c r="M89" s="337"/>
      <c r="N89" s="278">
        <f>P89+P90</f>
        <v>0</v>
      </c>
      <c r="O89" s="285" t="s">
        <v>9</v>
      </c>
      <c r="P89" s="141">
        <v>0</v>
      </c>
      <c r="Q89" s="7" t="s">
        <v>45</v>
      </c>
      <c r="R89" s="141">
        <v>0</v>
      </c>
      <c r="S89" s="285" t="s">
        <v>10</v>
      </c>
      <c r="T89" s="278">
        <f>R89+R90</f>
        <v>0</v>
      </c>
      <c r="U89" s="279" t="str">
        <f>Z58</f>
        <v>ＦＣバジェルボ那須烏山</v>
      </c>
      <c r="V89" s="279"/>
      <c r="W89" s="279"/>
      <c r="X89" s="279"/>
      <c r="Y89" s="279"/>
      <c r="Z89" s="279"/>
      <c r="AA89" s="279"/>
      <c r="AC89" s="280" t="s">
        <v>127</v>
      </c>
      <c r="AD89" s="286">
        <v>1</v>
      </c>
      <c r="AE89" s="286" t="s">
        <v>157</v>
      </c>
      <c r="AF89" s="286">
        <v>2</v>
      </c>
      <c r="AG89" s="277" t="s">
        <v>128</v>
      </c>
    </row>
    <row r="90" spans="2:33" ht="14.1" customHeight="1">
      <c r="B90" s="276"/>
      <c r="C90" s="276"/>
      <c r="D90" s="284"/>
      <c r="E90" s="284"/>
      <c r="F90" s="284"/>
      <c r="G90" s="337"/>
      <c r="H90" s="337"/>
      <c r="I90" s="337"/>
      <c r="J90" s="337"/>
      <c r="K90" s="337"/>
      <c r="L90" s="337"/>
      <c r="M90" s="337"/>
      <c r="N90" s="278"/>
      <c r="O90" s="285"/>
      <c r="P90" s="141">
        <v>0</v>
      </c>
      <c r="Q90" s="7" t="s">
        <v>45</v>
      </c>
      <c r="R90" s="141">
        <v>0</v>
      </c>
      <c r="S90" s="285"/>
      <c r="T90" s="278"/>
      <c r="U90" s="279"/>
      <c r="V90" s="279"/>
      <c r="W90" s="279"/>
      <c r="X90" s="279"/>
      <c r="Y90" s="279"/>
      <c r="Z90" s="279"/>
      <c r="AA90" s="279"/>
      <c r="AC90" s="280"/>
      <c r="AD90" s="286"/>
      <c r="AE90" s="286"/>
      <c r="AF90" s="286"/>
      <c r="AG90" s="277"/>
    </row>
    <row r="91" spans="2:33" ht="8.1" customHeight="1"/>
    <row r="92" spans="2:33" ht="19.5" customHeight="1">
      <c r="B92" s="288" t="str">
        <f>I54 &amp;"リーグ"</f>
        <v>Bリーグ</v>
      </c>
      <c r="C92" s="289"/>
      <c r="D92" s="289"/>
      <c r="E92" s="290"/>
      <c r="F92" s="316" t="str">
        <f>B94</f>
        <v>栃木Ｃｈａｒｍｅ．Ｆ．Ｃ</v>
      </c>
      <c r="G92" s="317"/>
      <c r="H92" s="320" t="str">
        <f>B96</f>
        <v>大山フットボールクラブアミーゴ</v>
      </c>
      <c r="I92" s="321"/>
      <c r="J92" s="296" t="str">
        <f>B98</f>
        <v>栃木ＳＣ　Ｕ－１２</v>
      </c>
      <c r="K92" s="298"/>
      <c r="L92" s="296" t="str">
        <f>B100</f>
        <v>ＫＳＣ鹿沼</v>
      </c>
      <c r="M92" s="298"/>
      <c r="N92" s="294" t="s">
        <v>1</v>
      </c>
      <c r="O92" s="294" t="s">
        <v>2</v>
      </c>
      <c r="P92" s="294" t="s">
        <v>3</v>
      </c>
      <c r="Q92" s="116"/>
      <c r="R92" s="288" t="str">
        <f>X54 &amp;"リーグ"</f>
        <v>BBリーグ</v>
      </c>
      <c r="S92" s="289"/>
      <c r="T92" s="289"/>
      <c r="U92" s="290"/>
      <c r="V92" s="310" t="str">
        <f>R58</f>
        <v>久下田ＦＣ</v>
      </c>
      <c r="W92" s="312"/>
      <c r="X92" s="339" t="str">
        <f>V58</f>
        <v>ともぞうサッカークラブ　Ｕ１０Ｂ</v>
      </c>
      <c r="Y92" s="340"/>
      <c r="Z92" s="320" t="str">
        <f>Z58</f>
        <v>ＦＣバジェルボ那須烏山</v>
      </c>
      <c r="AA92" s="321"/>
      <c r="AB92" s="328" t="str">
        <f>AD58</f>
        <v>栃木ウーヴァＦＣ・Ｕ－１０　ウィナーズ</v>
      </c>
      <c r="AC92" s="329"/>
      <c r="AD92" s="294" t="s">
        <v>1</v>
      </c>
      <c r="AE92" s="294" t="s">
        <v>2</v>
      </c>
      <c r="AF92" s="294" t="s">
        <v>3</v>
      </c>
    </row>
    <row r="93" spans="2:33" ht="20.100000000000001" customHeight="1">
      <c r="B93" s="291"/>
      <c r="C93" s="292"/>
      <c r="D93" s="292"/>
      <c r="E93" s="293"/>
      <c r="F93" s="318"/>
      <c r="G93" s="319"/>
      <c r="H93" s="322"/>
      <c r="I93" s="323"/>
      <c r="J93" s="299"/>
      <c r="K93" s="301"/>
      <c r="L93" s="299"/>
      <c r="M93" s="301"/>
      <c r="N93" s="295"/>
      <c r="O93" s="295"/>
      <c r="P93" s="295"/>
      <c r="Q93" s="116"/>
      <c r="R93" s="291"/>
      <c r="S93" s="292"/>
      <c r="T93" s="292"/>
      <c r="U93" s="293"/>
      <c r="V93" s="313"/>
      <c r="W93" s="315"/>
      <c r="X93" s="341"/>
      <c r="Y93" s="342"/>
      <c r="Z93" s="322"/>
      <c r="AA93" s="323"/>
      <c r="AB93" s="330"/>
      <c r="AC93" s="331"/>
      <c r="AD93" s="295"/>
      <c r="AE93" s="295"/>
      <c r="AF93" s="295"/>
    </row>
    <row r="94" spans="2:33" ht="20.100000000000001" customHeight="1">
      <c r="B94" s="310" t="str">
        <f>C58</f>
        <v>栃木Ｃｈａｒｍｅ．Ｆ．Ｃ</v>
      </c>
      <c r="C94" s="311"/>
      <c r="D94" s="311"/>
      <c r="E94" s="312"/>
      <c r="F94" s="302"/>
      <c r="G94" s="303"/>
      <c r="H94" s="156">
        <f>N67</f>
        <v>0</v>
      </c>
      <c r="I94" s="156">
        <f>T67</f>
        <v>0</v>
      </c>
      <c r="J94" s="156">
        <f>N75</f>
        <v>0</v>
      </c>
      <c r="K94" s="156">
        <f>T75</f>
        <v>0</v>
      </c>
      <c r="L94" s="156">
        <f>N83</f>
        <v>0</v>
      </c>
      <c r="M94" s="156">
        <f>T83</f>
        <v>0</v>
      </c>
      <c r="N94" s="306">
        <f>COUNTIF(F95:M95,"○")*3+COUNTIF(F95:M95,"△")</f>
        <v>3</v>
      </c>
      <c r="O94" s="306">
        <f>H94-I94+J94-K94+L94-M94</f>
        <v>0</v>
      </c>
      <c r="P94" s="308"/>
      <c r="Q94" s="18"/>
      <c r="R94" s="310" t="str">
        <f>R58</f>
        <v>久下田ＦＣ</v>
      </c>
      <c r="S94" s="311"/>
      <c r="T94" s="311"/>
      <c r="U94" s="312"/>
      <c r="V94" s="302"/>
      <c r="W94" s="303"/>
      <c r="X94" s="156">
        <f>N71</f>
        <v>0</v>
      </c>
      <c r="Y94" s="156">
        <f>T71</f>
        <v>0</v>
      </c>
      <c r="Z94" s="156">
        <f>N79</f>
        <v>0</v>
      </c>
      <c r="AA94" s="156">
        <f>T79</f>
        <v>0</v>
      </c>
      <c r="AB94" s="156">
        <f>N87</f>
        <v>0</v>
      </c>
      <c r="AC94" s="156">
        <f>T87</f>
        <v>0</v>
      </c>
      <c r="AD94" s="306">
        <f>COUNTIF(V95:AC95,"○")*3+COUNTIF(V95:AC95,"△")</f>
        <v>3</v>
      </c>
      <c r="AE94" s="306">
        <f>X94-Y94+Z94-AA94+AB94-AC94</f>
        <v>0</v>
      </c>
      <c r="AF94" s="308"/>
    </row>
    <row r="95" spans="2:33" ht="20.100000000000001" customHeight="1">
      <c r="B95" s="313"/>
      <c r="C95" s="314"/>
      <c r="D95" s="314"/>
      <c r="E95" s="315"/>
      <c r="F95" s="304"/>
      <c r="G95" s="305"/>
      <c r="H95" s="332" t="str">
        <f>IF(H94&gt;I94,"○",IF(H94&lt;I94,"×",IF(H94=I94,"△")))</f>
        <v>△</v>
      </c>
      <c r="I95" s="333"/>
      <c r="J95" s="332" t="str">
        <f>IF(J94&gt;K94,"○",IF(J94&lt;K94,"×",IF(J94=K94,"△")))</f>
        <v>△</v>
      </c>
      <c r="K95" s="333"/>
      <c r="L95" s="332" t="str">
        <f>IF(L94&gt;M94,"○",IF(L94&lt;M94,"×",IF(L94=M94,"△")))</f>
        <v>△</v>
      </c>
      <c r="M95" s="333"/>
      <c r="N95" s="307"/>
      <c r="O95" s="307"/>
      <c r="P95" s="309"/>
      <c r="Q95" s="18"/>
      <c r="R95" s="313"/>
      <c r="S95" s="314"/>
      <c r="T95" s="314"/>
      <c r="U95" s="315"/>
      <c r="V95" s="304"/>
      <c r="W95" s="305"/>
      <c r="X95" s="332" t="str">
        <f>IF(X94&gt;Y94,"○",IF(X94&lt;Y94,"×",IF(X94=Y94,"△")))</f>
        <v>△</v>
      </c>
      <c r="Y95" s="333"/>
      <c r="Z95" s="332" t="str">
        <f>IF(Z94&gt;AA94,"○",IF(Z94&lt;AA94,"×",IF(Z94=AA94,"△")))</f>
        <v>△</v>
      </c>
      <c r="AA95" s="333"/>
      <c r="AB95" s="332" t="str">
        <f>IF(AB94&gt;AC94,"○",IF(AB94&lt;AC94,"×",IF(AB94=AC94,"△")))</f>
        <v>△</v>
      </c>
      <c r="AC95" s="333"/>
      <c r="AD95" s="307"/>
      <c r="AE95" s="307"/>
      <c r="AF95" s="309"/>
    </row>
    <row r="96" spans="2:33" ht="20.100000000000001" customHeight="1">
      <c r="B96" s="320" t="str">
        <f>G58</f>
        <v>大山フットボールクラブアミーゴ</v>
      </c>
      <c r="C96" s="343"/>
      <c r="D96" s="343"/>
      <c r="E96" s="321"/>
      <c r="F96" s="156">
        <f>I94</f>
        <v>0</v>
      </c>
      <c r="G96" s="156">
        <f>H94</f>
        <v>0</v>
      </c>
      <c r="H96" s="302"/>
      <c r="I96" s="303"/>
      <c r="J96" s="156">
        <f>N85</f>
        <v>0</v>
      </c>
      <c r="K96" s="156">
        <f>T85</f>
        <v>0</v>
      </c>
      <c r="L96" s="156">
        <f>N77</f>
        <v>0</v>
      </c>
      <c r="M96" s="156">
        <f>T77</f>
        <v>0</v>
      </c>
      <c r="N96" s="306">
        <f>COUNTIF(F97:M97,"○")*3+COUNTIF(F97:M97,"△")</f>
        <v>3</v>
      </c>
      <c r="O96" s="306">
        <f>F96-G96+J96-K96+L96-M96</f>
        <v>0</v>
      </c>
      <c r="P96" s="308"/>
      <c r="Q96" s="18"/>
      <c r="R96" s="310" t="str">
        <f>V58</f>
        <v>ともぞうサッカークラブ　Ｕ１０Ｂ</v>
      </c>
      <c r="S96" s="311"/>
      <c r="T96" s="311"/>
      <c r="U96" s="312"/>
      <c r="V96" s="156">
        <f>Y94</f>
        <v>0</v>
      </c>
      <c r="W96" s="156">
        <f>X94</f>
        <v>0</v>
      </c>
      <c r="X96" s="302"/>
      <c r="Y96" s="303"/>
      <c r="Z96" s="156">
        <f>N89</f>
        <v>0</v>
      </c>
      <c r="AA96" s="156">
        <f>T89</f>
        <v>0</v>
      </c>
      <c r="AB96" s="156">
        <f>N81</f>
        <v>0</v>
      </c>
      <c r="AC96" s="156">
        <f>T81</f>
        <v>0</v>
      </c>
      <c r="AD96" s="306">
        <f>COUNTIF(V97:AC97,"○")*3+COUNTIF(V97:AC97,"△")</f>
        <v>3</v>
      </c>
      <c r="AE96" s="306">
        <f>V96-W96+Z96-AA96+AB96-AC96</f>
        <v>0</v>
      </c>
      <c r="AF96" s="308"/>
    </row>
    <row r="97" spans="2:32" ht="20.100000000000001" customHeight="1">
      <c r="B97" s="322"/>
      <c r="C97" s="344"/>
      <c r="D97" s="344"/>
      <c r="E97" s="323"/>
      <c r="F97" s="332" t="str">
        <f>IF(F96&gt;G96,"○",IF(F96&lt;G96,"×",IF(F96=G96,"△")))</f>
        <v>△</v>
      </c>
      <c r="G97" s="333"/>
      <c r="H97" s="304"/>
      <c r="I97" s="305"/>
      <c r="J97" s="332" t="str">
        <f>IF(J96&gt;K96,"○",IF(J96&lt;K96,"×",IF(J96=K96,"△")))</f>
        <v>△</v>
      </c>
      <c r="K97" s="333"/>
      <c r="L97" s="332" t="str">
        <f>IF(L96&gt;M96,"○",IF(L96&lt;M96,"×",IF(L96=M96,"△")))</f>
        <v>△</v>
      </c>
      <c r="M97" s="333"/>
      <c r="N97" s="307"/>
      <c r="O97" s="307"/>
      <c r="P97" s="309"/>
      <c r="Q97" s="18"/>
      <c r="R97" s="313"/>
      <c r="S97" s="314"/>
      <c r="T97" s="314"/>
      <c r="U97" s="315"/>
      <c r="V97" s="332" t="str">
        <f>IF(V96&gt;W96,"○",IF(V96&lt;W96,"×",IF(V96=W96,"△")))</f>
        <v>△</v>
      </c>
      <c r="W97" s="333"/>
      <c r="X97" s="304"/>
      <c r="Y97" s="305"/>
      <c r="Z97" s="332" t="str">
        <f>IF(Z96&gt;AA96,"○",IF(Z96&lt;AA96,"×",IF(Z96=AA96,"△")))</f>
        <v>△</v>
      </c>
      <c r="AA97" s="333"/>
      <c r="AB97" s="332" t="str">
        <f>IF(AB96&gt;AC96,"○",IF(AB96&lt;AC96,"×",IF(AB96=AC96,"△")))</f>
        <v>△</v>
      </c>
      <c r="AC97" s="333"/>
      <c r="AD97" s="307"/>
      <c r="AE97" s="307"/>
      <c r="AF97" s="309"/>
    </row>
    <row r="98" spans="2:32" ht="20.100000000000001" customHeight="1">
      <c r="B98" s="296" t="str">
        <f>K58</f>
        <v>栃木ＳＣ　Ｕ－１２</v>
      </c>
      <c r="C98" s="297"/>
      <c r="D98" s="297"/>
      <c r="E98" s="298"/>
      <c r="F98" s="156">
        <f>K94</f>
        <v>0</v>
      </c>
      <c r="G98" s="156">
        <f>J94</f>
        <v>0</v>
      </c>
      <c r="H98" s="156">
        <f>K96</f>
        <v>0</v>
      </c>
      <c r="I98" s="156">
        <f>J96</f>
        <v>0</v>
      </c>
      <c r="J98" s="302"/>
      <c r="K98" s="303"/>
      <c r="L98" s="156">
        <f>N69</f>
        <v>0</v>
      </c>
      <c r="M98" s="156">
        <f>T69</f>
        <v>0</v>
      </c>
      <c r="N98" s="306">
        <f>COUNTIF(F99:M99,"○")*3+COUNTIF(F99:M99,"△")</f>
        <v>3</v>
      </c>
      <c r="O98" s="306">
        <f>F98-G98+H98-I98+L98-M98</f>
        <v>0</v>
      </c>
      <c r="P98" s="308"/>
      <c r="Q98" s="18"/>
      <c r="R98" s="345" t="str">
        <f>Z58</f>
        <v>ＦＣバジェルボ那須烏山</v>
      </c>
      <c r="S98" s="346"/>
      <c r="T98" s="346"/>
      <c r="U98" s="347"/>
      <c r="V98" s="156">
        <f>AA94</f>
        <v>0</v>
      </c>
      <c r="W98" s="156">
        <f>Z94</f>
        <v>0</v>
      </c>
      <c r="X98" s="156">
        <f>AA96</f>
        <v>0</v>
      </c>
      <c r="Y98" s="156">
        <f>Z96</f>
        <v>0</v>
      </c>
      <c r="Z98" s="302"/>
      <c r="AA98" s="303"/>
      <c r="AB98" s="156">
        <f>N73</f>
        <v>0</v>
      </c>
      <c r="AC98" s="156">
        <f>T73</f>
        <v>0</v>
      </c>
      <c r="AD98" s="306">
        <f>COUNTIF(V99:AC99,"○")*3+COUNTIF(V99:AC99,"△")</f>
        <v>3</v>
      </c>
      <c r="AE98" s="306">
        <f>V98-W98+X98-Y98+AB98-AC98</f>
        <v>0</v>
      </c>
      <c r="AF98" s="308"/>
    </row>
    <row r="99" spans="2:32" ht="20.100000000000001" customHeight="1">
      <c r="B99" s="299"/>
      <c r="C99" s="300"/>
      <c r="D99" s="300"/>
      <c r="E99" s="301"/>
      <c r="F99" s="332" t="str">
        <f>IF(F98&gt;G98,"○",IF(F98&lt;G98,"×",IF(F98=G98,"△")))</f>
        <v>△</v>
      </c>
      <c r="G99" s="333"/>
      <c r="H99" s="332" t="str">
        <f>IF(H98&gt;I98,"○",IF(H98&lt;I98,"×",IF(H98=I98,"△")))</f>
        <v>△</v>
      </c>
      <c r="I99" s="333"/>
      <c r="J99" s="304"/>
      <c r="K99" s="305"/>
      <c r="L99" s="332" t="str">
        <f>IF(L98&gt;M98,"○",IF(L98&lt;M98,"×",IF(L98=M98,"△")))</f>
        <v>△</v>
      </c>
      <c r="M99" s="333"/>
      <c r="N99" s="307"/>
      <c r="O99" s="307"/>
      <c r="P99" s="309"/>
      <c r="Q99" s="18"/>
      <c r="R99" s="348"/>
      <c r="S99" s="349"/>
      <c r="T99" s="349"/>
      <c r="U99" s="350"/>
      <c r="V99" s="332" t="str">
        <f>IF(V98&gt;W98,"○",IF(V98&lt;W98,"×",IF(V98=W98,"△")))</f>
        <v>△</v>
      </c>
      <c r="W99" s="333"/>
      <c r="X99" s="332" t="str">
        <f>IF(X98&gt;Y98,"○",IF(X98&lt;Y98,"×",IF(X98=Y98,"△")))</f>
        <v>△</v>
      </c>
      <c r="Y99" s="333"/>
      <c r="Z99" s="304"/>
      <c r="AA99" s="305"/>
      <c r="AB99" s="332" t="str">
        <f>IF(AB98&gt;AC98,"○",IF(AB98&lt;AC98,"×",IF(AB98=AC98,"△")))</f>
        <v>△</v>
      </c>
      <c r="AC99" s="333"/>
      <c r="AD99" s="307"/>
      <c r="AE99" s="307"/>
      <c r="AF99" s="309"/>
    </row>
    <row r="100" spans="2:32" ht="20.100000000000001" customHeight="1">
      <c r="B100" s="310" t="str">
        <f>O58</f>
        <v>ＫＳＣ鹿沼</v>
      </c>
      <c r="C100" s="311"/>
      <c r="D100" s="311"/>
      <c r="E100" s="312"/>
      <c r="F100" s="156">
        <f>M94</f>
        <v>0</v>
      </c>
      <c r="G100" s="156">
        <f>L94</f>
        <v>0</v>
      </c>
      <c r="H100" s="156">
        <f>M96</f>
        <v>0</v>
      </c>
      <c r="I100" s="156">
        <f>L96</f>
        <v>0</v>
      </c>
      <c r="J100" s="156">
        <f>M98</f>
        <v>0</v>
      </c>
      <c r="K100" s="156">
        <f>L98</f>
        <v>0</v>
      </c>
      <c r="L100" s="302"/>
      <c r="M100" s="303"/>
      <c r="N100" s="306">
        <f>COUNTIF(F101:M101,"○")*3+COUNTIF(F101:M101,"△")</f>
        <v>3</v>
      </c>
      <c r="O100" s="306">
        <f>F100-G100+H100-I100+J100-K100</f>
        <v>0</v>
      </c>
      <c r="P100" s="308"/>
      <c r="Q100" s="18"/>
      <c r="R100" s="316" t="str">
        <f>AD58</f>
        <v>栃木ウーヴァＦＣ・Ｕ－１０　ウィナーズ</v>
      </c>
      <c r="S100" s="351"/>
      <c r="T100" s="351"/>
      <c r="U100" s="317"/>
      <c r="V100" s="156">
        <f>AC94</f>
        <v>0</v>
      </c>
      <c r="W100" s="156">
        <f>AB94</f>
        <v>0</v>
      </c>
      <c r="X100" s="156">
        <f>AC96</f>
        <v>0</v>
      </c>
      <c r="Y100" s="156">
        <f>AB96</f>
        <v>0</v>
      </c>
      <c r="Z100" s="156">
        <f>AC98</f>
        <v>0</v>
      </c>
      <c r="AA100" s="156">
        <f>AB98</f>
        <v>0</v>
      </c>
      <c r="AB100" s="302"/>
      <c r="AC100" s="303"/>
      <c r="AD100" s="306">
        <f>COUNTIF(V101:AC101,"○")*3+COUNTIF(V101:AC101,"△")</f>
        <v>3</v>
      </c>
      <c r="AE100" s="306">
        <f>V100-W100+X100-Y100+Z100-AA100</f>
        <v>0</v>
      </c>
      <c r="AF100" s="308"/>
    </row>
    <row r="101" spans="2:32" ht="20.100000000000001" customHeight="1">
      <c r="B101" s="313"/>
      <c r="C101" s="314"/>
      <c r="D101" s="314"/>
      <c r="E101" s="315"/>
      <c r="F101" s="332" t="str">
        <f>IF(F100&gt;G100,"○",IF(F100&lt;G100,"×",IF(F100=G100,"△")))</f>
        <v>△</v>
      </c>
      <c r="G101" s="333"/>
      <c r="H101" s="332" t="str">
        <f>IF(H100&gt;I100,"○",IF(H100&lt;I100,"×",IF(H100=I100,"△")))</f>
        <v>△</v>
      </c>
      <c r="I101" s="333"/>
      <c r="J101" s="332" t="str">
        <f>IF(J100&gt;K100,"○",IF(J100&lt;K100,"×",IF(J100=K100,"△")))</f>
        <v>△</v>
      </c>
      <c r="K101" s="333"/>
      <c r="L101" s="304"/>
      <c r="M101" s="305"/>
      <c r="N101" s="307"/>
      <c r="O101" s="307"/>
      <c r="P101" s="309"/>
      <c r="Q101" s="18"/>
      <c r="R101" s="318"/>
      <c r="S101" s="352"/>
      <c r="T101" s="352"/>
      <c r="U101" s="319"/>
      <c r="V101" s="332" t="str">
        <f>IF(V100&gt;W100,"○",IF(V100&lt;W100,"×",IF(V100=W100,"△")))</f>
        <v>△</v>
      </c>
      <c r="W101" s="333"/>
      <c r="X101" s="332" t="str">
        <f>IF(X100&gt;Y100,"○",IF(X100&lt;Y100,"×",IF(X100=Y100,"△")))</f>
        <v>△</v>
      </c>
      <c r="Y101" s="333"/>
      <c r="Z101" s="332" t="str">
        <f>IF(Z100&gt;AA100,"○",IF(Z100&lt;AA100,"×",IF(Z100=AA100,"△")))</f>
        <v>△</v>
      </c>
      <c r="AA101" s="333"/>
      <c r="AB101" s="304"/>
      <c r="AC101" s="305"/>
      <c r="AD101" s="307"/>
      <c r="AE101" s="307"/>
      <c r="AF101" s="30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168</v>
      </c>
      <c r="U1" s="275"/>
      <c r="V1" s="275"/>
      <c r="W1" s="275"/>
      <c r="X1" s="274" t="str">
        <f>U10組合せ!A40</f>
        <v>サンエコ自然の森サッカー場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173</v>
      </c>
      <c r="J3" s="275"/>
      <c r="M3" s="72"/>
      <c r="R3" s="72"/>
      <c r="S3" s="72"/>
      <c r="T3" s="72"/>
      <c r="U3" s="72"/>
      <c r="V3" s="10"/>
      <c r="X3" s="275" t="s">
        <v>174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3" t="str">
        <f>U10組合せ!C40</f>
        <v>宇都宮フットボールクラブジュニア</v>
      </c>
      <c r="D7" s="283"/>
      <c r="E7" s="69"/>
      <c r="F7" s="106"/>
      <c r="G7" s="282" t="str">
        <f>U10組合せ!C42</f>
        <v>都賀クラブジュニア</v>
      </c>
      <c r="H7" s="282"/>
      <c r="I7" s="69"/>
      <c r="J7" s="112"/>
      <c r="K7" s="281" t="str">
        <f>U10組合せ!C44</f>
        <v>ヴェルフェ矢板Ｕ－１２ｂｌａｎｃ</v>
      </c>
      <c r="L7" s="281"/>
      <c r="M7" s="69"/>
      <c r="N7" s="112"/>
      <c r="O7" s="283" t="str">
        <f>U10組合せ!C46</f>
        <v>茂木ＦＣ</v>
      </c>
      <c r="P7" s="283"/>
      <c r="Q7" s="112"/>
      <c r="R7" s="283" t="str">
        <f>U10組合せ!C48</f>
        <v>鹿沼西ＦＣ</v>
      </c>
      <c r="S7" s="283"/>
      <c r="T7" s="69"/>
      <c r="U7" s="112"/>
      <c r="V7" s="353" t="str">
        <f>U10組合せ!C50</f>
        <v>ｕｎｉｏｎｓｐｏｒｔｓｃｌｕｂ</v>
      </c>
      <c r="W7" s="353"/>
      <c r="X7" s="69"/>
      <c r="Y7" s="112"/>
      <c r="Z7" s="283" t="str">
        <f>U10組合せ!C52</f>
        <v>東那須野ＦＣフェニックス</v>
      </c>
      <c r="AA7" s="283"/>
      <c r="AB7" s="69"/>
      <c r="AC7" s="112"/>
      <c r="AD7" s="281" t="str">
        <f>U10組合せ!C54</f>
        <v>ＣＡ．アトレチコ　佐野</v>
      </c>
      <c r="AE7" s="281"/>
    </row>
    <row r="8" spans="1:33" ht="20.100000000000001" customHeight="1">
      <c r="A8" s="1"/>
      <c r="B8" s="1"/>
      <c r="C8" s="283"/>
      <c r="D8" s="283"/>
      <c r="E8" s="69"/>
      <c r="F8" s="106"/>
      <c r="G8" s="282"/>
      <c r="H8" s="282"/>
      <c r="I8" s="69"/>
      <c r="J8" s="112"/>
      <c r="K8" s="281"/>
      <c r="L8" s="281"/>
      <c r="M8" s="69"/>
      <c r="N8" s="112"/>
      <c r="O8" s="283"/>
      <c r="P8" s="283"/>
      <c r="Q8" s="112"/>
      <c r="R8" s="283"/>
      <c r="S8" s="283"/>
      <c r="T8" s="69"/>
      <c r="U8" s="112"/>
      <c r="V8" s="353"/>
      <c r="W8" s="353"/>
      <c r="X8" s="69"/>
      <c r="Y8" s="112"/>
      <c r="Z8" s="283"/>
      <c r="AA8" s="283"/>
      <c r="AB8" s="69"/>
      <c r="AC8" s="112"/>
      <c r="AD8" s="281"/>
      <c r="AE8" s="281"/>
    </row>
    <row r="9" spans="1:33" ht="20.100000000000001" customHeight="1">
      <c r="A9" s="1"/>
      <c r="B9" s="1"/>
      <c r="C9" s="283"/>
      <c r="D9" s="283"/>
      <c r="E9" s="69"/>
      <c r="F9" s="106"/>
      <c r="G9" s="282"/>
      <c r="H9" s="282"/>
      <c r="I9" s="69"/>
      <c r="J9" s="112"/>
      <c r="K9" s="281"/>
      <c r="L9" s="281"/>
      <c r="M9" s="69"/>
      <c r="N9" s="112"/>
      <c r="O9" s="283"/>
      <c r="P9" s="283"/>
      <c r="Q9" s="112"/>
      <c r="R9" s="283"/>
      <c r="S9" s="283"/>
      <c r="T9" s="69"/>
      <c r="U9" s="112"/>
      <c r="V9" s="353"/>
      <c r="W9" s="353"/>
      <c r="X9" s="69"/>
      <c r="Y9" s="112"/>
      <c r="Z9" s="283"/>
      <c r="AA9" s="283"/>
      <c r="AB9" s="69"/>
      <c r="AC9" s="112"/>
      <c r="AD9" s="281"/>
      <c r="AE9" s="281"/>
    </row>
    <row r="10" spans="1:33" ht="19.5" customHeight="1">
      <c r="A10" s="1"/>
      <c r="B10" s="1"/>
      <c r="C10" s="283"/>
      <c r="D10" s="283"/>
      <c r="E10" s="69"/>
      <c r="F10" s="106"/>
      <c r="G10" s="282"/>
      <c r="H10" s="282"/>
      <c r="I10" s="69"/>
      <c r="J10" s="112"/>
      <c r="K10" s="281"/>
      <c r="L10" s="281"/>
      <c r="M10" s="69"/>
      <c r="N10" s="112"/>
      <c r="O10" s="283"/>
      <c r="P10" s="283"/>
      <c r="Q10" s="112"/>
      <c r="R10" s="283"/>
      <c r="S10" s="283"/>
      <c r="T10" s="69"/>
      <c r="U10" s="112"/>
      <c r="V10" s="353"/>
      <c r="W10" s="353"/>
      <c r="X10" s="69"/>
      <c r="Y10" s="112"/>
      <c r="Z10" s="283"/>
      <c r="AA10" s="283"/>
      <c r="AB10" s="69"/>
      <c r="AC10" s="112"/>
      <c r="AD10" s="281"/>
      <c r="AE10" s="281"/>
    </row>
    <row r="11" spans="1:33" ht="20.100000000000001" customHeight="1">
      <c r="A11" s="1"/>
      <c r="B11" s="1"/>
      <c r="C11" s="283"/>
      <c r="D11" s="283"/>
      <c r="E11" s="69"/>
      <c r="F11" s="106"/>
      <c r="G11" s="282"/>
      <c r="H11" s="282"/>
      <c r="I11" s="69"/>
      <c r="J11" s="112"/>
      <c r="K11" s="281"/>
      <c r="L11" s="281"/>
      <c r="M11" s="69"/>
      <c r="N11" s="112"/>
      <c r="O11" s="283"/>
      <c r="P11" s="283"/>
      <c r="Q11" s="112"/>
      <c r="R11" s="283"/>
      <c r="S11" s="283"/>
      <c r="T11" s="69"/>
      <c r="U11" s="112"/>
      <c r="V11" s="353"/>
      <c r="W11" s="353"/>
      <c r="X11" s="69"/>
      <c r="Y11" s="112"/>
      <c r="Z11" s="283"/>
      <c r="AA11" s="283"/>
      <c r="AB11" s="69"/>
      <c r="AC11" s="112"/>
      <c r="AD11" s="281"/>
      <c r="AE11" s="281"/>
    </row>
    <row r="12" spans="1:33" ht="20.100000000000001" customHeight="1">
      <c r="A12" s="1"/>
      <c r="B12" s="1"/>
      <c r="C12" s="283"/>
      <c r="D12" s="283"/>
      <c r="E12" s="69"/>
      <c r="F12" s="106"/>
      <c r="G12" s="282"/>
      <c r="H12" s="282"/>
      <c r="I12" s="69"/>
      <c r="J12" s="112"/>
      <c r="K12" s="281"/>
      <c r="L12" s="281"/>
      <c r="M12" s="69"/>
      <c r="N12" s="112"/>
      <c r="O12" s="283"/>
      <c r="P12" s="283"/>
      <c r="Q12" s="112"/>
      <c r="R12" s="283"/>
      <c r="S12" s="283"/>
      <c r="T12" s="69"/>
      <c r="U12" s="112"/>
      <c r="V12" s="353"/>
      <c r="W12" s="353"/>
      <c r="X12" s="69"/>
      <c r="Y12" s="112"/>
      <c r="Z12" s="283"/>
      <c r="AA12" s="283"/>
      <c r="AB12" s="69"/>
      <c r="AC12" s="112"/>
      <c r="AD12" s="281"/>
      <c r="AE12" s="281"/>
    </row>
    <row r="13" spans="1:33" ht="20.100000000000001" customHeight="1">
      <c r="A13" s="1"/>
      <c r="B13" s="1"/>
      <c r="C13" s="283"/>
      <c r="D13" s="283"/>
      <c r="E13" s="69"/>
      <c r="F13" s="106"/>
      <c r="G13" s="282"/>
      <c r="H13" s="282"/>
      <c r="I13" s="69"/>
      <c r="J13" s="112"/>
      <c r="K13" s="281"/>
      <c r="L13" s="281"/>
      <c r="M13" s="69"/>
      <c r="N13" s="112"/>
      <c r="O13" s="283"/>
      <c r="P13" s="283"/>
      <c r="Q13" s="112"/>
      <c r="R13" s="283"/>
      <c r="S13" s="283"/>
      <c r="T13" s="69"/>
      <c r="U13" s="112"/>
      <c r="V13" s="353"/>
      <c r="W13" s="353"/>
      <c r="X13" s="69"/>
      <c r="Y13" s="112"/>
      <c r="Z13" s="283"/>
      <c r="AA13" s="283"/>
      <c r="AB13" s="69"/>
      <c r="AC13" s="112"/>
      <c r="AD13" s="281"/>
      <c r="AE13" s="281"/>
    </row>
    <row r="14" spans="1:33" ht="19.5" customHeight="1">
      <c r="A14" s="1"/>
      <c r="B14" s="1"/>
      <c r="C14" s="283"/>
      <c r="D14" s="283"/>
      <c r="E14" s="69"/>
      <c r="F14" s="106"/>
      <c r="G14" s="282"/>
      <c r="H14" s="282"/>
      <c r="I14" s="69"/>
      <c r="J14" s="112"/>
      <c r="K14" s="281"/>
      <c r="L14" s="281"/>
      <c r="M14" s="69"/>
      <c r="N14" s="112"/>
      <c r="O14" s="283"/>
      <c r="P14" s="283"/>
      <c r="Q14" s="112"/>
      <c r="R14" s="283"/>
      <c r="S14" s="283"/>
      <c r="T14" s="69"/>
      <c r="U14" s="112"/>
      <c r="V14" s="353"/>
      <c r="W14" s="353"/>
      <c r="X14" s="69"/>
      <c r="Y14" s="112"/>
      <c r="Z14" s="283"/>
      <c r="AA14" s="283"/>
      <c r="AB14" s="69"/>
      <c r="AC14" s="112"/>
      <c r="AD14" s="281"/>
      <c r="AE14" s="281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337" t="str">
        <f>C7</f>
        <v>宇都宮フットボールクラブジュニア</v>
      </c>
      <c r="H16" s="337"/>
      <c r="I16" s="337"/>
      <c r="J16" s="337"/>
      <c r="K16" s="337"/>
      <c r="L16" s="337"/>
      <c r="M16" s="337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都賀クラブジュニア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337"/>
      <c r="H17" s="337"/>
      <c r="I17" s="337"/>
      <c r="J17" s="337"/>
      <c r="K17" s="337"/>
      <c r="L17" s="337"/>
      <c r="M17" s="337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87" t="str">
        <f>K7</f>
        <v>ヴェルフェ矢板Ｕ－１２ｂｌａｎｃ</v>
      </c>
      <c r="H18" s="287"/>
      <c r="I18" s="287"/>
      <c r="J18" s="287"/>
      <c r="K18" s="287"/>
      <c r="L18" s="287"/>
      <c r="M18" s="28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茂木ＦＣ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87"/>
      <c r="H19" s="287"/>
      <c r="I19" s="287"/>
      <c r="J19" s="287"/>
      <c r="K19" s="287"/>
      <c r="L19" s="287"/>
      <c r="M19" s="28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鹿沼西ＦＣ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ｕｎｉｏｎｓｐｏｒｔｓｃｌｕｂ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東那須野ＦＣフェニックス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ＣＡ．アトレチコ　佐野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337" t="str">
        <f>C7</f>
        <v>宇都宮フットボールクラブジュニア</v>
      </c>
      <c r="H24" s="337"/>
      <c r="I24" s="337"/>
      <c r="J24" s="337"/>
      <c r="K24" s="337"/>
      <c r="L24" s="337"/>
      <c r="M24" s="337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87" t="str">
        <f>K7</f>
        <v>ヴェルフェ矢板Ｕ－１２ｂｌａｎｃ</v>
      </c>
      <c r="V24" s="287"/>
      <c r="W24" s="287"/>
      <c r="X24" s="287"/>
      <c r="Y24" s="287"/>
      <c r="Z24" s="287"/>
      <c r="AA24" s="28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337"/>
      <c r="H25" s="337"/>
      <c r="I25" s="337"/>
      <c r="J25" s="337"/>
      <c r="K25" s="337"/>
      <c r="L25" s="337"/>
      <c r="M25" s="337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87"/>
      <c r="V25" s="287"/>
      <c r="W25" s="287"/>
      <c r="X25" s="287"/>
      <c r="Y25" s="287"/>
      <c r="Z25" s="287"/>
      <c r="AA25" s="28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都賀クラブジュニア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茂木ＦＣ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鹿沼西ＦＣ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東那須野ＦＣフェニックス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ｕｎｉｏｎｓｐｏｒｔｓｃｌｕｂ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ＣＡ．アトレチコ　佐野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337" t="str">
        <f>C7</f>
        <v>宇都宮フットボールクラブジュニア</v>
      </c>
      <c r="H32" s="337"/>
      <c r="I32" s="337"/>
      <c r="J32" s="337"/>
      <c r="K32" s="337"/>
      <c r="L32" s="337"/>
      <c r="M32" s="337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茂木ＦＣ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337"/>
      <c r="H33" s="337"/>
      <c r="I33" s="337"/>
      <c r="J33" s="337"/>
      <c r="K33" s="337"/>
      <c r="L33" s="337"/>
      <c r="M33" s="337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都賀クラブジュニア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87" t="str">
        <f>K7</f>
        <v>ヴェルフェ矢板Ｕ－１２ｂｌａｎｃ</v>
      </c>
      <c r="V34" s="287"/>
      <c r="W34" s="287"/>
      <c r="X34" s="287"/>
      <c r="Y34" s="287"/>
      <c r="Z34" s="287"/>
      <c r="AA34" s="28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87"/>
      <c r="V35" s="287"/>
      <c r="W35" s="287"/>
      <c r="X35" s="287"/>
      <c r="Y35" s="287"/>
      <c r="Z35" s="287"/>
      <c r="AA35" s="28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鹿沼西ＦＣ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ＣＡ．アトレチコ　佐野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ｕｎｉｏｎｓｐｏｒｔｓｃｌｕｂ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東那須野ＦＣフェニックス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Cリーグ</v>
      </c>
      <c r="C41" s="289"/>
      <c r="D41" s="289"/>
      <c r="E41" s="290"/>
      <c r="F41" s="339" t="str">
        <f>B43</f>
        <v>宇都宮フットボールクラブジュニア</v>
      </c>
      <c r="G41" s="340"/>
      <c r="H41" s="316" t="str">
        <f>B45</f>
        <v>都賀クラブジュニア</v>
      </c>
      <c r="I41" s="317"/>
      <c r="J41" s="328" t="str">
        <f>B47</f>
        <v>ヴェルフェ矢板Ｕ－１２ｂｌａｎｃ</v>
      </c>
      <c r="K41" s="329"/>
      <c r="L41" s="310" t="str">
        <f>B49</f>
        <v>茂木ＦＣ</v>
      </c>
      <c r="M41" s="312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CCリーグ</v>
      </c>
      <c r="S41" s="289"/>
      <c r="T41" s="289"/>
      <c r="U41" s="290"/>
      <c r="V41" s="310" t="str">
        <f>R7</f>
        <v>鹿沼西ＦＣ</v>
      </c>
      <c r="W41" s="312"/>
      <c r="X41" s="316" t="str">
        <f>V7</f>
        <v>ｕｎｉｏｎｓｐｏｒｔｓｃｌｕｂ</v>
      </c>
      <c r="Y41" s="317"/>
      <c r="Z41" s="328" t="str">
        <f>Z7</f>
        <v>東那須野ＦＣフェニックス</v>
      </c>
      <c r="AA41" s="329"/>
      <c r="AB41" s="316" t="str">
        <f>AD7</f>
        <v>ＣＡ．アトレチコ　佐野</v>
      </c>
      <c r="AC41" s="317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41"/>
      <c r="G42" s="342"/>
      <c r="H42" s="318"/>
      <c r="I42" s="319"/>
      <c r="J42" s="330"/>
      <c r="K42" s="331"/>
      <c r="L42" s="313"/>
      <c r="M42" s="315"/>
      <c r="N42" s="295"/>
      <c r="O42" s="295"/>
      <c r="P42" s="295"/>
      <c r="Q42" s="116"/>
      <c r="R42" s="291"/>
      <c r="S42" s="292"/>
      <c r="T42" s="292"/>
      <c r="U42" s="293"/>
      <c r="V42" s="313"/>
      <c r="W42" s="315"/>
      <c r="X42" s="318"/>
      <c r="Y42" s="319"/>
      <c r="Z42" s="330"/>
      <c r="AA42" s="331"/>
      <c r="AB42" s="318"/>
      <c r="AC42" s="319"/>
      <c r="AD42" s="295"/>
      <c r="AE42" s="295"/>
      <c r="AF42" s="295"/>
    </row>
    <row r="43" spans="2:33" ht="20.100000000000001" customHeight="1">
      <c r="B43" s="296" t="str">
        <f>C7</f>
        <v>宇都宮フットボールクラブジュニア</v>
      </c>
      <c r="C43" s="297"/>
      <c r="D43" s="297"/>
      <c r="E43" s="298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鹿沼西ＦＣ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299"/>
      <c r="C44" s="300"/>
      <c r="D44" s="300"/>
      <c r="E44" s="301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296" t="str">
        <f>G7</f>
        <v>都賀クラブジュニア</v>
      </c>
      <c r="C45" s="297"/>
      <c r="D45" s="297"/>
      <c r="E45" s="298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296" t="str">
        <f>V7</f>
        <v>ｕｎｉｏｎｓｐｏｒｔｓｃｌｕｂ</v>
      </c>
      <c r="S45" s="297"/>
      <c r="T45" s="297"/>
      <c r="U45" s="298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299"/>
      <c r="C46" s="300"/>
      <c r="D46" s="300"/>
      <c r="E46" s="301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299"/>
      <c r="S46" s="300"/>
      <c r="T46" s="300"/>
      <c r="U46" s="301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ヴェルフェ矢板Ｕ－１２ｂｌａｎｃ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20" t="str">
        <f>Z7</f>
        <v>東那須野ＦＣフェニックス</v>
      </c>
      <c r="S47" s="343"/>
      <c r="T47" s="343"/>
      <c r="U47" s="321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22"/>
      <c r="S48" s="344"/>
      <c r="T48" s="344"/>
      <c r="U48" s="323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0" t="str">
        <f>O7</f>
        <v>茂木ＦＣ</v>
      </c>
      <c r="C49" s="311"/>
      <c r="D49" s="311"/>
      <c r="E49" s="312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ＣＡ．アトレチコ　佐野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3"/>
      <c r="C50" s="314"/>
      <c r="D50" s="314"/>
      <c r="E50" s="315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2.0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355"/>
      <c r="O52" s="355"/>
      <c r="P52" s="355"/>
      <c r="Q52" s="355"/>
      <c r="R52" s="355"/>
      <c r="T52" s="275" t="s">
        <v>169</v>
      </c>
      <c r="U52" s="275"/>
      <c r="V52" s="275"/>
      <c r="W52" s="275"/>
      <c r="X52" s="274" t="str">
        <f>U10組合せ!A56</f>
        <v>芳賀町けやき台サッカー場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20.100000000000001" customHeight="1">
      <c r="A53" s="67"/>
      <c r="B53" s="67"/>
      <c r="C53" s="67"/>
      <c r="D53" s="67"/>
      <c r="E53" s="67"/>
      <c r="F53" s="67"/>
      <c r="G53" s="67"/>
      <c r="H53" s="143"/>
      <c r="I53" s="142"/>
      <c r="J53" s="142"/>
      <c r="K53" s="142"/>
      <c r="L53" s="142"/>
      <c r="N53" s="142"/>
      <c r="O53" s="142"/>
      <c r="P53" s="142"/>
      <c r="Q53" s="142"/>
      <c r="R53" s="142"/>
      <c r="T53" s="72"/>
      <c r="U53" s="72"/>
      <c r="V53" s="72"/>
      <c r="W53" s="72"/>
      <c r="X53" s="73"/>
      <c r="Y53" s="73"/>
      <c r="AA53" s="144"/>
      <c r="AB53" s="145"/>
      <c r="AC53" s="145"/>
      <c r="AD53" s="145"/>
      <c r="AE53" s="145"/>
      <c r="AF53" s="145"/>
      <c r="AG53" s="145"/>
    </row>
    <row r="54" spans="1:33" ht="20.100000000000001" customHeight="1">
      <c r="F54" s="146"/>
      <c r="J54" s="356" t="s">
        <v>175</v>
      </c>
      <c r="K54" s="356"/>
      <c r="W54" s="356" t="s">
        <v>176</v>
      </c>
      <c r="X54" s="356"/>
      <c r="Z54" s="144"/>
      <c r="AA54" s="144"/>
      <c r="AB54" s="145"/>
      <c r="AC54" s="145"/>
      <c r="AD54" s="145"/>
      <c r="AE54" s="145"/>
      <c r="AF54" s="145"/>
      <c r="AG54" s="145"/>
    </row>
    <row r="55" spans="1:33" ht="20.100000000000001" customHeight="1">
      <c r="G55" s="95"/>
      <c r="H55" s="95"/>
      <c r="I55" s="95"/>
      <c r="J55" s="88"/>
      <c r="K55" s="95"/>
      <c r="L55" s="95"/>
      <c r="M55" s="95"/>
      <c r="N55" s="95"/>
      <c r="T55" s="95"/>
      <c r="U55" s="95"/>
      <c r="V55" s="95"/>
      <c r="W55" s="95"/>
      <c r="X55" s="90"/>
      <c r="Y55" s="95"/>
      <c r="Z55" s="144"/>
      <c r="AA55" s="144"/>
      <c r="AB55" s="145"/>
      <c r="AC55" s="145"/>
      <c r="AD55" s="145"/>
      <c r="AE55" s="145"/>
      <c r="AF55" s="145"/>
      <c r="AG55" s="145"/>
    </row>
    <row r="56" spans="1:33" ht="20.100000000000001" customHeight="1">
      <c r="F56" s="86"/>
      <c r="H56" s="89"/>
      <c r="J56" s="85"/>
      <c r="K56" s="89"/>
      <c r="N56" s="86"/>
      <c r="S56" s="86"/>
      <c r="V56" s="89"/>
      <c r="W56" s="85"/>
      <c r="Y56" s="89"/>
      <c r="Z56" s="89"/>
      <c r="AA56" s="85"/>
      <c r="AB56" s="74"/>
    </row>
    <row r="57" spans="1:33" ht="20.100000000000001" customHeight="1">
      <c r="B57" s="370"/>
      <c r="C57" s="370"/>
      <c r="D57" s="15"/>
      <c r="E57" s="15"/>
      <c r="F57" s="371">
        <v>1</v>
      </c>
      <c r="G57" s="371"/>
      <c r="H57" s="22"/>
      <c r="I57" s="22"/>
      <c r="J57" s="371">
        <v>2</v>
      </c>
      <c r="K57" s="371"/>
      <c r="L57" s="22"/>
      <c r="M57" s="22"/>
      <c r="N57" s="371">
        <v>3</v>
      </c>
      <c r="O57" s="371"/>
      <c r="P57" s="14"/>
      <c r="Q57" s="22"/>
      <c r="R57" s="22"/>
      <c r="S57" s="371">
        <v>4</v>
      </c>
      <c r="T57" s="371"/>
      <c r="U57" s="22"/>
      <c r="V57" s="22"/>
      <c r="W57" s="371">
        <v>5</v>
      </c>
      <c r="X57" s="371"/>
      <c r="Y57" s="22"/>
      <c r="Z57" s="22"/>
      <c r="AA57" s="371">
        <v>6</v>
      </c>
      <c r="AB57" s="371"/>
      <c r="AC57" s="15"/>
      <c r="AD57" s="15"/>
      <c r="AE57" s="370"/>
      <c r="AF57" s="370"/>
    </row>
    <row r="58" spans="1:33" ht="20.100000000000001" customHeight="1">
      <c r="B58" s="372"/>
      <c r="C58" s="372"/>
      <c r="D58" s="148"/>
      <c r="E58" s="148"/>
      <c r="F58" s="373" t="str">
        <f>U10組合せ!C57</f>
        <v>間東ＦＣミラクルズ</v>
      </c>
      <c r="G58" s="373"/>
      <c r="H58" s="148"/>
      <c r="I58" s="148"/>
      <c r="J58" s="373" t="str">
        <f>U10組合せ!C59</f>
        <v>ＦＣ　ＳＦｉＤＡ</v>
      </c>
      <c r="K58" s="373"/>
      <c r="L58" s="148"/>
      <c r="M58" s="148"/>
      <c r="N58" s="373" t="str">
        <f>U10組合せ!C61</f>
        <v>雀宮フットボールクラブ</v>
      </c>
      <c r="O58" s="373"/>
      <c r="P58" s="149"/>
      <c r="Q58" s="148"/>
      <c r="R58" s="148"/>
      <c r="S58" s="373" t="str">
        <f>U10組合せ!C65</f>
        <v>ＴＯＣＨＩＧＩ　ＫＦＣ</v>
      </c>
      <c r="T58" s="373"/>
      <c r="U58" s="148"/>
      <c r="V58" s="148"/>
      <c r="W58" s="373" t="str">
        <f>U10組合せ!C67</f>
        <v>祖母井クラブ</v>
      </c>
      <c r="X58" s="373"/>
      <c r="Y58" s="148"/>
      <c r="Z58" s="148"/>
      <c r="AA58" s="373" t="str">
        <f>U10組合せ!C69</f>
        <v>ＴＡＣ　ＫＵＺＵＵ　ＦＣ</v>
      </c>
      <c r="AB58" s="373"/>
      <c r="AC58" s="148"/>
      <c r="AD58" s="148"/>
      <c r="AE58" s="374"/>
      <c r="AF58" s="375"/>
    </row>
    <row r="59" spans="1:33" ht="20.100000000000001" customHeight="1">
      <c r="B59" s="372"/>
      <c r="C59" s="372"/>
      <c r="D59" s="148"/>
      <c r="E59" s="148"/>
      <c r="F59" s="373"/>
      <c r="G59" s="373"/>
      <c r="H59" s="148"/>
      <c r="I59" s="148"/>
      <c r="J59" s="373"/>
      <c r="K59" s="373"/>
      <c r="L59" s="148"/>
      <c r="M59" s="148"/>
      <c r="N59" s="373"/>
      <c r="O59" s="373"/>
      <c r="P59" s="149"/>
      <c r="Q59" s="148"/>
      <c r="R59" s="148"/>
      <c r="S59" s="373"/>
      <c r="T59" s="373"/>
      <c r="U59" s="148"/>
      <c r="V59" s="148"/>
      <c r="W59" s="373"/>
      <c r="X59" s="373"/>
      <c r="Y59" s="148"/>
      <c r="Z59" s="148"/>
      <c r="AA59" s="373"/>
      <c r="AB59" s="373"/>
      <c r="AC59" s="148"/>
      <c r="AD59" s="148"/>
      <c r="AE59" s="374"/>
      <c r="AF59" s="375"/>
    </row>
    <row r="60" spans="1:33" ht="20.100000000000001" customHeight="1">
      <c r="B60" s="372"/>
      <c r="C60" s="372"/>
      <c r="D60" s="148"/>
      <c r="E60" s="148"/>
      <c r="F60" s="373"/>
      <c r="G60" s="373"/>
      <c r="H60" s="148"/>
      <c r="I60" s="148"/>
      <c r="J60" s="373"/>
      <c r="K60" s="373"/>
      <c r="L60" s="148"/>
      <c r="M60" s="148"/>
      <c r="N60" s="373"/>
      <c r="O60" s="373"/>
      <c r="P60" s="149"/>
      <c r="Q60" s="148"/>
      <c r="R60" s="148"/>
      <c r="S60" s="373"/>
      <c r="T60" s="373"/>
      <c r="U60" s="148"/>
      <c r="V60" s="148"/>
      <c r="W60" s="373"/>
      <c r="X60" s="373"/>
      <c r="Y60" s="148"/>
      <c r="Z60" s="148"/>
      <c r="AA60" s="373"/>
      <c r="AB60" s="373"/>
      <c r="AC60" s="148"/>
      <c r="AD60" s="148"/>
      <c r="AE60" s="374"/>
      <c r="AF60" s="375"/>
    </row>
    <row r="61" spans="1:33" ht="20.100000000000001" customHeight="1">
      <c r="B61" s="372"/>
      <c r="C61" s="372"/>
      <c r="D61" s="148"/>
      <c r="E61" s="148"/>
      <c r="F61" s="373"/>
      <c r="G61" s="373"/>
      <c r="H61" s="148"/>
      <c r="I61" s="148"/>
      <c r="J61" s="373"/>
      <c r="K61" s="373"/>
      <c r="L61" s="148"/>
      <c r="M61" s="148"/>
      <c r="N61" s="373"/>
      <c r="O61" s="373"/>
      <c r="P61" s="149"/>
      <c r="Q61" s="148"/>
      <c r="R61" s="148"/>
      <c r="S61" s="373"/>
      <c r="T61" s="373"/>
      <c r="U61" s="148"/>
      <c r="V61" s="148"/>
      <c r="W61" s="373"/>
      <c r="X61" s="373"/>
      <c r="Y61" s="148"/>
      <c r="Z61" s="148"/>
      <c r="AA61" s="373"/>
      <c r="AB61" s="373"/>
      <c r="AC61" s="148"/>
      <c r="AD61" s="148"/>
      <c r="AE61" s="374"/>
      <c r="AF61" s="375"/>
    </row>
    <row r="62" spans="1:33" ht="20.100000000000001" customHeight="1">
      <c r="B62" s="372"/>
      <c r="C62" s="372"/>
      <c r="D62" s="148"/>
      <c r="E62" s="148"/>
      <c r="F62" s="373"/>
      <c r="G62" s="373"/>
      <c r="H62" s="148"/>
      <c r="I62" s="148"/>
      <c r="J62" s="373"/>
      <c r="K62" s="373"/>
      <c r="L62" s="148"/>
      <c r="M62" s="148"/>
      <c r="N62" s="373"/>
      <c r="O62" s="373"/>
      <c r="P62" s="149"/>
      <c r="Q62" s="148"/>
      <c r="R62" s="148"/>
      <c r="S62" s="373"/>
      <c r="T62" s="373"/>
      <c r="U62" s="148"/>
      <c r="V62" s="148"/>
      <c r="W62" s="373"/>
      <c r="X62" s="373"/>
      <c r="Y62" s="148"/>
      <c r="Z62" s="148"/>
      <c r="AA62" s="373"/>
      <c r="AB62" s="373"/>
      <c r="AC62" s="148"/>
      <c r="AD62" s="148"/>
      <c r="AE62" s="374"/>
      <c r="AF62" s="375"/>
    </row>
    <row r="63" spans="1:33" ht="20.100000000000001" customHeight="1">
      <c r="B63" s="372"/>
      <c r="C63" s="372"/>
      <c r="D63" s="148"/>
      <c r="E63" s="148"/>
      <c r="F63" s="373"/>
      <c r="G63" s="373"/>
      <c r="H63" s="148"/>
      <c r="I63" s="148"/>
      <c r="J63" s="373"/>
      <c r="K63" s="373"/>
      <c r="L63" s="148"/>
      <c r="M63" s="148"/>
      <c r="N63" s="373"/>
      <c r="O63" s="373"/>
      <c r="P63" s="149"/>
      <c r="Q63" s="148"/>
      <c r="R63" s="148"/>
      <c r="S63" s="373"/>
      <c r="T63" s="373"/>
      <c r="U63" s="148"/>
      <c r="V63" s="148"/>
      <c r="W63" s="373"/>
      <c r="X63" s="373"/>
      <c r="Y63" s="148"/>
      <c r="Z63" s="148"/>
      <c r="AA63" s="373"/>
      <c r="AB63" s="373"/>
      <c r="AC63" s="148"/>
      <c r="AD63" s="148"/>
      <c r="AE63" s="374"/>
      <c r="AF63" s="375"/>
    </row>
    <row r="64" spans="1:33" ht="20.100000000000001" customHeight="1">
      <c r="B64" s="372"/>
      <c r="C64" s="372"/>
      <c r="D64" s="149"/>
      <c r="E64" s="149"/>
      <c r="F64" s="373"/>
      <c r="G64" s="373"/>
      <c r="H64" s="149"/>
      <c r="I64" s="149"/>
      <c r="J64" s="373"/>
      <c r="K64" s="373"/>
      <c r="L64" s="149"/>
      <c r="M64" s="149"/>
      <c r="N64" s="373"/>
      <c r="O64" s="373"/>
      <c r="P64" s="149"/>
      <c r="Q64" s="149"/>
      <c r="R64" s="149"/>
      <c r="S64" s="373"/>
      <c r="T64" s="373"/>
      <c r="U64" s="149"/>
      <c r="V64" s="149"/>
      <c r="W64" s="373"/>
      <c r="X64" s="373"/>
      <c r="Y64" s="149"/>
      <c r="Z64" s="149"/>
      <c r="AA64" s="373"/>
      <c r="AB64" s="373"/>
      <c r="AC64" s="149"/>
      <c r="AD64" s="149"/>
      <c r="AE64" s="374"/>
      <c r="AF64" s="375"/>
    </row>
    <row r="65" spans="1:33" ht="20.100000000000001" customHeight="1">
      <c r="B65" s="372"/>
      <c r="C65" s="372"/>
      <c r="D65" s="149"/>
      <c r="E65" s="149"/>
      <c r="F65" s="373"/>
      <c r="G65" s="373"/>
      <c r="H65" s="149"/>
      <c r="I65" s="149"/>
      <c r="J65" s="373"/>
      <c r="K65" s="373"/>
      <c r="L65" s="149"/>
      <c r="M65" s="149"/>
      <c r="N65" s="373"/>
      <c r="O65" s="373"/>
      <c r="P65" s="149"/>
      <c r="Q65" s="149"/>
      <c r="R65" s="149"/>
      <c r="S65" s="373"/>
      <c r="T65" s="373"/>
      <c r="U65" s="149"/>
      <c r="V65" s="149"/>
      <c r="W65" s="373"/>
      <c r="X65" s="373"/>
      <c r="Y65" s="149"/>
      <c r="Z65" s="149"/>
      <c r="AA65" s="373"/>
      <c r="AB65" s="373"/>
      <c r="AC65" s="149"/>
      <c r="AD65" s="149"/>
      <c r="AE65" s="374"/>
      <c r="AF65" s="375"/>
    </row>
    <row r="66" spans="1:33" ht="20.100000000000001" customHeight="1">
      <c r="C66" s="147"/>
      <c r="D66" s="147"/>
      <c r="G66" s="147"/>
      <c r="H66" s="147"/>
      <c r="K66" s="147"/>
      <c r="L66" s="147"/>
      <c r="O66" s="147"/>
      <c r="P66" s="147"/>
      <c r="T66" s="147"/>
      <c r="U66" s="147"/>
      <c r="X66" s="147"/>
      <c r="Y66" s="147"/>
      <c r="AB66" s="113"/>
      <c r="AC66" s="120"/>
      <c r="AD66" s="120" t="s">
        <v>158</v>
      </c>
      <c r="AE66" s="120" t="s">
        <v>157</v>
      </c>
      <c r="AF66" s="120" t="s">
        <v>159</v>
      </c>
      <c r="AG66" s="114"/>
    </row>
    <row r="67" spans="1:33" ht="20.100000000000001" customHeight="1">
      <c r="A67" s="15"/>
      <c r="B67" s="276" t="s">
        <v>4</v>
      </c>
      <c r="C67" s="360">
        <v>0.5</v>
      </c>
      <c r="D67" s="360"/>
      <c r="E67" s="360"/>
      <c r="G67" s="357" t="str">
        <f>F58</f>
        <v>間東ＦＣミラクルズ</v>
      </c>
      <c r="H67" s="357"/>
      <c r="I67" s="357"/>
      <c r="J67" s="357"/>
      <c r="K67" s="357"/>
      <c r="L67" s="357"/>
      <c r="M67" s="357"/>
      <c r="N67" s="359">
        <f>P67+P68</f>
        <v>0</v>
      </c>
      <c r="O67" s="361" t="s">
        <v>9</v>
      </c>
      <c r="P67" s="36">
        <v>0</v>
      </c>
      <c r="Q67" s="17" t="s">
        <v>130</v>
      </c>
      <c r="R67" s="36">
        <v>0</v>
      </c>
      <c r="S67" s="361" t="s">
        <v>10</v>
      </c>
      <c r="T67" s="359">
        <f>R67+R68</f>
        <v>0</v>
      </c>
      <c r="U67" s="357" t="str">
        <f>J58</f>
        <v>ＦＣ　ＳＦｉＤＡ</v>
      </c>
      <c r="V67" s="357"/>
      <c r="W67" s="357"/>
      <c r="X67" s="357"/>
      <c r="Y67" s="357"/>
      <c r="Z67" s="357"/>
      <c r="AA67" s="357"/>
      <c r="AC67" s="358" t="s">
        <v>127</v>
      </c>
      <c r="AD67" s="354">
        <v>6</v>
      </c>
      <c r="AE67" s="354" t="s">
        <v>157</v>
      </c>
      <c r="AF67" s="354">
        <v>4</v>
      </c>
      <c r="AG67" s="277" t="s">
        <v>128</v>
      </c>
    </row>
    <row r="68" spans="1:33" ht="20.100000000000001" customHeight="1">
      <c r="A68" s="15"/>
      <c r="B68" s="276"/>
      <c r="C68" s="360"/>
      <c r="D68" s="360"/>
      <c r="E68" s="360"/>
      <c r="G68" s="357"/>
      <c r="H68" s="357"/>
      <c r="I68" s="357"/>
      <c r="J68" s="357"/>
      <c r="K68" s="357"/>
      <c r="L68" s="357"/>
      <c r="M68" s="357"/>
      <c r="N68" s="359"/>
      <c r="O68" s="361"/>
      <c r="P68" s="36">
        <v>0</v>
      </c>
      <c r="Q68" s="17" t="s">
        <v>130</v>
      </c>
      <c r="R68" s="36">
        <v>0</v>
      </c>
      <c r="S68" s="361"/>
      <c r="T68" s="359"/>
      <c r="U68" s="357"/>
      <c r="V68" s="357"/>
      <c r="W68" s="357"/>
      <c r="X68" s="357"/>
      <c r="Y68" s="357"/>
      <c r="Z68" s="357"/>
      <c r="AA68" s="357"/>
      <c r="AC68" s="358"/>
      <c r="AD68" s="354"/>
      <c r="AE68" s="354"/>
      <c r="AF68" s="354"/>
      <c r="AG68" s="277"/>
    </row>
    <row r="69" spans="1:33" ht="20.100000000000001" customHeight="1">
      <c r="C69" s="107"/>
      <c r="D69" s="107"/>
      <c r="E69" s="99"/>
      <c r="G69" s="16"/>
      <c r="H69" s="16"/>
      <c r="I69" s="150"/>
      <c r="J69" s="150"/>
      <c r="K69" s="16"/>
      <c r="L69" s="16"/>
      <c r="M69" s="150"/>
      <c r="N69" s="151"/>
      <c r="O69" s="16"/>
      <c r="P69" s="36"/>
      <c r="Q69" s="150"/>
      <c r="R69" s="151"/>
      <c r="S69" s="150"/>
      <c r="T69" s="36"/>
      <c r="U69" s="16"/>
      <c r="V69" s="150"/>
      <c r="W69" s="150"/>
      <c r="X69" s="16"/>
      <c r="Y69" s="16"/>
      <c r="Z69" s="150"/>
      <c r="AA69" s="150"/>
      <c r="AC69" s="43"/>
      <c r="AD69" s="71"/>
      <c r="AE69" s="152"/>
      <c r="AF69" s="71"/>
      <c r="AG69" s="37"/>
    </row>
    <row r="70" spans="1:33" ht="20.100000000000001" customHeight="1">
      <c r="A70" s="15"/>
      <c r="B70" s="276" t="s">
        <v>5</v>
      </c>
      <c r="C70" s="360">
        <v>0.52430555555555558</v>
      </c>
      <c r="D70" s="360"/>
      <c r="E70" s="360"/>
      <c r="G70" s="357" t="str">
        <f>S58</f>
        <v>ＴＯＣＨＩＧＩ　ＫＦＣ</v>
      </c>
      <c r="H70" s="357"/>
      <c r="I70" s="357"/>
      <c r="J70" s="357"/>
      <c r="K70" s="357"/>
      <c r="L70" s="357"/>
      <c r="M70" s="357"/>
      <c r="N70" s="359">
        <f>P70+P71</f>
        <v>0</v>
      </c>
      <c r="O70" s="361" t="s">
        <v>9</v>
      </c>
      <c r="P70" s="36">
        <v>0</v>
      </c>
      <c r="Q70" s="17" t="s">
        <v>130</v>
      </c>
      <c r="R70" s="36">
        <v>0</v>
      </c>
      <c r="S70" s="361" t="s">
        <v>10</v>
      </c>
      <c r="T70" s="359">
        <f>R70+R71</f>
        <v>0</v>
      </c>
      <c r="U70" s="357" t="str">
        <f>W58</f>
        <v>祖母井クラブ</v>
      </c>
      <c r="V70" s="357"/>
      <c r="W70" s="357"/>
      <c r="X70" s="357"/>
      <c r="Y70" s="357"/>
      <c r="Z70" s="357"/>
      <c r="AA70" s="357"/>
      <c r="AC70" s="358" t="s">
        <v>127</v>
      </c>
      <c r="AD70" s="354">
        <v>2</v>
      </c>
      <c r="AE70" s="354" t="s">
        <v>157</v>
      </c>
      <c r="AF70" s="354">
        <v>1</v>
      </c>
      <c r="AG70" s="277" t="s">
        <v>128</v>
      </c>
    </row>
    <row r="71" spans="1:33" ht="20.100000000000001" customHeight="1">
      <c r="A71" s="15"/>
      <c r="B71" s="276"/>
      <c r="C71" s="360"/>
      <c r="D71" s="360"/>
      <c r="E71" s="360"/>
      <c r="G71" s="357"/>
      <c r="H71" s="357"/>
      <c r="I71" s="357"/>
      <c r="J71" s="357"/>
      <c r="K71" s="357"/>
      <c r="L71" s="357"/>
      <c r="M71" s="357"/>
      <c r="N71" s="359"/>
      <c r="O71" s="361"/>
      <c r="P71" s="36">
        <v>0</v>
      </c>
      <c r="Q71" s="17" t="s">
        <v>130</v>
      </c>
      <c r="R71" s="36">
        <v>0</v>
      </c>
      <c r="S71" s="361"/>
      <c r="T71" s="359"/>
      <c r="U71" s="357"/>
      <c r="V71" s="357"/>
      <c r="W71" s="357"/>
      <c r="X71" s="357"/>
      <c r="Y71" s="357"/>
      <c r="Z71" s="357"/>
      <c r="AA71" s="357"/>
      <c r="AC71" s="358"/>
      <c r="AD71" s="354"/>
      <c r="AE71" s="354"/>
      <c r="AF71" s="354"/>
      <c r="AG71" s="277"/>
    </row>
    <row r="72" spans="1:33" ht="20.100000000000001" customHeight="1">
      <c r="A72" s="15"/>
      <c r="C72" s="107"/>
      <c r="D72" s="107"/>
      <c r="E72" s="99"/>
      <c r="G72" s="16"/>
      <c r="H72" s="16"/>
      <c r="I72" s="150"/>
      <c r="J72" s="150"/>
      <c r="K72" s="16"/>
      <c r="L72" s="16"/>
      <c r="M72" s="150"/>
      <c r="N72" s="151"/>
      <c r="O72" s="16"/>
      <c r="P72" s="36"/>
      <c r="Q72" s="150"/>
      <c r="R72" s="151"/>
      <c r="S72" s="150"/>
      <c r="T72" s="36"/>
      <c r="U72" s="16"/>
      <c r="V72" s="150"/>
      <c r="W72" s="150"/>
      <c r="X72" s="16"/>
      <c r="Y72" s="16"/>
      <c r="Z72" s="150"/>
      <c r="AA72" s="150"/>
      <c r="AC72" s="43"/>
      <c r="AD72" s="71"/>
      <c r="AE72" s="152"/>
      <c r="AF72" s="71"/>
      <c r="AG72" s="37"/>
    </row>
    <row r="73" spans="1:33" ht="20.100000000000001" customHeight="1">
      <c r="A73" s="15"/>
      <c r="B73" s="276" t="s">
        <v>6</v>
      </c>
      <c r="C73" s="360">
        <v>0.54861111111111116</v>
      </c>
      <c r="D73" s="360"/>
      <c r="E73" s="360"/>
      <c r="G73" s="357" t="str">
        <f>F58</f>
        <v>間東ＦＣミラクルズ</v>
      </c>
      <c r="H73" s="357"/>
      <c r="I73" s="357"/>
      <c r="J73" s="357"/>
      <c r="K73" s="357"/>
      <c r="L73" s="357"/>
      <c r="M73" s="357"/>
      <c r="N73" s="359">
        <f>P73+P74</f>
        <v>0</v>
      </c>
      <c r="O73" s="361" t="s">
        <v>9</v>
      </c>
      <c r="P73" s="36">
        <v>0</v>
      </c>
      <c r="Q73" s="17" t="s">
        <v>130</v>
      </c>
      <c r="R73" s="36">
        <v>0</v>
      </c>
      <c r="S73" s="361" t="s">
        <v>10</v>
      </c>
      <c r="T73" s="359">
        <f>R73+R74</f>
        <v>0</v>
      </c>
      <c r="U73" s="357" t="str">
        <f>N58</f>
        <v>雀宮フットボールクラブ</v>
      </c>
      <c r="V73" s="357"/>
      <c r="W73" s="357"/>
      <c r="X73" s="357"/>
      <c r="Y73" s="357"/>
      <c r="Z73" s="357"/>
      <c r="AA73" s="357"/>
      <c r="AC73" s="358" t="s">
        <v>127</v>
      </c>
      <c r="AD73" s="354">
        <v>5</v>
      </c>
      <c r="AE73" s="354" t="s">
        <v>157</v>
      </c>
      <c r="AF73" s="354">
        <v>6</v>
      </c>
      <c r="AG73" s="277" t="s">
        <v>128</v>
      </c>
    </row>
    <row r="74" spans="1:33" ht="20.100000000000001" customHeight="1">
      <c r="A74" s="15"/>
      <c r="B74" s="276"/>
      <c r="C74" s="360"/>
      <c r="D74" s="360"/>
      <c r="E74" s="360"/>
      <c r="G74" s="357"/>
      <c r="H74" s="357"/>
      <c r="I74" s="357"/>
      <c r="J74" s="357"/>
      <c r="K74" s="357"/>
      <c r="L74" s="357"/>
      <c r="M74" s="357"/>
      <c r="N74" s="359"/>
      <c r="O74" s="361"/>
      <c r="P74" s="36">
        <v>0</v>
      </c>
      <c r="Q74" s="17" t="s">
        <v>130</v>
      </c>
      <c r="R74" s="36">
        <v>0</v>
      </c>
      <c r="S74" s="361"/>
      <c r="T74" s="359"/>
      <c r="U74" s="357"/>
      <c r="V74" s="357"/>
      <c r="W74" s="357"/>
      <c r="X74" s="357"/>
      <c r="Y74" s="357"/>
      <c r="Z74" s="357"/>
      <c r="AA74" s="357"/>
      <c r="AC74" s="358"/>
      <c r="AD74" s="354"/>
      <c r="AE74" s="354"/>
      <c r="AF74" s="354"/>
      <c r="AG74" s="277"/>
    </row>
    <row r="75" spans="1:33" ht="20.100000000000001" customHeight="1">
      <c r="A75" s="15"/>
      <c r="B75" s="18"/>
      <c r="C75" s="146"/>
      <c r="D75" s="146"/>
      <c r="E75" s="146"/>
      <c r="G75" s="16"/>
      <c r="H75" s="16"/>
      <c r="I75" s="16"/>
      <c r="J75" s="16"/>
      <c r="K75" s="16"/>
      <c r="L75" s="16"/>
      <c r="M75" s="16"/>
      <c r="N75" s="139"/>
      <c r="O75" s="140"/>
      <c r="P75" s="36"/>
      <c r="Q75" s="150"/>
      <c r="R75" s="151"/>
      <c r="S75" s="140"/>
      <c r="T75" s="139"/>
      <c r="U75" s="16"/>
      <c r="V75" s="16"/>
      <c r="W75" s="16"/>
      <c r="X75" s="16"/>
      <c r="Y75" s="16"/>
      <c r="Z75" s="16"/>
      <c r="AA75" s="16"/>
      <c r="AC75" s="43"/>
      <c r="AD75" s="71"/>
      <c r="AE75" s="152"/>
      <c r="AF75" s="71"/>
      <c r="AG75" s="37"/>
    </row>
    <row r="76" spans="1:33" ht="20.100000000000001" customHeight="1">
      <c r="A76" s="15"/>
      <c r="B76" s="276" t="s">
        <v>7</v>
      </c>
      <c r="C76" s="360">
        <v>0.57291666666666663</v>
      </c>
      <c r="D76" s="360"/>
      <c r="E76" s="360"/>
      <c r="G76" s="357" t="str">
        <f>S58</f>
        <v>ＴＯＣＨＩＧＩ　ＫＦＣ</v>
      </c>
      <c r="H76" s="357"/>
      <c r="I76" s="357"/>
      <c r="J76" s="357"/>
      <c r="K76" s="357"/>
      <c r="L76" s="357"/>
      <c r="M76" s="357"/>
      <c r="N76" s="359">
        <f>P76+P77</f>
        <v>0</v>
      </c>
      <c r="O76" s="361" t="s">
        <v>9</v>
      </c>
      <c r="P76" s="36">
        <v>0</v>
      </c>
      <c r="Q76" s="17" t="s">
        <v>130</v>
      </c>
      <c r="R76" s="36">
        <v>0</v>
      </c>
      <c r="S76" s="361" t="s">
        <v>10</v>
      </c>
      <c r="T76" s="359">
        <f>R76+R77</f>
        <v>0</v>
      </c>
      <c r="U76" s="357" t="str">
        <f>AA58</f>
        <v>ＴＡＣ　ＫＵＺＵＵ　ＦＣ</v>
      </c>
      <c r="V76" s="357"/>
      <c r="W76" s="357"/>
      <c r="X76" s="357"/>
      <c r="Y76" s="357"/>
      <c r="Z76" s="357"/>
      <c r="AA76" s="357"/>
      <c r="AC76" s="358" t="s">
        <v>127</v>
      </c>
      <c r="AD76" s="354">
        <v>1</v>
      </c>
      <c r="AE76" s="354" t="s">
        <v>157</v>
      </c>
      <c r="AF76" s="354">
        <v>3</v>
      </c>
      <c r="AG76" s="277" t="s">
        <v>128</v>
      </c>
    </row>
    <row r="77" spans="1:33" ht="20.100000000000001" customHeight="1">
      <c r="A77" s="15"/>
      <c r="B77" s="276"/>
      <c r="C77" s="360"/>
      <c r="D77" s="360"/>
      <c r="E77" s="360"/>
      <c r="G77" s="357"/>
      <c r="H77" s="357"/>
      <c r="I77" s="357"/>
      <c r="J77" s="357"/>
      <c r="K77" s="357"/>
      <c r="L77" s="357"/>
      <c r="M77" s="357"/>
      <c r="N77" s="359"/>
      <c r="O77" s="361"/>
      <c r="P77" s="36">
        <v>0</v>
      </c>
      <c r="Q77" s="17" t="s">
        <v>130</v>
      </c>
      <c r="R77" s="36">
        <v>0</v>
      </c>
      <c r="S77" s="361"/>
      <c r="T77" s="359"/>
      <c r="U77" s="357"/>
      <c r="V77" s="357"/>
      <c r="W77" s="357"/>
      <c r="X77" s="357"/>
      <c r="Y77" s="357"/>
      <c r="Z77" s="357"/>
      <c r="AA77" s="357"/>
      <c r="AC77" s="358"/>
      <c r="AD77" s="354"/>
      <c r="AE77" s="354"/>
      <c r="AF77" s="354"/>
      <c r="AG77" s="277"/>
    </row>
    <row r="78" spans="1:33" ht="20.100000000000001" customHeight="1">
      <c r="A78" s="15"/>
      <c r="C78" s="107"/>
      <c r="D78" s="107"/>
      <c r="E78" s="99"/>
      <c r="G78" s="16"/>
      <c r="H78" s="16"/>
      <c r="I78" s="16"/>
      <c r="J78" s="16"/>
      <c r="K78" s="16"/>
      <c r="L78" s="16"/>
      <c r="M78" s="16"/>
      <c r="N78" s="151"/>
      <c r="O78" s="16"/>
      <c r="P78" s="36"/>
      <c r="Q78" s="150"/>
      <c r="R78" s="151"/>
      <c r="S78" s="150"/>
      <c r="T78" s="36"/>
      <c r="U78" s="16"/>
      <c r="V78" s="16"/>
      <c r="W78" s="16"/>
      <c r="X78" s="16"/>
      <c r="Y78" s="16"/>
      <c r="Z78" s="16"/>
      <c r="AA78" s="16"/>
      <c r="AC78" s="43"/>
      <c r="AD78" s="71"/>
      <c r="AE78" s="152"/>
      <c r="AF78" s="71"/>
      <c r="AG78" s="37"/>
    </row>
    <row r="79" spans="1:33" ht="20.100000000000001" customHeight="1">
      <c r="A79" s="15"/>
      <c r="B79" s="276" t="s">
        <v>8</v>
      </c>
      <c r="C79" s="360">
        <v>0.59722222222222221</v>
      </c>
      <c r="D79" s="360"/>
      <c r="E79" s="360"/>
      <c r="G79" s="357" t="str">
        <f>J58</f>
        <v>ＦＣ　ＳＦｉＤＡ</v>
      </c>
      <c r="H79" s="357"/>
      <c r="I79" s="357"/>
      <c r="J79" s="357"/>
      <c r="K79" s="357"/>
      <c r="L79" s="357"/>
      <c r="M79" s="357"/>
      <c r="N79" s="359">
        <f>P79+P80</f>
        <v>0</v>
      </c>
      <c r="O79" s="361" t="s">
        <v>9</v>
      </c>
      <c r="P79" s="36">
        <v>0</v>
      </c>
      <c r="Q79" s="17" t="s">
        <v>130</v>
      </c>
      <c r="R79" s="36">
        <v>0</v>
      </c>
      <c r="S79" s="361" t="s">
        <v>10</v>
      </c>
      <c r="T79" s="359">
        <f>R79+R80</f>
        <v>0</v>
      </c>
      <c r="U79" s="357" t="str">
        <f>N58</f>
        <v>雀宮フットボールクラブ</v>
      </c>
      <c r="V79" s="357"/>
      <c r="W79" s="357"/>
      <c r="X79" s="357"/>
      <c r="Y79" s="357"/>
      <c r="Z79" s="357"/>
      <c r="AA79" s="357"/>
      <c r="AC79" s="358" t="s">
        <v>127</v>
      </c>
      <c r="AD79" s="354">
        <v>4</v>
      </c>
      <c r="AE79" s="354" t="s">
        <v>157</v>
      </c>
      <c r="AF79" s="354">
        <v>5</v>
      </c>
      <c r="AG79" s="277" t="s">
        <v>128</v>
      </c>
    </row>
    <row r="80" spans="1:33" ht="20.100000000000001" customHeight="1">
      <c r="A80" s="15"/>
      <c r="B80" s="276"/>
      <c r="C80" s="360"/>
      <c r="D80" s="360"/>
      <c r="E80" s="360"/>
      <c r="G80" s="357"/>
      <c r="H80" s="357"/>
      <c r="I80" s="357"/>
      <c r="J80" s="357"/>
      <c r="K80" s="357"/>
      <c r="L80" s="357"/>
      <c r="M80" s="357"/>
      <c r="N80" s="359"/>
      <c r="O80" s="361"/>
      <c r="P80" s="36">
        <v>0</v>
      </c>
      <c r="Q80" s="17" t="s">
        <v>130</v>
      </c>
      <c r="R80" s="36">
        <v>0</v>
      </c>
      <c r="S80" s="361"/>
      <c r="T80" s="359"/>
      <c r="U80" s="357"/>
      <c r="V80" s="357"/>
      <c r="W80" s="357"/>
      <c r="X80" s="357"/>
      <c r="Y80" s="357"/>
      <c r="Z80" s="357"/>
      <c r="AA80" s="357"/>
      <c r="AC80" s="358"/>
      <c r="AD80" s="354"/>
      <c r="AE80" s="354"/>
      <c r="AF80" s="354"/>
      <c r="AG80" s="277"/>
    </row>
    <row r="81" spans="1:33" ht="20.100000000000001" customHeight="1">
      <c r="A81" s="15"/>
      <c r="C81" s="107"/>
      <c r="D81" s="107"/>
      <c r="E81" s="99"/>
      <c r="G81" s="16"/>
      <c r="H81" s="16"/>
      <c r="I81" s="16"/>
      <c r="J81" s="16"/>
      <c r="K81" s="16"/>
      <c r="L81" s="16"/>
      <c r="M81" s="16"/>
      <c r="N81" s="151"/>
      <c r="O81" s="16"/>
      <c r="P81" s="36"/>
      <c r="Q81" s="150"/>
      <c r="R81" s="151"/>
      <c r="S81" s="150"/>
      <c r="T81" s="36"/>
      <c r="U81" s="16"/>
      <c r="V81" s="16"/>
      <c r="W81" s="16"/>
      <c r="X81" s="16"/>
      <c r="Y81" s="16"/>
      <c r="Z81" s="16"/>
      <c r="AA81" s="16"/>
      <c r="AC81" s="43"/>
      <c r="AD81" s="147"/>
      <c r="AE81" s="71"/>
      <c r="AF81" s="71"/>
      <c r="AG81" s="153"/>
    </row>
    <row r="82" spans="1:33" ht="20.100000000000001" customHeight="1">
      <c r="A82" s="15"/>
      <c r="B82" s="276" t="s">
        <v>0</v>
      </c>
      <c r="C82" s="360">
        <v>0.62152777777777779</v>
      </c>
      <c r="D82" s="360"/>
      <c r="E82" s="360"/>
      <c r="G82" s="357" t="str">
        <f>W58</f>
        <v>祖母井クラブ</v>
      </c>
      <c r="H82" s="357"/>
      <c r="I82" s="357"/>
      <c r="J82" s="357"/>
      <c r="K82" s="357"/>
      <c r="L82" s="357"/>
      <c r="M82" s="357"/>
      <c r="N82" s="359">
        <f>P82+P83</f>
        <v>0</v>
      </c>
      <c r="O82" s="361" t="s">
        <v>9</v>
      </c>
      <c r="P82" s="36">
        <v>0</v>
      </c>
      <c r="Q82" s="17" t="s">
        <v>130</v>
      </c>
      <c r="R82" s="36">
        <v>0</v>
      </c>
      <c r="S82" s="361" t="s">
        <v>10</v>
      </c>
      <c r="T82" s="359">
        <f>R82+R83</f>
        <v>0</v>
      </c>
      <c r="U82" s="357" t="str">
        <f>AA58</f>
        <v>ＴＡＣ　ＫＵＺＵＵ　ＦＣ</v>
      </c>
      <c r="V82" s="357"/>
      <c r="W82" s="357"/>
      <c r="X82" s="357"/>
      <c r="Y82" s="357"/>
      <c r="Z82" s="357"/>
      <c r="AA82" s="357"/>
      <c r="AC82" s="358" t="s">
        <v>127</v>
      </c>
      <c r="AD82" s="354">
        <v>3</v>
      </c>
      <c r="AE82" s="354" t="s">
        <v>157</v>
      </c>
      <c r="AF82" s="354">
        <v>2</v>
      </c>
      <c r="AG82" s="277" t="s">
        <v>128</v>
      </c>
    </row>
    <row r="83" spans="1:33" ht="20.100000000000001" customHeight="1">
      <c r="A83" s="15"/>
      <c r="B83" s="276"/>
      <c r="C83" s="360"/>
      <c r="D83" s="360"/>
      <c r="E83" s="360"/>
      <c r="G83" s="357"/>
      <c r="H83" s="357"/>
      <c r="I83" s="357"/>
      <c r="J83" s="357"/>
      <c r="K83" s="357"/>
      <c r="L83" s="357"/>
      <c r="M83" s="357"/>
      <c r="N83" s="359"/>
      <c r="O83" s="361"/>
      <c r="P83" s="36">
        <v>0</v>
      </c>
      <c r="Q83" s="17" t="s">
        <v>130</v>
      </c>
      <c r="R83" s="36">
        <v>0</v>
      </c>
      <c r="S83" s="361"/>
      <c r="T83" s="359"/>
      <c r="U83" s="357"/>
      <c r="V83" s="357"/>
      <c r="W83" s="357"/>
      <c r="X83" s="357"/>
      <c r="Y83" s="357"/>
      <c r="Z83" s="357"/>
      <c r="AA83" s="357"/>
      <c r="AC83" s="358"/>
      <c r="AD83" s="354"/>
      <c r="AE83" s="354"/>
      <c r="AF83" s="354"/>
      <c r="AG83" s="277"/>
    </row>
    <row r="84" spans="1:33" ht="20.100000000000001" customHeight="1">
      <c r="B84" s="18"/>
      <c r="C84" s="154"/>
      <c r="D84" s="154"/>
      <c r="E84" s="154"/>
      <c r="G84" s="16"/>
      <c r="H84" s="16"/>
      <c r="I84" s="16"/>
      <c r="J84" s="16"/>
      <c r="K84" s="16"/>
      <c r="L84" s="16"/>
      <c r="M84" s="16"/>
      <c r="N84" s="155"/>
      <c r="O84" s="140"/>
      <c r="P84" s="16"/>
      <c r="Q84" s="17"/>
      <c r="R84" s="150"/>
      <c r="S84" s="140"/>
      <c r="T84" s="155"/>
      <c r="U84" s="16"/>
      <c r="V84" s="16"/>
      <c r="W84" s="16"/>
      <c r="X84" s="16"/>
      <c r="Y84" s="16"/>
      <c r="Z84" s="16"/>
      <c r="AA84" s="16"/>
      <c r="AB84" s="147"/>
      <c r="AC84" s="147"/>
      <c r="AF84" s="147"/>
      <c r="AG84" s="147"/>
    </row>
    <row r="85" spans="1:33" ht="20.100000000000001" customHeight="1">
      <c r="C85" s="376" t="str">
        <f>J54 &amp;"リーグ"</f>
        <v>Dリーグ</v>
      </c>
      <c r="D85" s="377"/>
      <c r="E85" s="377"/>
      <c r="F85" s="382"/>
      <c r="G85" s="316" t="str">
        <f>C87</f>
        <v>間東ＦＣミラクルズ</v>
      </c>
      <c r="H85" s="317"/>
      <c r="I85" s="345" t="str">
        <f>C89</f>
        <v>ＦＣ　ＳＦｉＤＡ</v>
      </c>
      <c r="J85" s="347"/>
      <c r="K85" s="339" t="str">
        <f>C91</f>
        <v>雀宮フットボールクラブ</v>
      </c>
      <c r="L85" s="340"/>
      <c r="M85" s="384" t="s">
        <v>1</v>
      </c>
      <c r="N85" s="368" t="s">
        <v>2</v>
      </c>
      <c r="O85" s="368" t="s">
        <v>129</v>
      </c>
      <c r="P85" s="368" t="s">
        <v>3</v>
      </c>
      <c r="R85" s="288" t="str">
        <f>W54 &amp;"リーグ"</f>
        <v>DDリーグ</v>
      </c>
      <c r="S85" s="289"/>
      <c r="T85" s="289"/>
      <c r="U85" s="386"/>
      <c r="V85" s="296" t="str">
        <f>R87</f>
        <v>ＴＯＣＨＩＧＩ　ＫＦＣ</v>
      </c>
      <c r="W85" s="298"/>
      <c r="X85" s="310" t="str">
        <f>R89</f>
        <v>祖母井クラブ</v>
      </c>
      <c r="Y85" s="312"/>
      <c r="Z85" s="316" t="str">
        <f>R91</f>
        <v>ＴＡＣ　ＫＵＺＵＵ　ＦＣ</v>
      </c>
      <c r="AA85" s="317"/>
      <c r="AB85" s="368" t="s">
        <v>1</v>
      </c>
      <c r="AC85" s="368" t="s">
        <v>2</v>
      </c>
      <c r="AD85" s="368" t="s">
        <v>129</v>
      </c>
      <c r="AE85" s="368" t="s">
        <v>3</v>
      </c>
    </row>
    <row r="86" spans="1:33" ht="20.100000000000001" customHeight="1">
      <c r="C86" s="379"/>
      <c r="D86" s="380"/>
      <c r="E86" s="380"/>
      <c r="F86" s="383"/>
      <c r="G86" s="318"/>
      <c r="H86" s="319"/>
      <c r="I86" s="348"/>
      <c r="J86" s="350"/>
      <c r="K86" s="341"/>
      <c r="L86" s="342"/>
      <c r="M86" s="385"/>
      <c r="N86" s="369"/>
      <c r="O86" s="369"/>
      <c r="P86" s="369"/>
      <c r="R86" s="291"/>
      <c r="S86" s="292"/>
      <c r="T86" s="292"/>
      <c r="U86" s="387"/>
      <c r="V86" s="299"/>
      <c r="W86" s="301"/>
      <c r="X86" s="313"/>
      <c r="Y86" s="315"/>
      <c r="Z86" s="318"/>
      <c r="AA86" s="319"/>
      <c r="AB86" s="369"/>
      <c r="AC86" s="369"/>
      <c r="AD86" s="369"/>
      <c r="AE86" s="369"/>
    </row>
    <row r="87" spans="1:33" ht="20.100000000000001" customHeight="1">
      <c r="C87" s="376" t="str">
        <f>F58</f>
        <v>間東ＦＣミラクルズ</v>
      </c>
      <c r="D87" s="377"/>
      <c r="E87" s="377"/>
      <c r="F87" s="382"/>
      <c r="G87" s="302"/>
      <c r="H87" s="303"/>
      <c r="I87" s="162">
        <f>N67</f>
        <v>0</v>
      </c>
      <c r="J87" s="162">
        <f>T67</f>
        <v>0</v>
      </c>
      <c r="K87" s="162">
        <f>N73</f>
        <v>0</v>
      </c>
      <c r="L87" s="162">
        <f>T73</f>
        <v>0</v>
      </c>
      <c r="M87" s="366">
        <f>COUNTIF(G88:L88,"○")*3+COUNTIF(G88:L88,"△")</f>
        <v>2</v>
      </c>
      <c r="N87" s="364">
        <f>O87-J87-L87</f>
        <v>0</v>
      </c>
      <c r="O87" s="364">
        <f>I87+K87</f>
        <v>0</v>
      </c>
      <c r="P87" s="362"/>
      <c r="R87" s="376" t="str">
        <f>S58</f>
        <v>ＴＯＣＨＩＧＩ　ＫＦＣ</v>
      </c>
      <c r="S87" s="377"/>
      <c r="T87" s="377"/>
      <c r="U87" s="378"/>
      <c r="V87" s="302"/>
      <c r="W87" s="303"/>
      <c r="X87" s="162">
        <f>N70</f>
        <v>0</v>
      </c>
      <c r="Y87" s="162">
        <f>T70</f>
        <v>0</v>
      </c>
      <c r="Z87" s="162">
        <f>N76</f>
        <v>0</v>
      </c>
      <c r="AA87" s="162">
        <f>T76</f>
        <v>0</v>
      </c>
      <c r="AB87" s="366">
        <f>COUNTIF(V88:AA88,"○")*3+COUNTIF(V88:AA88,"△")</f>
        <v>2</v>
      </c>
      <c r="AC87" s="364">
        <f>AD87-Y87-AA87</f>
        <v>0</v>
      </c>
      <c r="AD87" s="364">
        <f>X87+Z87</f>
        <v>0</v>
      </c>
      <c r="AE87" s="362"/>
    </row>
    <row r="88" spans="1:33" ht="20.100000000000001" customHeight="1">
      <c r="C88" s="379"/>
      <c r="D88" s="380"/>
      <c r="E88" s="380"/>
      <c r="F88" s="383"/>
      <c r="G88" s="304"/>
      <c r="H88" s="305"/>
      <c r="I88" s="332" t="str">
        <f>IF(I87&gt;J87,"○",IF(I87&lt;J87,"×",IF(I87=J87,"△")))</f>
        <v>△</v>
      </c>
      <c r="J88" s="333"/>
      <c r="K88" s="332" t="str">
        <f>IF(K87&gt;L87,"○",IF(K87&lt;L87,"×",IF(K87=L87,"△")))</f>
        <v>△</v>
      </c>
      <c r="L88" s="333"/>
      <c r="M88" s="367"/>
      <c r="N88" s="365"/>
      <c r="O88" s="365"/>
      <c r="P88" s="363"/>
      <c r="R88" s="379"/>
      <c r="S88" s="380"/>
      <c r="T88" s="380"/>
      <c r="U88" s="381"/>
      <c r="V88" s="304"/>
      <c r="W88" s="305"/>
      <c r="X88" s="332" t="str">
        <f>IF(X87&gt;Y87,"○",IF(X87&lt;Y87,"×",IF(X87=Y87,"△")))</f>
        <v>△</v>
      </c>
      <c r="Y88" s="333"/>
      <c r="Z88" s="332" t="str">
        <f>IF(Z87&gt;AA87,"○",IF(Z87&lt;AA87,"×",IF(Z87=AA87,"△")))</f>
        <v>△</v>
      </c>
      <c r="AA88" s="333"/>
      <c r="AB88" s="367"/>
      <c r="AC88" s="365"/>
      <c r="AD88" s="365"/>
      <c r="AE88" s="363"/>
    </row>
    <row r="89" spans="1:33" ht="20.100000000000001" customHeight="1">
      <c r="C89" s="376" t="str">
        <f>J58</f>
        <v>ＦＣ　ＳＦｉＤＡ</v>
      </c>
      <c r="D89" s="377"/>
      <c r="E89" s="377"/>
      <c r="F89" s="382"/>
      <c r="G89" s="162">
        <f>J87</f>
        <v>0</v>
      </c>
      <c r="H89" s="162">
        <f>I87</f>
        <v>0</v>
      </c>
      <c r="I89" s="302"/>
      <c r="J89" s="303"/>
      <c r="K89" s="162">
        <f>N79</f>
        <v>0</v>
      </c>
      <c r="L89" s="162">
        <f>T79</f>
        <v>0</v>
      </c>
      <c r="M89" s="366">
        <f>COUNTIF(G90:L90,"○")*3+COUNTIF(G90:L90,"△")</f>
        <v>2</v>
      </c>
      <c r="N89" s="364">
        <f>O89-H89-L89</f>
        <v>0</v>
      </c>
      <c r="O89" s="364">
        <f>G89+K89</f>
        <v>0</v>
      </c>
      <c r="P89" s="362"/>
      <c r="R89" s="376" t="str">
        <f>W58</f>
        <v>祖母井クラブ</v>
      </c>
      <c r="S89" s="377"/>
      <c r="T89" s="377"/>
      <c r="U89" s="378"/>
      <c r="V89" s="162">
        <f>Y87</f>
        <v>0</v>
      </c>
      <c r="W89" s="162">
        <f>X87</f>
        <v>0</v>
      </c>
      <c r="X89" s="302"/>
      <c r="Y89" s="303"/>
      <c r="Z89" s="162">
        <f>N82</f>
        <v>0</v>
      </c>
      <c r="AA89" s="162">
        <f>T82</f>
        <v>0</v>
      </c>
      <c r="AB89" s="366">
        <f>COUNTIF(V90:AA90,"○")*3+COUNTIF(V90:AA90,"△")</f>
        <v>2</v>
      </c>
      <c r="AC89" s="364">
        <f>AD89-W89-AA89</f>
        <v>0</v>
      </c>
      <c r="AD89" s="364">
        <f>V89+Z89</f>
        <v>0</v>
      </c>
      <c r="AE89" s="362"/>
    </row>
    <row r="90" spans="1:33" ht="20.100000000000001" customHeight="1">
      <c r="C90" s="379"/>
      <c r="D90" s="380"/>
      <c r="E90" s="380"/>
      <c r="F90" s="383"/>
      <c r="G90" s="332" t="str">
        <f>IF(G89&gt;H89,"○",IF(G89&lt;H89,"×",IF(G89=H89,"△")))</f>
        <v>△</v>
      </c>
      <c r="H90" s="333"/>
      <c r="I90" s="304"/>
      <c r="J90" s="305"/>
      <c r="K90" s="332" t="str">
        <f>IF(K89&gt;L89,"○",IF(K89&lt;L89,"×",IF(K89=L89,"△")))</f>
        <v>△</v>
      </c>
      <c r="L90" s="333"/>
      <c r="M90" s="367"/>
      <c r="N90" s="365"/>
      <c r="O90" s="365"/>
      <c r="P90" s="363"/>
      <c r="R90" s="379"/>
      <c r="S90" s="380"/>
      <c r="T90" s="380"/>
      <c r="U90" s="381"/>
      <c r="V90" s="332" t="str">
        <f>IF(V89&gt;W89,"○",IF(V89&lt;W89,"×",IF(V89=W89,"△")))</f>
        <v>△</v>
      </c>
      <c r="W90" s="333"/>
      <c r="X90" s="304"/>
      <c r="Y90" s="305"/>
      <c r="Z90" s="332" t="str">
        <f>IF(Z89&gt;AA89,"○",IF(Z89&lt;AA89,"×",IF(Z89=AA89,"△")))</f>
        <v>△</v>
      </c>
      <c r="AA90" s="333"/>
      <c r="AB90" s="367"/>
      <c r="AC90" s="365"/>
      <c r="AD90" s="365"/>
      <c r="AE90" s="363"/>
    </row>
    <row r="91" spans="1:33" ht="20.100000000000001" customHeight="1">
      <c r="C91" s="376" t="str">
        <f>N58</f>
        <v>雀宮フットボールクラブ</v>
      </c>
      <c r="D91" s="377"/>
      <c r="E91" s="377"/>
      <c r="F91" s="382"/>
      <c r="G91" s="162">
        <f>L87</f>
        <v>0</v>
      </c>
      <c r="H91" s="162">
        <f>K87</f>
        <v>0</v>
      </c>
      <c r="I91" s="162">
        <f>L89</f>
        <v>0</v>
      </c>
      <c r="J91" s="162">
        <f>K89</f>
        <v>0</v>
      </c>
      <c r="K91" s="302"/>
      <c r="L91" s="303"/>
      <c r="M91" s="366">
        <f>COUNTIF(G92:L92,"○")*3+COUNTIF(G92:L92,"△")</f>
        <v>2</v>
      </c>
      <c r="N91" s="364">
        <f>O91-H91-J91</f>
        <v>0</v>
      </c>
      <c r="O91" s="364">
        <f>G91+I91</f>
        <v>0</v>
      </c>
      <c r="P91" s="362"/>
      <c r="R91" s="376" t="str">
        <f>AA58</f>
        <v>ＴＡＣ　ＫＵＺＵＵ　ＦＣ</v>
      </c>
      <c r="S91" s="377"/>
      <c r="T91" s="377"/>
      <c r="U91" s="378"/>
      <c r="V91" s="162">
        <f>AA87</f>
        <v>0</v>
      </c>
      <c r="W91" s="162">
        <f>Z87</f>
        <v>0</v>
      </c>
      <c r="X91" s="162">
        <f>AA89</f>
        <v>0</v>
      </c>
      <c r="Y91" s="162">
        <f>Z89</f>
        <v>0</v>
      </c>
      <c r="Z91" s="302"/>
      <c r="AA91" s="303"/>
      <c r="AB91" s="366">
        <f>COUNTIF(V92:AA92,"○")*3+COUNTIF(V92:AA92,"△")</f>
        <v>2</v>
      </c>
      <c r="AC91" s="364">
        <f>AD91-W91-Y91</f>
        <v>0</v>
      </c>
      <c r="AD91" s="364">
        <f>V91+X91</f>
        <v>0</v>
      </c>
      <c r="AE91" s="362"/>
    </row>
    <row r="92" spans="1:33" ht="20.100000000000001" customHeight="1">
      <c r="C92" s="379"/>
      <c r="D92" s="380"/>
      <c r="E92" s="380"/>
      <c r="F92" s="383"/>
      <c r="G92" s="332" t="str">
        <f>IF(G91&gt;H91,"○",IF(G91&lt;H91,"×",IF(G91=H91,"△")))</f>
        <v>△</v>
      </c>
      <c r="H92" s="333"/>
      <c r="I92" s="332" t="str">
        <f>IF(I91&gt;J91,"○",IF(I91&lt;J91,"×",IF(I91=J91,"△")))</f>
        <v>△</v>
      </c>
      <c r="J92" s="333"/>
      <c r="K92" s="304"/>
      <c r="L92" s="305"/>
      <c r="M92" s="367"/>
      <c r="N92" s="365"/>
      <c r="O92" s="365"/>
      <c r="P92" s="363"/>
      <c r="R92" s="379"/>
      <c r="S92" s="380"/>
      <c r="T92" s="380"/>
      <c r="U92" s="381"/>
      <c r="V92" s="332" t="str">
        <f>IF(V91&gt;W91,"○",IF(V91&lt;W91,"×",IF(V91=W91,"△")))</f>
        <v>△</v>
      </c>
      <c r="W92" s="333"/>
      <c r="X92" s="332" t="str">
        <f>IF(X91&gt;Y91,"○",IF(X91&lt;Y91,"×",IF(X91=Y91,"△")))</f>
        <v>△</v>
      </c>
      <c r="Y92" s="333"/>
      <c r="Z92" s="304"/>
      <c r="AA92" s="305"/>
      <c r="AB92" s="367"/>
      <c r="AC92" s="365"/>
      <c r="AD92" s="365"/>
      <c r="AE92" s="363"/>
    </row>
  </sheetData>
  <mergeCells count="433">
    <mergeCell ref="C89:F90"/>
    <mergeCell ref="I89:J90"/>
    <mergeCell ref="M89:M90"/>
    <mergeCell ref="P89:P90"/>
    <mergeCell ref="R89:U90"/>
    <mergeCell ref="X89:Y90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AC89:AC90"/>
    <mergeCell ref="AD89:AD90"/>
    <mergeCell ref="AE89:AE90"/>
    <mergeCell ref="AB89:AB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5:F86"/>
    <mergeCell ref="G85:H86"/>
    <mergeCell ref="I85:J86"/>
    <mergeCell ref="K85:L86"/>
    <mergeCell ref="M85:M86"/>
    <mergeCell ref="P85:P86"/>
    <mergeCell ref="R85:U86"/>
    <mergeCell ref="V85:W86"/>
    <mergeCell ref="X85:Y86"/>
    <mergeCell ref="C87:F88"/>
    <mergeCell ref="G87:H88"/>
    <mergeCell ref="M87:M88"/>
    <mergeCell ref="P87:P88"/>
    <mergeCell ref="R87:U88"/>
    <mergeCell ref="V87:W88"/>
    <mergeCell ref="I88:J88"/>
    <mergeCell ref="K88:L88"/>
    <mergeCell ref="X88:Y88"/>
    <mergeCell ref="AF79:AF80"/>
    <mergeCell ref="AG79:AG80"/>
    <mergeCell ref="B79:B80"/>
    <mergeCell ref="G79:M80"/>
    <mergeCell ref="N79:N80"/>
    <mergeCell ref="O79:O80"/>
    <mergeCell ref="S79:S80"/>
    <mergeCell ref="AE82:AE83"/>
    <mergeCell ref="AF82:AF83"/>
    <mergeCell ref="AG82:AG83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AD82:AD83"/>
    <mergeCell ref="AC79:AC80"/>
    <mergeCell ref="AD79:AD80"/>
    <mergeCell ref="AE79:AE80"/>
    <mergeCell ref="T79:T80"/>
    <mergeCell ref="AF73:AF74"/>
    <mergeCell ref="AG73:AG74"/>
    <mergeCell ref="B73:B74"/>
    <mergeCell ref="G73:M74"/>
    <mergeCell ref="N73:N74"/>
    <mergeCell ref="O73:O74"/>
    <mergeCell ref="S73:S74"/>
    <mergeCell ref="AE76:AE77"/>
    <mergeCell ref="AF76:AF77"/>
    <mergeCell ref="AG76:AG77"/>
    <mergeCell ref="AC76:AC77"/>
    <mergeCell ref="AD76:AD77"/>
    <mergeCell ref="AC73:AC74"/>
    <mergeCell ref="AD73:AD74"/>
    <mergeCell ref="AE73:AE74"/>
    <mergeCell ref="T73:T74"/>
    <mergeCell ref="AE70:AE71"/>
    <mergeCell ref="AF70:AF71"/>
    <mergeCell ref="B67:B68"/>
    <mergeCell ref="G67:M68"/>
    <mergeCell ref="N67:N68"/>
    <mergeCell ref="O67:O68"/>
    <mergeCell ref="S67:S68"/>
    <mergeCell ref="T67:T68"/>
    <mergeCell ref="AG70:AG71"/>
    <mergeCell ref="T70:T71"/>
    <mergeCell ref="U70:AA71"/>
    <mergeCell ref="AC70:AC71"/>
    <mergeCell ref="AD70:AD71"/>
    <mergeCell ref="B57:C57"/>
    <mergeCell ref="F57:G57"/>
    <mergeCell ref="J57:K57"/>
    <mergeCell ref="N57:O57"/>
    <mergeCell ref="S57:T57"/>
    <mergeCell ref="W57:X57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AE87:AE88"/>
    <mergeCell ref="N89:N90"/>
    <mergeCell ref="O89:O90"/>
    <mergeCell ref="O87:O88"/>
    <mergeCell ref="AC87:AC88"/>
    <mergeCell ref="AD87:AD88"/>
    <mergeCell ref="AB87:AB88"/>
    <mergeCell ref="AC85:AC86"/>
    <mergeCell ref="AD85:AD86"/>
    <mergeCell ref="AE85:AE86"/>
    <mergeCell ref="N87:N88"/>
    <mergeCell ref="N85:N86"/>
    <mergeCell ref="O85:O86"/>
    <mergeCell ref="Z85:AA86"/>
    <mergeCell ref="AB85:AB86"/>
    <mergeCell ref="Z88:AA88"/>
    <mergeCell ref="U79:AA80"/>
    <mergeCell ref="T76:T77"/>
    <mergeCell ref="U76:AA77"/>
    <mergeCell ref="C67:E68"/>
    <mergeCell ref="B70:B71"/>
    <mergeCell ref="C70:E71"/>
    <mergeCell ref="G70:M71"/>
    <mergeCell ref="N70:N71"/>
    <mergeCell ref="O70:O71"/>
    <mergeCell ref="C79:E80"/>
    <mergeCell ref="U73:AA74"/>
    <mergeCell ref="S70:S71"/>
    <mergeCell ref="C73:E74"/>
    <mergeCell ref="B76:B77"/>
    <mergeCell ref="C76:E77"/>
    <mergeCell ref="G76:M77"/>
    <mergeCell ref="N76:N77"/>
    <mergeCell ref="O76:O77"/>
    <mergeCell ref="S76:S77"/>
    <mergeCell ref="AF49:AF50"/>
    <mergeCell ref="F50:G50"/>
    <mergeCell ref="H50:I50"/>
    <mergeCell ref="J50:K50"/>
    <mergeCell ref="V50:W50"/>
    <mergeCell ref="X50:Y50"/>
    <mergeCell ref="Z50:AA50"/>
    <mergeCell ref="AF67:AF68"/>
    <mergeCell ref="AG67:AG68"/>
    <mergeCell ref="N52:R52"/>
    <mergeCell ref="J54:K54"/>
    <mergeCell ref="W54:X54"/>
    <mergeCell ref="U67:AA68"/>
    <mergeCell ref="I52:M52"/>
    <mergeCell ref="T52:W52"/>
    <mergeCell ref="X52:AG52"/>
    <mergeCell ref="AC67:AC68"/>
    <mergeCell ref="AD67:AD68"/>
    <mergeCell ref="AE67:AE6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170</v>
      </c>
      <c r="U1" s="275"/>
      <c r="V1" s="275"/>
      <c r="W1" s="275"/>
      <c r="X1" s="274" t="str">
        <f>U10組合せ!A72</f>
        <v>別処山公園サッカー場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177</v>
      </c>
      <c r="J3" s="275"/>
      <c r="M3" s="72"/>
      <c r="R3" s="72"/>
      <c r="S3" s="72"/>
      <c r="T3" s="72"/>
      <c r="U3" s="72"/>
      <c r="V3" s="10"/>
      <c r="X3" s="275" t="s">
        <v>178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2" t="str">
        <f>U10組合せ!C72</f>
        <v>今市ＦＣプログレス</v>
      </c>
      <c r="D7" s="282"/>
      <c r="E7" s="69"/>
      <c r="F7" s="106"/>
      <c r="G7" s="283" t="str">
        <f>U10組合せ!C74</f>
        <v>佐野ＳＳＳ</v>
      </c>
      <c r="H7" s="283"/>
      <c r="I7" s="69"/>
      <c r="J7" s="112"/>
      <c r="K7" s="388" t="str">
        <f>U10組合せ!C76</f>
        <v>カテット白沢サッカースクール</v>
      </c>
      <c r="L7" s="388"/>
      <c r="M7" s="69"/>
      <c r="N7" s="112"/>
      <c r="O7" s="353" t="str">
        <f>U10組合せ!C78</f>
        <v>ＳＡＫＵＲＡ　ＦＯＯＴＢＡＬＬ　ＣＬＵＢ　Ｊｒ</v>
      </c>
      <c r="P7" s="353"/>
      <c r="Q7" s="112"/>
      <c r="R7" s="283" t="str">
        <f>U10組合せ!C80</f>
        <v>南河内サッカースポーツ少年団</v>
      </c>
      <c r="S7" s="283"/>
      <c r="T7" s="69"/>
      <c r="U7" s="112"/>
      <c r="V7" s="281" t="str">
        <f>U10組合せ!C82</f>
        <v>ヴェルフェ矢板Ｕ－１２ＶＥＲＴ</v>
      </c>
      <c r="W7" s="281"/>
      <c r="X7" s="69"/>
      <c r="Y7" s="112"/>
      <c r="Z7" s="281" t="str">
        <f>U10組合せ!C84</f>
        <v>高林・青木フットボールクラブ</v>
      </c>
      <c r="AA7" s="281"/>
      <c r="AB7" s="69"/>
      <c r="AC7" s="112"/>
      <c r="AD7" s="283" t="str">
        <f>U10組合せ!C86</f>
        <v>ＪＦＣファイターズ</v>
      </c>
      <c r="AE7" s="283"/>
    </row>
    <row r="8" spans="1:33" ht="20.100000000000001" customHeight="1">
      <c r="A8" s="1"/>
      <c r="B8" s="1"/>
      <c r="C8" s="282"/>
      <c r="D8" s="282"/>
      <c r="E8" s="69"/>
      <c r="F8" s="106"/>
      <c r="G8" s="283"/>
      <c r="H8" s="283"/>
      <c r="I8" s="69"/>
      <c r="J8" s="112"/>
      <c r="K8" s="388"/>
      <c r="L8" s="388"/>
      <c r="M8" s="69"/>
      <c r="N8" s="112"/>
      <c r="O8" s="353"/>
      <c r="P8" s="353"/>
      <c r="Q8" s="112"/>
      <c r="R8" s="283"/>
      <c r="S8" s="283"/>
      <c r="T8" s="69"/>
      <c r="U8" s="112"/>
      <c r="V8" s="281"/>
      <c r="W8" s="281"/>
      <c r="X8" s="69"/>
      <c r="Y8" s="112"/>
      <c r="Z8" s="281"/>
      <c r="AA8" s="281"/>
      <c r="AB8" s="69"/>
      <c r="AC8" s="112"/>
      <c r="AD8" s="283"/>
      <c r="AE8" s="283"/>
    </row>
    <row r="9" spans="1:33" ht="20.100000000000001" customHeight="1">
      <c r="A9" s="1"/>
      <c r="B9" s="1"/>
      <c r="C9" s="282"/>
      <c r="D9" s="282"/>
      <c r="E9" s="69"/>
      <c r="F9" s="106"/>
      <c r="G9" s="283"/>
      <c r="H9" s="283"/>
      <c r="I9" s="69"/>
      <c r="J9" s="112"/>
      <c r="K9" s="388"/>
      <c r="L9" s="388"/>
      <c r="M9" s="69"/>
      <c r="N9" s="112"/>
      <c r="O9" s="353"/>
      <c r="P9" s="353"/>
      <c r="Q9" s="112"/>
      <c r="R9" s="283"/>
      <c r="S9" s="283"/>
      <c r="T9" s="69"/>
      <c r="U9" s="112"/>
      <c r="V9" s="281"/>
      <c r="W9" s="281"/>
      <c r="X9" s="69"/>
      <c r="Y9" s="112"/>
      <c r="Z9" s="281"/>
      <c r="AA9" s="281"/>
      <c r="AB9" s="69"/>
      <c r="AC9" s="112"/>
      <c r="AD9" s="283"/>
      <c r="AE9" s="283"/>
    </row>
    <row r="10" spans="1:33" ht="19.5" customHeight="1">
      <c r="A10" s="1"/>
      <c r="B10" s="1"/>
      <c r="C10" s="282"/>
      <c r="D10" s="282"/>
      <c r="E10" s="69"/>
      <c r="F10" s="106"/>
      <c r="G10" s="283"/>
      <c r="H10" s="283"/>
      <c r="I10" s="69"/>
      <c r="J10" s="112"/>
      <c r="K10" s="388"/>
      <c r="L10" s="388"/>
      <c r="M10" s="69"/>
      <c r="N10" s="112"/>
      <c r="O10" s="353"/>
      <c r="P10" s="353"/>
      <c r="Q10" s="112"/>
      <c r="R10" s="283"/>
      <c r="S10" s="283"/>
      <c r="T10" s="69"/>
      <c r="U10" s="112"/>
      <c r="V10" s="281"/>
      <c r="W10" s="281"/>
      <c r="X10" s="69"/>
      <c r="Y10" s="112"/>
      <c r="Z10" s="281"/>
      <c r="AA10" s="281"/>
      <c r="AB10" s="69"/>
      <c r="AC10" s="112"/>
      <c r="AD10" s="283"/>
      <c r="AE10" s="283"/>
    </row>
    <row r="11" spans="1:33" ht="20.100000000000001" customHeight="1">
      <c r="A11" s="1"/>
      <c r="B11" s="1"/>
      <c r="C11" s="282"/>
      <c r="D11" s="282"/>
      <c r="E11" s="69"/>
      <c r="F11" s="106"/>
      <c r="G11" s="283"/>
      <c r="H11" s="283"/>
      <c r="I11" s="69"/>
      <c r="J11" s="112"/>
      <c r="K11" s="388"/>
      <c r="L11" s="388"/>
      <c r="M11" s="69"/>
      <c r="N11" s="112"/>
      <c r="O11" s="353"/>
      <c r="P11" s="353"/>
      <c r="Q11" s="112"/>
      <c r="R11" s="283"/>
      <c r="S11" s="283"/>
      <c r="T11" s="69"/>
      <c r="U11" s="112"/>
      <c r="V11" s="281"/>
      <c r="W11" s="281"/>
      <c r="X11" s="69"/>
      <c r="Y11" s="112"/>
      <c r="Z11" s="281"/>
      <c r="AA11" s="281"/>
      <c r="AB11" s="69"/>
      <c r="AC11" s="112"/>
      <c r="AD11" s="283"/>
      <c r="AE11" s="283"/>
    </row>
    <row r="12" spans="1:33" ht="20.100000000000001" customHeight="1">
      <c r="A12" s="1"/>
      <c r="B12" s="1"/>
      <c r="C12" s="282"/>
      <c r="D12" s="282"/>
      <c r="E12" s="69"/>
      <c r="F12" s="106"/>
      <c r="G12" s="283"/>
      <c r="H12" s="283"/>
      <c r="I12" s="69"/>
      <c r="J12" s="112"/>
      <c r="K12" s="388"/>
      <c r="L12" s="388"/>
      <c r="M12" s="69"/>
      <c r="N12" s="112"/>
      <c r="O12" s="353"/>
      <c r="P12" s="353"/>
      <c r="Q12" s="112"/>
      <c r="R12" s="283"/>
      <c r="S12" s="283"/>
      <c r="T12" s="69"/>
      <c r="U12" s="112"/>
      <c r="V12" s="281"/>
      <c r="W12" s="281"/>
      <c r="X12" s="69"/>
      <c r="Y12" s="112"/>
      <c r="Z12" s="281"/>
      <c r="AA12" s="281"/>
      <c r="AB12" s="69"/>
      <c r="AC12" s="112"/>
      <c r="AD12" s="283"/>
      <c r="AE12" s="283"/>
    </row>
    <row r="13" spans="1:33" ht="20.100000000000001" customHeight="1">
      <c r="A13" s="1"/>
      <c r="B13" s="1"/>
      <c r="C13" s="282"/>
      <c r="D13" s="282"/>
      <c r="E13" s="69"/>
      <c r="F13" s="106"/>
      <c r="G13" s="283"/>
      <c r="H13" s="283"/>
      <c r="I13" s="69"/>
      <c r="J13" s="112"/>
      <c r="K13" s="388"/>
      <c r="L13" s="388"/>
      <c r="M13" s="69"/>
      <c r="N13" s="112"/>
      <c r="O13" s="353"/>
      <c r="P13" s="353"/>
      <c r="Q13" s="112"/>
      <c r="R13" s="283"/>
      <c r="S13" s="283"/>
      <c r="T13" s="69"/>
      <c r="U13" s="112"/>
      <c r="V13" s="281"/>
      <c r="W13" s="281"/>
      <c r="X13" s="69"/>
      <c r="Y13" s="112"/>
      <c r="Z13" s="281"/>
      <c r="AA13" s="281"/>
      <c r="AB13" s="69"/>
      <c r="AC13" s="112"/>
      <c r="AD13" s="283"/>
      <c r="AE13" s="283"/>
    </row>
    <row r="14" spans="1:33" ht="19.5" customHeight="1">
      <c r="A14" s="1"/>
      <c r="B14" s="1"/>
      <c r="C14" s="282"/>
      <c r="D14" s="282"/>
      <c r="E14" s="69"/>
      <c r="F14" s="106"/>
      <c r="G14" s="283"/>
      <c r="H14" s="283"/>
      <c r="I14" s="69"/>
      <c r="J14" s="112"/>
      <c r="K14" s="388"/>
      <c r="L14" s="388"/>
      <c r="M14" s="69"/>
      <c r="N14" s="112"/>
      <c r="O14" s="353"/>
      <c r="P14" s="353"/>
      <c r="Q14" s="112"/>
      <c r="R14" s="283"/>
      <c r="S14" s="283"/>
      <c r="T14" s="69"/>
      <c r="U14" s="112"/>
      <c r="V14" s="281"/>
      <c r="W14" s="281"/>
      <c r="X14" s="69"/>
      <c r="Y14" s="112"/>
      <c r="Z14" s="281"/>
      <c r="AA14" s="281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今市ＦＣプログレス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佐野ＳＳＳ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87" t="str">
        <f>K7</f>
        <v>カテット白沢サッカースクール</v>
      </c>
      <c r="H18" s="287"/>
      <c r="I18" s="287"/>
      <c r="J18" s="287"/>
      <c r="K18" s="287"/>
      <c r="L18" s="287"/>
      <c r="M18" s="28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338" t="str">
        <f>O7</f>
        <v>ＳＡＫＵＲＡ　ＦＯＯＴＢＡＬＬ　ＣＬＵＢ　Ｊｒ</v>
      </c>
      <c r="V18" s="338"/>
      <c r="W18" s="338"/>
      <c r="X18" s="338"/>
      <c r="Y18" s="338"/>
      <c r="Z18" s="338"/>
      <c r="AA18" s="338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87"/>
      <c r="H19" s="287"/>
      <c r="I19" s="287"/>
      <c r="J19" s="287"/>
      <c r="K19" s="287"/>
      <c r="L19" s="287"/>
      <c r="M19" s="28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338"/>
      <c r="V19" s="338"/>
      <c r="W19" s="338"/>
      <c r="X19" s="338"/>
      <c r="Y19" s="338"/>
      <c r="Z19" s="338"/>
      <c r="AA19" s="338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337" t="str">
        <f>R7</f>
        <v>南河内サッカースポーツ少年団</v>
      </c>
      <c r="H20" s="337"/>
      <c r="I20" s="337"/>
      <c r="J20" s="337"/>
      <c r="K20" s="337"/>
      <c r="L20" s="337"/>
      <c r="M20" s="337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87" t="str">
        <f>V7</f>
        <v>ヴェルフェ矢板Ｕ－１２ＶＥＲＴ</v>
      </c>
      <c r="V20" s="287"/>
      <c r="W20" s="287"/>
      <c r="X20" s="287"/>
      <c r="Y20" s="287"/>
      <c r="Z20" s="287"/>
      <c r="AA20" s="287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337"/>
      <c r="H21" s="337"/>
      <c r="I21" s="337"/>
      <c r="J21" s="337"/>
      <c r="K21" s="337"/>
      <c r="L21" s="337"/>
      <c r="M21" s="337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87"/>
      <c r="V21" s="287"/>
      <c r="W21" s="287"/>
      <c r="X21" s="287"/>
      <c r="Y21" s="287"/>
      <c r="Z21" s="287"/>
      <c r="AA21" s="287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87" t="str">
        <f>Z7</f>
        <v>高林・青木フットボールクラブ</v>
      </c>
      <c r="H22" s="287"/>
      <c r="I22" s="287"/>
      <c r="J22" s="287"/>
      <c r="K22" s="287"/>
      <c r="L22" s="287"/>
      <c r="M22" s="287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ＪＦＣファイターズ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87"/>
      <c r="H23" s="287"/>
      <c r="I23" s="287"/>
      <c r="J23" s="287"/>
      <c r="K23" s="287"/>
      <c r="L23" s="287"/>
      <c r="M23" s="287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今市ＦＣプログレス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87" t="str">
        <f>K7</f>
        <v>カテット白沢サッカースクール</v>
      </c>
      <c r="V24" s="287"/>
      <c r="W24" s="287"/>
      <c r="X24" s="287"/>
      <c r="Y24" s="287"/>
      <c r="Z24" s="287"/>
      <c r="AA24" s="28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87"/>
      <c r="V25" s="287"/>
      <c r="W25" s="287"/>
      <c r="X25" s="287"/>
      <c r="Y25" s="287"/>
      <c r="Z25" s="287"/>
      <c r="AA25" s="28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佐野ＳＳＳ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338" t="str">
        <f>O7</f>
        <v>ＳＡＫＵＲＡ　ＦＯＯＴＢＡＬＬ　ＣＬＵＢ　Ｊｒ</v>
      </c>
      <c r="V26" s="338"/>
      <c r="W26" s="338"/>
      <c r="X26" s="338"/>
      <c r="Y26" s="338"/>
      <c r="Z26" s="338"/>
      <c r="AA26" s="338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338"/>
      <c r="V27" s="338"/>
      <c r="W27" s="338"/>
      <c r="X27" s="338"/>
      <c r="Y27" s="338"/>
      <c r="Z27" s="338"/>
      <c r="AA27" s="338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337" t="str">
        <f>R7</f>
        <v>南河内サッカースポーツ少年団</v>
      </c>
      <c r="H28" s="337"/>
      <c r="I28" s="337"/>
      <c r="J28" s="337"/>
      <c r="K28" s="337"/>
      <c r="L28" s="337"/>
      <c r="M28" s="337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87" t="str">
        <f>Z7</f>
        <v>高林・青木フットボールクラブ</v>
      </c>
      <c r="V28" s="287"/>
      <c r="W28" s="287"/>
      <c r="X28" s="287"/>
      <c r="Y28" s="287"/>
      <c r="Z28" s="287"/>
      <c r="AA28" s="287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337"/>
      <c r="H29" s="337"/>
      <c r="I29" s="337"/>
      <c r="J29" s="337"/>
      <c r="K29" s="337"/>
      <c r="L29" s="337"/>
      <c r="M29" s="337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87"/>
      <c r="V29" s="287"/>
      <c r="W29" s="287"/>
      <c r="X29" s="287"/>
      <c r="Y29" s="287"/>
      <c r="Z29" s="287"/>
      <c r="AA29" s="287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87" t="str">
        <f>V7</f>
        <v>ヴェルフェ矢板Ｕ－１２ＶＥＲＴ</v>
      </c>
      <c r="H30" s="287"/>
      <c r="I30" s="287"/>
      <c r="J30" s="287"/>
      <c r="K30" s="287"/>
      <c r="L30" s="287"/>
      <c r="M30" s="287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ＪＦＣファイターズ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87"/>
      <c r="H31" s="287"/>
      <c r="I31" s="287"/>
      <c r="J31" s="287"/>
      <c r="K31" s="287"/>
      <c r="L31" s="287"/>
      <c r="M31" s="287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今市ＦＣプログレス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338" t="str">
        <f>O7</f>
        <v>ＳＡＫＵＲＡ　ＦＯＯＴＢＡＬＬ　ＣＬＵＢ　Ｊｒ</v>
      </c>
      <c r="V32" s="338"/>
      <c r="W32" s="338"/>
      <c r="X32" s="338"/>
      <c r="Y32" s="338"/>
      <c r="Z32" s="338"/>
      <c r="AA32" s="338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338"/>
      <c r="V33" s="338"/>
      <c r="W33" s="338"/>
      <c r="X33" s="338"/>
      <c r="Y33" s="338"/>
      <c r="Z33" s="338"/>
      <c r="AA33" s="338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佐野ＳＳＳ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87" t="str">
        <f>K7</f>
        <v>カテット白沢サッカースクール</v>
      </c>
      <c r="V34" s="287"/>
      <c r="W34" s="287"/>
      <c r="X34" s="287"/>
      <c r="Y34" s="287"/>
      <c r="Z34" s="287"/>
      <c r="AA34" s="28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87"/>
      <c r="V35" s="287"/>
      <c r="W35" s="287"/>
      <c r="X35" s="287"/>
      <c r="Y35" s="287"/>
      <c r="Z35" s="287"/>
      <c r="AA35" s="28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337" t="str">
        <f>R7</f>
        <v>南河内サッカースポーツ少年団</v>
      </c>
      <c r="H36" s="337"/>
      <c r="I36" s="337"/>
      <c r="J36" s="337"/>
      <c r="K36" s="337"/>
      <c r="L36" s="337"/>
      <c r="M36" s="337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ＪＦＣファイターズ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337"/>
      <c r="H37" s="337"/>
      <c r="I37" s="337"/>
      <c r="J37" s="337"/>
      <c r="K37" s="337"/>
      <c r="L37" s="337"/>
      <c r="M37" s="337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87" t="str">
        <f>V7</f>
        <v>ヴェルフェ矢板Ｕ－１２ＶＥＲＴ</v>
      </c>
      <c r="H38" s="287"/>
      <c r="I38" s="287"/>
      <c r="J38" s="287"/>
      <c r="K38" s="287"/>
      <c r="L38" s="287"/>
      <c r="M38" s="287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87" t="str">
        <f>Z7</f>
        <v>高林・青木フットボールクラブ</v>
      </c>
      <c r="V38" s="287"/>
      <c r="W38" s="287"/>
      <c r="X38" s="287"/>
      <c r="Y38" s="287"/>
      <c r="Z38" s="287"/>
      <c r="AA38" s="287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87"/>
      <c r="H39" s="287"/>
      <c r="I39" s="287"/>
      <c r="J39" s="287"/>
      <c r="K39" s="287"/>
      <c r="L39" s="287"/>
      <c r="M39" s="287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87"/>
      <c r="V39" s="287"/>
      <c r="W39" s="287"/>
      <c r="X39" s="287"/>
      <c r="Y39" s="287"/>
      <c r="Z39" s="287"/>
      <c r="AA39" s="287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Eリーグ</v>
      </c>
      <c r="C41" s="289"/>
      <c r="D41" s="289"/>
      <c r="E41" s="290"/>
      <c r="F41" s="310" t="str">
        <f>B43</f>
        <v>今市ＦＣプログレス</v>
      </c>
      <c r="G41" s="312"/>
      <c r="H41" s="310" t="str">
        <f>B45</f>
        <v>佐野ＳＳＳ</v>
      </c>
      <c r="I41" s="312"/>
      <c r="J41" s="310" t="str">
        <f>B47</f>
        <v>カテット白沢サッカースクール</v>
      </c>
      <c r="K41" s="312"/>
      <c r="L41" s="310" t="str">
        <f>B49</f>
        <v>ＳＡＫＵＲＡ　ＦＯＯＴＢＡＬＬ　ＣＬＵＢ　Ｊｒ</v>
      </c>
      <c r="M41" s="312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EEリーグ</v>
      </c>
      <c r="S41" s="289"/>
      <c r="T41" s="289"/>
      <c r="U41" s="290"/>
      <c r="V41" s="339" t="str">
        <f>R7</f>
        <v>南河内サッカースポーツ少年団</v>
      </c>
      <c r="W41" s="340"/>
      <c r="X41" s="320" t="str">
        <f>V7</f>
        <v>ヴェルフェ矢板Ｕ－１２ＶＥＲＴ</v>
      </c>
      <c r="Y41" s="321"/>
      <c r="Z41" s="320" t="str">
        <f>Z7</f>
        <v>高林・青木フットボールクラブ</v>
      </c>
      <c r="AA41" s="321"/>
      <c r="AB41" s="320" t="str">
        <f>AD7</f>
        <v>ＪＦＣファイターズ</v>
      </c>
      <c r="AC41" s="321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13"/>
      <c r="G42" s="315"/>
      <c r="H42" s="313"/>
      <c r="I42" s="315"/>
      <c r="J42" s="313"/>
      <c r="K42" s="315"/>
      <c r="L42" s="313"/>
      <c r="M42" s="315"/>
      <c r="N42" s="295"/>
      <c r="O42" s="295"/>
      <c r="P42" s="295"/>
      <c r="Q42" s="116"/>
      <c r="R42" s="291"/>
      <c r="S42" s="292"/>
      <c r="T42" s="292"/>
      <c r="U42" s="293"/>
      <c r="V42" s="341"/>
      <c r="W42" s="342"/>
      <c r="X42" s="322"/>
      <c r="Y42" s="323"/>
      <c r="Z42" s="322"/>
      <c r="AA42" s="323"/>
      <c r="AB42" s="322"/>
      <c r="AC42" s="323"/>
      <c r="AD42" s="295"/>
      <c r="AE42" s="295"/>
      <c r="AF42" s="295"/>
    </row>
    <row r="43" spans="2:33" ht="20.100000000000001" customHeight="1">
      <c r="B43" s="296" t="str">
        <f>C7</f>
        <v>今市ＦＣプログレス</v>
      </c>
      <c r="C43" s="297"/>
      <c r="D43" s="297"/>
      <c r="E43" s="298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南河内サッカースポーツ少年団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299"/>
      <c r="C44" s="300"/>
      <c r="D44" s="300"/>
      <c r="E44" s="301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佐野ＳＳＳ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0" t="str">
        <f>V7</f>
        <v>ヴェルフェ矢板Ｕ－１２ＶＥＲＴ</v>
      </c>
      <c r="S45" s="311"/>
      <c r="T45" s="311"/>
      <c r="U45" s="31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3"/>
      <c r="S46" s="314"/>
      <c r="T46" s="314"/>
      <c r="U46" s="31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カテット白沢サッカースクール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高林・青木フットボールクラブ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296" t="str">
        <f>O7</f>
        <v>ＳＡＫＵＲＡ　ＦＯＯＴＢＡＬＬ　ＣＬＵＢ　Ｊｒ</v>
      </c>
      <c r="C49" s="297"/>
      <c r="D49" s="297"/>
      <c r="E49" s="298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296" t="str">
        <f>AD7</f>
        <v>ＪＦＣファイターズ</v>
      </c>
      <c r="S49" s="297"/>
      <c r="T49" s="297"/>
      <c r="U49" s="298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299"/>
      <c r="C50" s="300"/>
      <c r="D50" s="300"/>
      <c r="E50" s="301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299"/>
      <c r="S50" s="300"/>
      <c r="T50" s="300"/>
      <c r="U50" s="301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1.7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U10組合せ!Q3</f>
        <v>１次ラウンド</v>
      </c>
      <c r="J52" s="274"/>
      <c r="K52" s="274"/>
      <c r="L52" s="274"/>
      <c r="M52" s="274"/>
      <c r="N52" s="108"/>
      <c r="O52" s="108"/>
      <c r="P52" s="108"/>
      <c r="Q52" s="108"/>
      <c r="R52" s="108"/>
      <c r="T52" s="275" t="s">
        <v>133</v>
      </c>
      <c r="U52" s="275"/>
      <c r="V52" s="275"/>
      <c r="W52" s="275"/>
      <c r="X52" s="274" t="str">
        <f>U10組合せ!A88</f>
        <v>宇都宮市サッカー場（平出）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72"/>
      <c r="S53" s="72"/>
      <c r="T53" s="72"/>
      <c r="U53" s="7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275" t="s">
        <v>131</v>
      </c>
      <c r="J54" s="275"/>
      <c r="M54" s="72"/>
      <c r="R54" s="72"/>
      <c r="S54" s="72"/>
      <c r="T54" s="72"/>
      <c r="U54" s="72"/>
      <c r="V54" s="10"/>
      <c r="X54" s="275" t="s">
        <v>132</v>
      </c>
      <c r="Y54" s="275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0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09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53"/>
      <c r="E56" s="12"/>
      <c r="F56" s="12"/>
      <c r="G56" s="110"/>
      <c r="H56" s="11"/>
      <c r="I56" s="111"/>
      <c r="J56" s="12"/>
      <c r="K56" s="13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10"/>
      <c r="W56" s="11"/>
      <c r="X56" s="111"/>
      <c r="Y56" s="12"/>
      <c r="Z56" s="13"/>
      <c r="AA56" s="53"/>
      <c r="AB56" s="12"/>
      <c r="AC56" s="12"/>
      <c r="AD56" s="13"/>
    </row>
    <row r="57" spans="1:33" ht="20.100000000000001" customHeight="1">
      <c r="A57" s="1"/>
      <c r="B57" s="1"/>
      <c r="C57" s="276">
        <v>1</v>
      </c>
      <c r="D57" s="276"/>
      <c r="E57" s="18"/>
      <c r="F57" s="1"/>
      <c r="G57" s="276">
        <v>2</v>
      </c>
      <c r="H57" s="276"/>
      <c r="I57" s="18"/>
      <c r="J57" s="1"/>
      <c r="K57" s="276">
        <v>3</v>
      </c>
      <c r="L57" s="276"/>
      <c r="M57" s="18"/>
      <c r="N57" s="1"/>
      <c r="O57" s="276">
        <v>4</v>
      </c>
      <c r="P57" s="276"/>
      <c r="Q57" s="1"/>
      <c r="R57" s="276">
        <v>5</v>
      </c>
      <c r="S57" s="276"/>
      <c r="T57" s="18"/>
      <c r="U57" s="1"/>
      <c r="V57" s="276">
        <v>6</v>
      </c>
      <c r="W57" s="276"/>
      <c r="X57" s="18"/>
      <c r="Y57" s="1"/>
      <c r="Z57" s="276">
        <v>7</v>
      </c>
      <c r="AA57" s="276"/>
      <c r="AB57" s="18"/>
      <c r="AC57" s="1"/>
      <c r="AD57" s="276">
        <v>8</v>
      </c>
      <c r="AE57" s="276"/>
    </row>
    <row r="58" spans="1:33" ht="20.100000000000001" customHeight="1">
      <c r="A58" s="1"/>
      <c r="B58" s="1"/>
      <c r="C58" s="283" t="str">
        <f>U10組合せ!C88</f>
        <v>ＴＳＵＮＡＧＵ　Ｓｐｏｒｔｓ　Ａｃａｄｅｍｙ</v>
      </c>
      <c r="D58" s="283"/>
      <c r="E58" s="69"/>
      <c r="F58" s="106"/>
      <c r="G58" s="281" t="str">
        <f>U10組合せ!C90</f>
        <v>さくらシティＦＣ</v>
      </c>
      <c r="H58" s="281"/>
      <c r="I58" s="69"/>
      <c r="J58" s="112"/>
      <c r="K58" s="388" t="str">
        <f>U10組合せ!C92</f>
        <v>ＦＣ　ＳＨＵＪＡＫＵ</v>
      </c>
      <c r="L58" s="388"/>
      <c r="M58" s="69"/>
      <c r="N58" s="112"/>
      <c r="O58" s="283" t="str">
        <f>U10組合せ!C94</f>
        <v>ＦＣみらい</v>
      </c>
      <c r="P58" s="283"/>
      <c r="Q58" s="112"/>
      <c r="R58" s="281" t="str">
        <f>U10組合せ!C96</f>
        <v>豊郷ＪＦＣ宇都宮</v>
      </c>
      <c r="S58" s="281"/>
      <c r="T58" s="69"/>
      <c r="U58" s="112"/>
      <c r="V58" s="283" t="str">
        <f>U10組合せ!C98</f>
        <v>益子ＳＣ</v>
      </c>
      <c r="W58" s="283"/>
      <c r="X58" s="69"/>
      <c r="Y58" s="112"/>
      <c r="Z58" s="283" t="str">
        <f>U10組合せ!C100</f>
        <v>フットボールクラブガナドール大田原Ｕ１２</v>
      </c>
      <c r="AA58" s="283"/>
      <c r="AB58" s="69"/>
      <c r="AC58" s="112"/>
      <c r="AD58" s="283" t="str">
        <f>U10組合せ!C102</f>
        <v>栃木ウーヴァＦＣ・Ｕ－１０　セレソン</v>
      </c>
      <c r="AE58" s="283"/>
    </row>
    <row r="59" spans="1:33" ht="20.100000000000001" customHeight="1">
      <c r="A59" s="1"/>
      <c r="B59" s="1"/>
      <c r="C59" s="283"/>
      <c r="D59" s="283"/>
      <c r="E59" s="69"/>
      <c r="F59" s="106"/>
      <c r="G59" s="281"/>
      <c r="H59" s="281"/>
      <c r="I59" s="69"/>
      <c r="J59" s="112"/>
      <c r="K59" s="388"/>
      <c r="L59" s="388"/>
      <c r="M59" s="69"/>
      <c r="N59" s="112"/>
      <c r="O59" s="283"/>
      <c r="P59" s="283"/>
      <c r="Q59" s="112"/>
      <c r="R59" s="281"/>
      <c r="S59" s="281"/>
      <c r="T59" s="69"/>
      <c r="U59" s="112"/>
      <c r="V59" s="283"/>
      <c r="W59" s="283"/>
      <c r="X59" s="69"/>
      <c r="Y59" s="112"/>
      <c r="Z59" s="283"/>
      <c r="AA59" s="283"/>
      <c r="AB59" s="69"/>
      <c r="AC59" s="112"/>
      <c r="AD59" s="283"/>
      <c r="AE59" s="283"/>
    </row>
    <row r="60" spans="1:33" ht="20.100000000000001" customHeight="1">
      <c r="A60" s="1"/>
      <c r="B60" s="1"/>
      <c r="C60" s="283"/>
      <c r="D60" s="283"/>
      <c r="E60" s="69"/>
      <c r="F60" s="106"/>
      <c r="G60" s="281"/>
      <c r="H60" s="281"/>
      <c r="I60" s="69"/>
      <c r="J60" s="112"/>
      <c r="K60" s="388"/>
      <c r="L60" s="388"/>
      <c r="M60" s="69"/>
      <c r="N60" s="112"/>
      <c r="O60" s="283"/>
      <c r="P60" s="283"/>
      <c r="Q60" s="112"/>
      <c r="R60" s="281"/>
      <c r="S60" s="281"/>
      <c r="T60" s="69"/>
      <c r="U60" s="112"/>
      <c r="V60" s="283"/>
      <c r="W60" s="283"/>
      <c r="X60" s="69"/>
      <c r="Y60" s="112"/>
      <c r="Z60" s="283"/>
      <c r="AA60" s="283"/>
      <c r="AB60" s="69"/>
      <c r="AC60" s="112"/>
      <c r="AD60" s="283"/>
      <c r="AE60" s="283"/>
    </row>
    <row r="61" spans="1:33" ht="19.5" customHeight="1">
      <c r="A61" s="1"/>
      <c r="B61" s="1"/>
      <c r="C61" s="283"/>
      <c r="D61" s="283"/>
      <c r="E61" s="69"/>
      <c r="F61" s="106"/>
      <c r="G61" s="281"/>
      <c r="H61" s="281"/>
      <c r="I61" s="69"/>
      <c r="J61" s="112"/>
      <c r="K61" s="388"/>
      <c r="L61" s="388"/>
      <c r="M61" s="69"/>
      <c r="N61" s="112"/>
      <c r="O61" s="283"/>
      <c r="P61" s="283"/>
      <c r="Q61" s="112"/>
      <c r="R61" s="281"/>
      <c r="S61" s="281"/>
      <c r="T61" s="69"/>
      <c r="U61" s="112"/>
      <c r="V61" s="283"/>
      <c r="W61" s="283"/>
      <c r="X61" s="69"/>
      <c r="Y61" s="112"/>
      <c r="Z61" s="283"/>
      <c r="AA61" s="283"/>
      <c r="AB61" s="69"/>
      <c r="AC61" s="112"/>
      <c r="AD61" s="283"/>
      <c r="AE61" s="283"/>
    </row>
    <row r="62" spans="1:33" ht="20.100000000000001" customHeight="1">
      <c r="A62" s="1"/>
      <c r="B62" s="1"/>
      <c r="C62" s="283"/>
      <c r="D62" s="283"/>
      <c r="E62" s="69"/>
      <c r="F62" s="106"/>
      <c r="G62" s="281"/>
      <c r="H62" s="281"/>
      <c r="I62" s="69"/>
      <c r="J62" s="112"/>
      <c r="K62" s="388"/>
      <c r="L62" s="388"/>
      <c r="M62" s="69"/>
      <c r="N62" s="112"/>
      <c r="O62" s="283"/>
      <c r="P62" s="283"/>
      <c r="Q62" s="112"/>
      <c r="R62" s="281"/>
      <c r="S62" s="281"/>
      <c r="T62" s="69"/>
      <c r="U62" s="112"/>
      <c r="V62" s="283"/>
      <c r="W62" s="283"/>
      <c r="X62" s="69"/>
      <c r="Y62" s="112"/>
      <c r="Z62" s="283"/>
      <c r="AA62" s="283"/>
      <c r="AB62" s="69"/>
      <c r="AC62" s="112"/>
      <c r="AD62" s="283"/>
      <c r="AE62" s="283"/>
    </row>
    <row r="63" spans="1:33" ht="20.100000000000001" customHeight="1">
      <c r="A63" s="1"/>
      <c r="B63" s="1"/>
      <c r="C63" s="283"/>
      <c r="D63" s="283"/>
      <c r="E63" s="69"/>
      <c r="F63" s="106"/>
      <c r="G63" s="281"/>
      <c r="H63" s="281"/>
      <c r="I63" s="69"/>
      <c r="J63" s="112"/>
      <c r="K63" s="388"/>
      <c r="L63" s="388"/>
      <c r="M63" s="69"/>
      <c r="N63" s="112"/>
      <c r="O63" s="283"/>
      <c r="P63" s="283"/>
      <c r="Q63" s="112"/>
      <c r="R63" s="281"/>
      <c r="S63" s="281"/>
      <c r="T63" s="69"/>
      <c r="U63" s="112"/>
      <c r="V63" s="283"/>
      <c r="W63" s="283"/>
      <c r="X63" s="69"/>
      <c r="Y63" s="112"/>
      <c r="Z63" s="283"/>
      <c r="AA63" s="283"/>
      <c r="AB63" s="69"/>
      <c r="AC63" s="112"/>
      <c r="AD63" s="283"/>
      <c r="AE63" s="283"/>
    </row>
    <row r="64" spans="1:33" ht="20.100000000000001" customHeight="1">
      <c r="A64" s="1"/>
      <c r="B64" s="1"/>
      <c r="C64" s="283"/>
      <c r="D64" s="283"/>
      <c r="E64" s="69"/>
      <c r="F64" s="106"/>
      <c r="G64" s="281"/>
      <c r="H64" s="281"/>
      <c r="I64" s="69"/>
      <c r="J64" s="112"/>
      <c r="K64" s="388"/>
      <c r="L64" s="388"/>
      <c r="M64" s="69"/>
      <c r="N64" s="112"/>
      <c r="O64" s="283"/>
      <c r="P64" s="283"/>
      <c r="Q64" s="112"/>
      <c r="R64" s="281"/>
      <c r="S64" s="281"/>
      <c r="T64" s="69"/>
      <c r="U64" s="112"/>
      <c r="V64" s="283"/>
      <c r="W64" s="283"/>
      <c r="X64" s="69"/>
      <c r="Y64" s="112"/>
      <c r="Z64" s="283"/>
      <c r="AA64" s="283"/>
      <c r="AB64" s="69"/>
      <c r="AC64" s="112"/>
      <c r="AD64" s="283"/>
      <c r="AE64" s="283"/>
    </row>
    <row r="65" spans="1:33" ht="19.5" customHeight="1">
      <c r="A65" s="1"/>
      <c r="B65" s="1"/>
      <c r="C65" s="283"/>
      <c r="D65" s="283"/>
      <c r="E65" s="69"/>
      <c r="F65" s="106"/>
      <c r="G65" s="281"/>
      <c r="H65" s="281"/>
      <c r="I65" s="69"/>
      <c r="J65" s="112"/>
      <c r="K65" s="388"/>
      <c r="L65" s="388"/>
      <c r="M65" s="69"/>
      <c r="N65" s="112"/>
      <c r="O65" s="283"/>
      <c r="P65" s="283"/>
      <c r="Q65" s="112"/>
      <c r="R65" s="281"/>
      <c r="S65" s="281"/>
      <c r="T65" s="69"/>
      <c r="U65" s="112"/>
      <c r="V65" s="283"/>
      <c r="W65" s="283"/>
      <c r="X65" s="69"/>
      <c r="Y65" s="112"/>
      <c r="Z65" s="283"/>
      <c r="AA65" s="283"/>
      <c r="AB65" s="69"/>
      <c r="AC65" s="112"/>
      <c r="AD65" s="283"/>
      <c r="AE65" s="283"/>
    </row>
    <row r="66" spans="1:33" ht="19.2">
      <c r="B66" s="68" t="s">
        <v>91</v>
      </c>
      <c r="D66" s="6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13"/>
      <c r="AD66" s="120" t="s">
        <v>158</v>
      </c>
      <c r="AE66" s="120" t="s">
        <v>157</v>
      </c>
      <c r="AF66" s="120" t="s">
        <v>159</v>
      </c>
      <c r="AG66" s="114"/>
    </row>
    <row r="67" spans="1:33" ht="13.5" customHeight="1">
      <c r="B67" s="276" t="s">
        <v>92</v>
      </c>
      <c r="C67" s="276" t="s">
        <v>4</v>
      </c>
      <c r="D67" s="284">
        <v>0.5</v>
      </c>
      <c r="E67" s="284"/>
      <c r="F67" s="284"/>
      <c r="G67" s="337" t="str">
        <f>C58</f>
        <v>ＴＳＵＮＡＧＵ　Ｓｐｏｒｔｓ　Ａｃａｄｅｍｙ</v>
      </c>
      <c r="H67" s="337"/>
      <c r="I67" s="337"/>
      <c r="J67" s="337"/>
      <c r="K67" s="337"/>
      <c r="L67" s="337"/>
      <c r="M67" s="337"/>
      <c r="N67" s="278">
        <f>P67+P68</f>
        <v>0</v>
      </c>
      <c r="O67" s="285" t="s">
        <v>9</v>
      </c>
      <c r="P67" s="141">
        <v>0</v>
      </c>
      <c r="Q67" s="7" t="s">
        <v>45</v>
      </c>
      <c r="R67" s="141">
        <v>0</v>
      </c>
      <c r="S67" s="285" t="s">
        <v>10</v>
      </c>
      <c r="T67" s="278">
        <f>R67+R68</f>
        <v>0</v>
      </c>
      <c r="U67" s="279" t="str">
        <f>G58</f>
        <v>さくらシティＦＣ</v>
      </c>
      <c r="V67" s="279"/>
      <c r="W67" s="279"/>
      <c r="X67" s="279"/>
      <c r="Y67" s="279"/>
      <c r="Z67" s="279"/>
      <c r="AA67" s="279"/>
      <c r="AC67" s="280" t="s">
        <v>127</v>
      </c>
      <c r="AD67" s="286">
        <v>5</v>
      </c>
      <c r="AE67" s="286" t="s">
        <v>157</v>
      </c>
      <c r="AF67" s="286">
        <v>6</v>
      </c>
      <c r="AG67" s="277" t="s">
        <v>128</v>
      </c>
    </row>
    <row r="68" spans="1:33" ht="14.1" customHeight="1">
      <c r="B68" s="276"/>
      <c r="C68" s="276"/>
      <c r="D68" s="284"/>
      <c r="E68" s="284"/>
      <c r="F68" s="284"/>
      <c r="G68" s="337"/>
      <c r="H68" s="337"/>
      <c r="I68" s="337"/>
      <c r="J68" s="337"/>
      <c r="K68" s="337"/>
      <c r="L68" s="337"/>
      <c r="M68" s="337"/>
      <c r="N68" s="278"/>
      <c r="O68" s="285"/>
      <c r="P68" s="141">
        <v>0</v>
      </c>
      <c r="Q68" s="7" t="s">
        <v>45</v>
      </c>
      <c r="R68" s="141">
        <v>0</v>
      </c>
      <c r="S68" s="285"/>
      <c r="T68" s="278"/>
      <c r="U68" s="279"/>
      <c r="V68" s="279"/>
      <c r="W68" s="279"/>
      <c r="X68" s="279"/>
      <c r="Y68" s="279"/>
      <c r="Z68" s="279"/>
      <c r="AA68" s="279"/>
      <c r="AC68" s="280"/>
      <c r="AD68" s="286"/>
      <c r="AE68" s="286"/>
      <c r="AF68" s="286"/>
      <c r="AG68" s="277"/>
    </row>
    <row r="69" spans="1:33" ht="14.1" customHeight="1">
      <c r="B69" s="276" t="s">
        <v>93</v>
      </c>
      <c r="C69" s="276" t="s">
        <v>4</v>
      </c>
      <c r="D69" s="284">
        <v>0.5</v>
      </c>
      <c r="E69" s="284"/>
      <c r="F69" s="284"/>
      <c r="G69" s="279" t="str">
        <f>K58</f>
        <v>ＦＣ　ＳＨＵＪＡＫＵ</v>
      </c>
      <c r="H69" s="279"/>
      <c r="I69" s="279"/>
      <c r="J69" s="279"/>
      <c r="K69" s="279"/>
      <c r="L69" s="279"/>
      <c r="M69" s="279"/>
      <c r="N69" s="278">
        <f>P69+P70</f>
        <v>0</v>
      </c>
      <c r="O69" s="285" t="s">
        <v>9</v>
      </c>
      <c r="P69" s="141">
        <v>0</v>
      </c>
      <c r="Q69" s="7" t="s">
        <v>45</v>
      </c>
      <c r="R69" s="141">
        <v>0</v>
      </c>
      <c r="S69" s="285" t="s">
        <v>10</v>
      </c>
      <c r="T69" s="278">
        <f>R69+R70</f>
        <v>0</v>
      </c>
      <c r="U69" s="279" t="str">
        <f>O58</f>
        <v>ＦＣみらい</v>
      </c>
      <c r="V69" s="279"/>
      <c r="W69" s="279"/>
      <c r="X69" s="279"/>
      <c r="Y69" s="279"/>
      <c r="Z69" s="279"/>
      <c r="AA69" s="279"/>
      <c r="AC69" s="280" t="s">
        <v>127</v>
      </c>
      <c r="AD69" s="286">
        <v>7</v>
      </c>
      <c r="AE69" s="286" t="s">
        <v>157</v>
      </c>
      <c r="AF69" s="286">
        <v>8</v>
      </c>
      <c r="AG69" s="277" t="s">
        <v>128</v>
      </c>
    </row>
    <row r="70" spans="1:33" ht="14.1" customHeight="1">
      <c r="B70" s="276"/>
      <c r="C70" s="276"/>
      <c r="D70" s="284"/>
      <c r="E70" s="284"/>
      <c r="F70" s="284"/>
      <c r="G70" s="279"/>
      <c r="H70" s="279"/>
      <c r="I70" s="279"/>
      <c r="J70" s="279"/>
      <c r="K70" s="279"/>
      <c r="L70" s="279"/>
      <c r="M70" s="279"/>
      <c r="N70" s="278"/>
      <c r="O70" s="285"/>
      <c r="P70" s="141">
        <v>0</v>
      </c>
      <c r="Q70" s="7" t="s">
        <v>45</v>
      </c>
      <c r="R70" s="141">
        <v>0</v>
      </c>
      <c r="S70" s="285"/>
      <c r="T70" s="278"/>
      <c r="U70" s="279"/>
      <c r="V70" s="279"/>
      <c r="W70" s="279"/>
      <c r="X70" s="279"/>
      <c r="Y70" s="279"/>
      <c r="Z70" s="279"/>
      <c r="AA70" s="279"/>
      <c r="AC70" s="280"/>
      <c r="AD70" s="286"/>
      <c r="AE70" s="286"/>
      <c r="AF70" s="286"/>
      <c r="AG70" s="277"/>
    </row>
    <row r="71" spans="1:33" ht="14.1" customHeight="1">
      <c r="B71" s="276" t="s">
        <v>92</v>
      </c>
      <c r="C71" s="276" t="s">
        <v>5</v>
      </c>
      <c r="D71" s="284">
        <v>0.52430555555555558</v>
      </c>
      <c r="E71" s="284"/>
      <c r="F71" s="284"/>
      <c r="G71" s="279" t="str">
        <f>R58</f>
        <v>豊郷ＪＦＣ宇都宮</v>
      </c>
      <c r="H71" s="279"/>
      <c r="I71" s="279"/>
      <c r="J71" s="279"/>
      <c r="K71" s="279"/>
      <c r="L71" s="279"/>
      <c r="M71" s="279"/>
      <c r="N71" s="278">
        <f>P71+P72</f>
        <v>0</v>
      </c>
      <c r="O71" s="285" t="s">
        <v>9</v>
      </c>
      <c r="P71" s="141">
        <v>0</v>
      </c>
      <c r="Q71" s="7" t="s">
        <v>45</v>
      </c>
      <c r="R71" s="141">
        <v>0</v>
      </c>
      <c r="S71" s="285" t="s">
        <v>10</v>
      </c>
      <c r="T71" s="278">
        <f>R71+R72</f>
        <v>0</v>
      </c>
      <c r="U71" s="279" t="str">
        <f>V58</f>
        <v>益子ＳＣ</v>
      </c>
      <c r="V71" s="279"/>
      <c r="W71" s="279"/>
      <c r="X71" s="279"/>
      <c r="Y71" s="279"/>
      <c r="Z71" s="279"/>
      <c r="AA71" s="279"/>
      <c r="AC71" s="280" t="s">
        <v>127</v>
      </c>
      <c r="AD71" s="286">
        <v>1</v>
      </c>
      <c r="AE71" s="286" t="s">
        <v>157</v>
      </c>
      <c r="AF71" s="286">
        <v>2</v>
      </c>
      <c r="AG71" s="277" t="s">
        <v>128</v>
      </c>
    </row>
    <row r="72" spans="1:33" ht="14.1" customHeight="1">
      <c r="B72" s="276"/>
      <c r="C72" s="276"/>
      <c r="D72" s="284"/>
      <c r="E72" s="284"/>
      <c r="F72" s="284"/>
      <c r="G72" s="279"/>
      <c r="H72" s="279"/>
      <c r="I72" s="279"/>
      <c r="J72" s="279"/>
      <c r="K72" s="279"/>
      <c r="L72" s="279"/>
      <c r="M72" s="279"/>
      <c r="N72" s="278"/>
      <c r="O72" s="285"/>
      <c r="P72" s="141">
        <v>0</v>
      </c>
      <c r="Q72" s="7" t="s">
        <v>45</v>
      </c>
      <c r="R72" s="141">
        <v>0</v>
      </c>
      <c r="S72" s="285"/>
      <c r="T72" s="278"/>
      <c r="U72" s="279"/>
      <c r="V72" s="279"/>
      <c r="W72" s="279"/>
      <c r="X72" s="279"/>
      <c r="Y72" s="279"/>
      <c r="Z72" s="279"/>
      <c r="AA72" s="279"/>
      <c r="AC72" s="280"/>
      <c r="AD72" s="286"/>
      <c r="AE72" s="286"/>
      <c r="AF72" s="286"/>
      <c r="AG72" s="277"/>
    </row>
    <row r="73" spans="1:33" ht="14.1" customHeight="1">
      <c r="B73" s="276" t="s">
        <v>93</v>
      </c>
      <c r="C73" s="276" t="s">
        <v>5</v>
      </c>
      <c r="D73" s="284">
        <v>0.52430555555555558</v>
      </c>
      <c r="E73" s="284"/>
      <c r="F73" s="284"/>
      <c r="G73" s="389" t="str">
        <f>Z58</f>
        <v>フットボールクラブガナドール大田原Ｕ１２</v>
      </c>
      <c r="H73" s="389"/>
      <c r="I73" s="389"/>
      <c r="J73" s="389"/>
      <c r="K73" s="389"/>
      <c r="L73" s="389"/>
      <c r="M73" s="389"/>
      <c r="N73" s="278">
        <f>P73+P74</f>
        <v>0</v>
      </c>
      <c r="O73" s="285" t="s">
        <v>9</v>
      </c>
      <c r="P73" s="141">
        <v>0</v>
      </c>
      <c r="Q73" s="7" t="s">
        <v>45</v>
      </c>
      <c r="R73" s="141">
        <v>0</v>
      </c>
      <c r="S73" s="285" t="s">
        <v>10</v>
      </c>
      <c r="T73" s="278">
        <f>R73+R74</f>
        <v>0</v>
      </c>
      <c r="U73" s="338" t="str">
        <f>AD58</f>
        <v>栃木ウーヴァＦＣ・Ｕ－１０　セレソン</v>
      </c>
      <c r="V73" s="338"/>
      <c r="W73" s="338"/>
      <c r="X73" s="338"/>
      <c r="Y73" s="338"/>
      <c r="Z73" s="338"/>
      <c r="AA73" s="338"/>
      <c r="AC73" s="280" t="s">
        <v>127</v>
      </c>
      <c r="AD73" s="286">
        <v>3</v>
      </c>
      <c r="AE73" s="286" t="s">
        <v>157</v>
      </c>
      <c r="AF73" s="286">
        <v>4</v>
      </c>
      <c r="AG73" s="277" t="s">
        <v>128</v>
      </c>
    </row>
    <row r="74" spans="1:33" ht="14.1" customHeight="1">
      <c r="B74" s="276"/>
      <c r="C74" s="276"/>
      <c r="D74" s="284"/>
      <c r="E74" s="284"/>
      <c r="F74" s="284"/>
      <c r="G74" s="389"/>
      <c r="H74" s="389"/>
      <c r="I74" s="389"/>
      <c r="J74" s="389"/>
      <c r="K74" s="389"/>
      <c r="L74" s="389"/>
      <c r="M74" s="389"/>
      <c r="N74" s="278"/>
      <c r="O74" s="285"/>
      <c r="P74" s="141">
        <v>0</v>
      </c>
      <c r="Q74" s="7" t="s">
        <v>45</v>
      </c>
      <c r="R74" s="141">
        <v>0</v>
      </c>
      <c r="S74" s="285"/>
      <c r="T74" s="278"/>
      <c r="U74" s="338"/>
      <c r="V74" s="338"/>
      <c r="W74" s="338"/>
      <c r="X74" s="338"/>
      <c r="Y74" s="338"/>
      <c r="Z74" s="338"/>
      <c r="AA74" s="338"/>
      <c r="AC74" s="280"/>
      <c r="AD74" s="286"/>
      <c r="AE74" s="286"/>
      <c r="AF74" s="286"/>
      <c r="AG74" s="277"/>
    </row>
    <row r="75" spans="1:33" ht="14.1" customHeight="1">
      <c r="B75" s="276" t="s">
        <v>92</v>
      </c>
      <c r="C75" s="276" t="s">
        <v>6</v>
      </c>
      <c r="D75" s="284">
        <v>0.54861111111111116</v>
      </c>
      <c r="E75" s="284"/>
      <c r="F75" s="284"/>
      <c r="G75" s="337" t="str">
        <f>C58</f>
        <v>ＴＳＵＮＡＧＵ　Ｓｐｏｒｔｓ　Ａｃａｄｅｍｙ</v>
      </c>
      <c r="H75" s="337"/>
      <c r="I75" s="337"/>
      <c r="J75" s="337"/>
      <c r="K75" s="337"/>
      <c r="L75" s="337"/>
      <c r="M75" s="337"/>
      <c r="N75" s="278">
        <f>P75+P76</f>
        <v>0</v>
      </c>
      <c r="O75" s="285" t="s">
        <v>9</v>
      </c>
      <c r="P75" s="141">
        <v>0</v>
      </c>
      <c r="Q75" s="7" t="s">
        <v>45</v>
      </c>
      <c r="R75" s="141">
        <v>0</v>
      </c>
      <c r="S75" s="285" t="s">
        <v>10</v>
      </c>
      <c r="T75" s="278">
        <f>R75+R76</f>
        <v>0</v>
      </c>
      <c r="U75" s="279" t="str">
        <f>K58</f>
        <v>ＦＣ　ＳＨＵＪＡＫＵ</v>
      </c>
      <c r="V75" s="279"/>
      <c r="W75" s="279"/>
      <c r="X75" s="279"/>
      <c r="Y75" s="279"/>
      <c r="Z75" s="279"/>
      <c r="AA75" s="279"/>
      <c r="AC75" s="280" t="s">
        <v>127</v>
      </c>
      <c r="AD75" s="286">
        <v>6</v>
      </c>
      <c r="AE75" s="286" t="s">
        <v>157</v>
      </c>
      <c r="AF75" s="286">
        <v>7</v>
      </c>
      <c r="AG75" s="277" t="s">
        <v>128</v>
      </c>
    </row>
    <row r="76" spans="1:33" ht="14.1" customHeight="1">
      <c r="B76" s="276"/>
      <c r="C76" s="276"/>
      <c r="D76" s="284"/>
      <c r="E76" s="284"/>
      <c r="F76" s="284"/>
      <c r="G76" s="337"/>
      <c r="H76" s="337"/>
      <c r="I76" s="337"/>
      <c r="J76" s="337"/>
      <c r="K76" s="337"/>
      <c r="L76" s="337"/>
      <c r="M76" s="337"/>
      <c r="N76" s="278"/>
      <c r="O76" s="285"/>
      <c r="P76" s="141">
        <v>0</v>
      </c>
      <c r="Q76" s="7" t="s">
        <v>45</v>
      </c>
      <c r="R76" s="141">
        <v>0</v>
      </c>
      <c r="S76" s="285"/>
      <c r="T76" s="278"/>
      <c r="U76" s="279"/>
      <c r="V76" s="279"/>
      <c r="W76" s="279"/>
      <c r="X76" s="279"/>
      <c r="Y76" s="279"/>
      <c r="Z76" s="279"/>
      <c r="AA76" s="279"/>
      <c r="AC76" s="280"/>
      <c r="AD76" s="286"/>
      <c r="AE76" s="286"/>
      <c r="AF76" s="286"/>
      <c r="AG76" s="277"/>
    </row>
    <row r="77" spans="1:33" ht="14.1" customHeight="1">
      <c r="B77" s="276" t="s">
        <v>93</v>
      </c>
      <c r="C77" s="276" t="s">
        <v>6</v>
      </c>
      <c r="D77" s="284">
        <v>0.54861111111111116</v>
      </c>
      <c r="E77" s="284"/>
      <c r="F77" s="284"/>
      <c r="G77" s="279" t="str">
        <f>G58</f>
        <v>さくらシティＦＣ</v>
      </c>
      <c r="H77" s="279"/>
      <c r="I77" s="279"/>
      <c r="J77" s="279"/>
      <c r="K77" s="279"/>
      <c r="L77" s="279"/>
      <c r="M77" s="279"/>
      <c r="N77" s="278">
        <f>P77+P78</f>
        <v>0</v>
      </c>
      <c r="O77" s="285" t="s">
        <v>9</v>
      </c>
      <c r="P77" s="141">
        <v>0</v>
      </c>
      <c r="Q77" s="7" t="s">
        <v>45</v>
      </c>
      <c r="R77" s="141">
        <v>0</v>
      </c>
      <c r="S77" s="285" t="s">
        <v>10</v>
      </c>
      <c r="T77" s="278">
        <f>R77+R78</f>
        <v>0</v>
      </c>
      <c r="U77" s="279" t="str">
        <f>O58</f>
        <v>ＦＣみらい</v>
      </c>
      <c r="V77" s="279"/>
      <c r="W77" s="279"/>
      <c r="X77" s="279"/>
      <c r="Y77" s="279"/>
      <c r="Z77" s="279"/>
      <c r="AA77" s="279"/>
      <c r="AC77" s="280" t="s">
        <v>127</v>
      </c>
      <c r="AD77" s="286">
        <v>8</v>
      </c>
      <c r="AE77" s="286" t="s">
        <v>157</v>
      </c>
      <c r="AF77" s="286">
        <v>5</v>
      </c>
      <c r="AG77" s="277" t="s">
        <v>128</v>
      </c>
    </row>
    <row r="78" spans="1:33" ht="14.1" customHeight="1">
      <c r="B78" s="276"/>
      <c r="C78" s="276"/>
      <c r="D78" s="284"/>
      <c r="E78" s="284"/>
      <c r="F78" s="284"/>
      <c r="G78" s="279"/>
      <c r="H78" s="279"/>
      <c r="I78" s="279"/>
      <c r="J78" s="279"/>
      <c r="K78" s="279"/>
      <c r="L78" s="279"/>
      <c r="M78" s="279"/>
      <c r="N78" s="278"/>
      <c r="O78" s="285"/>
      <c r="P78" s="141">
        <v>0</v>
      </c>
      <c r="Q78" s="7" t="s">
        <v>45</v>
      </c>
      <c r="R78" s="141">
        <v>0</v>
      </c>
      <c r="S78" s="285"/>
      <c r="T78" s="278"/>
      <c r="U78" s="279"/>
      <c r="V78" s="279"/>
      <c r="W78" s="279"/>
      <c r="X78" s="279"/>
      <c r="Y78" s="279"/>
      <c r="Z78" s="279"/>
      <c r="AA78" s="279"/>
      <c r="AC78" s="280"/>
      <c r="AD78" s="286"/>
      <c r="AE78" s="286"/>
      <c r="AF78" s="286"/>
      <c r="AG78" s="277"/>
    </row>
    <row r="79" spans="1:33" ht="14.1" customHeight="1">
      <c r="B79" s="276" t="s">
        <v>92</v>
      </c>
      <c r="C79" s="276" t="s">
        <v>7</v>
      </c>
      <c r="D79" s="284">
        <v>0.57291666666666663</v>
      </c>
      <c r="E79" s="284"/>
      <c r="F79" s="284"/>
      <c r="G79" s="279" t="str">
        <f>R58</f>
        <v>豊郷ＪＦＣ宇都宮</v>
      </c>
      <c r="H79" s="279"/>
      <c r="I79" s="279"/>
      <c r="J79" s="279"/>
      <c r="K79" s="279"/>
      <c r="L79" s="279"/>
      <c r="M79" s="279"/>
      <c r="N79" s="278">
        <f>P79+P80</f>
        <v>0</v>
      </c>
      <c r="O79" s="285" t="s">
        <v>9</v>
      </c>
      <c r="P79" s="141">
        <v>0</v>
      </c>
      <c r="Q79" s="7" t="s">
        <v>45</v>
      </c>
      <c r="R79" s="141">
        <v>0</v>
      </c>
      <c r="S79" s="285" t="s">
        <v>10</v>
      </c>
      <c r="T79" s="278">
        <f>R79+R80</f>
        <v>0</v>
      </c>
      <c r="U79" s="389" t="str">
        <f>Z58</f>
        <v>フットボールクラブガナドール大田原Ｕ１２</v>
      </c>
      <c r="V79" s="389"/>
      <c r="W79" s="389"/>
      <c r="X79" s="389"/>
      <c r="Y79" s="389"/>
      <c r="Z79" s="389"/>
      <c r="AA79" s="389"/>
      <c r="AC79" s="280" t="s">
        <v>127</v>
      </c>
      <c r="AD79" s="286">
        <v>2</v>
      </c>
      <c r="AE79" s="286" t="s">
        <v>157</v>
      </c>
      <c r="AF79" s="286">
        <v>3</v>
      </c>
      <c r="AG79" s="277" t="s">
        <v>128</v>
      </c>
    </row>
    <row r="80" spans="1:33" ht="14.1" customHeight="1">
      <c r="B80" s="276"/>
      <c r="C80" s="276"/>
      <c r="D80" s="284"/>
      <c r="E80" s="284"/>
      <c r="F80" s="284"/>
      <c r="G80" s="279"/>
      <c r="H80" s="279"/>
      <c r="I80" s="279"/>
      <c r="J80" s="279"/>
      <c r="K80" s="279"/>
      <c r="L80" s="279"/>
      <c r="M80" s="279"/>
      <c r="N80" s="278"/>
      <c r="O80" s="285"/>
      <c r="P80" s="141">
        <v>0</v>
      </c>
      <c r="Q80" s="7" t="s">
        <v>45</v>
      </c>
      <c r="R80" s="141">
        <v>0</v>
      </c>
      <c r="S80" s="285"/>
      <c r="T80" s="278"/>
      <c r="U80" s="389"/>
      <c r="V80" s="389"/>
      <c r="W80" s="389"/>
      <c r="X80" s="389"/>
      <c r="Y80" s="389"/>
      <c r="Z80" s="389"/>
      <c r="AA80" s="389"/>
      <c r="AC80" s="280"/>
      <c r="AD80" s="286"/>
      <c r="AE80" s="286"/>
      <c r="AF80" s="286"/>
      <c r="AG80" s="277"/>
    </row>
    <row r="81" spans="2:33" ht="14.1" customHeight="1">
      <c r="B81" s="276" t="s">
        <v>93</v>
      </c>
      <c r="C81" s="276" t="s">
        <v>7</v>
      </c>
      <c r="D81" s="284">
        <v>0.57291666666666663</v>
      </c>
      <c r="E81" s="284"/>
      <c r="F81" s="284"/>
      <c r="G81" s="279" t="str">
        <f>V58</f>
        <v>益子ＳＣ</v>
      </c>
      <c r="H81" s="279"/>
      <c r="I81" s="279"/>
      <c r="J81" s="279"/>
      <c r="K81" s="279"/>
      <c r="L81" s="279"/>
      <c r="M81" s="279"/>
      <c r="N81" s="278">
        <f>P81+P82</f>
        <v>0</v>
      </c>
      <c r="O81" s="285" t="s">
        <v>9</v>
      </c>
      <c r="P81" s="141">
        <v>0</v>
      </c>
      <c r="Q81" s="7" t="s">
        <v>45</v>
      </c>
      <c r="R81" s="141">
        <v>0</v>
      </c>
      <c r="S81" s="285" t="s">
        <v>10</v>
      </c>
      <c r="T81" s="278">
        <f>R81+R82</f>
        <v>0</v>
      </c>
      <c r="U81" s="338" t="str">
        <f>AD58</f>
        <v>栃木ウーヴァＦＣ・Ｕ－１０　セレソン</v>
      </c>
      <c r="V81" s="338"/>
      <c r="W81" s="338"/>
      <c r="X81" s="338"/>
      <c r="Y81" s="338"/>
      <c r="Z81" s="338"/>
      <c r="AA81" s="338"/>
      <c r="AC81" s="280" t="s">
        <v>127</v>
      </c>
      <c r="AD81" s="286">
        <v>4</v>
      </c>
      <c r="AE81" s="286" t="s">
        <v>157</v>
      </c>
      <c r="AF81" s="286">
        <v>1</v>
      </c>
      <c r="AG81" s="277" t="s">
        <v>128</v>
      </c>
    </row>
    <row r="82" spans="2:33" ht="14.1" customHeight="1">
      <c r="B82" s="276"/>
      <c r="C82" s="276"/>
      <c r="D82" s="284"/>
      <c r="E82" s="284"/>
      <c r="F82" s="284"/>
      <c r="G82" s="279"/>
      <c r="H82" s="279"/>
      <c r="I82" s="279"/>
      <c r="J82" s="279"/>
      <c r="K82" s="279"/>
      <c r="L82" s="279"/>
      <c r="M82" s="279"/>
      <c r="N82" s="278"/>
      <c r="O82" s="285"/>
      <c r="P82" s="141">
        <v>0</v>
      </c>
      <c r="Q82" s="7" t="s">
        <v>45</v>
      </c>
      <c r="R82" s="141">
        <v>0</v>
      </c>
      <c r="S82" s="285"/>
      <c r="T82" s="278"/>
      <c r="U82" s="338"/>
      <c r="V82" s="338"/>
      <c r="W82" s="338"/>
      <c r="X82" s="338"/>
      <c r="Y82" s="338"/>
      <c r="Z82" s="338"/>
      <c r="AA82" s="338"/>
      <c r="AC82" s="280"/>
      <c r="AD82" s="286"/>
      <c r="AE82" s="286"/>
      <c r="AF82" s="286"/>
      <c r="AG82" s="277"/>
    </row>
    <row r="83" spans="2:33" ht="14.1" customHeight="1">
      <c r="B83" s="276" t="s">
        <v>92</v>
      </c>
      <c r="C83" s="276" t="s">
        <v>8</v>
      </c>
      <c r="D83" s="284">
        <v>0.59722222222222221</v>
      </c>
      <c r="E83" s="284"/>
      <c r="F83" s="284"/>
      <c r="G83" s="337" t="str">
        <f>C58</f>
        <v>ＴＳＵＮＡＧＵ　Ｓｐｏｒｔｓ　Ａｃａｄｅｍｙ</v>
      </c>
      <c r="H83" s="337"/>
      <c r="I83" s="337"/>
      <c r="J83" s="337"/>
      <c r="K83" s="337"/>
      <c r="L83" s="337"/>
      <c r="M83" s="337"/>
      <c r="N83" s="278">
        <f>P83+P84</f>
        <v>0</v>
      </c>
      <c r="O83" s="285" t="s">
        <v>9</v>
      </c>
      <c r="P83" s="141">
        <v>0</v>
      </c>
      <c r="Q83" s="7" t="s">
        <v>45</v>
      </c>
      <c r="R83" s="141">
        <v>0</v>
      </c>
      <c r="S83" s="285" t="s">
        <v>10</v>
      </c>
      <c r="T83" s="278">
        <f>R83+R84</f>
        <v>0</v>
      </c>
      <c r="U83" s="279" t="str">
        <f>O58</f>
        <v>ＦＣみらい</v>
      </c>
      <c r="V83" s="279"/>
      <c r="W83" s="279"/>
      <c r="X83" s="279"/>
      <c r="Y83" s="279"/>
      <c r="Z83" s="279"/>
      <c r="AA83" s="279"/>
      <c r="AC83" s="280" t="s">
        <v>127</v>
      </c>
      <c r="AD83" s="286">
        <v>7</v>
      </c>
      <c r="AE83" s="286" t="s">
        <v>157</v>
      </c>
      <c r="AF83" s="286">
        <v>8</v>
      </c>
      <c r="AG83" s="277" t="s">
        <v>128</v>
      </c>
    </row>
    <row r="84" spans="2:33" ht="14.1" customHeight="1">
      <c r="B84" s="276"/>
      <c r="C84" s="276"/>
      <c r="D84" s="284"/>
      <c r="E84" s="284"/>
      <c r="F84" s="284"/>
      <c r="G84" s="337"/>
      <c r="H84" s="337"/>
      <c r="I84" s="337"/>
      <c r="J84" s="337"/>
      <c r="K84" s="337"/>
      <c r="L84" s="337"/>
      <c r="M84" s="337"/>
      <c r="N84" s="278"/>
      <c r="O84" s="285"/>
      <c r="P84" s="141">
        <v>0</v>
      </c>
      <c r="Q84" s="7" t="s">
        <v>45</v>
      </c>
      <c r="R84" s="141">
        <v>0</v>
      </c>
      <c r="S84" s="285"/>
      <c r="T84" s="278"/>
      <c r="U84" s="279"/>
      <c r="V84" s="279"/>
      <c r="W84" s="279"/>
      <c r="X84" s="279"/>
      <c r="Y84" s="279"/>
      <c r="Z84" s="279"/>
      <c r="AA84" s="279"/>
      <c r="AC84" s="280"/>
      <c r="AD84" s="286"/>
      <c r="AE84" s="286"/>
      <c r="AF84" s="286"/>
      <c r="AG84" s="277"/>
    </row>
    <row r="85" spans="2:33" ht="14.1" customHeight="1">
      <c r="B85" s="276" t="s">
        <v>93</v>
      </c>
      <c r="C85" s="276" t="s">
        <v>8</v>
      </c>
      <c r="D85" s="284">
        <v>0.59722222222222221</v>
      </c>
      <c r="E85" s="284"/>
      <c r="F85" s="284"/>
      <c r="G85" s="279" t="str">
        <f>G58</f>
        <v>さくらシティＦＣ</v>
      </c>
      <c r="H85" s="279"/>
      <c r="I85" s="279"/>
      <c r="J85" s="279"/>
      <c r="K85" s="279"/>
      <c r="L85" s="279"/>
      <c r="M85" s="279"/>
      <c r="N85" s="278">
        <f>P85+P86</f>
        <v>0</v>
      </c>
      <c r="O85" s="285" t="s">
        <v>9</v>
      </c>
      <c r="P85" s="141">
        <v>0</v>
      </c>
      <c r="Q85" s="7" t="s">
        <v>45</v>
      </c>
      <c r="R85" s="141">
        <v>0</v>
      </c>
      <c r="S85" s="285" t="s">
        <v>10</v>
      </c>
      <c r="T85" s="278">
        <f>R85+R86</f>
        <v>0</v>
      </c>
      <c r="U85" s="279" t="str">
        <f>K58</f>
        <v>ＦＣ　ＳＨＵＪＡＫＵ</v>
      </c>
      <c r="V85" s="279"/>
      <c r="W85" s="279"/>
      <c r="X85" s="279"/>
      <c r="Y85" s="279"/>
      <c r="Z85" s="279"/>
      <c r="AA85" s="279"/>
      <c r="AC85" s="280" t="s">
        <v>127</v>
      </c>
      <c r="AD85" s="286">
        <v>5</v>
      </c>
      <c r="AE85" s="286" t="s">
        <v>157</v>
      </c>
      <c r="AF85" s="286">
        <v>6</v>
      </c>
      <c r="AG85" s="277" t="s">
        <v>128</v>
      </c>
    </row>
    <row r="86" spans="2:33" ht="14.1" customHeight="1">
      <c r="B86" s="276"/>
      <c r="C86" s="276"/>
      <c r="D86" s="284"/>
      <c r="E86" s="284"/>
      <c r="F86" s="284"/>
      <c r="G86" s="279"/>
      <c r="H86" s="279"/>
      <c r="I86" s="279"/>
      <c r="J86" s="279"/>
      <c r="K86" s="279"/>
      <c r="L86" s="279"/>
      <c r="M86" s="279"/>
      <c r="N86" s="278"/>
      <c r="O86" s="285"/>
      <c r="P86" s="141">
        <v>0</v>
      </c>
      <c r="Q86" s="7" t="s">
        <v>45</v>
      </c>
      <c r="R86" s="141">
        <v>0</v>
      </c>
      <c r="S86" s="285"/>
      <c r="T86" s="278"/>
      <c r="U86" s="279"/>
      <c r="V86" s="279"/>
      <c r="W86" s="279"/>
      <c r="X86" s="279"/>
      <c r="Y86" s="279"/>
      <c r="Z86" s="279"/>
      <c r="AA86" s="279"/>
      <c r="AC86" s="280"/>
      <c r="AD86" s="286"/>
      <c r="AE86" s="286"/>
      <c r="AF86" s="286"/>
      <c r="AG86" s="277"/>
    </row>
    <row r="87" spans="2:33" ht="14.1" customHeight="1">
      <c r="B87" s="276" t="s">
        <v>92</v>
      </c>
      <c r="C87" s="276" t="s">
        <v>0</v>
      </c>
      <c r="D87" s="284">
        <v>0.62152777777777779</v>
      </c>
      <c r="E87" s="284"/>
      <c r="F87" s="284"/>
      <c r="G87" s="279" t="str">
        <f>R58</f>
        <v>豊郷ＪＦＣ宇都宮</v>
      </c>
      <c r="H87" s="279"/>
      <c r="I87" s="279"/>
      <c r="J87" s="279"/>
      <c r="K87" s="279"/>
      <c r="L87" s="279"/>
      <c r="M87" s="279"/>
      <c r="N87" s="278">
        <f>P87+P88</f>
        <v>0</v>
      </c>
      <c r="O87" s="285" t="s">
        <v>9</v>
      </c>
      <c r="P87" s="141">
        <v>0</v>
      </c>
      <c r="Q87" s="7" t="s">
        <v>45</v>
      </c>
      <c r="R87" s="141">
        <v>0</v>
      </c>
      <c r="S87" s="285" t="s">
        <v>10</v>
      </c>
      <c r="T87" s="278">
        <f>R87+R88</f>
        <v>0</v>
      </c>
      <c r="U87" s="338" t="str">
        <f>AD58</f>
        <v>栃木ウーヴァＦＣ・Ｕ－１０　セレソン</v>
      </c>
      <c r="V87" s="338"/>
      <c r="W87" s="338"/>
      <c r="X87" s="338"/>
      <c r="Y87" s="338"/>
      <c r="Z87" s="338"/>
      <c r="AA87" s="338"/>
      <c r="AC87" s="280" t="s">
        <v>127</v>
      </c>
      <c r="AD87" s="286">
        <v>3</v>
      </c>
      <c r="AE87" s="286" t="s">
        <v>157</v>
      </c>
      <c r="AF87" s="286">
        <v>4</v>
      </c>
      <c r="AG87" s="277" t="s">
        <v>128</v>
      </c>
    </row>
    <row r="88" spans="2:33" ht="14.1" customHeight="1">
      <c r="B88" s="276"/>
      <c r="C88" s="276"/>
      <c r="D88" s="284"/>
      <c r="E88" s="284"/>
      <c r="F88" s="284"/>
      <c r="G88" s="279"/>
      <c r="H88" s="279"/>
      <c r="I88" s="279"/>
      <c r="J88" s="279"/>
      <c r="K88" s="279"/>
      <c r="L88" s="279"/>
      <c r="M88" s="279"/>
      <c r="N88" s="278"/>
      <c r="O88" s="285"/>
      <c r="P88" s="141">
        <v>0</v>
      </c>
      <c r="Q88" s="7" t="s">
        <v>45</v>
      </c>
      <c r="R88" s="141">
        <v>0</v>
      </c>
      <c r="S88" s="285"/>
      <c r="T88" s="278"/>
      <c r="U88" s="338"/>
      <c r="V88" s="338"/>
      <c r="W88" s="338"/>
      <c r="X88" s="338"/>
      <c r="Y88" s="338"/>
      <c r="Z88" s="338"/>
      <c r="AA88" s="338"/>
      <c r="AC88" s="280"/>
      <c r="AD88" s="286"/>
      <c r="AE88" s="286"/>
      <c r="AF88" s="286"/>
      <c r="AG88" s="277"/>
    </row>
    <row r="89" spans="2:33" ht="14.1" customHeight="1">
      <c r="B89" s="276" t="s">
        <v>93</v>
      </c>
      <c r="C89" s="276" t="s">
        <v>0</v>
      </c>
      <c r="D89" s="284">
        <v>0.62152777777777779</v>
      </c>
      <c r="E89" s="284"/>
      <c r="F89" s="284"/>
      <c r="G89" s="279" t="str">
        <f>V58</f>
        <v>益子ＳＣ</v>
      </c>
      <c r="H89" s="279"/>
      <c r="I89" s="279"/>
      <c r="J89" s="279"/>
      <c r="K89" s="279"/>
      <c r="L89" s="279"/>
      <c r="M89" s="279"/>
      <c r="N89" s="278">
        <f>P89+P90</f>
        <v>0</v>
      </c>
      <c r="O89" s="285" t="s">
        <v>9</v>
      </c>
      <c r="P89" s="141">
        <v>0</v>
      </c>
      <c r="Q89" s="7" t="s">
        <v>45</v>
      </c>
      <c r="R89" s="141">
        <v>0</v>
      </c>
      <c r="S89" s="285" t="s">
        <v>10</v>
      </c>
      <c r="T89" s="278">
        <f>R89+R90</f>
        <v>0</v>
      </c>
      <c r="U89" s="389" t="str">
        <f>Z58</f>
        <v>フットボールクラブガナドール大田原Ｕ１２</v>
      </c>
      <c r="V89" s="389"/>
      <c r="W89" s="389"/>
      <c r="X89" s="389"/>
      <c r="Y89" s="389"/>
      <c r="Z89" s="389"/>
      <c r="AA89" s="389"/>
      <c r="AC89" s="280" t="s">
        <v>127</v>
      </c>
      <c r="AD89" s="286">
        <v>1</v>
      </c>
      <c r="AE89" s="286" t="s">
        <v>157</v>
      </c>
      <c r="AF89" s="286">
        <v>2</v>
      </c>
      <c r="AG89" s="277" t="s">
        <v>128</v>
      </c>
    </row>
    <row r="90" spans="2:33" ht="14.1" customHeight="1">
      <c r="B90" s="276"/>
      <c r="C90" s="276"/>
      <c r="D90" s="284"/>
      <c r="E90" s="284"/>
      <c r="F90" s="284"/>
      <c r="G90" s="279"/>
      <c r="H90" s="279"/>
      <c r="I90" s="279"/>
      <c r="J90" s="279"/>
      <c r="K90" s="279"/>
      <c r="L90" s="279"/>
      <c r="M90" s="279"/>
      <c r="N90" s="278"/>
      <c r="O90" s="285"/>
      <c r="P90" s="141">
        <v>0</v>
      </c>
      <c r="Q90" s="7" t="s">
        <v>45</v>
      </c>
      <c r="R90" s="141">
        <v>0</v>
      </c>
      <c r="S90" s="285"/>
      <c r="T90" s="278"/>
      <c r="U90" s="389"/>
      <c r="V90" s="389"/>
      <c r="W90" s="389"/>
      <c r="X90" s="389"/>
      <c r="Y90" s="389"/>
      <c r="Z90" s="389"/>
      <c r="AA90" s="389"/>
      <c r="AC90" s="280"/>
      <c r="AD90" s="286"/>
      <c r="AE90" s="286"/>
      <c r="AF90" s="286"/>
      <c r="AG90" s="277"/>
    </row>
    <row r="91" spans="2:33" ht="8.1" customHeight="1"/>
    <row r="92" spans="2:33" ht="19.5" customHeight="1">
      <c r="B92" s="288" t="str">
        <f>I54 &amp;"リーグ"</f>
        <v>Fリーグ</v>
      </c>
      <c r="C92" s="289"/>
      <c r="D92" s="289"/>
      <c r="E92" s="290"/>
      <c r="F92" s="320" t="str">
        <f>B94</f>
        <v>ＴＳＵＮＡＧＵ　Ｓｐｏｒｔｓ　Ａｃａｄｅｍｙ</v>
      </c>
      <c r="G92" s="321"/>
      <c r="H92" s="320" t="str">
        <f>B96</f>
        <v>さくらシティＦＣ</v>
      </c>
      <c r="I92" s="321"/>
      <c r="J92" s="316" t="str">
        <f>B98</f>
        <v>ＦＣ　ＳＨＵＪＡＫＵ</v>
      </c>
      <c r="K92" s="317"/>
      <c r="L92" s="316" t="str">
        <f>B100</f>
        <v>ＦＣみらい</v>
      </c>
      <c r="M92" s="317"/>
      <c r="N92" s="294" t="s">
        <v>1</v>
      </c>
      <c r="O92" s="294" t="s">
        <v>2</v>
      </c>
      <c r="P92" s="294" t="s">
        <v>3</v>
      </c>
      <c r="Q92" s="116"/>
      <c r="R92" s="288" t="str">
        <f>X54 &amp;"リーグ"</f>
        <v>FFリーグ</v>
      </c>
      <c r="S92" s="289"/>
      <c r="T92" s="289"/>
      <c r="U92" s="290"/>
      <c r="V92" s="316" t="str">
        <f>R58</f>
        <v>豊郷ＪＦＣ宇都宮</v>
      </c>
      <c r="W92" s="317"/>
      <c r="X92" s="316" t="str">
        <f>V58</f>
        <v>益子ＳＣ</v>
      </c>
      <c r="Y92" s="317"/>
      <c r="Z92" s="328" t="str">
        <f>Z58</f>
        <v>フットボールクラブガナドール大田原Ｕ１２</v>
      </c>
      <c r="AA92" s="329"/>
      <c r="AB92" s="328" t="str">
        <f>AD58</f>
        <v>栃木ウーヴァＦＣ・Ｕ－１０　セレソン</v>
      </c>
      <c r="AC92" s="329"/>
      <c r="AD92" s="294" t="s">
        <v>1</v>
      </c>
      <c r="AE92" s="294" t="s">
        <v>2</v>
      </c>
      <c r="AF92" s="294" t="s">
        <v>3</v>
      </c>
    </row>
    <row r="93" spans="2:33" ht="20.100000000000001" customHeight="1">
      <c r="B93" s="291"/>
      <c r="C93" s="292"/>
      <c r="D93" s="292"/>
      <c r="E93" s="293"/>
      <c r="F93" s="322"/>
      <c r="G93" s="323"/>
      <c r="H93" s="322"/>
      <c r="I93" s="323"/>
      <c r="J93" s="318"/>
      <c r="K93" s="319"/>
      <c r="L93" s="318"/>
      <c r="M93" s="319"/>
      <c r="N93" s="295"/>
      <c r="O93" s="295"/>
      <c r="P93" s="295"/>
      <c r="Q93" s="116"/>
      <c r="R93" s="291"/>
      <c r="S93" s="292"/>
      <c r="T93" s="292"/>
      <c r="U93" s="293"/>
      <c r="V93" s="318"/>
      <c r="W93" s="319"/>
      <c r="X93" s="318"/>
      <c r="Y93" s="319"/>
      <c r="Z93" s="330"/>
      <c r="AA93" s="331"/>
      <c r="AB93" s="330"/>
      <c r="AC93" s="331"/>
      <c r="AD93" s="295"/>
      <c r="AE93" s="295"/>
      <c r="AF93" s="295"/>
    </row>
    <row r="94" spans="2:33" ht="20.100000000000001" customHeight="1">
      <c r="B94" s="296" t="str">
        <f>C58</f>
        <v>ＴＳＵＮＡＧＵ　Ｓｐｏｒｔｓ　Ａｃａｄｅｍｙ</v>
      </c>
      <c r="C94" s="297"/>
      <c r="D94" s="297"/>
      <c r="E94" s="298"/>
      <c r="F94" s="302"/>
      <c r="G94" s="303"/>
      <c r="H94" s="156">
        <f>N67</f>
        <v>0</v>
      </c>
      <c r="I94" s="156">
        <f>T67</f>
        <v>0</v>
      </c>
      <c r="J94" s="156">
        <f>N75</f>
        <v>0</v>
      </c>
      <c r="K94" s="156">
        <f>T75</f>
        <v>0</v>
      </c>
      <c r="L94" s="156">
        <f>N83</f>
        <v>0</v>
      </c>
      <c r="M94" s="156">
        <f>T83</f>
        <v>0</v>
      </c>
      <c r="N94" s="306">
        <f>COUNTIF(F95:M95,"○")*3+COUNTIF(F95:M95,"△")</f>
        <v>3</v>
      </c>
      <c r="O94" s="306">
        <f>H94-I94+J94-K94+L94-M94</f>
        <v>0</v>
      </c>
      <c r="P94" s="308"/>
      <c r="Q94" s="18"/>
      <c r="R94" s="310" t="str">
        <f>R58</f>
        <v>豊郷ＪＦＣ宇都宮</v>
      </c>
      <c r="S94" s="311"/>
      <c r="T94" s="311"/>
      <c r="U94" s="312"/>
      <c r="V94" s="302"/>
      <c r="W94" s="303"/>
      <c r="X94" s="156">
        <f>N71</f>
        <v>0</v>
      </c>
      <c r="Y94" s="156">
        <f>T71</f>
        <v>0</v>
      </c>
      <c r="Z94" s="156">
        <f>N79</f>
        <v>0</v>
      </c>
      <c r="AA94" s="156">
        <f>T79</f>
        <v>0</v>
      </c>
      <c r="AB94" s="156">
        <f>N87</f>
        <v>0</v>
      </c>
      <c r="AC94" s="156">
        <f>T87</f>
        <v>0</v>
      </c>
      <c r="AD94" s="306">
        <f>COUNTIF(V95:AC95,"○")*3+COUNTIF(V95:AC95,"△")</f>
        <v>3</v>
      </c>
      <c r="AE94" s="306">
        <f>X94-Y94+Z94-AA94+AB94-AC94</f>
        <v>0</v>
      </c>
      <c r="AF94" s="308"/>
    </row>
    <row r="95" spans="2:33" ht="20.100000000000001" customHeight="1">
      <c r="B95" s="299"/>
      <c r="C95" s="300"/>
      <c r="D95" s="300"/>
      <c r="E95" s="301"/>
      <c r="F95" s="304"/>
      <c r="G95" s="305"/>
      <c r="H95" s="332" t="str">
        <f>IF(H94&gt;I94,"○",IF(H94&lt;I94,"×",IF(H94=I94,"△")))</f>
        <v>△</v>
      </c>
      <c r="I95" s="333"/>
      <c r="J95" s="332" t="str">
        <f>IF(J94&gt;K94,"○",IF(J94&lt;K94,"×",IF(J94=K94,"△")))</f>
        <v>△</v>
      </c>
      <c r="K95" s="333"/>
      <c r="L95" s="332" t="str">
        <f>IF(L94&gt;M94,"○",IF(L94&lt;M94,"×",IF(L94=M94,"△")))</f>
        <v>△</v>
      </c>
      <c r="M95" s="333"/>
      <c r="N95" s="307"/>
      <c r="O95" s="307"/>
      <c r="P95" s="309"/>
      <c r="Q95" s="18"/>
      <c r="R95" s="313"/>
      <c r="S95" s="314"/>
      <c r="T95" s="314"/>
      <c r="U95" s="315"/>
      <c r="V95" s="304"/>
      <c r="W95" s="305"/>
      <c r="X95" s="332" t="str">
        <f>IF(X94&gt;Y94,"○",IF(X94&lt;Y94,"×",IF(X94=Y94,"△")))</f>
        <v>△</v>
      </c>
      <c r="Y95" s="333"/>
      <c r="Z95" s="332" t="str">
        <f>IF(Z94&gt;AA94,"○",IF(Z94&lt;AA94,"×",IF(Z94=AA94,"△")))</f>
        <v>△</v>
      </c>
      <c r="AA95" s="333"/>
      <c r="AB95" s="332" t="str">
        <f>IF(AB94&gt;AC94,"○",IF(AB94&lt;AC94,"×",IF(AB94=AC94,"△")))</f>
        <v>△</v>
      </c>
      <c r="AC95" s="333"/>
      <c r="AD95" s="307"/>
      <c r="AE95" s="307"/>
      <c r="AF95" s="309"/>
    </row>
    <row r="96" spans="2:33" ht="20.100000000000001" customHeight="1">
      <c r="B96" s="310" t="str">
        <f>G58</f>
        <v>さくらシティＦＣ</v>
      </c>
      <c r="C96" s="311"/>
      <c r="D96" s="311"/>
      <c r="E96" s="312"/>
      <c r="F96" s="156">
        <f>I94</f>
        <v>0</v>
      </c>
      <c r="G96" s="156">
        <f>H94</f>
        <v>0</v>
      </c>
      <c r="H96" s="302"/>
      <c r="I96" s="303"/>
      <c r="J96" s="156">
        <f>N85</f>
        <v>0</v>
      </c>
      <c r="K96" s="156">
        <f>T85</f>
        <v>0</v>
      </c>
      <c r="L96" s="156">
        <f>N77</f>
        <v>0</v>
      </c>
      <c r="M96" s="156">
        <f>T77</f>
        <v>0</v>
      </c>
      <c r="N96" s="306">
        <f>COUNTIF(F97:M97,"○")*3+COUNTIF(F97:M97,"△")</f>
        <v>3</v>
      </c>
      <c r="O96" s="306">
        <f>F96-G96+J96-K96+L96-M96</f>
        <v>0</v>
      </c>
      <c r="P96" s="308"/>
      <c r="Q96" s="18"/>
      <c r="R96" s="310" t="str">
        <f>V58</f>
        <v>益子ＳＣ</v>
      </c>
      <c r="S96" s="311"/>
      <c r="T96" s="311"/>
      <c r="U96" s="312"/>
      <c r="V96" s="156">
        <f>Y94</f>
        <v>0</v>
      </c>
      <c r="W96" s="156">
        <f>X94</f>
        <v>0</v>
      </c>
      <c r="X96" s="302"/>
      <c r="Y96" s="303"/>
      <c r="Z96" s="156">
        <f>N89</f>
        <v>0</v>
      </c>
      <c r="AA96" s="156">
        <f>T89</f>
        <v>0</v>
      </c>
      <c r="AB96" s="156">
        <f>N81</f>
        <v>0</v>
      </c>
      <c r="AC96" s="156">
        <f>T81</f>
        <v>0</v>
      </c>
      <c r="AD96" s="306">
        <f>COUNTIF(V97:AC97,"○")*3+COUNTIF(V97:AC97,"△")</f>
        <v>3</v>
      </c>
      <c r="AE96" s="306">
        <f>V96-W96+Z96-AA96+AB96-AC96</f>
        <v>0</v>
      </c>
      <c r="AF96" s="308"/>
    </row>
    <row r="97" spans="2:32" ht="20.100000000000001" customHeight="1">
      <c r="B97" s="313"/>
      <c r="C97" s="314"/>
      <c r="D97" s="314"/>
      <c r="E97" s="315"/>
      <c r="F97" s="332" t="str">
        <f>IF(F96&gt;G96,"○",IF(F96&lt;G96,"×",IF(F96=G96,"△")))</f>
        <v>△</v>
      </c>
      <c r="G97" s="333"/>
      <c r="H97" s="304"/>
      <c r="I97" s="305"/>
      <c r="J97" s="332" t="str">
        <f>IF(J96&gt;K96,"○",IF(J96&lt;K96,"×",IF(J96=K96,"△")))</f>
        <v>△</v>
      </c>
      <c r="K97" s="333"/>
      <c r="L97" s="332" t="str">
        <f>IF(L96&gt;M96,"○",IF(L96&lt;M96,"×",IF(L96=M96,"△")))</f>
        <v>△</v>
      </c>
      <c r="M97" s="333"/>
      <c r="N97" s="307"/>
      <c r="O97" s="307"/>
      <c r="P97" s="309"/>
      <c r="Q97" s="18"/>
      <c r="R97" s="313"/>
      <c r="S97" s="314"/>
      <c r="T97" s="314"/>
      <c r="U97" s="315"/>
      <c r="V97" s="332" t="str">
        <f>IF(V96&gt;W96,"○",IF(V96&lt;W96,"×",IF(V96=W96,"△")))</f>
        <v>△</v>
      </c>
      <c r="W97" s="333"/>
      <c r="X97" s="304"/>
      <c r="Y97" s="305"/>
      <c r="Z97" s="332" t="str">
        <f>IF(Z96&gt;AA96,"○",IF(Z96&lt;AA96,"×",IF(Z96=AA96,"△")))</f>
        <v>△</v>
      </c>
      <c r="AA97" s="333"/>
      <c r="AB97" s="332" t="str">
        <f>IF(AB96&gt;AC96,"○",IF(AB96&lt;AC96,"×",IF(AB96=AC96,"△")))</f>
        <v>△</v>
      </c>
      <c r="AC97" s="333"/>
      <c r="AD97" s="307"/>
      <c r="AE97" s="307"/>
      <c r="AF97" s="309"/>
    </row>
    <row r="98" spans="2:32" ht="20.100000000000001" customHeight="1">
      <c r="B98" s="296" t="str">
        <f>K58</f>
        <v>ＦＣ　ＳＨＵＪＡＫＵ</v>
      </c>
      <c r="C98" s="297"/>
      <c r="D98" s="297"/>
      <c r="E98" s="298"/>
      <c r="F98" s="156">
        <f>K94</f>
        <v>0</v>
      </c>
      <c r="G98" s="156">
        <f>J94</f>
        <v>0</v>
      </c>
      <c r="H98" s="156">
        <f>K96</f>
        <v>0</v>
      </c>
      <c r="I98" s="156">
        <f>J96</f>
        <v>0</v>
      </c>
      <c r="J98" s="302"/>
      <c r="K98" s="303"/>
      <c r="L98" s="156">
        <f>N69</f>
        <v>0</v>
      </c>
      <c r="M98" s="156">
        <f>T69</f>
        <v>0</v>
      </c>
      <c r="N98" s="306">
        <f>COUNTIF(F99:M99,"○")*3+COUNTIF(F99:M99,"△")</f>
        <v>3</v>
      </c>
      <c r="O98" s="306">
        <f>F98-G98+H98-I98+L98-M98</f>
        <v>0</v>
      </c>
      <c r="P98" s="308"/>
      <c r="Q98" s="18"/>
      <c r="R98" s="320" t="str">
        <f>Z58</f>
        <v>フットボールクラブガナドール大田原Ｕ１２</v>
      </c>
      <c r="S98" s="343"/>
      <c r="T98" s="343"/>
      <c r="U98" s="321"/>
      <c r="V98" s="156">
        <f>AA94</f>
        <v>0</v>
      </c>
      <c r="W98" s="156">
        <f>Z94</f>
        <v>0</v>
      </c>
      <c r="X98" s="156">
        <f>AA96</f>
        <v>0</v>
      </c>
      <c r="Y98" s="156">
        <f>Z96</f>
        <v>0</v>
      </c>
      <c r="Z98" s="302"/>
      <c r="AA98" s="303"/>
      <c r="AB98" s="156">
        <f>N73</f>
        <v>0</v>
      </c>
      <c r="AC98" s="156">
        <f>T73</f>
        <v>0</v>
      </c>
      <c r="AD98" s="306">
        <f>COUNTIF(V99:AC99,"○")*3+COUNTIF(V99:AC99,"△")</f>
        <v>3</v>
      </c>
      <c r="AE98" s="306">
        <f>V98-W98+X98-Y98+AB98-AC98</f>
        <v>0</v>
      </c>
      <c r="AF98" s="308"/>
    </row>
    <row r="99" spans="2:32" ht="20.100000000000001" customHeight="1">
      <c r="B99" s="299"/>
      <c r="C99" s="300"/>
      <c r="D99" s="300"/>
      <c r="E99" s="301"/>
      <c r="F99" s="332" t="str">
        <f>IF(F98&gt;G98,"○",IF(F98&lt;G98,"×",IF(F98=G98,"△")))</f>
        <v>△</v>
      </c>
      <c r="G99" s="333"/>
      <c r="H99" s="332" t="str">
        <f>IF(H98&gt;I98,"○",IF(H98&lt;I98,"×",IF(H98=I98,"△")))</f>
        <v>△</v>
      </c>
      <c r="I99" s="333"/>
      <c r="J99" s="304"/>
      <c r="K99" s="305"/>
      <c r="L99" s="332" t="str">
        <f>IF(L98&gt;M98,"○",IF(L98&lt;M98,"×",IF(L98=M98,"△")))</f>
        <v>△</v>
      </c>
      <c r="M99" s="333"/>
      <c r="N99" s="307"/>
      <c r="O99" s="307"/>
      <c r="P99" s="309"/>
      <c r="Q99" s="18"/>
      <c r="R99" s="322"/>
      <c r="S99" s="344"/>
      <c r="T99" s="344"/>
      <c r="U99" s="323"/>
      <c r="V99" s="332" t="str">
        <f>IF(V98&gt;W98,"○",IF(V98&lt;W98,"×",IF(V98=W98,"△")))</f>
        <v>△</v>
      </c>
      <c r="W99" s="333"/>
      <c r="X99" s="332" t="str">
        <f>IF(X98&gt;Y98,"○",IF(X98&lt;Y98,"×",IF(X98=Y98,"△")))</f>
        <v>△</v>
      </c>
      <c r="Y99" s="333"/>
      <c r="Z99" s="304"/>
      <c r="AA99" s="305"/>
      <c r="AB99" s="332" t="str">
        <f>IF(AB98&gt;AC98,"○",IF(AB98&lt;AC98,"×",IF(AB98=AC98,"△")))</f>
        <v>△</v>
      </c>
      <c r="AC99" s="333"/>
      <c r="AD99" s="307"/>
      <c r="AE99" s="307"/>
      <c r="AF99" s="309"/>
    </row>
    <row r="100" spans="2:32" ht="20.100000000000001" customHeight="1">
      <c r="B100" s="310" t="str">
        <f>O58</f>
        <v>ＦＣみらい</v>
      </c>
      <c r="C100" s="311"/>
      <c r="D100" s="311"/>
      <c r="E100" s="312"/>
      <c r="F100" s="156">
        <f>M94</f>
        <v>0</v>
      </c>
      <c r="G100" s="156">
        <f>L94</f>
        <v>0</v>
      </c>
      <c r="H100" s="156">
        <f>M96</f>
        <v>0</v>
      </c>
      <c r="I100" s="156">
        <f>L96</f>
        <v>0</v>
      </c>
      <c r="J100" s="156">
        <f>M98</f>
        <v>0</v>
      </c>
      <c r="K100" s="156">
        <f>L98</f>
        <v>0</v>
      </c>
      <c r="L100" s="302"/>
      <c r="M100" s="303"/>
      <c r="N100" s="306">
        <f>COUNTIF(F101:M101,"○")*3+COUNTIF(F101:M101,"△")</f>
        <v>3</v>
      </c>
      <c r="O100" s="306">
        <f>F100-G100+H100-I100+J100-K100</f>
        <v>0</v>
      </c>
      <c r="P100" s="308"/>
      <c r="Q100" s="18"/>
      <c r="R100" s="296" t="str">
        <f>AD58</f>
        <v>栃木ウーヴァＦＣ・Ｕ－１０　セレソン</v>
      </c>
      <c r="S100" s="297"/>
      <c r="T100" s="297"/>
      <c r="U100" s="298"/>
      <c r="V100" s="156">
        <f>AC94</f>
        <v>0</v>
      </c>
      <c r="W100" s="156">
        <f>AB94</f>
        <v>0</v>
      </c>
      <c r="X100" s="156">
        <f>AC96</f>
        <v>0</v>
      </c>
      <c r="Y100" s="156">
        <f>AB96</f>
        <v>0</v>
      </c>
      <c r="Z100" s="156">
        <f>AC98</f>
        <v>0</v>
      </c>
      <c r="AA100" s="156">
        <f>AB98</f>
        <v>0</v>
      </c>
      <c r="AB100" s="302"/>
      <c r="AC100" s="303"/>
      <c r="AD100" s="306">
        <f>COUNTIF(V101:AC101,"○")*3+COUNTIF(V101:AC101,"△")</f>
        <v>3</v>
      </c>
      <c r="AE100" s="306">
        <f>V100-W100+X100-Y100+Z100-AA100</f>
        <v>0</v>
      </c>
      <c r="AF100" s="308"/>
    </row>
    <row r="101" spans="2:32" ht="20.100000000000001" customHeight="1">
      <c r="B101" s="313"/>
      <c r="C101" s="314"/>
      <c r="D101" s="314"/>
      <c r="E101" s="315"/>
      <c r="F101" s="332" t="str">
        <f>IF(F100&gt;G100,"○",IF(F100&lt;G100,"×",IF(F100=G100,"△")))</f>
        <v>△</v>
      </c>
      <c r="G101" s="333"/>
      <c r="H101" s="332" t="str">
        <f>IF(H100&gt;I100,"○",IF(H100&lt;I100,"×",IF(H100=I100,"△")))</f>
        <v>△</v>
      </c>
      <c r="I101" s="333"/>
      <c r="J101" s="332" t="str">
        <f>IF(J100&gt;K100,"○",IF(J100&lt;K100,"×",IF(J100=K100,"△")))</f>
        <v>△</v>
      </c>
      <c r="K101" s="333"/>
      <c r="L101" s="304"/>
      <c r="M101" s="305"/>
      <c r="N101" s="307"/>
      <c r="O101" s="307"/>
      <c r="P101" s="309"/>
      <c r="Q101" s="18"/>
      <c r="R101" s="299"/>
      <c r="S101" s="300"/>
      <c r="T101" s="300"/>
      <c r="U101" s="301"/>
      <c r="V101" s="332" t="str">
        <f>IF(V100&gt;W100,"○",IF(V100&lt;W100,"×",IF(V100=W100,"△")))</f>
        <v>△</v>
      </c>
      <c r="W101" s="333"/>
      <c r="X101" s="332" t="str">
        <f>IF(X100&gt;Y100,"○",IF(X100&lt;Y100,"×",IF(X100=Y100,"△")))</f>
        <v>△</v>
      </c>
      <c r="Y101" s="333"/>
      <c r="Z101" s="332" t="str">
        <f>IF(Z100&gt;AA100,"○",IF(Z100&lt;AA100,"×",IF(Z100=AA100,"△")))</f>
        <v>△</v>
      </c>
      <c r="AA101" s="333"/>
      <c r="AB101" s="304"/>
      <c r="AC101" s="305"/>
      <c r="AD101" s="307"/>
      <c r="AE101" s="307"/>
      <c r="AF101" s="30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AE98:AE99"/>
    <mergeCell ref="AB100:AC101"/>
    <mergeCell ref="AD100:AD101"/>
    <mergeCell ref="AE100:AE101"/>
    <mergeCell ref="B98:E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Z98:AA99"/>
    <mergeCell ref="AD98:AD99"/>
    <mergeCell ref="AF96:AF97"/>
    <mergeCell ref="J97:K97"/>
    <mergeCell ref="L97:M97"/>
    <mergeCell ref="V97:W97"/>
    <mergeCell ref="Z97:AA97"/>
    <mergeCell ref="AB97:AC97"/>
    <mergeCell ref="AF98:AF99"/>
    <mergeCell ref="F99:G99"/>
    <mergeCell ref="H99:I99"/>
    <mergeCell ref="L99:M99"/>
    <mergeCell ref="V99:W99"/>
    <mergeCell ref="X99:Y99"/>
    <mergeCell ref="AB99:AC99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AF94:AF95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C87:AC88"/>
    <mergeCell ref="AD87:AD88"/>
    <mergeCell ref="AE87:AE88"/>
    <mergeCell ref="AG89:AG90"/>
    <mergeCell ref="U89:AA90"/>
    <mergeCell ref="AC89:AC90"/>
    <mergeCell ref="AD89:AD90"/>
    <mergeCell ref="AE89:AE90"/>
    <mergeCell ref="AF89:AF90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B85:B86"/>
    <mergeCell ref="C85:C86"/>
    <mergeCell ref="D85:F86"/>
    <mergeCell ref="G85:M86"/>
    <mergeCell ref="N85:N86"/>
    <mergeCell ref="O85:O86"/>
    <mergeCell ref="B81:B82"/>
    <mergeCell ref="C81:C82"/>
    <mergeCell ref="D81:F82"/>
    <mergeCell ref="G81:M82"/>
    <mergeCell ref="N81:N82"/>
    <mergeCell ref="O81:O82"/>
    <mergeCell ref="AE85:AE86"/>
    <mergeCell ref="AF85:AF86"/>
    <mergeCell ref="AG85:AG86"/>
    <mergeCell ref="U85:AA86"/>
    <mergeCell ref="AC85:AC86"/>
    <mergeCell ref="AD85:AD86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N77:N78"/>
    <mergeCell ref="U79:AA80"/>
    <mergeCell ref="AC79:AC80"/>
    <mergeCell ref="AD79:AD80"/>
    <mergeCell ref="AC83:AC84"/>
    <mergeCell ref="AD83:AD84"/>
    <mergeCell ref="AE83:AE84"/>
    <mergeCell ref="AF83:AF84"/>
    <mergeCell ref="AG83:AG84"/>
    <mergeCell ref="AG81:AG82"/>
    <mergeCell ref="U81:AA82"/>
    <mergeCell ref="AC81:AC82"/>
    <mergeCell ref="AD81:AD82"/>
    <mergeCell ref="AE81:AE82"/>
    <mergeCell ref="AF81:AF82"/>
    <mergeCell ref="B73:B74"/>
    <mergeCell ref="C73:C74"/>
    <mergeCell ref="D73:F74"/>
    <mergeCell ref="S81:S82"/>
    <mergeCell ref="T81:T82"/>
    <mergeCell ref="T79:T80"/>
    <mergeCell ref="AE77:AE78"/>
    <mergeCell ref="AF77:AF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C77:AC78"/>
    <mergeCell ref="AD77:AD78"/>
    <mergeCell ref="B77:B78"/>
    <mergeCell ref="C77:C78"/>
    <mergeCell ref="D77:F78"/>
    <mergeCell ref="G77:M78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7:AG78"/>
    <mergeCell ref="AE79:AE8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C69:AC70"/>
    <mergeCell ref="AD69:AD70"/>
    <mergeCell ref="AF71:AF72"/>
    <mergeCell ref="AG71:AG72"/>
    <mergeCell ref="U71:AA72"/>
    <mergeCell ref="AC71:AC72"/>
    <mergeCell ref="AD71:AD72"/>
    <mergeCell ref="AE71:AE72"/>
    <mergeCell ref="AG73:AG74"/>
    <mergeCell ref="U73:AA74"/>
    <mergeCell ref="AC73:AC74"/>
    <mergeCell ref="AD73:AD74"/>
    <mergeCell ref="AE73:AE74"/>
    <mergeCell ref="AF73:AF74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C58:D65"/>
    <mergeCell ref="G58:H65"/>
    <mergeCell ref="K58:L65"/>
    <mergeCell ref="O58:P65"/>
    <mergeCell ref="R58:S65"/>
    <mergeCell ref="V58:W65"/>
    <mergeCell ref="Z58:AA65"/>
    <mergeCell ref="AC67:AC68"/>
    <mergeCell ref="AD67:AD68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Z47:AA48"/>
    <mergeCell ref="AD47:AD48"/>
    <mergeCell ref="AE47:AE48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6:AA37"/>
    <mergeCell ref="AC36:AC37"/>
    <mergeCell ref="AD36:AD37"/>
    <mergeCell ref="AF36:AF37"/>
    <mergeCell ref="AE36:AE37"/>
    <mergeCell ref="AG38:AG39"/>
    <mergeCell ref="U38:AA39"/>
    <mergeCell ref="AC38:AC39"/>
    <mergeCell ref="AD38:AD39"/>
    <mergeCell ref="AF38:AF39"/>
    <mergeCell ref="AE38:AE39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N30:N31"/>
    <mergeCell ref="O30:O31"/>
    <mergeCell ref="AE34:AE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C34:AC35"/>
    <mergeCell ref="AD34:AD35"/>
    <mergeCell ref="AF34:AF35"/>
    <mergeCell ref="B34:B35"/>
    <mergeCell ref="C34:C35"/>
    <mergeCell ref="D34:F35"/>
    <mergeCell ref="G34:M35"/>
    <mergeCell ref="N34:N35"/>
    <mergeCell ref="O34:O35"/>
    <mergeCell ref="AG36:AG37"/>
    <mergeCell ref="AC32:AC33"/>
    <mergeCell ref="AD32:AD33"/>
    <mergeCell ref="AF32:AF33"/>
    <mergeCell ref="AE32:AE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C30:AC31"/>
    <mergeCell ref="AD30:AD31"/>
    <mergeCell ref="AF30:AF31"/>
    <mergeCell ref="AE30:AE31"/>
    <mergeCell ref="B30:B31"/>
    <mergeCell ref="C30:C31"/>
    <mergeCell ref="D30:F31"/>
    <mergeCell ref="G30:M31"/>
    <mergeCell ref="B22:B23"/>
    <mergeCell ref="C22:C23"/>
    <mergeCell ref="D22:F23"/>
    <mergeCell ref="S30:S31"/>
    <mergeCell ref="T30:T31"/>
    <mergeCell ref="T28:T29"/>
    <mergeCell ref="AE26:AE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C26:AC27"/>
    <mergeCell ref="AD26:AD27"/>
    <mergeCell ref="B26:B27"/>
    <mergeCell ref="C26:C27"/>
    <mergeCell ref="D26:F27"/>
    <mergeCell ref="G26:M27"/>
    <mergeCell ref="N26:N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C24:AC25"/>
    <mergeCell ref="AD24:AD25"/>
    <mergeCell ref="AF24:AF25"/>
    <mergeCell ref="AE24:AE25"/>
    <mergeCell ref="O26:O27"/>
    <mergeCell ref="AG28:AG29"/>
    <mergeCell ref="AG24:AG25"/>
    <mergeCell ref="AG26:AG27"/>
    <mergeCell ref="AE28:AE29"/>
    <mergeCell ref="AF26:AF27"/>
    <mergeCell ref="U28:AA29"/>
    <mergeCell ref="AC28:AC29"/>
    <mergeCell ref="AD28:AD29"/>
    <mergeCell ref="AF28:AF29"/>
    <mergeCell ref="G22:M23"/>
    <mergeCell ref="N22:N23"/>
    <mergeCell ref="O22:O23"/>
    <mergeCell ref="S22:S23"/>
    <mergeCell ref="T22:T23"/>
    <mergeCell ref="T20:T21"/>
    <mergeCell ref="AE18:AE19"/>
    <mergeCell ref="AG18:AG19"/>
    <mergeCell ref="U18:AA19"/>
    <mergeCell ref="AC18:AC19"/>
    <mergeCell ref="AD18:AD19"/>
    <mergeCell ref="AF18:AF19"/>
    <mergeCell ref="AG20:AG21"/>
    <mergeCell ref="U20:AA21"/>
    <mergeCell ref="AC20:AC21"/>
    <mergeCell ref="AD20:AD21"/>
    <mergeCell ref="AF20:AF21"/>
    <mergeCell ref="AE20:AE21"/>
    <mergeCell ref="AG22:AG23"/>
    <mergeCell ref="U22:AA23"/>
    <mergeCell ref="AC22:AC23"/>
    <mergeCell ref="AD22:AD23"/>
    <mergeCell ref="AF22:AF23"/>
    <mergeCell ref="AE22:AE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F16:AF17"/>
    <mergeCell ref="AE16:AE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C16:AC17"/>
    <mergeCell ref="AD16:AD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171</v>
      </c>
      <c r="U1" s="275"/>
      <c r="V1" s="275"/>
      <c r="W1" s="275"/>
      <c r="X1" s="274" t="str">
        <f>U10組合せ!A104</f>
        <v>宇都宮市石井緑地サッカー場1・2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179</v>
      </c>
      <c r="J3" s="275"/>
      <c r="M3" s="72"/>
      <c r="R3" s="72"/>
      <c r="S3" s="72"/>
      <c r="T3" s="72"/>
      <c r="U3" s="72"/>
      <c r="V3" s="10"/>
      <c r="X3" s="275" t="s">
        <v>180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1" t="str">
        <f>U10組合せ!C104</f>
        <v>御厨フットボールクラブ</v>
      </c>
      <c r="D7" s="281"/>
      <c r="E7" s="69"/>
      <c r="F7" s="106"/>
      <c r="G7" s="281" t="str">
        <f>U10組合せ!C106</f>
        <v>ＬＥＯＮＥ　ＳＳ</v>
      </c>
      <c r="H7" s="281"/>
      <c r="I7" s="69"/>
      <c r="J7" s="112"/>
      <c r="K7" s="388" t="str">
        <f>U10組合せ!C108</f>
        <v>高根沢西フットボールクラブ</v>
      </c>
      <c r="L7" s="388"/>
      <c r="M7" s="69"/>
      <c r="N7" s="112"/>
      <c r="O7" s="283" t="str">
        <f>U10組合せ!C110</f>
        <v>ＦＣ城東</v>
      </c>
      <c r="P7" s="283"/>
      <c r="Q7" s="112"/>
      <c r="R7" s="281" t="str">
        <f>U10組合せ!C112</f>
        <v>ともぞうサッカークラブ　Ｕ１０</v>
      </c>
      <c r="S7" s="281"/>
      <c r="T7" s="69"/>
      <c r="U7" s="112"/>
      <c r="V7" s="283" t="str">
        <f>U10組合せ!C114</f>
        <v>ＦＣあわのレジェンド</v>
      </c>
      <c r="W7" s="283"/>
      <c r="X7" s="69"/>
      <c r="Y7" s="112"/>
      <c r="Z7" s="282" t="str">
        <f>U10組合せ!C116</f>
        <v>ＦＣ　Ａｖａｎｃｅ</v>
      </c>
      <c r="AA7" s="282"/>
      <c r="AB7" s="69"/>
      <c r="AC7" s="112"/>
      <c r="AD7" s="283" t="str">
        <f>U10組合せ!C118</f>
        <v>野木ＳＳＳ</v>
      </c>
      <c r="AE7" s="283"/>
    </row>
    <row r="8" spans="1:33" ht="20.100000000000001" customHeight="1">
      <c r="A8" s="1"/>
      <c r="B8" s="1"/>
      <c r="C8" s="281"/>
      <c r="D8" s="281"/>
      <c r="E8" s="69"/>
      <c r="F8" s="106"/>
      <c r="G8" s="281"/>
      <c r="H8" s="281"/>
      <c r="I8" s="69"/>
      <c r="J8" s="112"/>
      <c r="K8" s="388"/>
      <c r="L8" s="388"/>
      <c r="M8" s="69"/>
      <c r="N8" s="112"/>
      <c r="O8" s="283"/>
      <c r="P8" s="283"/>
      <c r="Q8" s="112"/>
      <c r="R8" s="281"/>
      <c r="S8" s="281"/>
      <c r="T8" s="69"/>
      <c r="U8" s="112"/>
      <c r="V8" s="283"/>
      <c r="W8" s="283"/>
      <c r="X8" s="69"/>
      <c r="Y8" s="112"/>
      <c r="Z8" s="282"/>
      <c r="AA8" s="282"/>
      <c r="AB8" s="69"/>
      <c r="AC8" s="112"/>
      <c r="AD8" s="283"/>
      <c r="AE8" s="283"/>
    </row>
    <row r="9" spans="1:33" ht="20.100000000000001" customHeight="1">
      <c r="A9" s="1"/>
      <c r="B9" s="1"/>
      <c r="C9" s="281"/>
      <c r="D9" s="281"/>
      <c r="E9" s="69"/>
      <c r="F9" s="106"/>
      <c r="G9" s="281"/>
      <c r="H9" s="281"/>
      <c r="I9" s="69"/>
      <c r="J9" s="112"/>
      <c r="K9" s="388"/>
      <c r="L9" s="388"/>
      <c r="M9" s="69"/>
      <c r="N9" s="112"/>
      <c r="O9" s="283"/>
      <c r="P9" s="283"/>
      <c r="Q9" s="112"/>
      <c r="R9" s="281"/>
      <c r="S9" s="281"/>
      <c r="T9" s="69"/>
      <c r="U9" s="112"/>
      <c r="V9" s="283"/>
      <c r="W9" s="283"/>
      <c r="X9" s="69"/>
      <c r="Y9" s="112"/>
      <c r="Z9" s="282"/>
      <c r="AA9" s="282"/>
      <c r="AB9" s="69"/>
      <c r="AC9" s="112"/>
      <c r="AD9" s="283"/>
      <c r="AE9" s="283"/>
    </row>
    <row r="10" spans="1:33" ht="19.5" customHeight="1">
      <c r="A10" s="1"/>
      <c r="B10" s="1"/>
      <c r="C10" s="281"/>
      <c r="D10" s="281"/>
      <c r="E10" s="69"/>
      <c r="F10" s="106"/>
      <c r="G10" s="281"/>
      <c r="H10" s="281"/>
      <c r="I10" s="69"/>
      <c r="J10" s="112"/>
      <c r="K10" s="388"/>
      <c r="L10" s="388"/>
      <c r="M10" s="69"/>
      <c r="N10" s="112"/>
      <c r="O10" s="283"/>
      <c r="P10" s="283"/>
      <c r="Q10" s="112"/>
      <c r="R10" s="281"/>
      <c r="S10" s="281"/>
      <c r="T10" s="69"/>
      <c r="U10" s="112"/>
      <c r="V10" s="283"/>
      <c r="W10" s="283"/>
      <c r="X10" s="69"/>
      <c r="Y10" s="112"/>
      <c r="Z10" s="282"/>
      <c r="AA10" s="282"/>
      <c r="AB10" s="69"/>
      <c r="AC10" s="112"/>
      <c r="AD10" s="283"/>
      <c r="AE10" s="283"/>
    </row>
    <row r="11" spans="1:33" ht="20.100000000000001" customHeight="1">
      <c r="A11" s="1"/>
      <c r="B11" s="1"/>
      <c r="C11" s="281"/>
      <c r="D11" s="281"/>
      <c r="E11" s="69"/>
      <c r="F11" s="106"/>
      <c r="G11" s="281"/>
      <c r="H11" s="281"/>
      <c r="I11" s="69"/>
      <c r="J11" s="112"/>
      <c r="K11" s="388"/>
      <c r="L11" s="388"/>
      <c r="M11" s="69"/>
      <c r="N11" s="112"/>
      <c r="O11" s="283"/>
      <c r="P11" s="283"/>
      <c r="Q11" s="112"/>
      <c r="R11" s="281"/>
      <c r="S11" s="281"/>
      <c r="T11" s="69"/>
      <c r="U11" s="112"/>
      <c r="V11" s="283"/>
      <c r="W11" s="283"/>
      <c r="X11" s="69"/>
      <c r="Y11" s="112"/>
      <c r="Z11" s="282"/>
      <c r="AA11" s="282"/>
      <c r="AB11" s="69"/>
      <c r="AC11" s="112"/>
      <c r="AD11" s="283"/>
      <c r="AE11" s="283"/>
    </row>
    <row r="12" spans="1:33" ht="20.100000000000001" customHeight="1">
      <c r="A12" s="1"/>
      <c r="B12" s="1"/>
      <c r="C12" s="281"/>
      <c r="D12" s="281"/>
      <c r="E12" s="69"/>
      <c r="F12" s="106"/>
      <c r="G12" s="281"/>
      <c r="H12" s="281"/>
      <c r="I12" s="69"/>
      <c r="J12" s="112"/>
      <c r="K12" s="388"/>
      <c r="L12" s="388"/>
      <c r="M12" s="69"/>
      <c r="N12" s="112"/>
      <c r="O12" s="283"/>
      <c r="P12" s="283"/>
      <c r="Q12" s="112"/>
      <c r="R12" s="281"/>
      <c r="S12" s="281"/>
      <c r="T12" s="69"/>
      <c r="U12" s="112"/>
      <c r="V12" s="283"/>
      <c r="W12" s="283"/>
      <c r="X12" s="69"/>
      <c r="Y12" s="112"/>
      <c r="Z12" s="282"/>
      <c r="AA12" s="282"/>
      <c r="AB12" s="69"/>
      <c r="AC12" s="112"/>
      <c r="AD12" s="283"/>
      <c r="AE12" s="283"/>
    </row>
    <row r="13" spans="1:33" ht="20.100000000000001" customHeight="1">
      <c r="A13" s="1"/>
      <c r="B13" s="1"/>
      <c r="C13" s="281"/>
      <c r="D13" s="281"/>
      <c r="E13" s="69"/>
      <c r="F13" s="106"/>
      <c r="G13" s="281"/>
      <c r="H13" s="281"/>
      <c r="I13" s="69"/>
      <c r="J13" s="112"/>
      <c r="K13" s="388"/>
      <c r="L13" s="388"/>
      <c r="M13" s="69"/>
      <c r="N13" s="112"/>
      <c r="O13" s="283"/>
      <c r="P13" s="283"/>
      <c r="Q13" s="112"/>
      <c r="R13" s="281"/>
      <c r="S13" s="281"/>
      <c r="T13" s="69"/>
      <c r="U13" s="112"/>
      <c r="V13" s="283"/>
      <c r="W13" s="283"/>
      <c r="X13" s="69"/>
      <c r="Y13" s="112"/>
      <c r="Z13" s="282"/>
      <c r="AA13" s="282"/>
      <c r="AB13" s="69"/>
      <c r="AC13" s="112"/>
      <c r="AD13" s="283"/>
      <c r="AE13" s="283"/>
    </row>
    <row r="14" spans="1:33" ht="19.5" customHeight="1">
      <c r="A14" s="1"/>
      <c r="B14" s="1"/>
      <c r="C14" s="281"/>
      <c r="D14" s="281"/>
      <c r="E14" s="69"/>
      <c r="F14" s="106"/>
      <c r="G14" s="281"/>
      <c r="H14" s="281"/>
      <c r="I14" s="69"/>
      <c r="J14" s="112"/>
      <c r="K14" s="388"/>
      <c r="L14" s="388"/>
      <c r="M14" s="69"/>
      <c r="N14" s="112"/>
      <c r="O14" s="283"/>
      <c r="P14" s="283"/>
      <c r="Q14" s="112"/>
      <c r="R14" s="281"/>
      <c r="S14" s="281"/>
      <c r="T14" s="69"/>
      <c r="U14" s="112"/>
      <c r="V14" s="283"/>
      <c r="W14" s="283"/>
      <c r="X14" s="69"/>
      <c r="Y14" s="112"/>
      <c r="Z14" s="282"/>
      <c r="AA14" s="282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御厨フットボールクラブ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ＬＥＯＮＥ　ＳＳ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87" t="str">
        <f>K7</f>
        <v>高根沢西フットボールクラブ</v>
      </c>
      <c r="H18" s="287"/>
      <c r="I18" s="287"/>
      <c r="J18" s="287"/>
      <c r="K18" s="287"/>
      <c r="L18" s="287"/>
      <c r="M18" s="28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ＦＣ城東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87"/>
      <c r="H19" s="287"/>
      <c r="I19" s="287"/>
      <c r="J19" s="287"/>
      <c r="K19" s="287"/>
      <c r="L19" s="287"/>
      <c r="M19" s="28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87" t="str">
        <f>R7</f>
        <v>ともぞうサッカークラブ　Ｕ１０</v>
      </c>
      <c r="H20" s="287"/>
      <c r="I20" s="287"/>
      <c r="J20" s="287"/>
      <c r="K20" s="287"/>
      <c r="L20" s="287"/>
      <c r="M20" s="287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ＦＣあわのレジェンド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87"/>
      <c r="H21" s="287"/>
      <c r="I21" s="287"/>
      <c r="J21" s="287"/>
      <c r="K21" s="287"/>
      <c r="L21" s="287"/>
      <c r="M21" s="287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ＦＣ　Ａｖａｎｃｅ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野木ＳＳＳ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御厨フットボールクラブ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87" t="str">
        <f>K7</f>
        <v>高根沢西フットボールクラブ</v>
      </c>
      <c r="V24" s="287"/>
      <c r="W24" s="287"/>
      <c r="X24" s="287"/>
      <c r="Y24" s="287"/>
      <c r="Z24" s="287"/>
      <c r="AA24" s="28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87"/>
      <c r="V25" s="287"/>
      <c r="W25" s="287"/>
      <c r="X25" s="287"/>
      <c r="Y25" s="287"/>
      <c r="Z25" s="287"/>
      <c r="AA25" s="28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ＬＥＯＮＥ　ＳＳ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ＦＣ城東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87" t="str">
        <f>R7</f>
        <v>ともぞうサッカークラブ　Ｕ１０</v>
      </c>
      <c r="H28" s="287"/>
      <c r="I28" s="287"/>
      <c r="J28" s="287"/>
      <c r="K28" s="287"/>
      <c r="L28" s="287"/>
      <c r="M28" s="287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ＦＣ　Ａｖａｎｃｅ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87"/>
      <c r="H29" s="287"/>
      <c r="I29" s="287"/>
      <c r="J29" s="287"/>
      <c r="K29" s="287"/>
      <c r="L29" s="287"/>
      <c r="M29" s="287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ＦＣあわのレジェンド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野木ＳＳＳ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御厨フットボールクラブ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ＦＣ城東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ＬＥＯＮＥ　ＳＳ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87" t="str">
        <f>K7</f>
        <v>高根沢西フットボールクラブ</v>
      </c>
      <c r="V34" s="287"/>
      <c r="W34" s="287"/>
      <c r="X34" s="287"/>
      <c r="Y34" s="287"/>
      <c r="Z34" s="287"/>
      <c r="AA34" s="28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87"/>
      <c r="V35" s="287"/>
      <c r="W35" s="287"/>
      <c r="X35" s="287"/>
      <c r="Y35" s="287"/>
      <c r="Z35" s="287"/>
      <c r="AA35" s="28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87" t="str">
        <f>R7</f>
        <v>ともぞうサッカークラブ　Ｕ１０</v>
      </c>
      <c r="H36" s="287"/>
      <c r="I36" s="287"/>
      <c r="J36" s="287"/>
      <c r="K36" s="287"/>
      <c r="L36" s="287"/>
      <c r="M36" s="287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野木ＳＳＳ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87"/>
      <c r="H37" s="287"/>
      <c r="I37" s="287"/>
      <c r="J37" s="287"/>
      <c r="K37" s="287"/>
      <c r="L37" s="287"/>
      <c r="M37" s="287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ＦＣあわのレジェンド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ＦＣ　Ａｖａｎｃｅ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Gリーグ</v>
      </c>
      <c r="C41" s="289"/>
      <c r="D41" s="289"/>
      <c r="E41" s="290"/>
      <c r="F41" s="339" t="str">
        <f>B43</f>
        <v>御厨フットボールクラブ</v>
      </c>
      <c r="G41" s="340"/>
      <c r="H41" s="296" t="str">
        <f>B45</f>
        <v>ＬＥＯＮＥ　ＳＳ</v>
      </c>
      <c r="I41" s="298"/>
      <c r="J41" s="320" t="str">
        <f>B47</f>
        <v>高根沢西フットボールクラブ</v>
      </c>
      <c r="K41" s="321"/>
      <c r="L41" s="296" t="str">
        <f>B49</f>
        <v>ＦＣ城東</v>
      </c>
      <c r="M41" s="298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GGリーグ</v>
      </c>
      <c r="S41" s="289"/>
      <c r="T41" s="289"/>
      <c r="U41" s="290"/>
      <c r="V41" s="339" t="str">
        <f>R7</f>
        <v>ともぞうサッカークラブ　Ｕ１０</v>
      </c>
      <c r="W41" s="340"/>
      <c r="X41" s="316" t="str">
        <f>V7</f>
        <v>ＦＣあわのレジェンド</v>
      </c>
      <c r="Y41" s="317"/>
      <c r="Z41" s="328" t="str">
        <f>Z7</f>
        <v>ＦＣ　Ａｖａｎｃｅ</v>
      </c>
      <c r="AA41" s="329"/>
      <c r="AB41" s="316" t="str">
        <f>AD7</f>
        <v>野木ＳＳＳ</v>
      </c>
      <c r="AC41" s="317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41"/>
      <c r="G42" s="342"/>
      <c r="H42" s="299"/>
      <c r="I42" s="301"/>
      <c r="J42" s="322"/>
      <c r="K42" s="323"/>
      <c r="L42" s="299"/>
      <c r="M42" s="301"/>
      <c r="N42" s="295"/>
      <c r="O42" s="295"/>
      <c r="P42" s="295"/>
      <c r="Q42" s="116"/>
      <c r="R42" s="291"/>
      <c r="S42" s="292"/>
      <c r="T42" s="292"/>
      <c r="U42" s="293"/>
      <c r="V42" s="341"/>
      <c r="W42" s="342"/>
      <c r="X42" s="318"/>
      <c r="Y42" s="319"/>
      <c r="Z42" s="330"/>
      <c r="AA42" s="331"/>
      <c r="AB42" s="318"/>
      <c r="AC42" s="319"/>
      <c r="AD42" s="295"/>
      <c r="AE42" s="295"/>
      <c r="AF42" s="295"/>
    </row>
    <row r="43" spans="2:33" ht="20.100000000000001" customHeight="1">
      <c r="B43" s="390" t="str">
        <f>C7</f>
        <v>御厨フットボールクラブ</v>
      </c>
      <c r="C43" s="391"/>
      <c r="D43" s="391"/>
      <c r="E43" s="392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ともぞうサッカークラブ　Ｕ１０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393"/>
      <c r="C44" s="394"/>
      <c r="D44" s="394"/>
      <c r="E44" s="395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ＬＥＯＮＥ　ＳＳ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6" t="str">
        <f>V7</f>
        <v>ＦＣあわのレジェンド</v>
      </c>
      <c r="S45" s="351"/>
      <c r="T45" s="351"/>
      <c r="U45" s="317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8"/>
      <c r="S46" s="352"/>
      <c r="T46" s="352"/>
      <c r="U46" s="319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高根沢西フットボールクラブ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ＦＣ　Ａｖａｎｃｅ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0" t="str">
        <f>O7</f>
        <v>ＦＣ城東</v>
      </c>
      <c r="C49" s="311"/>
      <c r="D49" s="311"/>
      <c r="E49" s="312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野木ＳＳＳ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3"/>
      <c r="C50" s="314"/>
      <c r="D50" s="314"/>
      <c r="E50" s="315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2.0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355"/>
      <c r="O52" s="355"/>
      <c r="P52" s="355"/>
      <c r="Q52" s="355"/>
      <c r="R52" s="355"/>
      <c r="T52" s="275" t="s">
        <v>172</v>
      </c>
      <c r="U52" s="275"/>
      <c r="V52" s="275"/>
      <c r="W52" s="275"/>
      <c r="X52" s="274" t="str">
        <f>U10組合せ!A120</f>
        <v>真岡市鬼怒自然公園サッカー場BB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20.100000000000001" customHeight="1">
      <c r="A53" s="67"/>
      <c r="B53" s="67"/>
      <c r="C53" s="67"/>
      <c r="D53" s="67"/>
      <c r="E53" s="67"/>
      <c r="F53" s="67"/>
      <c r="G53" s="67"/>
      <c r="H53" s="143"/>
      <c r="I53" s="142"/>
      <c r="J53" s="142"/>
      <c r="K53" s="142"/>
      <c r="L53" s="142"/>
      <c r="N53" s="142"/>
      <c r="O53" s="142"/>
      <c r="P53" s="142"/>
      <c r="Q53" s="142"/>
      <c r="R53" s="142"/>
      <c r="T53" s="72"/>
      <c r="U53" s="72"/>
      <c r="V53" s="72"/>
      <c r="W53" s="72"/>
      <c r="X53" s="73"/>
      <c r="Y53" s="73"/>
      <c r="AA53" s="144"/>
      <c r="AB53" s="145"/>
      <c r="AC53" s="145"/>
      <c r="AD53" s="145"/>
      <c r="AE53" s="145"/>
      <c r="AF53" s="145"/>
      <c r="AG53" s="145"/>
    </row>
    <row r="54" spans="1:33" ht="20.100000000000001" customHeight="1">
      <c r="F54" s="146"/>
      <c r="J54" s="356" t="s">
        <v>181</v>
      </c>
      <c r="K54" s="356"/>
      <c r="W54" s="356" t="s">
        <v>182</v>
      </c>
      <c r="X54" s="356"/>
      <c r="Z54" s="144"/>
      <c r="AA54" s="144"/>
      <c r="AB54" s="145"/>
      <c r="AC54" s="145"/>
      <c r="AD54" s="145"/>
      <c r="AE54" s="145"/>
      <c r="AF54" s="145"/>
      <c r="AG54" s="145"/>
    </row>
    <row r="55" spans="1:33" ht="20.100000000000001" customHeight="1">
      <c r="G55" s="95"/>
      <c r="H55" s="95"/>
      <c r="I55" s="95"/>
      <c r="J55" s="88"/>
      <c r="K55" s="95"/>
      <c r="L55" s="95"/>
      <c r="M55" s="95"/>
      <c r="N55" s="95"/>
      <c r="T55" s="95"/>
      <c r="U55" s="95"/>
      <c r="V55" s="95"/>
      <c r="W55" s="95"/>
      <c r="X55" s="90"/>
      <c r="Y55" s="95"/>
      <c r="Z55" s="144"/>
      <c r="AA55" s="144"/>
      <c r="AB55" s="145"/>
      <c r="AC55" s="145"/>
      <c r="AD55" s="145"/>
      <c r="AE55" s="145"/>
      <c r="AF55" s="145"/>
      <c r="AG55" s="145"/>
    </row>
    <row r="56" spans="1:33" ht="20.100000000000001" customHeight="1">
      <c r="F56" s="86"/>
      <c r="H56" s="89"/>
      <c r="J56" s="85"/>
      <c r="K56" s="89"/>
      <c r="N56" s="86"/>
      <c r="S56" s="86"/>
      <c r="V56" s="89"/>
      <c r="W56" s="85"/>
      <c r="Y56" s="89"/>
      <c r="Z56" s="89"/>
      <c r="AA56" s="85"/>
      <c r="AB56" s="74"/>
    </row>
    <row r="57" spans="1:33" ht="20.100000000000001" customHeight="1">
      <c r="B57" s="370"/>
      <c r="C57" s="370"/>
      <c r="D57" s="15"/>
      <c r="E57" s="15"/>
      <c r="F57" s="371">
        <v>1</v>
      </c>
      <c r="G57" s="371"/>
      <c r="H57" s="22"/>
      <c r="I57" s="22"/>
      <c r="J57" s="371">
        <v>2</v>
      </c>
      <c r="K57" s="371"/>
      <c r="L57" s="22"/>
      <c r="M57" s="22"/>
      <c r="N57" s="371">
        <v>3</v>
      </c>
      <c r="O57" s="371"/>
      <c r="P57" s="14"/>
      <c r="Q57" s="22"/>
      <c r="R57" s="22"/>
      <c r="S57" s="371">
        <v>4</v>
      </c>
      <c r="T57" s="371"/>
      <c r="U57" s="22"/>
      <c r="V57" s="22"/>
      <c r="W57" s="371">
        <v>5</v>
      </c>
      <c r="X57" s="371"/>
      <c r="Y57" s="22"/>
      <c r="Z57" s="22"/>
      <c r="AA57" s="371">
        <v>6</v>
      </c>
      <c r="AB57" s="371"/>
      <c r="AC57" s="15"/>
      <c r="AD57" s="15"/>
      <c r="AE57" s="370"/>
      <c r="AF57" s="370"/>
    </row>
    <row r="58" spans="1:33" ht="20.100000000000001" customHeight="1">
      <c r="B58" s="372"/>
      <c r="C58" s="372"/>
      <c r="D58" s="148"/>
      <c r="E58" s="148"/>
      <c r="F58" s="373" t="str">
        <f>U10組合せ!C121</f>
        <v>南イレブン</v>
      </c>
      <c r="G58" s="373"/>
      <c r="H58" s="148"/>
      <c r="I58" s="148"/>
      <c r="J58" s="373" t="str">
        <f>U10組合せ!C123</f>
        <v>三重・山前ＦＣ</v>
      </c>
      <c r="K58" s="373"/>
      <c r="L58" s="148"/>
      <c r="M58" s="148"/>
      <c r="N58" s="396" t="str">
        <f>U10組合せ!C125</f>
        <v>ＮＰＯ法人サウス宇都宮スポーツクラブ</v>
      </c>
      <c r="O58" s="396"/>
      <c r="P58" s="149"/>
      <c r="Q58" s="148"/>
      <c r="R58" s="148"/>
      <c r="S58" s="373" t="str">
        <f>U10組合せ!C129</f>
        <v>ＦＣがむしゃら</v>
      </c>
      <c r="T58" s="373"/>
      <c r="U58" s="148"/>
      <c r="V58" s="148"/>
      <c r="W58" s="397" t="str">
        <f>U10組合せ!C131</f>
        <v>Ｊ－ＳＰＯＲＴＳＦＯＯＴＢＡＬＬＣＬＵＢ</v>
      </c>
      <c r="X58" s="397"/>
      <c r="Y58" s="148"/>
      <c r="Z58" s="148"/>
      <c r="AA58" s="396" t="str">
        <f>U10組合せ!C133</f>
        <v>昭和・戸祭・附属サッカークラブ</v>
      </c>
      <c r="AB58" s="396"/>
      <c r="AC58" s="148"/>
      <c r="AD58" s="148"/>
      <c r="AE58" s="374"/>
      <c r="AF58" s="375"/>
    </row>
    <row r="59" spans="1:33" ht="20.100000000000001" customHeight="1">
      <c r="B59" s="372"/>
      <c r="C59" s="372"/>
      <c r="D59" s="148"/>
      <c r="E59" s="148"/>
      <c r="F59" s="373"/>
      <c r="G59" s="373"/>
      <c r="H59" s="148"/>
      <c r="I59" s="148"/>
      <c r="J59" s="373"/>
      <c r="K59" s="373"/>
      <c r="L59" s="148"/>
      <c r="M59" s="148"/>
      <c r="N59" s="396"/>
      <c r="O59" s="396"/>
      <c r="P59" s="149"/>
      <c r="Q59" s="148"/>
      <c r="R59" s="148"/>
      <c r="S59" s="373"/>
      <c r="T59" s="373"/>
      <c r="U59" s="148"/>
      <c r="V59" s="148"/>
      <c r="W59" s="397"/>
      <c r="X59" s="397"/>
      <c r="Y59" s="148"/>
      <c r="Z59" s="148"/>
      <c r="AA59" s="396"/>
      <c r="AB59" s="396"/>
      <c r="AC59" s="148"/>
      <c r="AD59" s="148"/>
      <c r="AE59" s="374"/>
      <c r="AF59" s="375"/>
    </row>
    <row r="60" spans="1:33" ht="20.100000000000001" customHeight="1">
      <c r="B60" s="372"/>
      <c r="C60" s="372"/>
      <c r="D60" s="148"/>
      <c r="E60" s="148"/>
      <c r="F60" s="373"/>
      <c r="G60" s="373"/>
      <c r="H60" s="148"/>
      <c r="I60" s="148"/>
      <c r="J60" s="373"/>
      <c r="K60" s="373"/>
      <c r="L60" s="148"/>
      <c r="M60" s="148"/>
      <c r="N60" s="396"/>
      <c r="O60" s="396"/>
      <c r="P60" s="149"/>
      <c r="Q60" s="148"/>
      <c r="R60" s="148"/>
      <c r="S60" s="373"/>
      <c r="T60" s="373"/>
      <c r="U60" s="148"/>
      <c r="V60" s="148"/>
      <c r="W60" s="397"/>
      <c r="X60" s="397"/>
      <c r="Y60" s="148"/>
      <c r="Z60" s="148"/>
      <c r="AA60" s="396"/>
      <c r="AB60" s="396"/>
      <c r="AC60" s="148"/>
      <c r="AD60" s="148"/>
      <c r="AE60" s="374"/>
      <c r="AF60" s="375"/>
    </row>
    <row r="61" spans="1:33" ht="20.100000000000001" customHeight="1">
      <c r="B61" s="372"/>
      <c r="C61" s="372"/>
      <c r="D61" s="148"/>
      <c r="E61" s="148"/>
      <c r="F61" s="373"/>
      <c r="G61" s="373"/>
      <c r="H61" s="148"/>
      <c r="I61" s="148"/>
      <c r="J61" s="373"/>
      <c r="K61" s="373"/>
      <c r="L61" s="148"/>
      <c r="M61" s="148"/>
      <c r="N61" s="396"/>
      <c r="O61" s="396"/>
      <c r="P61" s="149"/>
      <c r="Q61" s="148"/>
      <c r="R61" s="148"/>
      <c r="S61" s="373"/>
      <c r="T61" s="373"/>
      <c r="U61" s="148"/>
      <c r="V61" s="148"/>
      <c r="W61" s="397"/>
      <c r="X61" s="397"/>
      <c r="Y61" s="148"/>
      <c r="Z61" s="148"/>
      <c r="AA61" s="396"/>
      <c r="AB61" s="396"/>
      <c r="AC61" s="148"/>
      <c r="AD61" s="148"/>
      <c r="AE61" s="374"/>
      <c r="AF61" s="375"/>
    </row>
    <row r="62" spans="1:33" ht="20.100000000000001" customHeight="1">
      <c r="B62" s="372"/>
      <c r="C62" s="372"/>
      <c r="D62" s="148"/>
      <c r="E62" s="148"/>
      <c r="F62" s="373"/>
      <c r="G62" s="373"/>
      <c r="H62" s="148"/>
      <c r="I62" s="148"/>
      <c r="J62" s="373"/>
      <c r="K62" s="373"/>
      <c r="L62" s="148"/>
      <c r="M62" s="148"/>
      <c r="N62" s="396"/>
      <c r="O62" s="396"/>
      <c r="P62" s="149"/>
      <c r="Q62" s="148"/>
      <c r="R62" s="148"/>
      <c r="S62" s="373"/>
      <c r="T62" s="373"/>
      <c r="U62" s="148"/>
      <c r="V62" s="148"/>
      <c r="W62" s="397"/>
      <c r="X62" s="397"/>
      <c r="Y62" s="148"/>
      <c r="Z62" s="148"/>
      <c r="AA62" s="396"/>
      <c r="AB62" s="396"/>
      <c r="AC62" s="148"/>
      <c r="AD62" s="148"/>
      <c r="AE62" s="374"/>
      <c r="AF62" s="375"/>
    </row>
    <row r="63" spans="1:33" ht="20.100000000000001" customHeight="1">
      <c r="B63" s="372"/>
      <c r="C63" s="372"/>
      <c r="D63" s="148"/>
      <c r="E63" s="148"/>
      <c r="F63" s="373"/>
      <c r="G63" s="373"/>
      <c r="H63" s="148"/>
      <c r="I63" s="148"/>
      <c r="J63" s="373"/>
      <c r="K63" s="373"/>
      <c r="L63" s="148"/>
      <c r="M63" s="148"/>
      <c r="N63" s="396"/>
      <c r="O63" s="396"/>
      <c r="P63" s="149"/>
      <c r="Q63" s="148"/>
      <c r="R63" s="148"/>
      <c r="S63" s="373"/>
      <c r="T63" s="373"/>
      <c r="U63" s="148"/>
      <c r="V63" s="148"/>
      <c r="W63" s="397"/>
      <c r="X63" s="397"/>
      <c r="Y63" s="148"/>
      <c r="Z63" s="148"/>
      <c r="AA63" s="396"/>
      <c r="AB63" s="396"/>
      <c r="AC63" s="148"/>
      <c r="AD63" s="148"/>
      <c r="AE63" s="374"/>
      <c r="AF63" s="375"/>
    </row>
    <row r="64" spans="1:33" ht="20.100000000000001" customHeight="1">
      <c r="B64" s="372"/>
      <c r="C64" s="372"/>
      <c r="D64" s="149"/>
      <c r="E64" s="149"/>
      <c r="F64" s="373"/>
      <c r="G64" s="373"/>
      <c r="H64" s="149"/>
      <c r="I64" s="149"/>
      <c r="J64" s="373"/>
      <c r="K64" s="373"/>
      <c r="L64" s="149"/>
      <c r="M64" s="149"/>
      <c r="N64" s="396"/>
      <c r="O64" s="396"/>
      <c r="P64" s="149"/>
      <c r="Q64" s="149"/>
      <c r="R64" s="149"/>
      <c r="S64" s="373"/>
      <c r="T64" s="373"/>
      <c r="U64" s="149"/>
      <c r="V64" s="149"/>
      <c r="W64" s="397"/>
      <c r="X64" s="397"/>
      <c r="Y64" s="149"/>
      <c r="Z64" s="149"/>
      <c r="AA64" s="396"/>
      <c r="AB64" s="396"/>
      <c r="AC64" s="149"/>
      <c r="AD64" s="149"/>
      <c r="AE64" s="374"/>
      <c r="AF64" s="375"/>
    </row>
    <row r="65" spans="1:33" ht="20.100000000000001" customHeight="1">
      <c r="B65" s="372"/>
      <c r="C65" s="372"/>
      <c r="D65" s="149"/>
      <c r="E65" s="149"/>
      <c r="F65" s="373"/>
      <c r="G65" s="373"/>
      <c r="H65" s="149"/>
      <c r="I65" s="149"/>
      <c r="J65" s="373"/>
      <c r="K65" s="373"/>
      <c r="L65" s="149"/>
      <c r="M65" s="149"/>
      <c r="N65" s="396"/>
      <c r="O65" s="396"/>
      <c r="P65" s="149"/>
      <c r="Q65" s="149"/>
      <c r="R65" s="149"/>
      <c r="S65" s="373"/>
      <c r="T65" s="373"/>
      <c r="U65" s="149"/>
      <c r="V65" s="149"/>
      <c r="W65" s="397"/>
      <c r="X65" s="397"/>
      <c r="Y65" s="149"/>
      <c r="Z65" s="149"/>
      <c r="AA65" s="396"/>
      <c r="AB65" s="396"/>
      <c r="AC65" s="149"/>
      <c r="AD65" s="149"/>
      <c r="AE65" s="374"/>
      <c r="AF65" s="375"/>
    </row>
    <row r="66" spans="1:33" ht="20.100000000000001" customHeight="1">
      <c r="C66" s="147"/>
      <c r="D66" s="147"/>
      <c r="G66" s="147"/>
      <c r="H66" s="147"/>
      <c r="K66" s="147"/>
      <c r="L66" s="147"/>
      <c r="O66" s="147"/>
      <c r="P66" s="147"/>
      <c r="T66" s="147"/>
      <c r="U66" s="147"/>
      <c r="X66" s="147"/>
      <c r="Y66" s="147"/>
      <c r="AB66" s="113"/>
      <c r="AC66" s="120"/>
      <c r="AD66" s="120" t="s">
        <v>158</v>
      </c>
      <c r="AE66" s="120" t="s">
        <v>157</v>
      </c>
      <c r="AF66" s="120" t="s">
        <v>159</v>
      </c>
      <c r="AG66" s="114"/>
    </row>
    <row r="67" spans="1:33" ht="20.100000000000001" customHeight="1">
      <c r="A67" s="15"/>
      <c r="B67" s="276" t="s">
        <v>4</v>
      </c>
      <c r="C67" s="360">
        <v>0.5</v>
      </c>
      <c r="D67" s="360"/>
      <c r="E67" s="360"/>
      <c r="G67" s="276" t="str">
        <f>F58</f>
        <v>南イレブン</v>
      </c>
      <c r="H67" s="276"/>
      <c r="I67" s="276"/>
      <c r="J67" s="276"/>
      <c r="K67" s="276"/>
      <c r="L67" s="276"/>
      <c r="M67" s="276"/>
      <c r="N67" s="359">
        <f>P67+P68</f>
        <v>0</v>
      </c>
      <c r="O67" s="361" t="s">
        <v>9</v>
      </c>
      <c r="P67" s="36">
        <v>0</v>
      </c>
      <c r="Q67" s="17" t="s">
        <v>130</v>
      </c>
      <c r="R67" s="36">
        <v>0</v>
      </c>
      <c r="S67" s="361" t="s">
        <v>10</v>
      </c>
      <c r="T67" s="359">
        <f>R67+R68</f>
        <v>0</v>
      </c>
      <c r="U67" s="276" t="str">
        <f>J58</f>
        <v>三重・山前ＦＣ</v>
      </c>
      <c r="V67" s="276"/>
      <c r="W67" s="276"/>
      <c r="X67" s="276"/>
      <c r="Y67" s="276"/>
      <c r="Z67" s="276"/>
      <c r="AA67" s="276"/>
      <c r="AC67" s="358" t="s">
        <v>127</v>
      </c>
      <c r="AD67" s="354">
        <v>6</v>
      </c>
      <c r="AE67" s="354" t="s">
        <v>157</v>
      </c>
      <c r="AF67" s="354">
        <v>4</v>
      </c>
      <c r="AG67" s="277" t="s">
        <v>128</v>
      </c>
    </row>
    <row r="68" spans="1:33" ht="20.100000000000001" customHeight="1">
      <c r="A68" s="15"/>
      <c r="B68" s="276"/>
      <c r="C68" s="360"/>
      <c r="D68" s="360"/>
      <c r="E68" s="360"/>
      <c r="G68" s="276"/>
      <c r="H68" s="276"/>
      <c r="I68" s="276"/>
      <c r="J68" s="276"/>
      <c r="K68" s="276"/>
      <c r="L68" s="276"/>
      <c r="M68" s="276"/>
      <c r="N68" s="359"/>
      <c r="O68" s="361"/>
      <c r="P68" s="36">
        <v>0</v>
      </c>
      <c r="Q68" s="17" t="s">
        <v>130</v>
      </c>
      <c r="R68" s="36">
        <v>0</v>
      </c>
      <c r="S68" s="361"/>
      <c r="T68" s="359"/>
      <c r="U68" s="276"/>
      <c r="V68" s="276"/>
      <c r="W68" s="276"/>
      <c r="X68" s="276"/>
      <c r="Y68" s="276"/>
      <c r="Z68" s="276"/>
      <c r="AA68" s="276"/>
      <c r="AC68" s="358"/>
      <c r="AD68" s="354"/>
      <c r="AE68" s="354"/>
      <c r="AF68" s="354"/>
      <c r="AG68" s="277"/>
    </row>
    <row r="69" spans="1:33" ht="20.100000000000001" customHeight="1">
      <c r="C69" s="107"/>
      <c r="D69" s="107"/>
      <c r="E69" s="99"/>
      <c r="G69" s="237"/>
      <c r="H69" s="237"/>
      <c r="I69" s="65"/>
      <c r="J69" s="65"/>
      <c r="K69" s="237"/>
      <c r="L69" s="237"/>
      <c r="M69" s="65"/>
      <c r="N69" s="151"/>
      <c r="O69" s="16"/>
      <c r="P69" s="36"/>
      <c r="Q69" s="150"/>
      <c r="R69" s="151"/>
      <c r="S69" s="150"/>
      <c r="T69" s="36"/>
      <c r="U69" s="237"/>
      <c r="V69" s="65"/>
      <c r="W69" s="65"/>
      <c r="X69" s="237"/>
      <c r="Y69" s="237"/>
      <c r="Z69" s="65"/>
      <c r="AA69" s="65"/>
      <c r="AC69" s="43"/>
      <c r="AD69" s="71"/>
      <c r="AE69" s="152"/>
      <c r="AF69" s="71"/>
      <c r="AG69" s="37"/>
    </row>
    <row r="70" spans="1:33" ht="20.100000000000001" customHeight="1">
      <c r="A70" s="15"/>
      <c r="B70" s="276" t="s">
        <v>5</v>
      </c>
      <c r="C70" s="360">
        <v>0.52430555555555558</v>
      </c>
      <c r="D70" s="360"/>
      <c r="E70" s="360"/>
      <c r="G70" s="276" t="str">
        <f>S58</f>
        <v>ＦＣがむしゃら</v>
      </c>
      <c r="H70" s="276"/>
      <c r="I70" s="276"/>
      <c r="J70" s="276"/>
      <c r="K70" s="276"/>
      <c r="L70" s="276"/>
      <c r="M70" s="276"/>
      <c r="N70" s="359">
        <f>P70+P71</f>
        <v>0</v>
      </c>
      <c r="O70" s="361" t="s">
        <v>9</v>
      </c>
      <c r="P70" s="36">
        <v>0</v>
      </c>
      <c r="Q70" s="17" t="s">
        <v>130</v>
      </c>
      <c r="R70" s="36">
        <v>0</v>
      </c>
      <c r="S70" s="361" t="s">
        <v>10</v>
      </c>
      <c r="T70" s="359">
        <f>R70+R71</f>
        <v>0</v>
      </c>
      <c r="U70" s="398" t="str">
        <f>W58</f>
        <v>Ｊ－ＳＰＯＲＴＳＦＯＯＴＢＡＬＬＣＬＵＢ</v>
      </c>
      <c r="V70" s="398"/>
      <c r="W70" s="398"/>
      <c r="X70" s="398"/>
      <c r="Y70" s="398"/>
      <c r="Z70" s="398"/>
      <c r="AA70" s="398"/>
      <c r="AC70" s="358" t="s">
        <v>127</v>
      </c>
      <c r="AD70" s="354">
        <v>2</v>
      </c>
      <c r="AE70" s="354" t="s">
        <v>157</v>
      </c>
      <c r="AF70" s="354">
        <v>1</v>
      </c>
      <c r="AG70" s="277" t="s">
        <v>128</v>
      </c>
    </row>
    <row r="71" spans="1:33" ht="20.100000000000001" customHeight="1">
      <c r="A71" s="15"/>
      <c r="B71" s="276"/>
      <c r="C71" s="360"/>
      <c r="D71" s="360"/>
      <c r="E71" s="360"/>
      <c r="G71" s="276"/>
      <c r="H71" s="276"/>
      <c r="I71" s="276"/>
      <c r="J71" s="276"/>
      <c r="K71" s="276"/>
      <c r="L71" s="276"/>
      <c r="M71" s="276"/>
      <c r="N71" s="359"/>
      <c r="O71" s="361"/>
      <c r="P71" s="36">
        <v>0</v>
      </c>
      <c r="Q71" s="17" t="s">
        <v>130</v>
      </c>
      <c r="R71" s="36">
        <v>0</v>
      </c>
      <c r="S71" s="361"/>
      <c r="T71" s="359"/>
      <c r="U71" s="398"/>
      <c r="V71" s="398"/>
      <c r="W71" s="398"/>
      <c r="X71" s="398"/>
      <c r="Y71" s="398"/>
      <c r="Z71" s="398"/>
      <c r="AA71" s="398"/>
      <c r="AC71" s="358"/>
      <c r="AD71" s="354"/>
      <c r="AE71" s="354"/>
      <c r="AF71" s="354"/>
      <c r="AG71" s="277"/>
    </row>
    <row r="72" spans="1:33" ht="20.100000000000001" customHeight="1">
      <c r="A72" s="15"/>
      <c r="C72" s="107"/>
      <c r="D72" s="107"/>
      <c r="E72" s="99"/>
      <c r="G72" s="237"/>
      <c r="H72" s="237"/>
      <c r="I72" s="65"/>
      <c r="J72" s="65"/>
      <c r="K72" s="237"/>
      <c r="L72" s="237"/>
      <c r="M72" s="65"/>
      <c r="N72" s="151"/>
      <c r="O72" s="16"/>
      <c r="P72" s="36"/>
      <c r="Q72" s="150"/>
      <c r="R72" s="151"/>
      <c r="S72" s="150"/>
      <c r="T72" s="36"/>
      <c r="U72" s="237"/>
      <c r="V72" s="65"/>
      <c r="W72" s="65"/>
      <c r="X72" s="237"/>
      <c r="Y72" s="237"/>
      <c r="Z72" s="65"/>
      <c r="AA72" s="65"/>
      <c r="AC72" s="43"/>
      <c r="AD72" s="71"/>
      <c r="AE72" s="152"/>
      <c r="AF72" s="71"/>
      <c r="AG72" s="37"/>
    </row>
    <row r="73" spans="1:33" ht="20.100000000000001" customHeight="1">
      <c r="A73" s="15"/>
      <c r="B73" s="276" t="s">
        <v>6</v>
      </c>
      <c r="C73" s="360">
        <v>0.54861111111111116</v>
      </c>
      <c r="D73" s="360"/>
      <c r="E73" s="360"/>
      <c r="G73" s="276" t="str">
        <f>F58</f>
        <v>南イレブン</v>
      </c>
      <c r="H73" s="276"/>
      <c r="I73" s="276"/>
      <c r="J73" s="276"/>
      <c r="K73" s="276"/>
      <c r="L73" s="276"/>
      <c r="M73" s="276"/>
      <c r="N73" s="359">
        <f>P73+P74</f>
        <v>0</v>
      </c>
      <c r="O73" s="361" t="s">
        <v>9</v>
      </c>
      <c r="P73" s="36">
        <v>0</v>
      </c>
      <c r="Q73" s="17" t="s">
        <v>130</v>
      </c>
      <c r="R73" s="36">
        <v>0</v>
      </c>
      <c r="S73" s="361" t="s">
        <v>10</v>
      </c>
      <c r="T73" s="359">
        <f>R73+R74</f>
        <v>0</v>
      </c>
      <c r="U73" s="399" t="str">
        <f>N58</f>
        <v>ＮＰＯ法人サウス宇都宮スポーツクラブ</v>
      </c>
      <c r="V73" s="399"/>
      <c r="W73" s="399"/>
      <c r="X73" s="399"/>
      <c r="Y73" s="399"/>
      <c r="Z73" s="399"/>
      <c r="AA73" s="399"/>
      <c r="AC73" s="358" t="s">
        <v>127</v>
      </c>
      <c r="AD73" s="354">
        <v>5</v>
      </c>
      <c r="AE73" s="354" t="s">
        <v>157</v>
      </c>
      <c r="AF73" s="354">
        <v>6</v>
      </c>
      <c r="AG73" s="277" t="s">
        <v>128</v>
      </c>
    </row>
    <row r="74" spans="1:33" ht="20.100000000000001" customHeight="1">
      <c r="A74" s="15"/>
      <c r="B74" s="276"/>
      <c r="C74" s="360"/>
      <c r="D74" s="360"/>
      <c r="E74" s="360"/>
      <c r="G74" s="276"/>
      <c r="H74" s="276"/>
      <c r="I74" s="276"/>
      <c r="J74" s="276"/>
      <c r="K74" s="276"/>
      <c r="L74" s="276"/>
      <c r="M74" s="276"/>
      <c r="N74" s="359"/>
      <c r="O74" s="361"/>
      <c r="P74" s="36">
        <v>0</v>
      </c>
      <c r="Q74" s="17" t="s">
        <v>130</v>
      </c>
      <c r="R74" s="36">
        <v>0</v>
      </c>
      <c r="S74" s="361"/>
      <c r="T74" s="359"/>
      <c r="U74" s="399"/>
      <c r="V74" s="399"/>
      <c r="W74" s="399"/>
      <c r="X74" s="399"/>
      <c r="Y74" s="399"/>
      <c r="Z74" s="399"/>
      <c r="AA74" s="399"/>
      <c r="AC74" s="358"/>
      <c r="AD74" s="354"/>
      <c r="AE74" s="354"/>
      <c r="AF74" s="354"/>
      <c r="AG74" s="277"/>
    </row>
    <row r="75" spans="1:33" ht="20.100000000000001" customHeight="1">
      <c r="A75" s="15"/>
      <c r="B75" s="18"/>
      <c r="C75" s="146"/>
      <c r="D75" s="146"/>
      <c r="E75" s="146"/>
      <c r="G75" s="237"/>
      <c r="H75" s="237"/>
      <c r="I75" s="237"/>
      <c r="J75" s="237"/>
      <c r="K75" s="237"/>
      <c r="L75" s="237"/>
      <c r="M75" s="237"/>
      <c r="N75" s="139"/>
      <c r="O75" s="140"/>
      <c r="P75" s="36"/>
      <c r="Q75" s="150"/>
      <c r="R75" s="151"/>
      <c r="S75" s="140"/>
      <c r="T75" s="139"/>
      <c r="U75" s="237"/>
      <c r="V75" s="237"/>
      <c r="W75" s="237"/>
      <c r="X75" s="237"/>
      <c r="Y75" s="237"/>
      <c r="Z75" s="237"/>
      <c r="AA75" s="237"/>
      <c r="AC75" s="43"/>
      <c r="AD75" s="71"/>
      <c r="AE75" s="152"/>
      <c r="AF75" s="71"/>
      <c r="AG75" s="37"/>
    </row>
    <row r="76" spans="1:33" ht="20.100000000000001" customHeight="1">
      <c r="A76" s="15"/>
      <c r="B76" s="276" t="s">
        <v>7</v>
      </c>
      <c r="C76" s="360">
        <v>0.57291666666666663</v>
      </c>
      <c r="D76" s="360"/>
      <c r="E76" s="360"/>
      <c r="G76" s="276" t="str">
        <f>S58</f>
        <v>ＦＣがむしゃら</v>
      </c>
      <c r="H76" s="276"/>
      <c r="I76" s="276"/>
      <c r="J76" s="276"/>
      <c r="K76" s="276"/>
      <c r="L76" s="276"/>
      <c r="M76" s="276"/>
      <c r="N76" s="359">
        <f>P76+P77</f>
        <v>0</v>
      </c>
      <c r="O76" s="361" t="s">
        <v>9</v>
      </c>
      <c r="P76" s="36">
        <v>0</v>
      </c>
      <c r="Q76" s="17" t="s">
        <v>130</v>
      </c>
      <c r="R76" s="36">
        <v>0</v>
      </c>
      <c r="S76" s="361" t="s">
        <v>10</v>
      </c>
      <c r="T76" s="359">
        <f>R76+R77</f>
        <v>0</v>
      </c>
      <c r="U76" s="398" t="str">
        <f>AA58</f>
        <v>昭和・戸祭・附属サッカークラブ</v>
      </c>
      <c r="V76" s="398"/>
      <c r="W76" s="398"/>
      <c r="X76" s="398"/>
      <c r="Y76" s="398"/>
      <c r="Z76" s="398"/>
      <c r="AA76" s="398"/>
      <c r="AC76" s="358" t="s">
        <v>127</v>
      </c>
      <c r="AD76" s="354">
        <v>1</v>
      </c>
      <c r="AE76" s="354" t="s">
        <v>157</v>
      </c>
      <c r="AF76" s="354">
        <v>3</v>
      </c>
      <c r="AG76" s="277" t="s">
        <v>128</v>
      </c>
    </row>
    <row r="77" spans="1:33" ht="20.100000000000001" customHeight="1">
      <c r="A77" s="15"/>
      <c r="B77" s="276"/>
      <c r="C77" s="360"/>
      <c r="D77" s="360"/>
      <c r="E77" s="360"/>
      <c r="G77" s="276"/>
      <c r="H77" s="276"/>
      <c r="I77" s="276"/>
      <c r="J77" s="276"/>
      <c r="K77" s="276"/>
      <c r="L77" s="276"/>
      <c r="M77" s="276"/>
      <c r="N77" s="359"/>
      <c r="O77" s="361"/>
      <c r="P77" s="36">
        <v>0</v>
      </c>
      <c r="Q77" s="17" t="s">
        <v>130</v>
      </c>
      <c r="R77" s="36">
        <v>0</v>
      </c>
      <c r="S77" s="361"/>
      <c r="T77" s="359"/>
      <c r="U77" s="398"/>
      <c r="V77" s="398"/>
      <c r="W77" s="398"/>
      <c r="X77" s="398"/>
      <c r="Y77" s="398"/>
      <c r="Z77" s="398"/>
      <c r="AA77" s="398"/>
      <c r="AC77" s="358"/>
      <c r="AD77" s="354"/>
      <c r="AE77" s="354"/>
      <c r="AF77" s="354"/>
      <c r="AG77" s="277"/>
    </row>
    <row r="78" spans="1:33" ht="20.100000000000001" customHeight="1">
      <c r="A78" s="15"/>
      <c r="C78" s="107"/>
      <c r="D78" s="107"/>
      <c r="E78" s="99"/>
      <c r="G78" s="237"/>
      <c r="H78" s="237"/>
      <c r="I78" s="237"/>
      <c r="J78" s="237"/>
      <c r="K78" s="237"/>
      <c r="L78" s="237"/>
      <c r="M78" s="237"/>
      <c r="N78" s="151"/>
      <c r="O78" s="16"/>
      <c r="P78" s="36"/>
      <c r="Q78" s="150"/>
      <c r="R78" s="151"/>
      <c r="S78" s="150"/>
      <c r="T78" s="36"/>
      <c r="U78" s="237"/>
      <c r="V78" s="237"/>
      <c r="W78" s="237"/>
      <c r="X78" s="237"/>
      <c r="Y78" s="237"/>
      <c r="Z78" s="237"/>
      <c r="AA78" s="237"/>
      <c r="AC78" s="43"/>
      <c r="AD78" s="71"/>
      <c r="AE78" s="152"/>
      <c r="AF78" s="71"/>
      <c r="AG78" s="37"/>
    </row>
    <row r="79" spans="1:33" ht="20.100000000000001" customHeight="1">
      <c r="A79" s="15"/>
      <c r="B79" s="276" t="s">
        <v>8</v>
      </c>
      <c r="C79" s="360">
        <v>0.59722222222222221</v>
      </c>
      <c r="D79" s="360"/>
      <c r="E79" s="360"/>
      <c r="G79" s="276" t="str">
        <f>J58</f>
        <v>三重・山前ＦＣ</v>
      </c>
      <c r="H79" s="276"/>
      <c r="I79" s="276"/>
      <c r="J79" s="276"/>
      <c r="K79" s="276"/>
      <c r="L79" s="276"/>
      <c r="M79" s="276"/>
      <c r="N79" s="359">
        <f>P79+P80</f>
        <v>0</v>
      </c>
      <c r="O79" s="361" t="s">
        <v>9</v>
      </c>
      <c r="P79" s="36">
        <v>0</v>
      </c>
      <c r="Q79" s="17" t="s">
        <v>130</v>
      </c>
      <c r="R79" s="36">
        <v>0</v>
      </c>
      <c r="S79" s="361" t="s">
        <v>10</v>
      </c>
      <c r="T79" s="359">
        <f>R79+R80</f>
        <v>0</v>
      </c>
      <c r="U79" s="399" t="str">
        <f>N58</f>
        <v>ＮＰＯ法人サウス宇都宮スポーツクラブ</v>
      </c>
      <c r="V79" s="399"/>
      <c r="W79" s="399"/>
      <c r="X79" s="399"/>
      <c r="Y79" s="399"/>
      <c r="Z79" s="399"/>
      <c r="AA79" s="399"/>
      <c r="AC79" s="358" t="s">
        <v>127</v>
      </c>
      <c r="AD79" s="354">
        <v>4</v>
      </c>
      <c r="AE79" s="354" t="s">
        <v>157</v>
      </c>
      <c r="AF79" s="354">
        <v>5</v>
      </c>
      <c r="AG79" s="277" t="s">
        <v>128</v>
      </c>
    </row>
    <row r="80" spans="1:33" ht="20.100000000000001" customHeight="1">
      <c r="A80" s="15"/>
      <c r="B80" s="276"/>
      <c r="C80" s="360"/>
      <c r="D80" s="360"/>
      <c r="E80" s="360"/>
      <c r="G80" s="276"/>
      <c r="H80" s="276"/>
      <c r="I80" s="276"/>
      <c r="J80" s="276"/>
      <c r="K80" s="276"/>
      <c r="L80" s="276"/>
      <c r="M80" s="276"/>
      <c r="N80" s="359"/>
      <c r="O80" s="361"/>
      <c r="P80" s="36">
        <v>0</v>
      </c>
      <c r="Q80" s="17" t="s">
        <v>130</v>
      </c>
      <c r="R80" s="36">
        <v>0</v>
      </c>
      <c r="S80" s="361"/>
      <c r="T80" s="359"/>
      <c r="U80" s="399"/>
      <c r="V80" s="399"/>
      <c r="W80" s="399"/>
      <c r="X80" s="399"/>
      <c r="Y80" s="399"/>
      <c r="Z80" s="399"/>
      <c r="AA80" s="399"/>
      <c r="AC80" s="358"/>
      <c r="AD80" s="354"/>
      <c r="AE80" s="354"/>
      <c r="AF80" s="354"/>
      <c r="AG80" s="277"/>
    </row>
    <row r="81" spans="1:33" ht="20.100000000000001" customHeight="1">
      <c r="A81" s="15"/>
      <c r="C81" s="107"/>
      <c r="D81" s="107"/>
      <c r="E81" s="99"/>
      <c r="G81" s="237"/>
      <c r="H81" s="237"/>
      <c r="I81" s="237"/>
      <c r="J81" s="237"/>
      <c r="K81" s="237"/>
      <c r="L81" s="237"/>
      <c r="M81" s="237"/>
      <c r="N81" s="151"/>
      <c r="O81" s="16"/>
      <c r="P81" s="36"/>
      <c r="Q81" s="150"/>
      <c r="R81" s="151"/>
      <c r="S81" s="150"/>
      <c r="T81" s="36"/>
      <c r="U81" s="237"/>
      <c r="V81" s="237"/>
      <c r="W81" s="237"/>
      <c r="X81" s="237"/>
      <c r="Y81" s="237"/>
      <c r="Z81" s="237"/>
      <c r="AA81" s="237"/>
      <c r="AC81" s="43"/>
      <c r="AD81" s="147"/>
      <c r="AE81" s="71"/>
      <c r="AF81" s="71"/>
      <c r="AG81" s="153"/>
    </row>
    <row r="82" spans="1:33" ht="20.100000000000001" customHeight="1">
      <c r="A82" s="15"/>
      <c r="B82" s="276" t="s">
        <v>0</v>
      </c>
      <c r="C82" s="360">
        <v>0.62152777777777779</v>
      </c>
      <c r="D82" s="360"/>
      <c r="E82" s="360"/>
      <c r="G82" s="398" t="str">
        <f>W58</f>
        <v>Ｊ－ＳＰＯＲＴＳＦＯＯＴＢＡＬＬＣＬＵＢ</v>
      </c>
      <c r="H82" s="398"/>
      <c r="I82" s="398"/>
      <c r="J82" s="398"/>
      <c r="K82" s="398"/>
      <c r="L82" s="398"/>
      <c r="M82" s="398"/>
      <c r="N82" s="359">
        <f>P82+P83</f>
        <v>0</v>
      </c>
      <c r="O82" s="361" t="s">
        <v>9</v>
      </c>
      <c r="P82" s="36">
        <v>0</v>
      </c>
      <c r="Q82" s="17" t="s">
        <v>130</v>
      </c>
      <c r="R82" s="36">
        <v>0</v>
      </c>
      <c r="S82" s="361" t="s">
        <v>10</v>
      </c>
      <c r="T82" s="359">
        <f>R82+R83</f>
        <v>0</v>
      </c>
      <c r="U82" s="398" t="str">
        <f>AA58</f>
        <v>昭和・戸祭・附属サッカークラブ</v>
      </c>
      <c r="V82" s="398"/>
      <c r="W82" s="398"/>
      <c r="X82" s="398"/>
      <c r="Y82" s="398"/>
      <c r="Z82" s="398"/>
      <c r="AA82" s="398"/>
      <c r="AC82" s="358" t="s">
        <v>127</v>
      </c>
      <c r="AD82" s="354">
        <v>3</v>
      </c>
      <c r="AE82" s="354" t="s">
        <v>157</v>
      </c>
      <c r="AF82" s="354">
        <v>2</v>
      </c>
      <c r="AG82" s="277" t="s">
        <v>128</v>
      </c>
    </row>
    <row r="83" spans="1:33" ht="20.100000000000001" customHeight="1">
      <c r="A83" s="15"/>
      <c r="B83" s="276"/>
      <c r="C83" s="360"/>
      <c r="D83" s="360"/>
      <c r="E83" s="360"/>
      <c r="G83" s="398"/>
      <c r="H83" s="398"/>
      <c r="I83" s="398"/>
      <c r="J83" s="398"/>
      <c r="K83" s="398"/>
      <c r="L83" s="398"/>
      <c r="M83" s="398"/>
      <c r="N83" s="359"/>
      <c r="O83" s="361"/>
      <c r="P83" s="36">
        <v>0</v>
      </c>
      <c r="Q83" s="17" t="s">
        <v>130</v>
      </c>
      <c r="R83" s="36">
        <v>0</v>
      </c>
      <c r="S83" s="361"/>
      <c r="T83" s="359"/>
      <c r="U83" s="398"/>
      <c r="V83" s="398"/>
      <c r="W83" s="398"/>
      <c r="X83" s="398"/>
      <c r="Y83" s="398"/>
      <c r="Z83" s="398"/>
      <c r="AA83" s="398"/>
      <c r="AC83" s="358"/>
      <c r="AD83" s="354"/>
      <c r="AE83" s="354"/>
      <c r="AF83" s="354"/>
      <c r="AG83" s="277"/>
    </row>
    <row r="84" spans="1:33" ht="20.100000000000001" customHeight="1">
      <c r="B84" s="18"/>
      <c r="C84" s="154"/>
      <c r="D84" s="154"/>
      <c r="E84" s="154"/>
      <c r="G84" s="16"/>
      <c r="H84" s="16"/>
      <c r="I84" s="16"/>
      <c r="J84" s="16"/>
      <c r="K84" s="16"/>
      <c r="L84" s="16"/>
      <c r="M84" s="16"/>
      <c r="N84" s="155"/>
      <c r="O84" s="140"/>
      <c r="P84" s="16"/>
      <c r="Q84" s="17"/>
      <c r="R84" s="150"/>
      <c r="S84" s="140"/>
      <c r="T84" s="155"/>
      <c r="U84" s="16"/>
      <c r="V84" s="16"/>
      <c r="W84" s="16"/>
      <c r="X84" s="16"/>
      <c r="Y84" s="16"/>
      <c r="Z84" s="16"/>
      <c r="AA84" s="16"/>
      <c r="AB84" s="147"/>
      <c r="AC84" s="147"/>
      <c r="AF84" s="147"/>
      <c r="AG84" s="147"/>
    </row>
    <row r="85" spans="1:33" ht="20.100000000000001" customHeight="1">
      <c r="C85" s="376" t="str">
        <f>J54 &amp;"リーグ"</f>
        <v>Hリーグ</v>
      </c>
      <c r="D85" s="377"/>
      <c r="E85" s="377"/>
      <c r="F85" s="382"/>
      <c r="G85" s="345" t="str">
        <f>C87</f>
        <v>南イレブン</v>
      </c>
      <c r="H85" s="347"/>
      <c r="I85" s="296" t="str">
        <f>C89</f>
        <v>三重・山前ＦＣ</v>
      </c>
      <c r="J85" s="298"/>
      <c r="K85" s="328" t="str">
        <f>C91</f>
        <v>ＮＰＯ法人サウス宇都宮スポーツクラブ</v>
      </c>
      <c r="L85" s="329"/>
      <c r="M85" s="384" t="s">
        <v>1</v>
      </c>
      <c r="N85" s="368" t="s">
        <v>2</v>
      </c>
      <c r="O85" s="368" t="s">
        <v>129</v>
      </c>
      <c r="P85" s="368" t="s">
        <v>3</v>
      </c>
      <c r="R85" s="288" t="str">
        <f>W54 &amp;"リーグ"</f>
        <v>HHリーグ</v>
      </c>
      <c r="S85" s="289"/>
      <c r="T85" s="289"/>
      <c r="U85" s="386"/>
      <c r="V85" s="316" t="str">
        <f>R87</f>
        <v>ＦＣがむしゃら</v>
      </c>
      <c r="W85" s="317"/>
      <c r="X85" s="339" t="str">
        <f>R89</f>
        <v>Ｊ－ＳＰＯＲＴＳＦＯＯＴＢＡＬＬＣＬＵＢ</v>
      </c>
      <c r="Y85" s="340"/>
      <c r="Z85" s="339" t="str">
        <f>R91</f>
        <v>昭和・戸祭・附属サッカークラブ</v>
      </c>
      <c r="AA85" s="340"/>
      <c r="AB85" s="368" t="s">
        <v>1</v>
      </c>
      <c r="AC85" s="368" t="s">
        <v>2</v>
      </c>
      <c r="AD85" s="368" t="s">
        <v>129</v>
      </c>
      <c r="AE85" s="368" t="s">
        <v>3</v>
      </c>
    </row>
    <row r="86" spans="1:33" ht="20.100000000000001" customHeight="1">
      <c r="C86" s="379"/>
      <c r="D86" s="380"/>
      <c r="E86" s="380"/>
      <c r="F86" s="383"/>
      <c r="G86" s="348"/>
      <c r="H86" s="350"/>
      <c r="I86" s="299"/>
      <c r="J86" s="301"/>
      <c r="K86" s="330"/>
      <c r="L86" s="331"/>
      <c r="M86" s="385"/>
      <c r="N86" s="369"/>
      <c r="O86" s="369"/>
      <c r="P86" s="369"/>
      <c r="R86" s="291"/>
      <c r="S86" s="292"/>
      <c r="T86" s="292"/>
      <c r="U86" s="387"/>
      <c r="V86" s="318"/>
      <c r="W86" s="319"/>
      <c r="X86" s="341"/>
      <c r="Y86" s="342"/>
      <c r="Z86" s="341"/>
      <c r="AA86" s="342"/>
      <c r="AB86" s="369"/>
      <c r="AC86" s="369"/>
      <c r="AD86" s="369"/>
      <c r="AE86" s="369"/>
    </row>
    <row r="87" spans="1:33" ht="20.100000000000001" customHeight="1">
      <c r="C87" s="376" t="str">
        <f>F58</f>
        <v>南イレブン</v>
      </c>
      <c r="D87" s="377"/>
      <c r="E87" s="377"/>
      <c r="F87" s="382"/>
      <c r="G87" s="302"/>
      <c r="H87" s="303"/>
      <c r="I87" s="162">
        <f>N67</f>
        <v>0</v>
      </c>
      <c r="J87" s="162">
        <f>T67</f>
        <v>0</v>
      </c>
      <c r="K87" s="162">
        <f>N73</f>
        <v>0</v>
      </c>
      <c r="L87" s="162">
        <f>T73</f>
        <v>0</v>
      </c>
      <c r="M87" s="366">
        <f>COUNTIF(G88:L88,"○")*3+COUNTIF(G88:L88,"△")</f>
        <v>2</v>
      </c>
      <c r="N87" s="364">
        <f>O87-J87-L87</f>
        <v>0</v>
      </c>
      <c r="O87" s="364">
        <f>I87+K87</f>
        <v>0</v>
      </c>
      <c r="P87" s="362"/>
      <c r="R87" s="376" t="str">
        <f>S58</f>
        <v>ＦＣがむしゃら</v>
      </c>
      <c r="S87" s="377"/>
      <c r="T87" s="377"/>
      <c r="U87" s="378"/>
      <c r="V87" s="302"/>
      <c r="W87" s="303"/>
      <c r="X87" s="162">
        <f>N70</f>
        <v>0</v>
      </c>
      <c r="Y87" s="162">
        <f>T70</f>
        <v>0</v>
      </c>
      <c r="Z87" s="162">
        <f>N76</f>
        <v>0</v>
      </c>
      <c r="AA87" s="162">
        <f>T76</f>
        <v>0</v>
      </c>
      <c r="AB87" s="366">
        <f>COUNTIF(V88:AA88,"○")*3+COUNTIF(V88:AA88,"△")</f>
        <v>2</v>
      </c>
      <c r="AC87" s="364">
        <f>AD87-Y87-AA87</f>
        <v>0</v>
      </c>
      <c r="AD87" s="364">
        <f>X87+Z87</f>
        <v>0</v>
      </c>
      <c r="AE87" s="362"/>
    </row>
    <row r="88" spans="1:33" ht="20.100000000000001" customHeight="1">
      <c r="C88" s="379"/>
      <c r="D88" s="380"/>
      <c r="E88" s="380"/>
      <c r="F88" s="383"/>
      <c r="G88" s="304"/>
      <c r="H88" s="305"/>
      <c r="I88" s="332" t="str">
        <f>IF(I87&gt;J87,"○",IF(I87&lt;J87,"×",IF(I87=J87,"△")))</f>
        <v>△</v>
      </c>
      <c r="J88" s="333"/>
      <c r="K88" s="332" t="str">
        <f>IF(K87&gt;L87,"○",IF(K87&lt;L87,"×",IF(K87=L87,"△")))</f>
        <v>△</v>
      </c>
      <c r="L88" s="333"/>
      <c r="M88" s="367"/>
      <c r="N88" s="365"/>
      <c r="O88" s="365"/>
      <c r="P88" s="363"/>
      <c r="R88" s="379"/>
      <c r="S88" s="380"/>
      <c r="T88" s="380"/>
      <c r="U88" s="381"/>
      <c r="V88" s="304"/>
      <c r="W88" s="305"/>
      <c r="X88" s="332" t="str">
        <f>IF(X87&gt;Y87,"○",IF(X87&lt;Y87,"×",IF(X87=Y87,"△")))</f>
        <v>△</v>
      </c>
      <c r="Y88" s="333"/>
      <c r="Z88" s="332" t="str">
        <f>IF(Z87&gt;AA87,"○",IF(Z87&lt;AA87,"×",IF(Z87=AA87,"△")))</f>
        <v>△</v>
      </c>
      <c r="AA88" s="333"/>
      <c r="AB88" s="367"/>
      <c r="AC88" s="365"/>
      <c r="AD88" s="365"/>
      <c r="AE88" s="363"/>
    </row>
    <row r="89" spans="1:33" ht="20.100000000000001" customHeight="1">
      <c r="C89" s="376" t="str">
        <f>J58</f>
        <v>三重・山前ＦＣ</v>
      </c>
      <c r="D89" s="377"/>
      <c r="E89" s="377"/>
      <c r="F89" s="382"/>
      <c r="G89" s="162">
        <f>J87</f>
        <v>0</v>
      </c>
      <c r="H89" s="162">
        <f>I87</f>
        <v>0</v>
      </c>
      <c r="I89" s="302"/>
      <c r="J89" s="303"/>
      <c r="K89" s="162">
        <f>N79</f>
        <v>0</v>
      </c>
      <c r="L89" s="162">
        <f>T79</f>
        <v>0</v>
      </c>
      <c r="M89" s="366">
        <f>COUNTIF(G90:L90,"○")*3+COUNTIF(G90:L90,"△")</f>
        <v>2</v>
      </c>
      <c r="N89" s="364">
        <f>O89-H89-L89</f>
        <v>0</v>
      </c>
      <c r="O89" s="364">
        <f>G89+K89</f>
        <v>0</v>
      </c>
      <c r="P89" s="362"/>
      <c r="R89" s="406" t="str">
        <f>W58</f>
        <v>Ｊ－ＳＰＯＲＴＳＦＯＯＴＢＡＬＬＣＬＵＢ</v>
      </c>
      <c r="S89" s="407"/>
      <c r="T89" s="407"/>
      <c r="U89" s="408"/>
      <c r="V89" s="162">
        <f>Y87</f>
        <v>0</v>
      </c>
      <c r="W89" s="162">
        <f>X87</f>
        <v>0</v>
      </c>
      <c r="X89" s="302"/>
      <c r="Y89" s="303"/>
      <c r="Z89" s="162">
        <f>N82</f>
        <v>0</v>
      </c>
      <c r="AA89" s="162">
        <f>T82</f>
        <v>0</v>
      </c>
      <c r="AB89" s="366">
        <f>COUNTIF(V90:AA90,"○")*3+COUNTIF(V90:AA90,"△")</f>
        <v>2</v>
      </c>
      <c r="AC89" s="364">
        <f>AD89-W89-AA89</f>
        <v>0</v>
      </c>
      <c r="AD89" s="364">
        <f>V89+Z89</f>
        <v>0</v>
      </c>
      <c r="AE89" s="362"/>
    </row>
    <row r="90" spans="1:33" ht="20.100000000000001" customHeight="1">
      <c r="C90" s="379"/>
      <c r="D90" s="380"/>
      <c r="E90" s="380"/>
      <c r="F90" s="383"/>
      <c r="G90" s="332" t="str">
        <f>IF(G89&gt;H89,"○",IF(G89&lt;H89,"×",IF(G89=H89,"△")))</f>
        <v>△</v>
      </c>
      <c r="H90" s="333"/>
      <c r="I90" s="304"/>
      <c r="J90" s="305"/>
      <c r="K90" s="332" t="str">
        <f>IF(K89&gt;L89,"○",IF(K89&lt;L89,"×",IF(K89=L89,"△")))</f>
        <v>△</v>
      </c>
      <c r="L90" s="333"/>
      <c r="M90" s="367"/>
      <c r="N90" s="365"/>
      <c r="O90" s="365"/>
      <c r="P90" s="363"/>
      <c r="R90" s="409"/>
      <c r="S90" s="410"/>
      <c r="T90" s="410"/>
      <c r="U90" s="411"/>
      <c r="V90" s="332" t="str">
        <f>IF(V89&gt;W89,"○",IF(V89&lt;W89,"×",IF(V89=W89,"△")))</f>
        <v>△</v>
      </c>
      <c r="W90" s="333"/>
      <c r="X90" s="304"/>
      <c r="Y90" s="305"/>
      <c r="Z90" s="332" t="str">
        <f>IF(Z89&gt;AA89,"○",IF(Z89&lt;AA89,"×",IF(Z89=AA89,"△")))</f>
        <v>△</v>
      </c>
      <c r="AA90" s="333"/>
      <c r="AB90" s="367"/>
      <c r="AC90" s="365"/>
      <c r="AD90" s="365"/>
      <c r="AE90" s="363"/>
    </row>
    <row r="91" spans="1:33" ht="20.100000000000001" customHeight="1">
      <c r="C91" s="400" t="str">
        <f>N58</f>
        <v>ＮＰＯ法人サウス宇都宮スポーツクラブ</v>
      </c>
      <c r="D91" s="401"/>
      <c r="E91" s="401"/>
      <c r="F91" s="402"/>
      <c r="G91" s="162">
        <f>L87</f>
        <v>0</v>
      </c>
      <c r="H91" s="162">
        <f>K87</f>
        <v>0</v>
      </c>
      <c r="I91" s="162">
        <f>L89</f>
        <v>0</v>
      </c>
      <c r="J91" s="162">
        <f>K89</f>
        <v>0</v>
      </c>
      <c r="K91" s="302"/>
      <c r="L91" s="303"/>
      <c r="M91" s="366">
        <f>COUNTIF(G92:L92,"○")*3+COUNTIF(G92:L92,"△")</f>
        <v>2</v>
      </c>
      <c r="N91" s="364">
        <f>O91-H91-J91</f>
        <v>0</v>
      </c>
      <c r="O91" s="364">
        <f>G91+I91</f>
        <v>0</v>
      </c>
      <c r="P91" s="362"/>
      <c r="R91" s="412" t="str">
        <f>AA58</f>
        <v>昭和・戸祭・附属サッカークラブ</v>
      </c>
      <c r="S91" s="413"/>
      <c r="T91" s="413"/>
      <c r="U91" s="414"/>
      <c r="V91" s="162">
        <f>AA87</f>
        <v>0</v>
      </c>
      <c r="W91" s="162">
        <f>Z87</f>
        <v>0</v>
      </c>
      <c r="X91" s="162">
        <f>AA89</f>
        <v>0</v>
      </c>
      <c r="Y91" s="162">
        <f>Z89</f>
        <v>0</v>
      </c>
      <c r="Z91" s="302"/>
      <c r="AA91" s="303"/>
      <c r="AB91" s="366">
        <f>COUNTIF(V92:AA92,"○")*3+COUNTIF(V92:AA92,"△")</f>
        <v>2</v>
      </c>
      <c r="AC91" s="364">
        <f>AD91-W91-Y91</f>
        <v>0</v>
      </c>
      <c r="AD91" s="364">
        <f>V91+X91</f>
        <v>0</v>
      </c>
      <c r="AE91" s="362"/>
    </row>
    <row r="92" spans="1:33" ht="20.100000000000001" customHeight="1">
      <c r="C92" s="403"/>
      <c r="D92" s="404"/>
      <c r="E92" s="404"/>
      <c r="F92" s="405"/>
      <c r="G92" s="332" t="str">
        <f>IF(G91&gt;H91,"○",IF(G91&lt;H91,"×",IF(G91=H91,"△")))</f>
        <v>△</v>
      </c>
      <c r="H92" s="333"/>
      <c r="I92" s="332" t="str">
        <f>IF(I91&gt;J91,"○",IF(I91&lt;J91,"×",IF(I91=J91,"△")))</f>
        <v>△</v>
      </c>
      <c r="J92" s="333"/>
      <c r="K92" s="304"/>
      <c r="L92" s="305"/>
      <c r="M92" s="367"/>
      <c r="N92" s="365"/>
      <c r="O92" s="365"/>
      <c r="P92" s="363"/>
      <c r="R92" s="415"/>
      <c r="S92" s="416"/>
      <c r="T92" s="416"/>
      <c r="U92" s="417"/>
      <c r="V92" s="332" t="str">
        <f>IF(V91&gt;W91,"○",IF(V91&lt;W91,"×",IF(V91=W91,"△")))</f>
        <v>△</v>
      </c>
      <c r="W92" s="333"/>
      <c r="X92" s="332" t="str">
        <f>IF(X91&gt;Y91,"○",IF(X91&lt;Y91,"×",IF(X91=Y91,"△")))</f>
        <v>△</v>
      </c>
      <c r="Y92" s="333"/>
      <c r="Z92" s="304"/>
      <c r="AA92" s="305"/>
      <c r="AB92" s="367"/>
      <c r="AC92" s="365"/>
      <c r="AD92" s="365"/>
      <c r="AE92" s="363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>
      <selection activeCell="G18" sqref="G18:M19"/>
    </sheetView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53</v>
      </c>
      <c r="U1" s="275"/>
      <c r="V1" s="275"/>
      <c r="W1" s="275"/>
      <c r="X1" s="274" t="str">
        <f>U10組合せ!AH120</f>
        <v>城見ヶ丘運動公園サッカー場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183</v>
      </c>
      <c r="J3" s="275"/>
      <c r="M3" s="72"/>
      <c r="R3" s="72"/>
      <c r="S3" s="72"/>
      <c r="T3" s="72"/>
      <c r="U3" s="72"/>
      <c r="V3" s="10"/>
      <c r="X3" s="275" t="s">
        <v>184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3" t="str">
        <f>U10組合せ!AF134</f>
        <v>大谷東フットボールクラブ</v>
      </c>
      <c r="D7" s="283"/>
      <c r="E7" s="69"/>
      <c r="F7" s="106"/>
      <c r="G7" s="283" t="str">
        <f>U10組合せ!AF132</f>
        <v>ＦＣアリーバ</v>
      </c>
      <c r="H7" s="283"/>
      <c r="I7" s="69"/>
      <c r="J7" s="112"/>
      <c r="K7" s="283" t="str">
        <f>U10組合せ!AF130</f>
        <v>那須野ヶ原ＦＣボンジボーラ　イエロー</v>
      </c>
      <c r="L7" s="283"/>
      <c r="M7" s="69"/>
      <c r="N7" s="112"/>
      <c r="O7" s="282" t="str">
        <f>U10組合せ!AF128</f>
        <v>ＢＬＵＥ　ＴＨＵＮＤＥＲ</v>
      </c>
      <c r="P7" s="282"/>
      <c r="Q7" s="112"/>
      <c r="R7" s="283" t="str">
        <f>U10組合せ!AF126</f>
        <v>ＪＦＣアミスタ市貝</v>
      </c>
      <c r="S7" s="283"/>
      <c r="T7" s="69"/>
      <c r="U7" s="112"/>
      <c r="V7" s="283" t="str">
        <f>U10組合せ!AF124</f>
        <v>ＦＣ毛野</v>
      </c>
      <c r="W7" s="283"/>
      <c r="X7" s="69"/>
      <c r="Y7" s="112"/>
      <c r="Z7" s="281" t="str">
        <f>U10組合せ!AF122</f>
        <v>石井フットボールクラブ</v>
      </c>
      <c r="AA7" s="281"/>
      <c r="AB7" s="69"/>
      <c r="AC7" s="112"/>
      <c r="AD7" s="283" t="str">
        <f>U10組合せ!AF120</f>
        <v>鹿沼東光ＦＣ</v>
      </c>
      <c r="AE7" s="283"/>
    </row>
    <row r="8" spans="1:33" ht="20.100000000000001" customHeight="1">
      <c r="A8" s="1"/>
      <c r="B8" s="1"/>
      <c r="C8" s="283"/>
      <c r="D8" s="283"/>
      <c r="E8" s="69"/>
      <c r="F8" s="106"/>
      <c r="G8" s="283"/>
      <c r="H8" s="283"/>
      <c r="I8" s="69"/>
      <c r="J8" s="112"/>
      <c r="K8" s="283"/>
      <c r="L8" s="283"/>
      <c r="M8" s="69"/>
      <c r="N8" s="112"/>
      <c r="O8" s="282"/>
      <c r="P8" s="282"/>
      <c r="Q8" s="112"/>
      <c r="R8" s="283"/>
      <c r="S8" s="283"/>
      <c r="T8" s="69"/>
      <c r="U8" s="112"/>
      <c r="V8" s="283"/>
      <c r="W8" s="283"/>
      <c r="X8" s="69"/>
      <c r="Y8" s="112"/>
      <c r="Z8" s="281"/>
      <c r="AA8" s="281"/>
      <c r="AB8" s="69"/>
      <c r="AC8" s="112"/>
      <c r="AD8" s="283"/>
      <c r="AE8" s="283"/>
    </row>
    <row r="9" spans="1:33" ht="20.100000000000001" customHeight="1">
      <c r="A9" s="1"/>
      <c r="B9" s="1"/>
      <c r="C9" s="283"/>
      <c r="D9" s="283"/>
      <c r="E9" s="69"/>
      <c r="F9" s="106"/>
      <c r="G9" s="283"/>
      <c r="H9" s="283"/>
      <c r="I9" s="69"/>
      <c r="J9" s="112"/>
      <c r="K9" s="283"/>
      <c r="L9" s="283"/>
      <c r="M9" s="69"/>
      <c r="N9" s="112"/>
      <c r="O9" s="282"/>
      <c r="P9" s="282"/>
      <c r="Q9" s="112"/>
      <c r="R9" s="283"/>
      <c r="S9" s="283"/>
      <c r="T9" s="69"/>
      <c r="U9" s="112"/>
      <c r="V9" s="283"/>
      <c r="W9" s="283"/>
      <c r="X9" s="69"/>
      <c r="Y9" s="112"/>
      <c r="Z9" s="281"/>
      <c r="AA9" s="281"/>
      <c r="AB9" s="69"/>
      <c r="AC9" s="112"/>
      <c r="AD9" s="283"/>
      <c r="AE9" s="283"/>
    </row>
    <row r="10" spans="1:33" ht="19.5" customHeight="1">
      <c r="A10" s="1"/>
      <c r="B10" s="1"/>
      <c r="C10" s="283"/>
      <c r="D10" s="283"/>
      <c r="E10" s="69"/>
      <c r="F10" s="106"/>
      <c r="G10" s="283"/>
      <c r="H10" s="283"/>
      <c r="I10" s="69"/>
      <c r="J10" s="112"/>
      <c r="K10" s="283"/>
      <c r="L10" s="283"/>
      <c r="M10" s="69"/>
      <c r="N10" s="112"/>
      <c r="O10" s="282"/>
      <c r="P10" s="282"/>
      <c r="Q10" s="112"/>
      <c r="R10" s="283"/>
      <c r="S10" s="283"/>
      <c r="T10" s="69"/>
      <c r="U10" s="112"/>
      <c r="V10" s="283"/>
      <c r="W10" s="283"/>
      <c r="X10" s="69"/>
      <c r="Y10" s="112"/>
      <c r="Z10" s="281"/>
      <c r="AA10" s="281"/>
      <c r="AB10" s="69"/>
      <c r="AC10" s="112"/>
      <c r="AD10" s="283"/>
      <c r="AE10" s="283"/>
    </row>
    <row r="11" spans="1:33" ht="20.100000000000001" customHeight="1">
      <c r="A11" s="1"/>
      <c r="B11" s="1"/>
      <c r="C11" s="283"/>
      <c r="D11" s="283"/>
      <c r="E11" s="69"/>
      <c r="F11" s="106"/>
      <c r="G11" s="283"/>
      <c r="H11" s="283"/>
      <c r="I11" s="69"/>
      <c r="J11" s="112"/>
      <c r="K11" s="283"/>
      <c r="L11" s="283"/>
      <c r="M11" s="69"/>
      <c r="N11" s="112"/>
      <c r="O11" s="282"/>
      <c r="P11" s="282"/>
      <c r="Q11" s="112"/>
      <c r="R11" s="283"/>
      <c r="S11" s="283"/>
      <c r="T11" s="69"/>
      <c r="U11" s="112"/>
      <c r="V11" s="283"/>
      <c r="W11" s="283"/>
      <c r="X11" s="69"/>
      <c r="Y11" s="112"/>
      <c r="Z11" s="281"/>
      <c r="AA11" s="281"/>
      <c r="AB11" s="69"/>
      <c r="AC11" s="112"/>
      <c r="AD11" s="283"/>
      <c r="AE11" s="283"/>
    </row>
    <row r="12" spans="1:33" ht="20.100000000000001" customHeight="1">
      <c r="A12" s="1"/>
      <c r="B12" s="1"/>
      <c r="C12" s="283"/>
      <c r="D12" s="283"/>
      <c r="E12" s="69"/>
      <c r="F12" s="106"/>
      <c r="G12" s="283"/>
      <c r="H12" s="283"/>
      <c r="I12" s="69"/>
      <c r="J12" s="112"/>
      <c r="K12" s="283"/>
      <c r="L12" s="283"/>
      <c r="M12" s="69"/>
      <c r="N12" s="112"/>
      <c r="O12" s="282"/>
      <c r="P12" s="282"/>
      <c r="Q12" s="112"/>
      <c r="R12" s="283"/>
      <c r="S12" s="283"/>
      <c r="T12" s="69"/>
      <c r="U12" s="112"/>
      <c r="V12" s="283"/>
      <c r="W12" s="283"/>
      <c r="X12" s="69"/>
      <c r="Y12" s="112"/>
      <c r="Z12" s="281"/>
      <c r="AA12" s="281"/>
      <c r="AB12" s="69"/>
      <c r="AC12" s="112"/>
      <c r="AD12" s="283"/>
      <c r="AE12" s="283"/>
    </row>
    <row r="13" spans="1:33" ht="20.100000000000001" customHeight="1">
      <c r="A13" s="1"/>
      <c r="B13" s="1"/>
      <c r="C13" s="283"/>
      <c r="D13" s="283"/>
      <c r="E13" s="69"/>
      <c r="F13" s="106"/>
      <c r="G13" s="283"/>
      <c r="H13" s="283"/>
      <c r="I13" s="69"/>
      <c r="J13" s="112"/>
      <c r="K13" s="283"/>
      <c r="L13" s="283"/>
      <c r="M13" s="69"/>
      <c r="N13" s="112"/>
      <c r="O13" s="282"/>
      <c r="P13" s="282"/>
      <c r="Q13" s="112"/>
      <c r="R13" s="283"/>
      <c r="S13" s="283"/>
      <c r="T13" s="69"/>
      <c r="U13" s="112"/>
      <c r="V13" s="283"/>
      <c r="W13" s="283"/>
      <c r="X13" s="69"/>
      <c r="Y13" s="112"/>
      <c r="Z13" s="281"/>
      <c r="AA13" s="281"/>
      <c r="AB13" s="69"/>
      <c r="AC13" s="112"/>
      <c r="AD13" s="283"/>
      <c r="AE13" s="283"/>
    </row>
    <row r="14" spans="1:33" ht="19.5" customHeight="1">
      <c r="A14" s="1"/>
      <c r="B14" s="1"/>
      <c r="C14" s="283"/>
      <c r="D14" s="283"/>
      <c r="E14" s="69"/>
      <c r="F14" s="106"/>
      <c r="G14" s="283"/>
      <c r="H14" s="283"/>
      <c r="I14" s="69"/>
      <c r="J14" s="112"/>
      <c r="K14" s="283"/>
      <c r="L14" s="283"/>
      <c r="M14" s="69"/>
      <c r="N14" s="112"/>
      <c r="O14" s="282"/>
      <c r="P14" s="282"/>
      <c r="Q14" s="112"/>
      <c r="R14" s="283"/>
      <c r="S14" s="283"/>
      <c r="T14" s="69"/>
      <c r="U14" s="112"/>
      <c r="V14" s="283"/>
      <c r="W14" s="283"/>
      <c r="X14" s="69"/>
      <c r="Y14" s="112"/>
      <c r="Z14" s="281"/>
      <c r="AA14" s="281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大谷東フットボールクラブ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ＦＣアリーバ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338" t="str">
        <f>K7</f>
        <v>那須野ヶ原ＦＣボンジボーラ　イエロー</v>
      </c>
      <c r="H18" s="338"/>
      <c r="I18" s="338"/>
      <c r="J18" s="338"/>
      <c r="K18" s="338"/>
      <c r="L18" s="338"/>
      <c r="M18" s="338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ＢＬＵＥ　ＴＨＵＮＤＥＲ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338"/>
      <c r="H19" s="338"/>
      <c r="I19" s="338"/>
      <c r="J19" s="338"/>
      <c r="K19" s="338"/>
      <c r="L19" s="338"/>
      <c r="M19" s="338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ＪＦＣアミスタ市貝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ＦＣ毛野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石井フットボールクラブ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鹿沼東光ＦＣ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大谷東フットボールクラブ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338" t="str">
        <f>K7</f>
        <v>那須野ヶ原ＦＣボンジボーラ　イエロー</v>
      </c>
      <c r="V24" s="338"/>
      <c r="W24" s="338"/>
      <c r="X24" s="338"/>
      <c r="Y24" s="338"/>
      <c r="Z24" s="338"/>
      <c r="AA24" s="338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338"/>
      <c r="V25" s="338"/>
      <c r="W25" s="338"/>
      <c r="X25" s="338"/>
      <c r="Y25" s="338"/>
      <c r="Z25" s="338"/>
      <c r="AA25" s="338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ＦＣアリーバ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ＢＬＵＥ　ＴＨＵＮＤＥＲ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ＪＦＣアミスタ市貝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石井フットボールクラブ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ＦＣ毛野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鹿沼東光ＦＣ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大谷東フットボールクラブ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ＢＬＵＥ　ＴＨＵＮＤＥＲ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ＦＣアリーバ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338" t="str">
        <f>K7</f>
        <v>那須野ヶ原ＦＣボンジボーラ　イエロー</v>
      </c>
      <c r="V34" s="338"/>
      <c r="W34" s="338"/>
      <c r="X34" s="338"/>
      <c r="Y34" s="338"/>
      <c r="Z34" s="338"/>
      <c r="AA34" s="338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338"/>
      <c r="V35" s="338"/>
      <c r="W35" s="338"/>
      <c r="X35" s="338"/>
      <c r="Y35" s="338"/>
      <c r="Z35" s="338"/>
      <c r="AA35" s="338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ＪＦＣアミスタ市貝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鹿沼東光ＦＣ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ＦＣ毛野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石井フットボールクラブ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Iリーグ</v>
      </c>
      <c r="C41" s="289"/>
      <c r="D41" s="289"/>
      <c r="E41" s="290"/>
      <c r="F41" s="339" t="str">
        <f>B43</f>
        <v>大谷東フットボールクラブ</v>
      </c>
      <c r="G41" s="340"/>
      <c r="H41" s="320" t="str">
        <f>B45</f>
        <v>ＦＣアリーバ</v>
      </c>
      <c r="I41" s="321"/>
      <c r="J41" s="328" t="str">
        <f>B47</f>
        <v>那須野ヶ原ＦＣボンジボーラ　イエロー</v>
      </c>
      <c r="K41" s="329"/>
      <c r="L41" s="316" t="str">
        <f>B49</f>
        <v>ＢＬＵＥ　ＴＨＵＮＤＥＲ</v>
      </c>
      <c r="M41" s="317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IIリーグ</v>
      </c>
      <c r="S41" s="289"/>
      <c r="T41" s="289"/>
      <c r="U41" s="290"/>
      <c r="V41" s="339" t="str">
        <f>R7</f>
        <v>ＪＦＣアミスタ市貝</v>
      </c>
      <c r="W41" s="340"/>
      <c r="X41" s="296" t="str">
        <f>V7</f>
        <v>ＦＣ毛野</v>
      </c>
      <c r="Y41" s="298"/>
      <c r="Z41" s="339" t="str">
        <f>Z7</f>
        <v>石井フットボールクラブ</v>
      </c>
      <c r="AA41" s="340"/>
      <c r="AB41" s="316" t="str">
        <f>AD7</f>
        <v>鹿沼東光ＦＣ</v>
      </c>
      <c r="AC41" s="317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41"/>
      <c r="G42" s="342"/>
      <c r="H42" s="322"/>
      <c r="I42" s="323"/>
      <c r="J42" s="330"/>
      <c r="K42" s="331"/>
      <c r="L42" s="318"/>
      <c r="M42" s="319"/>
      <c r="N42" s="295"/>
      <c r="O42" s="295"/>
      <c r="P42" s="295"/>
      <c r="Q42" s="116"/>
      <c r="R42" s="291"/>
      <c r="S42" s="292"/>
      <c r="T42" s="292"/>
      <c r="U42" s="293"/>
      <c r="V42" s="341"/>
      <c r="W42" s="342"/>
      <c r="X42" s="299"/>
      <c r="Y42" s="301"/>
      <c r="Z42" s="341"/>
      <c r="AA42" s="342"/>
      <c r="AB42" s="318"/>
      <c r="AC42" s="319"/>
      <c r="AD42" s="295"/>
      <c r="AE42" s="295"/>
      <c r="AF42" s="295"/>
    </row>
    <row r="43" spans="2:33" ht="20.100000000000001" customHeight="1">
      <c r="B43" s="310" t="str">
        <f>C7</f>
        <v>大谷東フットボールクラブ</v>
      </c>
      <c r="C43" s="311"/>
      <c r="D43" s="311"/>
      <c r="E43" s="312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296" t="str">
        <f>R7</f>
        <v>ＪＦＣアミスタ市貝</v>
      </c>
      <c r="S43" s="297"/>
      <c r="T43" s="297"/>
      <c r="U43" s="298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313"/>
      <c r="C44" s="314"/>
      <c r="D44" s="314"/>
      <c r="E44" s="315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299"/>
      <c r="S44" s="300"/>
      <c r="T44" s="300"/>
      <c r="U44" s="301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ＦＣアリーバ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0" t="str">
        <f>V7</f>
        <v>ＦＣ毛野</v>
      </c>
      <c r="S45" s="311"/>
      <c r="T45" s="311"/>
      <c r="U45" s="31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3"/>
      <c r="S46" s="314"/>
      <c r="T46" s="314"/>
      <c r="U46" s="31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296" t="str">
        <f>K7</f>
        <v>那須野ヶ原ＦＣボンジボーラ　イエロー</v>
      </c>
      <c r="C47" s="297"/>
      <c r="D47" s="297"/>
      <c r="E47" s="298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90" t="str">
        <f>Z7</f>
        <v>石井フットボールクラブ</v>
      </c>
      <c r="S47" s="391"/>
      <c r="T47" s="391"/>
      <c r="U47" s="39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299"/>
      <c r="C48" s="300"/>
      <c r="D48" s="300"/>
      <c r="E48" s="301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93"/>
      <c r="S48" s="394"/>
      <c r="T48" s="394"/>
      <c r="U48" s="39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0" t="str">
        <f>O7</f>
        <v>ＢＬＵＥ　ＴＨＵＮＤＥＲ</v>
      </c>
      <c r="C49" s="311"/>
      <c r="D49" s="311"/>
      <c r="E49" s="312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鹿沼東光ＦＣ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3"/>
      <c r="C50" s="314"/>
      <c r="D50" s="314"/>
      <c r="E50" s="315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1.7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U10組合せ!Q3</f>
        <v>１次ラウンド</v>
      </c>
      <c r="J52" s="274"/>
      <c r="K52" s="274"/>
      <c r="L52" s="274"/>
      <c r="M52" s="274"/>
      <c r="N52" s="108"/>
      <c r="O52" s="108"/>
      <c r="P52" s="108"/>
      <c r="Q52" s="108"/>
      <c r="R52" s="108"/>
      <c r="T52" s="275" t="s">
        <v>54</v>
      </c>
      <c r="U52" s="275"/>
      <c r="V52" s="275"/>
      <c r="W52" s="275"/>
      <c r="X52" s="274" t="str">
        <f>U10組合せ!AH104</f>
        <v>宇都宮市石井緑地サッカー場5・6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72"/>
      <c r="S53" s="72"/>
      <c r="T53" s="72"/>
      <c r="U53" s="7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275" t="s">
        <v>185</v>
      </c>
      <c r="J54" s="275"/>
      <c r="M54" s="72"/>
      <c r="R54" s="72"/>
      <c r="S54" s="72"/>
      <c r="T54" s="72"/>
      <c r="U54" s="72"/>
      <c r="V54" s="10"/>
      <c r="X54" s="275" t="s">
        <v>186</v>
      </c>
      <c r="Y54" s="275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0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09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53"/>
      <c r="E56" s="12"/>
      <c r="F56" s="12"/>
      <c r="G56" s="110"/>
      <c r="H56" s="11"/>
      <c r="I56" s="111"/>
      <c r="J56" s="12"/>
      <c r="K56" s="13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10"/>
      <c r="W56" s="11"/>
      <c r="X56" s="111"/>
      <c r="Y56" s="12"/>
      <c r="Z56" s="13"/>
      <c r="AA56" s="53"/>
      <c r="AB56" s="12"/>
      <c r="AC56" s="12"/>
      <c r="AD56" s="13"/>
    </row>
    <row r="57" spans="1:33" ht="20.100000000000001" customHeight="1">
      <c r="A57" s="1"/>
      <c r="B57" s="1"/>
      <c r="C57" s="276">
        <v>1</v>
      </c>
      <c r="D57" s="276"/>
      <c r="E57" s="18"/>
      <c r="F57" s="1"/>
      <c r="G57" s="276">
        <v>2</v>
      </c>
      <c r="H57" s="276"/>
      <c r="I57" s="18"/>
      <c r="J57" s="1"/>
      <c r="K57" s="276">
        <v>3</v>
      </c>
      <c r="L57" s="276"/>
      <c r="M57" s="18"/>
      <c r="N57" s="1"/>
      <c r="O57" s="276">
        <v>4</v>
      </c>
      <c r="P57" s="276"/>
      <c r="Q57" s="1"/>
      <c r="R57" s="276">
        <v>5</v>
      </c>
      <c r="S57" s="276"/>
      <c r="T57" s="18"/>
      <c r="U57" s="1"/>
      <c r="V57" s="276">
        <v>6</v>
      </c>
      <c r="W57" s="276"/>
      <c r="X57" s="18"/>
      <c r="Y57" s="1"/>
      <c r="Z57" s="276">
        <v>7</v>
      </c>
      <c r="AA57" s="276"/>
      <c r="AB57" s="18"/>
      <c r="AC57" s="1"/>
      <c r="AD57" s="276">
        <v>8</v>
      </c>
      <c r="AE57" s="276"/>
    </row>
    <row r="58" spans="1:33" ht="20.100000000000001" customHeight="1">
      <c r="A58" s="1"/>
      <c r="B58" s="1"/>
      <c r="C58" s="282" t="str">
        <f>U10組合せ!AF118</f>
        <v>小山ウエストＪＦＣ</v>
      </c>
      <c r="D58" s="282"/>
      <c r="E58" s="69"/>
      <c r="F58" s="106"/>
      <c r="G58" s="353" t="str">
        <f>U10組合せ!AF116</f>
        <v>ＴＥＡＭ　é ｘｉｔｏ　　　</v>
      </c>
      <c r="H58" s="353"/>
      <c r="I58" s="69"/>
      <c r="J58" s="112"/>
      <c r="K58" s="283" t="str">
        <f>U10組合せ!AF114</f>
        <v>上松山クラブ</v>
      </c>
      <c r="L58" s="283"/>
      <c r="M58" s="69"/>
      <c r="N58" s="112"/>
      <c r="O58" s="281" t="str">
        <f>U10組合せ!AF112</f>
        <v>ＧＲＳ足利Ｊｒ．</v>
      </c>
      <c r="P58" s="281"/>
      <c r="Q58" s="112"/>
      <c r="R58" s="281" t="str">
        <f>U10組合せ!AF110</f>
        <v>清原陽東サッカースポーツ少年団</v>
      </c>
      <c r="S58" s="281"/>
      <c r="T58" s="69"/>
      <c r="U58" s="112"/>
      <c r="V58" s="283" t="str">
        <f>U10組合せ!AF108</f>
        <v>紫塚ＦＣ</v>
      </c>
      <c r="W58" s="283"/>
      <c r="X58" s="69"/>
      <c r="Y58" s="112"/>
      <c r="Z58" s="283" t="str">
        <f>U10組合せ!AF106</f>
        <v>ＪＦＣアミスタ市貝Ｂ</v>
      </c>
      <c r="AA58" s="283"/>
      <c r="AB58" s="69"/>
      <c r="AC58" s="112"/>
      <c r="AD58" s="281" t="str">
        <f>U10組合せ!AF104</f>
        <v>ＪＦＣ　Ｗｉｎｇ</v>
      </c>
      <c r="AE58" s="281"/>
    </row>
    <row r="59" spans="1:33" ht="20.100000000000001" customHeight="1">
      <c r="A59" s="1"/>
      <c r="B59" s="1"/>
      <c r="C59" s="282"/>
      <c r="D59" s="282"/>
      <c r="E59" s="69"/>
      <c r="F59" s="106"/>
      <c r="G59" s="353"/>
      <c r="H59" s="353"/>
      <c r="I59" s="69"/>
      <c r="J59" s="112"/>
      <c r="K59" s="283"/>
      <c r="L59" s="283"/>
      <c r="M59" s="69"/>
      <c r="N59" s="112"/>
      <c r="O59" s="281"/>
      <c r="P59" s="281"/>
      <c r="Q59" s="112"/>
      <c r="R59" s="281"/>
      <c r="S59" s="281"/>
      <c r="T59" s="69"/>
      <c r="U59" s="112"/>
      <c r="V59" s="283"/>
      <c r="W59" s="283"/>
      <c r="X59" s="69"/>
      <c r="Y59" s="112"/>
      <c r="Z59" s="283"/>
      <c r="AA59" s="283"/>
      <c r="AB59" s="69"/>
      <c r="AC59" s="112"/>
      <c r="AD59" s="281"/>
      <c r="AE59" s="281"/>
    </row>
    <row r="60" spans="1:33" ht="20.100000000000001" customHeight="1">
      <c r="A60" s="1"/>
      <c r="B60" s="1"/>
      <c r="C60" s="282"/>
      <c r="D60" s="282"/>
      <c r="E60" s="69"/>
      <c r="F60" s="106"/>
      <c r="G60" s="353"/>
      <c r="H60" s="353"/>
      <c r="I60" s="69"/>
      <c r="J60" s="112"/>
      <c r="K60" s="283"/>
      <c r="L60" s="283"/>
      <c r="M60" s="69"/>
      <c r="N60" s="112"/>
      <c r="O60" s="281"/>
      <c r="P60" s="281"/>
      <c r="Q60" s="112"/>
      <c r="R60" s="281"/>
      <c r="S60" s="281"/>
      <c r="T60" s="69"/>
      <c r="U60" s="112"/>
      <c r="V60" s="283"/>
      <c r="W60" s="283"/>
      <c r="X60" s="69"/>
      <c r="Y60" s="112"/>
      <c r="Z60" s="283"/>
      <c r="AA60" s="283"/>
      <c r="AB60" s="69"/>
      <c r="AC60" s="112"/>
      <c r="AD60" s="281"/>
      <c r="AE60" s="281"/>
    </row>
    <row r="61" spans="1:33" ht="19.5" customHeight="1">
      <c r="A61" s="1"/>
      <c r="B61" s="1"/>
      <c r="C61" s="282"/>
      <c r="D61" s="282"/>
      <c r="E61" s="69"/>
      <c r="F61" s="106"/>
      <c r="G61" s="353"/>
      <c r="H61" s="353"/>
      <c r="I61" s="69"/>
      <c r="J61" s="112"/>
      <c r="K61" s="283"/>
      <c r="L61" s="283"/>
      <c r="M61" s="69"/>
      <c r="N61" s="112"/>
      <c r="O61" s="281"/>
      <c r="P61" s="281"/>
      <c r="Q61" s="112"/>
      <c r="R61" s="281"/>
      <c r="S61" s="281"/>
      <c r="T61" s="69"/>
      <c r="U61" s="112"/>
      <c r="V61" s="283"/>
      <c r="W61" s="283"/>
      <c r="X61" s="69"/>
      <c r="Y61" s="112"/>
      <c r="Z61" s="283"/>
      <c r="AA61" s="283"/>
      <c r="AB61" s="69"/>
      <c r="AC61" s="112"/>
      <c r="AD61" s="281"/>
      <c r="AE61" s="281"/>
    </row>
    <row r="62" spans="1:33" ht="20.100000000000001" customHeight="1">
      <c r="A62" s="1"/>
      <c r="B62" s="1"/>
      <c r="C62" s="282"/>
      <c r="D62" s="282"/>
      <c r="E62" s="69"/>
      <c r="F62" s="106"/>
      <c r="G62" s="353"/>
      <c r="H62" s="353"/>
      <c r="I62" s="69"/>
      <c r="J62" s="112"/>
      <c r="K62" s="283"/>
      <c r="L62" s="283"/>
      <c r="M62" s="69"/>
      <c r="N62" s="112"/>
      <c r="O62" s="281"/>
      <c r="P62" s="281"/>
      <c r="Q62" s="112"/>
      <c r="R62" s="281"/>
      <c r="S62" s="281"/>
      <c r="T62" s="69"/>
      <c r="U62" s="112"/>
      <c r="V62" s="283"/>
      <c r="W62" s="283"/>
      <c r="X62" s="69"/>
      <c r="Y62" s="112"/>
      <c r="Z62" s="283"/>
      <c r="AA62" s="283"/>
      <c r="AB62" s="69"/>
      <c r="AC62" s="112"/>
      <c r="AD62" s="281"/>
      <c r="AE62" s="281"/>
    </row>
    <row r="63" spans="1:33" ht="20.100000000000001" customHeight="1">
      <c r="A63" s="1"/>
      <c r="B63" s="1"/>
      <c r="C63" s="282"/>
      <c r="D63" s="282"/>
      <c r="E63" s="69"/>
      <c r="F63" s="106"/>
      <c r="G63" s="353"/>
      <c r="H63" s="353"/>
      <c r="I63" s="69"/>
      <c r="J63" s="112"/>
      <c r="K63" s="283"/>
      <c r="L63" s="283"/>
      <c r="M63" s="69"/>
      <c r="N63" s="112"/>
      <c r="O63" s="281"/>
      <c r="P63" s="281"/>
      <c r="Q63" s="112"/>
      <c r="R63" s="281"/>
      <c r="S63" s="281"/>
      <c r="T63" s="69"/>
      <c r="U63" s="112"/>
      <c r="V63" s="283"/>
      <c r="W63" s="283"/>
      <c r="X63" s="69"/>
      <c r="Y63" s="112"/>
      <c r="Z63" s="283"/>
      <c r="AA63" s="283"/>
      <c r="AB63" s="69"/>
      <c r="AC63" s="112"/>
      <c r="AD63" s="281"/>
      <c r="AE63" s="281"/>
    </row>
    <row r="64" spans="1:33" ht="20.100000000000001" customHeight="1">
      <c r="A64" s="1"/>
      <c r="B64" s="1"/>
      <c r="C64" s="282"/>
      <c r="D64" s="282"/>
      <c r="E64" s="69"/>
      <c r="F64" s="106"/>
      <c r="G64" s="353"/>
      <c r="H64" s="353"/>
      <c r="I64" s="69"/>
      <c r="J64" s="112"/>
      <c r="K64" s="283"/>
      <c r="L64" s="283"/>
      <c r="M64" s="69"/>
      <c r="N64" s="112"/>
      <c r="O64" s="281"/>
      <c r="P64" s="281"/>
      <c r="Q64" s="112"/>
      <c r="R64" s="281"/>
      <c r="S64" s="281"/>
      <c r="T64" s="69"/>
      <c r="U64" s="112"/>
      <c r="V64" s="283"/>
      <c r="W64" s="283"/>
      <c r="X64" s="69"/>
      <c r="Y64" s="112"/>
      <c r="Z64" s="283"/>
      <c r="AA64" s="283"/>
      <c r="AB64" s="69"/>
      <c r="AC64" s="112"/>
      <c r="AD64" s="281"/>
      <c r="AE64" s="281"/>
    </row>
    <row r="65" spans="1:33" ht="19.5" customHeight="1">
      <c r="A65" s="1"/>
      <c r="B65" s="1"/>
      <c r="C65" s="282"/>
      <c r="D65" s="282"/>
      <c r="E65" s="69"/>
      <c r="F65" s="106"/>
      <c r="G65" s="353"/>
      <c r="H65" s="353"/>
      <c r="I65" s="69"/>
      <c r="J65" s="112"/>
      <c r="K65" s="283"/>
      <c r="L65" s="283"/>
      <c r="M65" s="69"/>
      <c r="N65" s="112"/>
      <c r="O65" s="281"/>
      <c r="P65" s="281"/>
      <c r="Q65" s="112"/>
      <c r="R65" s="281"/>
      <c r="S65" s="281"/>
      <c r="T65" s="69"/>
      <c r="U65" s="112"/>
      <c r="V65" s="283"/>
      <c r="W65" s="283"/>
      <c r="X65" s="69"/>
      <c r="Y65" s="112"/>
      <c r="Z65" s="283"/>
      <c r="AA65" s="283"/>
      <c r="AB65" s="69"/>
      <c r="AC65" s="112"/>
      <c r="AD65" s="281"/>
      <c r="AE65" s="281"/>
    </row>
    <row r="66" spans="1:33" ht="19.2">
      <c r="B66" s="68" t="s">
        <v>91</v>
      </c>
      <c r="D66" s="6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13"/>
      <c r="AD66" s="120" t="s">
        <v>158</v>
      </c>
      <c r="AE66" s="120" t="s">
        <v>157</v>
      </c>
      <c r="AF66" s="120" t="s">
        <v>159</v>
      </c>
      <c r="AG66" s="114"/>
    </row>
    <row r="67" spans="1:33" ht="13.5" customHeight="1">
      <c r="B67" s="276" t="s">
        <v>92</v>
      </c>
      <c r="C67" s="276" t="s">
        <v>4</v>
      </c>
      <c r="D67" s="284">
        <v>0.5</v>
      </c>
      <c r="E67" s="284"/>
      <c r="F67" s="284"/>
      <c r="G67" s="279" t="str">
        <f>C58</f>
        <v>小山ウエストＪＦＣ</v>
      </c>
      <c r="H67" s="279"/>
      <c r="I67" s="279"/>
      <c r="J67" s="279"/>
      <c r="K67" s="279"/>
      <c r="L67" s="279"/>
      <c r="M67" s="279"/>
      <c r="N67" s="278">
        <f>P67+P68</f>
        <v>0</v>
      </c>
      <c r="O67" s="285" t="s">
        <v>9</v>
      </c>
      <c r="P67" s="141">
        <v>0</v>
      </c>
      <c r="Q67" s="7" t="s">
        <v>45</v>
      </c>
      <c r="R67" s="141">
        <v>0</v>
      </c>
      <c r="S67" s="285" t="s">
        <v>10</v>
      </c>
      <c r="T67" s="278">
        <f>R67+R68</f>
        <v>0</v>
      </c>
      <c r="U67" s="279" t="str">
        <f>G58</f>
        <v>ＴＥＡＭ　é ｘｉｔｏ　　　</v>
      </c>
      <c r="V67" s="279"/>
      <c r="W67" s="279"/>
      <c r="X67" s="279"/>
      <c r="Y67" s="279"/>
      <c r="Z67" s="279"/>
      <c r="AA67" s="279"/>
      <c r="AC67" s="280" t="s">
        <v>127</v>
      </c>
      <c r="AD67" s="286">
        <v>5</v>
      </c>
      <c r="AE67" s="286" t="s">
        <v>157</v>
      </c>
      <c r="AF67" s="286">
        <v>6</v>
      </c>
      <c r="AG67" s="277" t="s">
        <v>128</v>
      </c>
    </row>
    <row r="68" spans="1:33" ht="14.1" customHeight="1">
      <c r="B68" s="276"/>
      <c r="C68" s="276"/>
      <c r="D68" s="284"/>
      <c r="E68" s="284"/>
      <c r="F68" s="284"/>
      <c r="G68" s="279"/>
      <c r="H68" s="279"/>
      <c r="I68" s="279"/>
      <c r="J68" s="279"/>
      <c r="K68" s="279"/>
      <c r="L68" s="279"/>
      <c r="M68" s="279"/>
      <c r="N68" s="278"/>
      <c r="O68" s="285"/>
      <c r="P68" s="141">
        <v>0</v>
      </c>
      <c r="Q68" s="7" t="s">
        <v>45</v>
      </c>
      <c r="R68" s="141">
        <v>0</v>
      </c>
      <c r="S68" s="285"/>
      <c r="T68" s="278"/>
      <c r="U68" s="279"/>
      <c r="V68" s="279"/>
      <c r="W68" s="279"/>
      <c r="X68" s="279"/>
      <c r="Y68" s="279"/>
      <c r="Z68" s="279"/>
      <c r="AA68" s="279"/>
      <c r="AC68" s="280"/>
      <c r="AD68" s="286"/>
      <c r="AE68" s="286"/>
      <c r="AF68" s="286"/>
      <c r="AG68" s="277"/>
    </row>
    <row r="69" spans="1:33" ht="14.1" customHeight="1">
      <c r="B69" s="276" t="s">
        <v>93</v>
      </c>
      <c r="C69" s="276" t="s">
        <v>4</v>
      </c>
      <c r="D69" s="284">
        <v>0.5</v>
      </c>
      <c r="E69" s="284"/>
      <c r="F69" s="284"/>
      <c r="G69" s="279" t="str">
        <f>K58</f>
        <v>上松山クラブ</v>
      </c>
      <c r="H69" s="279"/>
      <c r="I69" s="279"/>
      <c r="J69" s="279"/>
      <c r="K69" s="279"/>
      <c r="L69" s="279"/>
      <c r="M69" s="279"/>
      <c r="N69" s="278">
        <f>P69+P70</f>
        <v>0</v>
      </c>
      <c r="O69" s="285" t="s">
        <v>9</v>
      </c>
      <c r="P69" s="141">
        <v>0</v>
      </c>
      <c r="Q69" s="7" t="s">
        <v>45</v>
      </c>
      <c r="R69" s="141">
        <v>0</v>
      </c>
      <c r="S69" s="285" t="s">
        <v>10</v>
      </c>
      <c r="T69" s="278">
        <f>R69+R70</f>
        <v>0</v>
      </c>
      <c r="U69" s="279" t="str">
        <f>O58</f>
        <v>ＧＲＳ足利Ｊｒ．</v>
      </c>
      <c r="V69" s="279"/>
      <c r="W69" s="279"/>
      <c r="X69" s="279"/>
      <c r="Y69" s="279"/>
      <c r="Z69" s="279"/>
      <c r="AA69" s="279"/>
      <c r="AC69" s="280" t="s">
        <v>127</v>
      </c>
      <c r="AD69" s="286">
        <v>7</v>
      </c>
      <c r="AE69" s="286" t="s">
        <v>157</v>
      </c>
      <c r="AF69" s="286">
        <v>8</v>
      </c>
      <c r="AG69" s="277" t="s">
        <v>128</v>
      </c>
    </row>
    <row r="70" spans="1:33" ht="14.1" customHeight="1">
      <c r="B70" s="276"/>
      <c r="C70" s="276"/>
      <c r="D70" s="284"/>
      <c r="E70" s="284"/>
      <c r="F70" s="284"/>
      <c r="G70" s="279"/>
      <c r="H70" s="279"/>
      <c r="I70" s="279"/>
      <c r="J70" s="279"/>
      <c r="K70" s="279"/>
      <c r="L70" s="279"/>
      <c r="M70" s="279"/>
      <c r="N70" s="278"/>
      <c r="O70" s="285"/>
      <c r="P70" s="141">
        <v>0</v>
      </c>
      <c r="Q70" s="7" t="s">
        <v>45</v>
      </c>
      <c r="R70" s="141">
        <v>0</v>
      </c>
      <c r="S70" s="285"/>
      <c r="T70" s="278"/>
      <c r="U70" s="279"/>
      <c r="V70" s="279"/>
      <c r="W70" s="279"/>
      <c r="X70" s="279"/>
      <c r="Y70" s="279"/>
      <c r="Z70" s="279"/>
      <c r="AA70" s="279"/>
      <c r="AC70" s="280"/>
      <c r="AD70" s="286"/>
      <c r="AE70" s="286"/>
      <c r="AF70" s="286"/>
      <c r="AG70" s="277"/>
    </row>
    <row r="71" spans="1:33" ht="14.1" customHeight="1">
      <c r="B71" s="276" t="s">
        <v>92</v>
      </c>
      <c r="C71" s="276" t="s">
        <v>5</v>
      </c>
      <c r="D71" s="284">
        <v>0.52430555555555558</v>
      </c>
      <c r="E71" s="284"/>
      <c r="F71" s="284"/>
      <c r="G71" s="337" t="str">
        <f>R58</f>
        <v>清原陽東サッカースポーツ少年団</v>
      </c>
      <c r="H71" s="337"/>
      <c r="I71" s="337"/>
      <c r="J71" s="337"/>
      <c r="K71" s="337"/>
      <c r="L71" s="337"/>
      <c r="M71" s="337"/>
      <c r="N71" s="278">
        <f>P71+P72</f>
        <v>0</v>
      </c>
      <c r="O71" s="285" t="s">
        <v>9</v>
      </c>
      <c r="P71" s="141">
        <v>0</v>
      </c>
      <c r="Q71" s="7" t="s">
        <v>45</v>
      </c>
      <c r="R71" s="141">
        <v>0</v>
      </c>
      <c r="S71" s="285" t="s">
        <v>10</v>
      </c>
      <c r="T71" s="278">
        <f>R71+R72</f>
        <v>0</v>
      </c>
      <c r="U71" s="279" t="str">
        <f>V58</f>
        <v>紫塚ＦＣ</v>
      </c>
      <c r="V71" s="279"/>
      <c r="W71" s="279"/>
      <c r="X71" s="279"/>
      <c r="Y71" s="279"/>
      <c r="Z71" s="279"/>
      <c r="AA71" s="279"/>
      <c r="AC71" s="280" t="s">
        <v>127</v>
      </c>
      <c r="AD71" s="286">
        <v>1</v>
      </c>
      <c r="AE71" s="286" t="s">
        <v>157</v>
      </c>
      <c r="AF71" s="286">
        <v>2</v>
      </c>
      <c r="AG71" s="277" t="s">
        <v>128</v>
      </c>
    </row>
    <row r="72" spans="1:33" ht="14.1" customHeight="1">
      <c r="B72" s="276"/>
      <c r="C72" s="276"/>
      <c r="D72" s="284"/>
      <c r="E72" s="284"/>
      <c r="F72" s="284"/>
      <c r="G72" s="337"/>
      <c r="H72" s="337"/>
      <c r="I72" s="337"/>
      <c r="J72" s="337"/>
      <c r="K72" s="337"/>
      <c r="L72" s="337"/>
      <c r="M72" s="337"/>
      <c r="N72" s="278"/>
      <c r="O72" s="285"/>
      <c r="P72" s="141">
        <v>0</v>
      </c>
      <c r="Q72" s="7" t="s">
        <v>45</v>
      </c>
      <c r="R72" s="141">
        <v>0</v>
      </c>
      <c r="S72" s="285"/>
      <c r="T72" s="278"/>
      <c r="U72" s="279"/>
      <c r="V72" s="279"/>
      <c r="W72" s="279"/>
      <c r="X72" s="279"/>
      <c r="Y72" s="279"/>
      <c r="Z72" s="279"/>
      <c r="AA72" s="279"/>
      <c r="AC72" s="280"/>
      <c r="AD72" s="286"/>
      <c r="AE72" s="286"/>
      <c r="AF72" s="286"/>
      <c r="AG72" s="277"/>
    </row>
    <row r="73" spans="1:33" ht="14.1" customHeight="1">
      <c r="B73" s="276" t="s">
        <v>93</v>
      </c>
      <c r="C73" s="276" t="s">
        <v>5</v>
      </c>
      <c r="D73" s="284">
        <v>0.52430555555555558</v>
      </c>
      <c r="E73" s="284"/>
      <c r="F73" s="284"/>
      <c r="G73" s="279" t="str">
        <f>Z58</f>
        <v>ＪＦＣアミスタ市貝Ｂ</v>
      </c>
      <c r="H73" s="279"/>
      <c r="I73" s="279"/>
      <c r="J73" s="279"/>
      <c r="K73" s="279"/>
      <c r="L73" s="279"/>
      <c r="M73" s="279"/>
      <c r="N73" s="278">
        <f>P73+P74</f>
        <v>0</v>
      </c>
      <c r="O73" s="285" t="s">
        <v>9</v>
      </c>
      <c r="P73" s="141">
        <v>0</v>
      </c>
      <c r="Q73" s="7" t="s">
        <v>45</v>
      </c>
      <c r="R73" s="141">
        <v>0</v>
      </c>
      <c r="S73" s="285" t="s">
        <v>10</v>
      </c>
      <c r="T73" s="278">
        <f>R73+R74</f>
        <v>0</v>
      </c>
      <c r="U73" s="279" t="str">
        <f>AD58</f>
        <v>ＪＦＣ　Ｗｉｎｇ</v>
      </c>
      <c r="V73" s="279"/>
      <c r="W73" s="279"/>
      <c r="X73" s="279"/>
      <c r="Y73" s="279"/>
      <c r="Z73" s="279"/>
      <c r="AA73" s="279"/>
      <c r="AC73" s="280" t="s">
        <v>127</v>
      </c>
      <c r="AD73" s="286">
        <v>3</v>
      </c>
      <c r="AE73" s="286" t="s">
        <v>157</v>
      </c>
      <c r="AF73" s="286">
        <v>4</v>
      </c>
      <c r="AG73" s="277" t="s">
        <v>128</v>
      </c>
    </row>
    <row r="74" spans="1:33" ht="14.1" customHeight="1">
      <c r="B74" s="276"/>
      <c r="C74" s="276"/>
      <c r="D74" s="284"/>
      <c r="E74" s="284"/>
      <c r="F74" s="284"/>
      <c r="G74" s="279"/>
      <c r="H74" s="279"/>
      <c r="I74" s="279"/>
      <c r="J74" s="279"/>
      <c r="K74" s="279"/>
      <c r="L74" s="279"/>
      <c r="M74" s="279"/>
      <c r="N74" s="278"/>
      <c r="O74" s="285"/>
      <c r="P74" s="141">
        <v>0</v>
      </c>
      <c r="Q74" s="7" t="s">
        <v>45</v>
      </c>
      <c r="R74" s="141">
        <v>0</v>
      </c>
      <c r="S74" s="285"/>
      <c r="T74" s="278"/>
      <c r="U74" s="279"/>
      <c r="V74" s="279"/>
      <c r="W74" s="279"/>
      <c r="X74" s="279"/>
      <c r="Y74" s="279"/>
      <c r="Z74" s="279"/>
      <c r="AA74" s="279"/>
      <c r="AC74" s="280"/>
      <c r="AD74" s="286"/>
      <c r="AE74" s="286"/>
      <c r="AF74" s="286"/>
      <c r="AG74" s="277"/>
    </row>
    <row r="75" spans="1:33" ht="14.1" customHeight="1">
      <c r="B75" s="276" t="s">
        <v>92</v>
      </c>
      <c r="C75" s="276" t="s">
        <v>6</v>
      </c>
      <c r="D75" s="284">
        <v>0.54861111111111116</v>
      </c>
      <c r="E75" s="284"/>
      <c r="F75" s="284"/>
      <c r="G75" s="279" t="str">
        <f>C58</f>
        <v>小山ウエストＪＦＣ</v>
      </c>
      <c r="H75" s="279"/>
      <c r="I75" s="279"/>
      <c r="J75" s="279"/>
      <c r="K75" s="279"/>
      <c r="L75" s="279"/>
      <c r="M75" s="279"/>
      <c r="N75" s="278">
        <f>P75+P76</f>
        <v>0</v>
      </c>
      <c r="O75" s="285" t="s">
        <v>9</v>
      </c>
      <c r="P75" s="141">
        <v>0</v>
      </c>
      <c r="Q75" s="7" t="s">
        <v>45</v>
      </c>
      <c r="R75" s="141">
        <v>0</v>
      </c>
      <c r="S75" s="285" t="s">
        <v>10</v>
      </c>
      <c r="T75" s="278">
        <f>R75+R76</f>
        <v>0</v>
      </c>
      <c r="U75" s="279" t="str">
        <f>K58</f>
        <v>上松山クラブ</v>
      </c>
      <c r="V75" s="279"/>
      <c r="W75" s="279"/>
      <c r="X75" s="279"/>
      <c r="Y75" s="279"/>
      <c r="Z75" s="279"/>
      <c r="AA75" s="279"/>
      <c r="AC75" s="280" t="s">
        <v>127</v>
      </c>
      <c r="AD75" s="286">
        <v>6</v>
      </c>
      <c r="AE75" s="286" t="s">
        <v>157</v>
      </c>
      <c r="AF75" s="286">
        <v>7</v>
      </c>
      <c r="AG75" s="277" t="s">
        <v>128</v>
      </c>
    </row>
    <row r="76" spans="1:33" ht="14.1" customHeight="1">
      <c r="B76" s="276"/>
      <c r="C76" s="276"/>
      <c r="D76" s="284"/>
      <c r="E76" s="284"/>
      <c r="F76" s="284"/>
      <c r="G76" s="279"/>
      <c r="H76" s="279"/>
      <c r="I76" s="279"/>
      <c r="J76" s="279"/>
      <c r="K76" s="279"/>
      <c r="L76" s="279"/>
      <c r="M76" s="279"/>
      <c r="N76" s="278"/>
      <c r="O76" s="285"/>
      <c r="P76" s="141">
        <v>0</v>
      </c>
      <c r="Q76" s="7" t="s">
        <v>45</v>
      </c>
      <c r="R76" s="141">
        <v>0</v>
      </c>
      <c r="S76" s="285"/>
      <c r="T76" s="278"/>
      <c r="U76" s="279"/>
      <c r="V76" s="279"/>
      <c r="W76" s="279"/>
      <c r="X76" s="279"/>
      <c r="Y76" s="279"/>
      <c r="Z76" s="279"/>
      <c r="AA76" s="279"/>
      <c r="AC76" s="280"/>
      <c r="AD76" s="286"/>
      <c r="AE76" s="286"/>
      <c r="AF76" s="286"/>
      <c r="AG76" s="277"/>
    </row>
    <row r="77" spans="1:33" ht="14.1" customHeight="1">
      <c r="B77" s="276" t="s">
        <v>93</v>
      </c>
      <c r="C77" s="276" t="s">
        <v>6</v>
      </c>
      <c r="D77" s="284">
        <v>0.54861111111111116</v>
      </c>
      <c r="E77" s="284"/>
      <c r="F77" s="284"/>
      <c r="G77" s="279" t="str">
        <f>G58</f>
        <v>ＴＥＡＭ　é ｘｉｔｏ　　　</v>
      </c>
      <c r="H77" s="279"/>
      <c r="I77" s="279"/>
      <c r="J77" s="279"/>
      <c r="K77" s="279"/>
      <c r="L77" s="279"/>
      <c r="M77" s="279"/>
      <c r="N77" s="278">
        <f>P77+P78</f>
        <v>0</v>
      </c>
      <c r="O77" s="285" t="s">
        <v>9</v>
      </c>
      <c r="P77" s="141">
        <v>0</v>
      </c>
      <c r="Q77" s="7" t="s">
        <v>45</v>
      </c>
      <c r="R77" s="141">
        <v>0</v>
      </c>
      <c r="S77" s="285" t="s">
        <v>10</v>
      </c>
      <c r="T77" s="278">
        <f>R77+R78</f>
        <v>0</v>
      </c>
      <c r="U77" s="279" t="str">
        <f>O58</f>
        <v>ＧＲＳ足利Ｊｒ．</v>
      </c>
      <c r="V77" s="279"/>
      <c r="W77" s="279"/>
      <c r="X77" s="279"/>
      <c r="Y77" s="279"/>
      <c r="Z77" s="279"/>
      <c r="AA77" s="279"/>
      <c r="AC77" s="280" t="s">
        <v>127</v>
      </c>
      <c r="AD77" s="286">
        <v>8</v>
      </c>
      <c r="AE77" s="286" t="s">
        <v>157</v>
      </c>
      <c r="AF77" s="286">
        <v>5</v>
      </c>
      <c r="AG77" s="277" t="s">
        <v>128</v>
      </c>
    </row>
    <row r="78" spans="1:33" ht="14.1" customHeight="1">
      <c r="B78" s="276"/>
      <c r="C78" s="276"/>
      <c r="D78" s="284"/>
      <c r="E78" s="284"/>
      <c r="F78" s="284"/>
      <c r="G78" s="279"/>
      <c r="H78" s="279"/>
      <c r="I78" s="279"/>
      <c r="J78" s="279"/>
      <c r="K78" s="279"/>
      <c r="L78" s="279"/>
      <c r="M78" s="279"/>
      <c r="N78" s="278"/>
      <c r="O78" s="285"/>
      <c r="P78" s="141">
        <v>0</v>
      </c>
      <c r="Q78" s="7" t="s">
        <v>45</v>
      </c>
      <c r="R78" s="141">
        <v>0</v>
      </c>
      <c r="S78" s="285"/>
      <c r="T78" s="278"/>
      <c r="U78" s="279"/>
      <c r="V78" s="279"/>
      <c r="W78" s="279"/>
      <c r="X78" s="279"/>
      <c r="Y78" s="279"/>
      <c r="Z78" s="279"/>
      <c r="AA78" s="279"/>
      <c r="AC78" s="280"/>
      <c r="AD78" s="286"/>
      <c r="AE78" s="286"/>
      <c r="AF78" s="286"/>
      <c r="AG78" s="277"/>
    </row>
    <row r="79" spans="1:33" ht="14.1" customHeight="1">
      <c r="B79" s="276" t="s">
        <v>92</v>
      </c>
      <c r="C79" s="276" t="s">
        <v>7</v>
      </c>
      <c r="D79" s="284">
        <v>0.57291666666666663</v>
      </c>
      <c r="E79" s="284"/>
      <c r="F79" s="284"/>
      <c r="G79" s="337" t="str">
        <f>R58</f>
        <v>清原陽東サッカースポーツ少年団</v>
      </c>
      <c r="H79" s="337"/>
      <c r="I79" s="337"/>
      <c r="J79" s="337"/>
      <c r="K79" s="337"/>
      <c r="L79" s="337"/>
      <c r="M79" s="337"/>
      <c r="N79" s="278">
        <f>P79+P80</f>
        <v>0</v>
      </c>
      <c r="O79" s="285" t="s">
        <v>9</v>
      </c>
      <c r="P79" s="141">
        <v>0</v>
      </c>
      <c r="Q79" s="7" t="s">
        <v>45</v>
      </c>
      <c r="R79" s="141">
        <v>0</v>
      </c>
      <c r="S79" s="285" t="s">
        <v>10</v>
      </c>
      <c r="T79" s="278">
        <f>R79+R80</f>
        <v>0</v>
      </c>
      <c r="U79" s="279" t="str">
        <f>Z58</f>
        <v>ＪＦＣアミスタ市貝Ｂ</v>
      </c>
      <c r="V79" s="279"/>
      <c r="W79" s="279"/>
      <c r="X79" s="279"/>
      <c r="Y79" s="279"/>
      <c r="Z79" s="279"/>
      <c r="AA79" s="279"/>
      <c r="AC79" s="280" t="s">
        <v>127</v>
      </c>
      <c r="AD79" s="286">
        <v>2</v>
      </c>
      <c r="AE79" s="286" t="s">
        <v>157</v>
      </c>
      <c r="AF79" s="286">
        <v>3</v>
      </c>
      <c r="AG79" s="277" t="s">
        <v>128</v>
      </c>
    </row>
    <row r="80" spans="1:33" ht="14.1" customHeight="1">
      <c r="B80" s="276"/>
      <c r="C80" s="276"/>
      <c r="D80" s="284"/>
      <c r="E80" s="284"/>
      <c r="F80" s="284"/>
      <c r="G80" s="337"/>
      <c r="H80" s="337"/>
      <c r="I80" s="337"/>
      <c r="J80" s="337"/>
      <c r="K80" s="337"/>
      <c r="L80" s="337"/>
      <c r="M80" s="337"/>
      <c r="N80" s="278"/>
      <c r="O80" s="285"/>
      <c r="P80" s="141">
        <v>0</v>
      </c>
      <c r="Q80" s="7" t="s">
        <v>45</v>
      </c>
      <c r="R80" s="141">
        <v>0</v>
      </c>
      <c r="S80" s="285"/>
      <c r="T80" s="278"/>
      <c r="U80" s="279"/>
      <c r="V80" s="279"/>
      <c r="W80" s="279"/>
      <c r="X80" s="279"/>
      <c r="Y80" s="279"/>
      <c r="Z80" s="279"/>
      <c r="AA80" s="279"/>
      <c r="AC80" s="280"/>
      <c r="AD80" s="286"/>
      <c r="AE80" s="286"/>
      <c r="AF80" s="286"/>
      <c r="AG80" s="277"/>
    </row>
    <row r="81" spans="2:33" ht="14.1" customHeight="1">
      <c r="B81" s="276" t="s">
        <v>93</v>
      </c>
      <c r="C81" s="276" t="s">
        <v>7</v>
      </c>
      <c r="D81" s="284">
        <v>0.57291666666666663</v>
      </c>
      <c r="E81" s="284"/>
      <c r="F81" s="284"/>
      <c r="G81" s="279" t="str">
        <f>V58</f>
        <v>紫塚ＦＣ</v>
      </c>
      <c r="H81" s="279"/>
      <c r="I81" s="279"/>
      <c r="J81" s="279"/>
      <c r="K81" s="279"/>
      <c r="L81" s="279"/>
      <c r="M81" s="279"/>
      <c r="N81" s="278">
        <f>P81+P82</f>
        <v>0</v>
      </c>
      <c r="O81" s="285" t="s">
        <v>9</v>
      </c>
      <c r="P81" s="141">
        <v>0</v>
      </c>
      <c r="Q81" s="7" t="s">
        <v>45</v>
      </c>
      <c r="R81" s="141">
        <v>0</v>
      </c>
      <c r="S81" s="285" t="s">
        <v>10</v>
      </c>
      <c r="T81" s="278">
        <f>R81+R82</f>
        <v>0</v>
      </c>
      <c r="U81" s="279" t="str">
        <f>AD58</f>
        <v>ＪＦＣ　Ｗｉｎｇ</v>
      </c>
      <c r="V81" s="279"/>
      <c r="W81" s="279"/>
      <c r="X81" s="279"/>
      <c r="Y81" s="279"/>
      <c r="Z81" s="279"/>
      <c r="AA81" s="279"/>
      <c r="AC81" s="280" t="s">
        <v>127</v>
      </c>
      <c r="AD81" s="286">
        <v>4</v>
      </c>
      <c r="AE81" s="286" t="s">
        <v>157</v>
      </c>
      <c r="AF81" s="286">
        <v>1</v>
      </c>
      <c r="AG81" s="277" t="s">
        <v>128</v>
      </c>
    </row>
    <row r="82" spans="2:33" ht="14.1" customHeight="1">
      <c r="B82" s="276"/>
      <c r="C82" s="276"/>
      <c r="D82" s="284"/>
      <c r="E82" s="284"/>
      <c r="F82" s="284"/>
      <c r="G82" s="279"/>
      <c r="H82" s="279"/>
      <c r="I82" s="279"/>
      <c r="J82" s="279"/>
      <c r="K82" s="279"/>
      <c r="L82" s="279"/>
      <c r="M82" s="279"/>
      <c r="N82" s="278"/>
      <c r="O82" s="285"/>
      <c r="P82" s="141">
        <v>0</v>
      </c>
      <c r="Q82" s="7" t="s">
        <v>45</v>
      </c>
      <c r="R82" s="141">
        <v>0</v>
      </c>
      <c r="S82" s="285"/>
      <c r="T82" s="278"/>
      <c r="U82" s="279"/>
      <c r="V82" s="279"/>
      <c r="W82" s="279"/>
      <c r="X82" s="279"/>
      <c r="Y82" s="279"/>
      <c r="Z82" s="279"/>
      <c r="AA82" s="279"/>
      <c r="AC82" s="280"/>
      <c r="AD82" s="286"/>
      <c r="AE82" s="286"/>
      <c r="AF82" s="286"/>
      <c r="AG82" s="277"/>
    </row>
    <row r="83" spans="2:33" ht="14.1" customHeight="1">
      <c r="B83" s="276" t="s">
        <v>92</v>
      </c>
      <c r="C83" s="276" t="s">
        <v>8</v>
      </c>
      <c r="D83" s="284">
        <v>0.59722222222222221</v>
      </c>
      <c r="E83" s="284"/>
      <c r="F83" s="284"/>
      <c r="G83" s="279" t="str">
        <f>C58</f>
        <v>小山ウエストＪＦＣ</v>
      </c>
      <c r="H83" s="279"/>
      <c r="I83" s="279"/>
      <c r="J83" s="279"/>
      <c r="K83" s="279"/>
      <c r="L83" s="279"/>
      <c r="M83" s="279"/>
      <c r="N83" s="278">
        <f>P83+P84</f>
        <v>0</v>
      </c>
      <c r="O83" s="285" t="s">
        <v>9</v>
      </c>
      <c r="P83" s="141">
        <v>0</v>
      </c>
      <c r="Q83" s="7" t="s">
        <v>45</v>
      </c>
      <c r="R83" s="141">
        <v>0</v>
      </c>
      <c r="S83" s="285" t="s">
        <v>10</v>
      </c>
      <c r="T83" s="278">
        <f>R83+R84</f>
        <v>0</v>
      </c>
      <c r="U83" s="279" t="str">
        <f>O58</f>
        <v>ＧＲＳ足利Ｊｒ．</v>
      </c>
      <c r="V83" s="279"/>
      <c r="W83" s="279"/>
      <c r="X83" s="279"/>
      <c r="Y83" s="279"/>
      <c r="Z83" s="279"/>
      <c r="AA83" s="279"/>
      <c r="AC83" s="280" t="s">
        <v>127</v>
      </c>
      <c r="AD83" s="286">
        <v>7</v>
      </c>
      <c r="AE83" s="286" t="s">
        <v>157</v>
      </c>
      <c r="AF83" s="286">
        <v>8</v>
      </c>
      <c r="AG83" s="277" t="s">
        <v>128</v>
      </c>
    </row>
    <row r="84" spans="2:33" ht="14.1" customHeight="1">
      <c r="B84" s="276"/>
      <c r="C84" s="276"/>
      <c r="D84" s="284"/>
      <c r="E84" s="284"/>
      <c r="F84" s="284"/>
      <c r="G84" s="279"/>
      <c r="H84" s="279"/>
      <c r="I84" s="279"/>
      <c r="J84" s="279"/>
      <c r="K84" s="279"/>
      <c r="L84" s="279"/>
      <c r="M84" s="279"/>
      <c r="N84" s="278"/>
      <c r="O84" s="285"/>
      <c r="P84" s="141">
        <v>0</v>
      </c>
      <c r="Q84" s="7" t="s">
        <v>45</v>
      </c>
      <c r="R84" s="141">
        <v>0</v>
      </c>
      <c r="S84" s="285"/>
      <c r="T84" s="278"/>
      <c r="U84" s="279"/>
      <c r="V84" s="279"/>
      <c r="W84" s="279"/>
      <c r="X84" s="279"/>
      <c r="Y84" s="279"/>
      <c r="Z84" s="279"/>
      <c r="AA84" s="279"/>
      <c r="AC84" s="280"/>
      <c r="AD84" s="286"/>
      <c r="AE84" s="286"/>
      <c r="AF84" s="286"/>
      <c r="AG84" s="277"/>
    </row>
    <row r="85" spans="2:33" ht="14.1" customHeight="1">
      <c r="B85" s="276" t="s">
        <v>93</v>
      </c>
      <c r="C85" s="276" t="s">
        <v>8</v>
      </c>
      <c r="D85" s="284">
        <v>0.59722222222222221</v>
      </c>
      <c r="E85" s="284"/>
      <c r="F85" s="284"/>
      <c r="G85" s="279" t="str">
        <f>G58</f>
        <v>ＴＥＡＭ　é ｘｉｔｏ　　　</v>
      </c>
      <c r="H85" s="279"/>
      <c r="I85" s="279"/>
      <c r="J85" s="279"/>
      <c r="K85" s="279"/>
      <c r="L85" s="279"/>
      <c r="M85" s="279"/>
      <c r="N85" s="278">
        <f>P85+P86</f>
        <v>0</v>
      </c>
      <c r="O85" s="285" t="s">
        <v>9</v>
      </c>
      <c r="P85" s="141">
        <v>0</v>
      </c>
      <c r="Q85" s="7" t="s">
        <v>45</v>
      </c>
      <c r="R85" s="141">
        <v>0</v>
      </c>
      <c r="S85" s="285" t="s">
        <v>10</v>
      </c>
      <c r="T85" s="278">
        <f>R85+R86</f>
        <v>0</v>
      </c>
      <c r="U85" s="279" t="str">
        <f>K58</f>
        <v>上松山クラブ</v>
      </c>
      <c r="V85" s="279"/>
      <c r="W85" s="279"/>
      <c r="X85" s="279"/>
      <c r="Y85" s="279"/>
      <c r="Z85" s="279"/>
      <c r="AA85" s="279"/>
      <c r="AC85" s="280" t="s">
        <v>127</v>
      </c>
      <c r="AD85" s="286">
        <v>5</v>
      </c>
      <c r="AE85" s="286" t="s">
        <v>157</v>
      </c>
      <c r="AF85" s="286">
        <v>6</v>
      </c>
      <c r="AG85" s="277" t="s">
        <v>128</v>
      </c>
    </row>
    <row r="86" spans="2:33" ht="14.1" customHeight="1">
      <c r="B86" s="276"/>
      <c r="C86" s="276"/>
      <c r="D86" s="284"/>
      <c r="E86" s="284"/>
      <c r="F86" s="284"/>
      <c r="G86" s="279"/>
      <c r="H86" s="279"/>
      <c r="I86" s="279"/>
      <c r="J86" s="279"/>
      <c r="K86" s="279"/>
      <c r="L86" s="279"/>
      <c r="M86" s="279"/>
      <c r="N86" s="278"/>
      <c r="O86" s="285"/>
      <c r="P86" s="141">
        <v>0</v>
      </c>
      <c r="Q86" s="7" t="s">
        <v>45</v>
      </c>
      <c r="R86" s="141">
        <v>0</v>
      </c>
      <c r="S86" s="285"/>
      <c r="T86" s="278"/>
      <c r="U86" s="279"/>
      <c r="V86" s="279"/>
      <c r="W86" s="279"/>
      <c r="X86" s="279"/>
      <c r="Y86" s="279"/>
      <c r="Z86" s="279"/>
      <c r="AA86" s="279"/>
      <c r="AC86" s="280"/>
      <c r="AD86" s="286"/>
      <c r="AE86" s="286"/>
      <c r="AF86" s="286"/>
      <c r="AG86" s="277"/>
    </row>
    <row r="87" spans="2:33" ht="14.1" customHeight="1">
      <c r="B87" s="276" t="s">
        <v>92</v>
      </c>
      <c r="C87" s="276" t="s">
        <v>0</v>
      </c>
      <c r="D87" s="284">
        <v>0.62152777777777779</v>
      </c>
      <c r="E87" s="284"/>
      <c r="F87" s="284"/>
      <c r="G87" s="337" t="str">
        <f>R58</f>
        <v>清原陽東サッカースポーツ少年団</v>
      </c>
      <c r="H87" s="337"/>
      <c r="I87" s="337"/>
      <c r="J87" s="337"/>
      <c r="K87" s="337"/>
      <c r="L87" s="337"/>
      <c r="M87" s="337"/>
      <c r="N87" s="278">
        <f>P87+P88</f>
        <v>0</v>
      </c>
      <c r="O87" s="285" t="s">
        <v>9</v>
      </c>
      <c r="P87" s="141">
        <v>0</v>
      </c>
      <c r="Q87" s="7" t="s">
        <v>45</v>
      </c>
      <c r="R87" s="141">
        <v>0</v>
      </c>
      <c r="S87" s="285" t="s">
        <v>10</v>
      </c>
      <c r="T87" s="278">
        <f>R87+R88</f>
        <v>0</v>
      </c>
      <c r="U87" s="279" t="str">
        <f>AD58</f>
        <v>ＪＦＣ　Ｗｉｎｇ</v>
      </c>
      <c r="V87" s="279"/>
      <c r="W87" s="279"/>
      <c r="X87" s="279"/>
      <c r="Y87" s="279"/>
      <c r="Z87" s="279"/>
      <c r="AA87" s="279"/>
      <c r="AC87" s="280" t="s">
        <v>127</v>
      </c>
      <c r="AD87" s="286">
        <v>3</v>
      </c>
      <c r="AE87" s="286" t="s">
        <v>157</v>
      </c>
      <c r="AF87" s="286">
        <v>4</v>
      </c>
      <c r="AG87" s="277" t="s">
        <v>128</v>
      </c>
    </row>
    <row r="88" spans="2:33" ht="14.1" customHeight="1">
      <c r="B88" s="276"/>
      <c r="C88" s="276"/>
      <c r="D88" s="284"/>
      <c r="E88" s="284"/>
      <c r="F88" s="284"/>
      <c r="G88" s="337"/>
      <c r="H88" s="337"/>
      <c r="I88" s="337"/>
      <c r="J88" s="337"/>
      <c r="K88" s="337"/>
      <c r="L88" s="337"/>
      <c r="M88" s="337"/>
      <c r="N88" s="278"/>
      <c r="O88" s="285"/>
      <c r="P88" s="141">
        <v>0</v>
      </c>
      <c r="Q88" s="7" t="s">
        <v>45</v>
      </c>
      <c r="R88" s="141">
        <v>0</v>
      </c>
      <c r="S88" s="285"/>
      <c r="T88" s="278"/>
      <c r="U88" s="279"/>
      <c r="V88" s="279"/>
      <c r="W88" s="279"/>
      <c r="X88" s="279"/>
      <c r="Y88" s="279"/>
      <c r="Z88" s="279"/>
      <c r="AA88" s="279"/>
      <c r="AC88" s="280"/>
      <c r="AD88" s="286"/>
      <c r="AE88" s="286"/>
      <c r="AF88" s="286"/>
      <c r="AG88" s="277"/>
    </row>
    <row r="89" spans="2:33" ht="14.1" customHeight="1">
      <c r="B89" s="276" t="s">
        <v>93</v>
      </c>
      <c r="C89" s="276" t="s">
        <v>0</v>
      </c>
      <c r="D89" s="284">
        <v>0.62152777777777779</v>
      </c>
      <c r="E89" s="284"/>
      <c r="F89" s="284"/>
      <c r="G89" s="279" t="str">
        <f>V58</f>
        <v>紫塚ＦＣ</v>
      </c>
      <c r="H89" s="279"/>
      <c r="I89" s="279"/>
      <c r="J89" s="279"/>
      <c r="K89" s="279"/>
      <c r="L89" s="279"/>
      <c r="M89" s="279"/>
      <c r="N89" s="278">
        <f>P89+P90</f>
        <v>0</v>
      </c>
      <c r="O89" s="285" t="s">
        <v>9</v>
      </c>
      <c r="P89" s="141">
        <v>0</v>
      </c>
      <c r="Q89" s="7" t="s">
        <v>45</v>
      </c>
      <c r="R89" s="141">
        <v>0</v>
      </c>
      <c r="S89" s="285" t="s">
        <v>10</v>
      </c>
      <c r="T89" s="278">
        <f>R89+R90</f>
        <v>0</v>
      </c>
      <c r="U89" s="279" t="str">
        <f>Z58</f>
        <v>ＪＦＣアミスタ市貝Ｂ</v>
      </c>
      <c r="V89" s="279"/>
      <c r="W89" s="279"/>
      <c r="X89" s="279"/>
      <c r="Y89" s="279"/>
      <c r="Z89" s="279"/>
      <c r="AA89" s="279"/>
      <c r="AC89" s="280" t="s">
        <v>127</v>
      </c>
      <c r="AD89" s="286">
        <v>1</v>
      </c>
      <c r="AE89" s="286" t="s">
        <v>157</v>
      </c>
      <c r="AF89" s="286">
        <v>2</v>
      </c>
      <c r="AG89" s="277" t="s">
        <v>128</v>
      </c>
    </row>
    <row r="90" spans="2:33" ht="14.1" customHeight="1">
      <c r="B90" s="276"/>
      <c r="C90" s="276"/>
      <c r="D90" s="284"/>
      <c r="E90" s="284"/>
      <c r="F90" s="284"/>
      <c r="G90" s="279"/>
      <c r="H90" s="279"/>
      <c r="I90" s="279"/>
      <c r="J90" s="279"/>
      <c r="K90" s="279"/>
      <c r="L90" s="279"/>
      <c r="M90" s="279"/>
      <c r="N90" s="278"/>
      <c r="O90" s="285"/>
      <c r="P90" s="141">
        <v>0</v>
      </c>
      <c r="Q90" s="7" t="s">
        <v>45</v>
      </c>
      <c r="R90" s="141">
        <v>0</v>
      </c>
      <c r="S90" s="285"/>
      <c r="T90" s="278"/>
      <c r="U90" s="279"/>
      <c r="V90" s="279"/>
      <c r="W90" s="279"/>
      <c r="X90" s="279"/>
      <c r="Y90" s="279"/>
      <c r="Z90" s="279"/>
      <c r="AA90" s="279"/>
      <c r="AC90" s="280"/>
      <c r="AD90" s="286"/>
      <c r="AE90" s="286"/>
      <c r="AF90" s="286"/>
      <c r="AG90" s="277"/>
    </row>
    <row r="91" spans="2:33" ht="8.1" customHeight="1"/>
    <row r="92" spans="2:33" ht="19.5" customHeight="1">
      <c r="B92" s="288" t="str">
        <f>I54 &amp;"リーグ"</f>
        <v>Jリーグ</v>
      </c>
      <c r="C92" s="289"/>
      <c r="D92" s="289"/>
      <c r="E92" s="290"/>
      <c r="F92" s="339" t="str">
        <f>B94</f>
        <v>小山ウエストＪＦＣ</v>
      </c>
      <c r="G92" s="340"/>
      <c r="H92" s="310" t="str">
        <f>B96</f>
        <v>ＴＥＡＭ　é ｘｉｔｏ　　　</v>
      </c>
      <c r="I92" s="312"/>
      <c r="J92" s="310" t="str">
        <f>B98</f>
        <v>上松山クラブ</v>
      </c>
      <c r="K92" s="312"/>
      <c r="L92" s="316" t="str">
        <f>B100</f>
        <v>ＧＲＳ足利Ｊｒ．</v>
      </c>
      <c r="M92" s="317"/>
      <c r="N92" s="294" t="s">
        <v>1</v>
      </c>
      <c r="O92" s="294" t="s">
        <v>2</v>
      </c>
      <c r="P92" s="294" t="s">
        <v>3</v>
      </c>
      <c r="Q92" s="116"/>
      <c r="R92" s="288" t="str">
        <f>X54 &amp;"リーグ"</f>
        <v>JJリーグ</v>
      </c>
      <c r="S92" s="289"/>
      <c r="T92" s="289"/>
      <c r="U92" s="290"/>
      <c r="V92" s="328" t="str">
        <f>R58</f>
        <v>清原陽東サッカースポーツ少年団</v>
      </c>
      <c r="W92" s="329"/>
      <c r="X92" s="296" t="str">
        <f>V58</f>
        <v>紫塚ＦＣ</v>
      </c>
      <c r="Y92" s="298"/>
      <c r="Z92" s="339" t="str">
        <f>Z58</f>
        <v>ＪＦＣアミスタ市貝Ｂ</v>
      </c>
      <c r="AA92" s="340"/>
      <c r="AB92" s="310" t="str">
        <f>AD58</f>
        <v>ＪＦＣ　Ｗｉｎｇ</v>
      </c>
      <c r="AC92" s="312"/>
      <c r="AD92" s="294" t="s">
        <v>1</v>
      </c>
      <c r="AE92" s="294" t="s">
        <v>2</v>
      </c>
      <c r="AF92" s="294" t="s">
        <v>3</v>
      </c>
    </row>
    <row r="93" spans="2:33" ht="20.100000000000001" customHeight="1">
      <c r="B93" s="291"/>
      <c r="C93" s="292"/>
      <c r="D93" s="292"/>
      <c r="E93" s="293"/>
      <c r="F93" s="341"/>
      <c r="G93" s="342"/>
      <c r="H93" s="313"/>
      <c r="I93" s="315"/>
      <c r="J93" s="313"/>
      <c r="K93" s="315"/>
      <c r="L93" s="318"/>
      <c r="M93" s="319"/>
      <c r="N93" s="295"/>
      <c r="O93" s="295"/>
      <c r="P93" s="295"/>
      <c r="Q93" s="116"/>
      <c r="R93" s="291"/>
      <c r="S93" s="292"/>
      <c r="T93" s="292"/>
      <c r="U93" s="293"/>
      <c r="V93" s="330"/>
      <c r="W93" s="331"/>
      <c r="X93" s="299"/>
      <c r="Y93" s="301"/>
      <c r="Z93" s="341"/>
      <c r="AA93" s="342"/>
      <c r="AB93" s="313"/>
      <c r="AC93" s="315"/>
      <c r="AD93" s="295"/>
      <c r="AE93" s="295"/>
      <c r="AF93" s="295"/>
    </row>
    <row r="94" spans="2:33" ht="20.100000000000001" customHeight="1">
      <c r="B94" s="296" t="str">
        <f>C58</f>
        <v>小山ウエストＪＦＣ</v>
      </c>
      <c r="C94" s="297"/>
      <c r="D94" s="297"/>
      <c r="E94" s="298"/>
      <c r="F94" s="302"/>
      <c r="G94" s="303"/>
      <c r="H94" s="156">
        <f>N67</f>
        <v>0</v>
      </c>
      <c r="I94" s="156">
        <f>T67</f>
        <v>0</v>
      </c>
      <c r="J94" s="156">
        <f>N75</f>
        <v>0</v>
      </c>
      <c r="K94" s="156">
        <f>T75</f>
        <v>0</v>
      </c>
      <c r="L94" s="156">
        <f>N83</f>
        <v>0</v>
      </c>
      <c r="M94" s="156">
        <f>T83</f>
        <v>0</v>
      </c>
      <c r="N94" s="306">
        <f>COUNTIF(F95:M95,"○")*3+COUNTIF(F95:M95,"△")</f>
        <v>3</v>
      </c>
      <c r="O94" s="306">
        <f>H94-I94+J94-K94+L94-M94</f>
        <v>0</v>
      </c>
      <c r="P94" s="308"/>
      <c r="Q94" s="18"/>
      <c r="R94" s="296" t="str">
        <f>R58</f>
        <v>清原陽東サッカースポーツ少年団</v>
      </c>
      <c r="S94" s="297"/>
      <c r="T94" s="297"/>
      <c r="U94" s="298"/>
      <c r="V94" s="302"/>
      <c r="W94" s="303"/>
      <c r="X94" s="156">
        <f>N71</f>
        <v>0</v>
      </c>
      <c r="Y94" s="156">
        <f>T71</f>
        <v>0</v>
      </c>
      <c r="Z94" s="156">
        <f>N79</f>
        <v>0</v>
      </c>
      <c r="AA94" s="156">
        <f>T79</f>
        <v>0</v>
      </c>
      <c r="AB94" s="156">
        <f>N87</f>
        <v>0</v>
      </c>
      <c r="AC94" s="156">
        <f>T87</f>
        <v>0</v>
      </c>
      <c r="AD94" s="306">
        <f>COUNTIF(V95:AC95,"○")*3+COUNTIF(V95:AC95,"△")</f>
        <v>3</v>
      </c>
      <c r="AE94" s="306">
        <f>X94-Y94+Z94-AA94+AB94-AC94</f>
        <v>0</v>
      </c>
      <c r="AF94" s="308"/>
    </row>
    <row r="95" spans="2:33" ht="20.100000000000001" customHeight="1">
      <c r="B95" s="299"/>
      <c r="C95" s="300"/>
      <c r="D95" s="300"/>
      <c r="E95" s="301"/>
      <c r="F95" s="304"/>
      <c r="G95" s="305"/>
      <c r="H95" s="332" t="str">
        <f>IF(H94&gt;I94,"○",IF(H94&lt;I94,"×",IF(H94=I94,"△")))</f>
        <v>△</v>
      </c>
      <c r="I95" s="333"/>
      <c r="J95" s="332" t="str">
        <f>IF(J94&gt;K94,"○",IF(J94&lt;K94,"×",IF(J94=K94,"△")))</f>
        <v>△</v>
      </c>
      <c r="K95" s="333"/>
      <c r="L95" s="332" t="str">
        <f>IF(L94&gt;M94,"○",IF(L94&lt;M94,"×",IF(L94=M94,"△")))</f>
        <v>△</v>
      </c>
      <c r="M95" s="333"/>
      <c r="N95" s="307"/>
      <c r="O95" s="307"/>
      <c r="P95" s="309"/>
      <c r="Q95" s="18"/>
      <c r="R95" s="299"/>
      <c r="S95" s="300"/>
      <c r="T95" s="300"/>
      <c r="U95" s="301"/>
      <c r="V95" s="304"/>
      <c r="W95" s="305"/>
      <c r="X95" s="332" t="str">
        <f>IF(X94&gt;Y94,"○",IF(X94&lt;Y94,"×",IF(X94=Y94,"△")))</f>
        <v>△</v>
      </c>
      <c r="Y95" s="333"/>
      <c r="Z95" s="332" t="str">
        <f>IF(Z94&gt;AA94,"○",IF(Z94&lt;AA94,"×",IF(Z94=AA94,"△")))</f>
        <v>△</v>
      </c>
      <c r="AA95" s="333"/>
      <c r="AB95" s="332" t="str">
        <f>IF(AB94&gt;AC94,"○",IF(AB94&lt;AC94,"×",IF(AB94=AC94,"△")))</f>
        <v>△</v>
      </c>
      <c r="AC95" s="333"/>
      <c r="AD95" s="307"/>
      <c r="AE95" s="307"/>
      <c r="AF95" s="309"/>
    </row>
    <row r="96" spans="2:33" ht="20.100000000000001" customHeight="1">
      <c r="B96" s="310" t="str">
        <f>G58</f>
        <v>ＴＥＡＭ　é ｘｉｔｏ　　　</v>
      </c>
      <c r="C96" s="311"/>
      <c r="D96" s="311"/>
      <c r="E96" s="312"/>
      <c r="F96" s="156">
        <f>I94</f>
        <v>0</v>
      </c>
      <c r="G96" s="156">
        <f>H94</f>
        <v>0</v>
      </c>
      <c r="H96" s="302"/>
      <c r="I96" s="303"/>
      <c r="J96" s="156">
        <f>N85</f>
        <v>0</v>
      </c>
      <c r="K96" s="156">
        <f>T85</f>
        <v>0</v>
      </c>
      <c r="L96" s="156">
        <f>N77</f>
        <v>0</v>
      </c>
      <c r="M96" s="156">
        <f>T77</f>
        <v>0</v>
      </c>
      <c r="N96" s="306">
        <f>COUNTIF(F97:M97,"○")*3+COUNTIF(F97:M97,"△")</f>
        <v>3</v>
      </c>
      <c r="O96" s="306">
        <f>F96-G96+J96-K96+L96-M96</f>
        <v>0</v>
      </c>
      <c r="P96" s="308"/>
      <c r="Q96" s="18"/>
      <c r="R96" s="310" t="str">
        <f>V58</f>
        <v>紫塚ＦＣ</v>
      </c>
      <c r="S96" s="311"/>
      <c r="T96" s="311"/>
      <c r="U96" s="312"/>
      <c r="V96" s="156">
        <f>Y94</f>
        <v>0</v>
      </c>
      <c r="W96" s="156">
        <f>X94</f>
        <v>0</v>
      </c>
      <c r="X96" s="302"/>
      <c r="Y96" s="303"/>
      <c r="Z96" s="156">
        <f>N89</f>
        <v>0</v>
      </c>
      <c r="AA96" s="156">
        <f>T89</f>
        <v>0</v>
      </c>
      <c r="AB96" s="156">
        <f>N81</f>
        <v>0</v>
      </c>
      <c r="AC96" s="156">
        <f>T81</f>
        <v>0</v>
      </c>
      <c r="AD96" s="306">
        <f>COUNTIF(V97:AC97,"○")*3+COUNTIF(V97:AC97,"△")</f>
        <v>3</v>
      </c>
      <c r="AE96" s="306">
        <f>V96-W96+Z96-AA96+AB96-AC96</f>
        <v>0</v>
      </c>
      <c r="AF96" s="308"/>
    </row>
    <row r="97" spans="2:32" ht="20.100000000000001" customHeight="1">
      <c r="B97" s="313"/>
      <c r="C97" s="314"/>
      <c r="D97" s="314"/>
      <c r="E97" s="315"/>
      <c r="F97" s="332" t="str">
        <f>IF(F96&gt;G96,"○",IF(F96&lt;G96,"×",IF(F96=G96,"△")))</f>
        <v>△</v>
      </c>
      <c r="G97" s="333"/>
      <c r="H97" s="304"/>
      <c r="I97" s="305"/>
      <c r="J97" s="332" t="str">
        <f>IF(J96&gt;K96,"○",IF(J96&lt;K96,"×",IF(J96=K96,"△")))</f>
        <v>△</v>
      </c>
      <c r="K97" s="333"/>
      <c r="L97" s="332" t="str">
        <f>IF(L96&gt;M96,"○",IF(L96&lt;M96,"×",IF(L96=M96,"△")))</f>
        <v>△</v>
      </c>
      <c r="M97" s="333"/>
      <c r="N97" s="307"/>
      <c r="O97" s="307"/>
      <c r="P97" s="309"/>
      <c r="Q97" s="18"/>
      <c r="R97" s="313"/>
      <c r="S97" s="314"/>
      <c r="T97" s="314"/>
      <c r="U97" s="315"/>
      <c r="V97" s="332" t="str">
        <f>IF(V96&gt;W96,"○",IF(V96&lt;W96,"×",IF(V96=W96,"△")))</f>
        <v>△</v>
      </c>
      <c r="W97" s="333"/>
      <c r="X97" s="304"/>
      <c r="Y97" s="305"/>
      <c r="Z97" s="332" t="str">
        <f>IF(Z96&gt;AA96,"○",IF(Z96&lt;AA96,"×",IF(Z96=AA96,"△")))</f>
        <v>△</v>
      </c>
      <c r="AA97" s="333"/>
      <c r="AB97" s="332" t="str">
        <f>IF(AB96&gt;AC96,"○",IF(AB96&lt;AC96,"×",IF(AB96=AC96,"△")))</f>
        <v>△</v>
      </c>
      <c r="AC97" s="333"/>
      <c r="AD97" s="307"/>
      <c r="AE97" s="307"/>
      <c r="AF97" s="309"/>
    </row>
    <row r="98" spans="2:32" ht="20.100000000000001" customHeight="1">
      <c r="B98" s="310" t="str">
        <f>K58</f>
        <v>上松山クラブ</v>
      </c>
      <c r="C98" s="311"/>
      <c r="D98" s="311"/>
      <c r="E98" s="312"/>
      <c r="F98" s="156">
        <f>K94</f>
        <v>0</v>
      </c>
      <c r="G98" s="156">
        <f>J94</f>
        <v>0</v>
      </c>
      <c r="H98" s="156">
        <f>K96</f>
        <v>0</v>
      </c>
      <c r="I98" s="156">
        <f>J96</f>
        <v>0</v>
      </c>
      <c r="J98" s="302"/>
      <c r="K98" s="303"/>
      <c r="L98" s="156">
        <f>N69</f>
        <v>0</v>
      </c>
      <c r="M98" s="156">
        <f>T69</f>
        <v>0</v>
      </c>
      <c r="N98" s="306">
        <f>COUNTIF(F99:M99,"○")*3+COUNTIF(F99:M99,"△")</f>
        <v>3</v>
      </c>
      <c r="O98" s="306">
        <f>F98-G98+H98-I98+L98-M98</f>
        <v>0</v>
      </c>
      <c r="P98" s="308"/>
      <c r="Q98" s="18"/>
      <c r="R98" s="296" t="str">
        <f>Z58</f>
        <v>ＪＦＣアミスタ市貝Ｂ</v>
      </c>
      <c r="S98" s="297"/>
      <c r="T98" s="297"/>
      <c r="U98" s="298"/>
      <c r="V98" s="156">
        <f>AA94</f>
        <v>0</v>
      </c>
      <c r="W98" s="156">
        <f>Z94</f>
        <v>0</v>
      </c>
      <c r="X98" s="156">
        <f>AA96</f>
        <v>0</v>
      </c>
      <c r="Y98" s="156">
        <f>Z96</f>
        <v>0</v>
      </c>
      <c r="Z98" s="302"/>
      <c r="AA98" s="303"/>
      <c r="AB98" s="156">
        <f>N73</f>
        <v>0</v>
      </c>
      <c r="AC98" s="156">
        <f>T73</f>
        <v>0</v>
      </c>
      <c r="AD98" s="306">
        <f>COUNTIF(V99:AC99,"○")*3+COUNTIF(V99:AC99,"△")</f>
        <v>3</v>
      </c>
      <c r="AE98" s="306">
        <f>V98-W98+X98-Y98+AB98-AC98</f>
        <v>0</v>
      </c>
      <c r="AF98" s="308"/>
    </row>
    <row r="99" spans="2:32" ht="20.100000000000001" customHeight="1">
      <c r="B99" s="313"/>
      <c r="C99" s="314"/>
      <c r="D99" s="314"/>
      <c r="E99" s="315"/>
      <c r="F99" s="332" t="str">
        <f>IF(F98&gt;G98,"○",IF(F98&lt;G98,"×",IF(F98=G98,"△")))</f>
        <v>△</v>
      </c>
      <c r="G99" s="333"/>
      <c r="H99" s="332" t="str">
        <f>IF(H98&gt;I98,"○",IF(H98&lt;I98,"×",IF(H98=I98,"△")))</f>
        <v>△</v>
      </c>
      <c r="I99" s="333"/>
      <c r="J99" s="304"/>
      <c r="K99" s="305"/>
      <c r="L99" s="332" t="str">
        <f>IF(L98&gt;M98,"○",IF(L98&lt;M98,"×",IF(L98=M98,"△")))</f>
        <v>△</v>
      </c>
      <c r="M99" s="333"/>
      <c r="N99" s="307"/>
      <c r="O99" s="307"/>
      <c r="P99" s="309"/>
      <c r="Q99" s="18"/>
      <c r="R99" s="299"/>
      <c r="S99" s="300"/>
      <c r="T99" s="300"/>
      <c r="U99" s="301"/>
      <c r="V99" s="332" t="str">
        <f>IF(V98&gt;W98,"○",IF(V98&lt;W98,"×",IF(V98=W98,"△")))</f>
        <v>△</v>
      </c>
      <c r="W99" s="333"/>
      <c r="X99" s="332" t="str">
        <f>IF(X98&gt;Y98,"○",IF(X98&lt;Y98,"×",IF(X98=Y98,"△")))</f>
        <v>△</v>
      </c>
      <c r="Y99" s="333"/>
      <c r="Z99" s="304"/>
      <c r="AA99" s="305"/>
      <c r="AB99" s="332" t="str">
        <f>IF(AB98&gt;AC98,"○",IF(AB98&lt;AC98,"×",IF(AB98=AC98,"△")))</f>
        <v>△</v>
      </c>
      <c r="AC99" s="333"/>
      <c r="AD99" s="307"/>
      <c r="AE99" s="307"/>
      <c r="AF99" s="309"/>
    </row>
    <row r="100" spans="2:32" ht="20.100000000000001" customHeight="1">
      <c r="B100" s="310" t="str">
        <f>O58</f>
        <v>ＧＲＳ足利Ｊｒ．</v>
      </c>
      <c r="C100" s="311"/>
      <c r="D100" s="311"/>
      <c r="E100" s="312"/>
      <c r="F100" s="156">
        <f>M94</f>
        <v>0</v>
      </c>
      <c r="G100" s="156">
        <f>L94</f>
        <v>0</v>
      </c>
      <c r="H100" s="156">
        <f>M96</f>
        <v>0</v>
      </c>
      <c r="I100" s="156">
        <f>L96</f>
        <v>0</v>
      </c>
      <c r="J100" s="156">
        <f>M98</f>
        <v>0</v>
      </c>
      <c r="K100" s="156">
        <f>L98</f>
        <v>0</v>
      </c>
      <c r="L100" s="302"/>
      <c r="M100" s="303"/>
      <c r="N100" s="306">
        <f>COUNTIF(F101:M101,"○")*3+COUNTIF(F101:M101,"△")</f>
        <v>3</v>
      </c>
      <c r="O100" s="306">
        <f>F100-G100+H100-I100+J100-K100</f>
        <v>0</v>
      </c>
      <c r="P100" s="308"/>
      <c r="Q100" s="18"/>
      <c r="R100" s="310" t="str">
        <f>AD58</f>
        <v>ＪＦＣ　Ｗｉｎｇ</v>
      </c>
      <c r="S100" s="311"/>
      <c r="T100" s="311"/>
      <c r="U100" s="312"/>
      <c r="V100" s="156">
        <f>AC94</f>
        <v>0</v>
      </c>
      <c r="W100" s="156">
        <f>AB94</f>
        <v>0</v>
      </c>
      <c r="X100" s="156">
        <f>AC96</f>
        <v>0</v>
      </c>
      <c r="Y100" s="156">
        <f>AB96</f>
        <v>0</v>
      </c>
      <c r="Z100" s="156">
        <f>AC98</f>
        <v>0</v>
      </c>
      <c r="AA100" s="156">
        <f>AB98</f>
        <v>0</v>
      </c>
      <c r="AB100" s="302"/>
      <c r="AC100" s="303"/>
      <c r="AD100" s="306">
        <f>COUNTIF(V101:AC101,"○")*3+COUNTIF(V101:AC101,"△")</f>
        <v>3</v>
      </c>
      <c r="AE100" s="306">
        <f>V100-W100+X100-Y100+Z100-AA100</f>
        <v>0</v>
      </c>
      <c r="AF100" s="308"/>
    </row>
    <row r="101" spans="2:32" ht="20.100000000000001" customHeight="1">
      <c r="B101" s="313"/>
      <c r="C101" s="314"/>
      <c r="D101" s="314"/>
      <c r="E101" s="315"/>
      <c r="F101" s="332" t="str">
        <f>IF(F100&gt;G100,"○",IF(F100&lt;G100,"×",IF(F100=G100,"△")))</f>
        <v>△</v>
      </c>
      <c r="G101" s="333"/>
      <c r="H101" s="332" t="str">
        <f>IF(H100&gt;I100,"○",IF(H100&lt;I100,"×",IF(H100=I100,"△")))</f>
        <v>△</v>
      </c>
      <c r="I101" s="333"/>
      <c r="J101" s="332" t="str">
        <f>IF(J100&gt;K100,"○",IF(J100&lt;K100,"×",IF(J100=K100,"△")))</f>
        <v>△</v>
      </c>
      <c r="K101" s="333"/>
      <c r="L101" s="304"/>
      <c r="M101" s="305"/>
      <c r="N101" s="307"/>
      <c r="O101" s="307"/>
      <c r="P101" s="309"/>
      <c r="Q101" s="18"/>
      <c r="R101" s="313"/>
      <c r="S101" s="314"/>
      <c r="T101" s="314"/>
      <c r="U101" s="315"/>
      <c r="V101" s="332" t="str">
        <f>IF(V100&gt;W100,"○",IF(V100&lt;W100,"×",IF(V100=W100,"△")))</f>
        <v>△</v>
      </c>
      <c r="W101" s="333"/>
      <c r="X101" s="332" t="str">
        <f>IF(X100&gt;Y100,"○",IF(X100&lt;Y100,"×",IF(X100=Y100,"△")))</f>
        <v>△</v>
      </c>
      <c r="Y101" s="333"/>
      <c r="Z101" s="332" t="str">
        <f>IF(Z100&gt;AA100,"○",IF(Z100&lt;AA100,"×",IF(Z100=AA100,"△")))</f>
        <v>△</v>
      </c>
      <c r="AA101" s="333"/>
      <c r="AB101" s="304"/>
      <c r="AC101" s="305"/>
      <c r="AD101" s="307"/>
      <c r="AE101" s="307"/>
      <c r="AF101" s="30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51</v>
      </c>
      <c r="U1" s="275"/>
      <c r="V1" s="275"/>
      <c r="W1" s="275"/>
      <c r="X1" s="274" t="str">
        <f>U10組合せ!AH88</f>
        <v>宇都宮市石井緑地サッカー場3・4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187</v>
      </c>
      <c r="J3" s="275"/>
      <c r="M3" s="72"/>
      <c r="R3" s="72"/>
      <c r="S3" s="72"/>
      <c r="T3" s="72"/>
      <c r="U3" s="72"/>
      <c r="V3" s="10"/>
      <c r="X3" s="275" t="s">
        <v>188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2" t="str">
        <f>U10組合せ!AF102</f>
        <v>亀山サッカークラブ</v>
      </c>
      <c r="D7" s="282"/>
      <c r="E7" s="69"/>
      <c r="F7" s="106"/>
      <c r="G7" s="283" t="str">
        <f>U10組合せ!AF100</f>
        <v>ＦＣ黒羽</v>
      </c>
      <c r="H7" s="283"/>
      <c r="I7" s="69"/>
      <c r="J7" s="112"/>
      <c r="K7" s="282" t="str">
        <f>U10組合せ!AF98</f>
        <v>ＩＳＯＳＯＣＣＥＲＣＬＵＢセグンド</v>
      </c>
      <c r="L7" s="282"/>
      <c r="M7" s="69"/>
      <c r="N7" s="112"/>
      <c r="O7" s="388" t="str">
        <f>U10組合せ!AF96</f>
        <v>しおやＦＣヴィガウス</v>
      </c>
      <c r="P7" s="388"/>
      <c r="Q7" s="112"/>
      <c r="R7" s="282" t="str">
        <f>U10組合せ!AF94</f>
        <v>ＦＣスポルト宇都宮</v>
      </c>
      <c r="S7" s="282"/>
      <c r="T7" s="69"/>
      <c r="U7" s="112"/>
      <c r="V7" s="283" t="str">
        <f>U10組合せ!AF92</f>
        <v>北押原ＦＣ</v>
      </c>
      <c r="W7" s="283"/>
      <c r="X7" s="69"/>
      <c r="Y7" s="112"/>
      <c r="Z7" s="281" t="str">
        <f>U10組合せ!AF90</f>
        <v>ＦＣカンピオーネ</v>
      </c>
      <c r="AA7" s="281"/>
      <c r="AB7" s="69"/>
      <c r="AC7" s="112"/>
      <c r="AD7" s="283" t="str">
        <f>U10組合せ!AF88</f>
        <v>ＦＣ西那須２１アストロ</v>
      </c>
      <c r="AE7" s="283"/>
    </row>
    <row r="8" spans="1:33" ht="20.100000000000001" customHeight="1">
      <c r="A8" s="1"/>
      <c r="B8" s="1"/>
      <c r="C8" s="282"/>
      <c r="D8" s="282"/>
      <c r="E8" s="69"/>
      <c r="F8" s="106"/>
      <c r="G8" s="283"/>
      <c r="H8" s="283"/>
      <c r="I8" s="69"/>
      <c r="J8" s="112"/>
      <c r="K8" s="282"/>
      <c r="L8" s="282"/>
      <c r="M8" s="69"/>
      <c r="N8" s="112"/>
      <c r="O8" s="388"/>
      <c r="P8" s="388"/>
      <c r="Q8" s="112"/>
      <c r="R8" s="282"/>
      <c r="S8" s="282"/>
      <c r="T8" s="69"/>
      <c r="U8" s="112"/>
      <c r="V8" s="283"/>
      <c r="W8" s="283"/>
      <c r="X8" s="69"/>
      <c r="Y8" s="112"/>
      <c r="Z8" s="281"/>
      <c r="AA8" s="281"/>
      <c r="AB8" s="69"/>
      <c r="AC8" s="112"/>
      <c r="AD8" s="283"/>
      <c r="AE8" s="283"/>
    </row>
    <row r="9" spans="1:33" ht="20.100000000000001" customHeight="1">
      <c r="A9" s="1"/>
      <c r="B9" s="1"/>
      <c r="C9" s="282"/>
      <c r="D9" s="282"/>
      <c r="E9" s="69"/>
      <c r="F9" s="106"/>
      <c r="G9" s="283"/>
      <c r="H9" s="283"/>
      <c r="I9" s="69"/>
      <c r="J9" s="112"/>
      <c r="K9" s="282"/>
      <c r="L9" s="282"/>
      <c r="M9" s="69"/>
      <c r="N9" s="112"/>
      <c r="O9" s="388"/>
      <c r="P9" s="388"/>
      <c r="Q9" s="112"/>
      <c r="R9" s="282"/>
      <c r="S9" s="282"/>
      <c r="T9" s="69"/>
      <c r="U9" s="112"/>
      <c r="V9" s="283"/>
      <c r="W9" s="283"/>
      <c r="X9" s="69"/>
      <c r="Y9" s="112"/>
      <c r="Z9" s="281"/>
      <c r="AA9" s="281"/>
      <c r="AB9" s="69"/>
      <c r="AC9" s="112"/>
      <c r="AD9" s="283"/>
      <c r="AE9" s="283"/>
    </row>
    <row r="10" spans="1:33" ht="19.5" customHeight="1">
      <c r="A10" s="1"/>
      <c r="B10" s="1"/>
      <c r="C10" s="282"/>
      <c r="D10" s="282"/>
      <c r="E10" s="69"/>
      <c r="F10" s="106"/>
      <c r="G10" s="283"/>
      <c r="H10" s="283"/>
      <c r="I10" s="69"/>
      <c r="J10" s="112"/>
      <c r="K10" s="282"/>
      <c r="L10" s="282"/>
      <c r="M10" s="69"/>
      <c r="N10" s="112"/>
      <c r="O10" s="388"/>
      <c r="P10" s="388"/>
      <c r="Q10" s="112"/>
      <c r="R10" s="282"/>
      <c r="S10" s="282"/>
      <c r="T10" s="69"/>
      <c r="U10" s="112"/>
      <c r="V10" s="283"/>
      <c r="W10" s="283"/>
      <c r="X10" s="69"/>
      <c r="Y10" s="112"/>
      <c r="Z10" s="281"/>
      <c r="AA10" s="281"/>
      <c r="AB10" s="69"/>
      <c r="AC10" s="112"/>
      <c r="AD10" s="283"/>
      <c r="AE10" s="283"/>
    </row>
    <row r="11" spans="1:33" ht="20.100000000000001" customHeight="1">
      <c r="A11" s="1"/>
      <c r="B11" s="1"/>
      <c r="C11" s="282"/>
      <c r="D11" s="282"/>
      <c r="E11" s="69"/>
      <c r="F11" s="106"/>
      <c r="G11" s="283"/>
      <c r="H11" s="283"/>
      <c r="I11" s="69"/>
      <c r="J11" s="112"/>
      <c r="K11" s="282"/>
      <c r="L11" s="282"/>
      <c r="M11" s="69"/>
      <c r="N11" s="112"/>
      <c r="O11" s="388"/>
      <c r="P11" s="388"/>
      <c r="Q11" s="112"/>
      <c r="R11" s="282"/>
      <c r="S11" s="282"/>
      <c r="T11" s="69"/>
      <c r="U11" s="112"/>
      <c r="V11" s="283"/>
      <c r="W11" s="283"/>
      <c r="X11" s="69"/>
      <c r="Y11" s="112"/>
      <c r="Z11" s="281"/>
      <c r="AA11" s="281"/>
      <c r="AB11" s="69"/>
      <c r="AC11" s="112"/>
      <c r="AD11" s="283"/>
      <c r="AE11" s="283"/>
    </row>
    <row r="12" spans="1:33" ht="20.100000000000001" customHeight="1">
      <c r="A12" s="1"/>
      <c r="B12" s="1"/>
      <c r="C12" s="282"/>
      <c r="D12" s="282"/>
      <c r="E12" s="69"/>
      <c r="F12" s="106"/>
      <c r="G12" s="283"/>
      <c r="H12" s="283"/>
      <c r="I12" s="69"/>
      <c r="J12" s="112"/>
      <c r="K12" s="282"/>
      <c r="L12" s="282"/>
      <c r="M12" s="69"/>
      <c r="N12" s="112"/>
      <c r="O12" s="388"/>
      <c r="P12" s="388"/>
      <c r="Q12" s="112"/>
      <c r="R12" s="282"/>
      <c r="S12" s="282"/>
      <c r="T12" s="69"/>
      <c r="U12" s="112"/>
      <c r="V12" s="283"/>
      <c r="W12" s="283"/>
      <c r="X12" s="69"/>
      <c r="Y12" s="112"/>
      <c r="Z12" s="281"/>
      <c r="AA12" s="281"/>
      <c r="AB12" s="69"/>
      <c r="AC12" s="112"/>
      <c r="AD12" s="283"/>
      <c r="AE12" s="283"/>
    </row>
    <row r="13" spans="1:33" ht="20.100000000000001" customHeight="1">
      <c r="A13" s="1"/>
      <c r="B13" s="1"/>
      <c r="C13" s="282"/>
      <c r="D13" s="282"/>
      <c r="E13" s="69"/>
      <c r="F13" s="106"/>
      <c r="G13" s="283"/>
      <c r="H13" s="283"/>
      <c r="I13" s="69"/>
      <c r="J13" s="112"/>
      <c r="K13" s="282"/>
      <c r="L13" s="282"/>
      <c r="M13" s="69"/>
      <c r="N13" s="112"/>
      <c r="O13" s="388"/>
      <c r="P13" s="388"/>
      <c r="Q13" s="112"/>
      <c r="R13" s="282"/>
      <c r="S13" s="282"/>
      <c r="T13" s="69"/>
      <c r="U13" s="112"/>
      <c r="V13" s="283"/>
      <c r="W13" s="283"/>
      <c r="X13" s="69"/>
      <c r="Y13" s="112"/>
      <c r="Z13" s="281"/>
      <c r="AA13" s="281"/>
      <c r="AB13" s="69"/>
      <c r="AC13" s="112"/>
      <c r="AD13" s="283"/>
      <c r="AE13" s="283"/>
    </row>
    <row r="14" spans="1:33" ht="19.5" customHeight="1">
      <c r="A14" s="1"/>
      <c r="B14" s="1"/>
      <c r="C14" s="282"/>
      <c r="D14" s="282"/>
      <c r="E14" s="69"/>
      <c r="F14" s="106"/>
      <c r="G14" s="283"/>
      <c r="H14" s="283"/>
      <c r="I14" s="69"/>
      <c r="J14" s="112"/>
      <c r="K14" s="282"/>
      <c r="L14" s="282"/>
      <c r="M14" s="69"/>
      <c r="N14" s="112"/>
      <c r="O14" s="388"/>
      <c r="P14" s="388"/>
      <c r="Q14" s="112"/>
      <c r="R14" s="282"/>
      <c r="S14" s="282"/>
      <c r="T14" s="69"/>
      <c r="U14" s="112"/>
      <c r="V14" s="283"/>
      <c r="W14" s="283"/>
      <c r="X14" s="69"/>
      <c r="Y14" s="112"/>
      <c r="Z14" s="281"/>
      <c r="AA14" s="281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亀山サッカークラブ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ＦＣ黒羽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337" t="str">
        <f>K7</f>
        <v>ＩＳＯＳＯＣＣＥＲＣＬＵＢセグンド</v>
      </c>
      <c r="H18" s="337"/>
      <c r="I18" s="337"/>
      <c r="J18" s="337"/>
      <c r="K18" s="337"/>
      <c r="L18" s="337"/>
      <c r="M18" s="33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しおやＦＣヴィガウス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337"/>
      <c r="H19" s="337"/>
      <c r="I19" s="337"/>
      <c r="J19" s="337"/>
      <c r="K19" s="337"/>
      <c r="L19" s="337"/>
      <c r="M19" s="33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ＦＣスポルト宇都宮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北押原ＦＣ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ＦＣカンピオーネ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ＦＣ西那須２１アストロ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亀山サッカークラブ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337" t="str">
        <f>K7</f>
        <v>ＩＳＯＳＯＣＣＥＲＣＬＵＢセグンド</v>
      </c>
      <c r="V24" s="337"/>
      <c r="W24" s="337"/>
      <c r="X24" s="337"/>
      <c r="Y24" s="337"/>
      <c r="Z24" s="337"/>
      <c r="AA24" s="33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337"/>
      <c r="V25" s="337"/>
      <c r="W25" s="337"/>
      <c r="X25" s="337"/>
      <c r="Y25" s="337"/>
      <c r="Z25" s="337"/>
      <c r="AA25" s="33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ＦＣ黒羽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しおやＦＣヴィガウス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ＦＣスポルト宇都宮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ＦＣカンピオーネ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北押原ＦＣ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ＦＣ西那須２１アストロ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亀山サッカークラブ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しおやＦＣヴィガウス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ＦＣ黒羽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337" t="str">
        <f>K7</f>
        <v>ＩＳＯＳＯＣＣＥＲＣＬＵＢセグンド</v>
      </c>
      <c r="V34" s="337"/>
      <c r="W34" s="337"/>
      <c r="X34" s="337"/>
      <c r="Y34" s="337"/>
      <c r="Z34" s="337"/>
      <c r="AA34" s="33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337"/>
      <c r="V35" s="337"/>
      <c r="W35" s="337"/>
      <c r="X35" s="337"/>
      <c r="Y35" s="337"/>
      <c r="Z35" s="337"/>
      <c r="AA35" s="33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ＦＣスポルト宇都宮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ＦＣ西那須２１アストロ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北押原ＦＣ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ＦＣカンピオーネ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Kリーグ</v>
      </c>
      <c r="C41" s="289"/>
      <c r="D41" s="289"/>
      <c r="E41" s="290"/>
      <c r="F41" s="328" t="str">
        <f>B43</f>
        <v>亀山サッカークラブ</v>
      </c>
      <c r="G41" s="329"/>
      <c r="H41" s="296" t="str">
        <f>B45</f>
        <v>ＦＣ黒羽</v>
      </c>
      <c r="I41" s="298"/>
      <c r="J41" s="320" t="str">
        <f>B47</f>
        <v>ＩＳＯＳＯＣＣＥＲＣＬＵＢセグンド</v>
      </c>
      <c r="K41" s="321"/>
      <c r="L41" s="316" t="str">
        <f>B49</f>
        <v>しおやＦＣヴィガウス</v>
      </c>
      <c r="M41" s="317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KKリーグ</v>
      </c>
      <c r="S41" s="289"/>
      <c r="T41" s="289"/>
      <c r="U41" s="290"/>
      <c r="V41" s="320" t="str">
        <f>R7</f>
        <v>ＦＣスポルト宇都宮</v>
      </c>
      <c r="W41" s="321"/>
      <c r="X41" s="310" t="str">
        <f>V7</f>
        <v>北押原ＦＣ</v>
      </c>
      <c r="Y41" s="312"/>
      <c r="Z41" s="296" t="str">
        <f>Z7</f>
        <v>ＦＣカンピオーネ</v>
      </c>
      <c r="AA41" s="298"/>
      <c r="AB41" s="328" t="str">
        <f>AD7</f>
        <v>ＦＣ西那須２１アストロ</v>
      </c>
      <c r="AC41" s="329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30"/>
      <c r="G42" s="331"/>
      <c r="H42" s="299"/>
      <c r="I42" s="301"/>
      <c r="J42" s="322"/>
      <c r="K42" s="323"/>
      <c r="L42" s="318"/>
      <c r="M42" s="319"/>
      <c r="N42" s="295"/>
      <c r="O42" s="295"/>
      <c r="P42" s="295"/>
      <c r="Q42" s="116"/>
      <c r="R42" s="291"/>
      <c r="S42" s="292"/>
      <c r="T42" s="292"/>
      <c r="U42" s="293"/>
      <c r="V42" s="322"/>
      <c r="W42" s="323"/>
      <c r="X42" s="313"/>
      <c r="Y42" s="315"/>
      <c r="Z42" s="299"/>
      <c r="AA42" s="301"/>
      <c r="AB42" s="330"/>
      <c r="AC42" s="331"/>
      <c r="AD42" s="295"/>
      <c r="AE42" s="295"/>
      <c r="AF42" s="295"/>
    </row>
    <row r="43" spans="2:33" ht="20.100000000000001" customHeight="1">
      <c r="B43" s="296" t="str">
        <f>C7</f>
        <v>亀山サッカークラブ</v>
      </c>
      <c r="C43" s="297"/>
      <c r="D43" s="297"/>
      <c r="E43" s="298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296" t="str">
        <f>R7</f>
        <v>ＦＣスポルト宇都宮</v>
      </c>
      <c r="S43" s="297"/>
      <c r="T43" s="297"/>
      <c r="U43" s="298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299"/>
      <c r="C44" s="300"/>
      <c r="D44" s="300"/>
      <c r="E44" s="301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299"/>
      <c r="S44" s="300"/>
      <c r="T44" s="300"/>
      <c r="U44" s="301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ＦＣ黒羽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0" t="str">
        <f>V7</f>
        <v>北押原ＦＣ</v>
      </c>
      <c r="S45" s="311"/>
      <c r="T45" s="311"/>
      <c r="U45" s="31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3"/>
      <c r="S46" s="314"/>
      <c r="T46" s="314"/>
      <c r="U46" s="31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ＩＳＯＳＯＣＣＥＲＣＬＵＢセグンド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ＦＣカンピオーネ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6" t="str">
        <f>O7</f>
        <v>しおやＦＣヴィガウス</v>
      </c>
      <c r="C49" s="351"/>
      <c r="D49" s="351"/>
      <c r="E49" s="317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6" t="str">
        <f>AD7</f>
        <v>ＦＣ西那須２１アストロ</v>
      </c>
      <c r="S49" s="351"/>
      <c r="T49" s="351"/>
      <c r="U49" s="317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8"/>
      <c r="C50" s="352"/>
      <c r="D50" s="352"/>
      <c r="E50" s="319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8"/>
      <c r="S50" s="352"/>
      <c r="T50" s="352"/>
      <c r="U50" s="319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2.0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355"/>
      <c r="O52" s="355"/>
      <c r="P52" s="355"/>
      <c r="Q52" s="355"/>
      <c r="R52" s="355"/>
      <c r="T52" s="275" t="s">
        <v>52</v>
      </c>
      <c r="U52" s="275"/>
      <c r="V52" s="275"/>
      <c r="W52" s="275"/>
      <c r="X52" s="274" t="str">
        <f>U10組合せ!AH72</f>
        <v>真岡市鬼怒自然公園サッカー場BA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20.100000000000001" customHeight="1">
      <c r="A53" s="67"/>
      <c r="B53" s="67"/>
      <c r="C53" s="67"/>
      <c r="D53" s="67"/>
      <c r="E53" s="67"/>
      <c r="F53" s="67"/>
      <c r="G53" s="67"/>
      <c r="H53" s="143"/>
      <c r="I53" s="142"/>
      <c r="J53" s="142"/>
      <c r="K53" s="142"/>
      <c r="L53" s="142"/>
      <c r="N53" s="142"/>
      <c r="O53" s="142"/>
      <c r="P53" s="142"/>
      <c r="Q53" s="142"/>
      <c r="R53" s="142"/>
      <c r="T53" s="72"/>
      <c r="U53" s="72"/>
      <c r="V53" s="72"/>
      <c r="W53" s="72"/>
      <c r="X53" s="73"/>
      <c r="Y53" s="73"/>
      <c r="AA53" s="144"/>
      <c r="AB53" s="145"/>
      <c r="AC53" s="145"/>
      <c r="AD53" s="145"/>
      <c r="AE53" s="145"/>
      <c r="AF53" s="145"/>
      <c r="AG53" s="145"/>
    </row>
    <row r="54" spans="1:33" ht="20.100000000000001" customHeight="1">
      <c r="F54" s="146"/>
      <c r="J54" s="356" t="s">
        <v>189</v>
      </c>
      <c r="K54" s="356"/>
      <c r="W54" s="356" t="s">
        <v>190</v>
      </c>
      <c r="X54" s="356"/>
      <c r="Z54" s="144"/>
      <c r="AA54" s="144"/>
      <c r="AB54" s="145"/>
      <c r="AC54" s="145"/>
      <c r="AD54" s="145"/>
      <c r="AE54" s="145"/>
      <c r="AF54" s="145"/>
      <c r="AG54" s="145"/>
    </row>
    <row r="55" spans="1:33" ht="20.100000000000001" customHeight="1">
      <c r="G55" s="95"/>
      <c r="H55" s="95"/>
      <c r="I55" s="95"/>
      <c r="J55" s="88"/>
      <c r="K55" s="95"/>
      <c r="L55" s="95"/>
      <c r="M55" s="95"/>
      <c r="N55" s="95"/>
      <c r="T55" s="95"/>
      <c r="U55" s="95"/>
      <c r="V55" s="95"/>
      <c r="W55" s="95"/>
      <c r="X55" s="90"/>
      <c r="Y55" s="95"/>
      <c r="Z55" s="144"/>
      <c r="AA55" s="144"/>
      <c r="AB55" s="145"/>
      <c r="AC55" s="145"/>
      <c r="AD55" s="145"/>
      <c r="AE55" s="145"/>
      <c r="AF55" s="145"/>
      <c r="AG55" s="145"/>
    </row>
    <row r="56" spans="1:33" ht="20.100000000000001" customHeight="1">
      <c r="F56" s="86"/>
      <c r="H56" s="89"/>
      <c r="J56" s="85"/>
      <c r="K56" s="89"/>
      <c r="N56" s="86"/>
      <c r="S56" s="86"/>
      <c r="V56" s="89"/>
      <c r="W56" s="85"/>
      <c r="Y56" s="89"/>
      <c r="Z56" s="89"/>
      <c r="AA56" s="85"/>
      <c r="AB56" s="74"/>
    </row>
    <row r="57" spans="1:33" ht="20.100000000000001" customHeight="1">
      <c r="B57" s="370"/>
      <c r="C57" s="370"/>
      <c r="D57" s="15"/>
      <c r="E57" s="15"/>
      <c r="F57" s="371">
        <v>1</v>
      </c>
      <c r="G57" s="371"/>
      <c r="H57" s="22"/>
      <c r="I57" s="22"/>
      <c r="J57" s="371">
        <v>2</v>
      </c>
      <c r="K57" s="371"/>
      <c r="L57" s="22"/>
      <c r="M57" s="22"/>
      <c r="N57" s="371">
        <v>3</v>
      </c>
      <c r="O57" s="371"/>
      <c r="P57" s="14"/>
      <c r="Q57" s="22"/>
      <c r="R57" s="22"/>
      <c r="S57" s="371">
        <v>4</v>
      </c>
      <c r="T57" s="371"/>
      <c r="U57" s="22"/>
      <c r="V57" s="22"/>
      <c r="W57" s="371">
        <v>5</v>
      </c>
      <c r="X57" s="371"/>
      <c r="Y57" s="22"/>
      <c r="Z57" s="22"/>
      <c r="AA57" s="371">
        <v>6</v>
      </c>
      <c r="AB57" s="371"/>
      <c r="AC57" s="15"/>
      <c r="AD57" s="15"/>
      <c r="AE57" s="370"/>
      <c r="AF57" s="370"/>
    </row>
    <row r="58" spans="1:33" ht="20.100000000000001" customHeight="1">
      <c r="B58" s="372"/>
      <c r="C58" s="372"/>
      <c r="D58" s="148"/>
      <c r="E58" s="148"/>
      <c r="F58" s="396" t="str">
        <f>U10組合せ!AF85</f>
        <v>ＦＣ　ＣＡＳＡ　ＦＯＲＴＵＮＡ　ＯＹＡＭＡ</v>
      </c>
      <c r="G58" s="396"/>
      <c r="H58" s="238"/>
      <c r="I58" s="238"/>
      <c r="J58" s="418" t="str">
        <f>U10組合せ!AF83</f>
        <v>足利サッカークラブジュニア　Ｕ－９</v>
      </c>
      <c r="K58" s="418"/>
      <c r="L58" s="238"/>
      <c r="M58" s="238"/>
      <c r="N58" s="419" t="str">
        <f>U10組合せ!AF81</f>
        <v>緑が丘ＹＦＣサッカー教室</v>
      </c>
      <c r="O58" s="419"/>
      <c r="P58" s="149"/>
      <c r="Q58" s="148"/>
      <c r="R58" s="148"/>
      <c r="S58" s="373" t="str">
        <f>U10組合せ!AF77</f>
        <v>大谷北ＦＣフォルテ</v>
      </c>
      <c r="T58" s="373"/>
      <c r="U58" s="148"/>
      <c r="V58" s="148"/>
      <c r="W58" s="373" t="str">
        <f>U10組合せ!AF75</f>
        <v>エスペランサＭＯＫＡ</v>
      </c>
      <c r="X58" s="373"/>
      <c r="Y58" s="148"/>
      <c r="Z58" s="148"/>
      <c r="AA58" s="373" t="str">
        <f>U10組合せ!AF73</f>
        <v>野原グランディオスＦＣ</v>
      </c>
      <c r="AB58" s="373"/>
      <c r="AC58" s="148"/>
      <c r="AD58" s="148"/>
      <c r="AE58" s="374"/>
      <c r="AF58" s="375"/>
    </row>
    <row r="59" spans="1:33" ht="20.100000000000001" customHeight="1">
      <c r="B59" s="372"/>
      <c r="C59" s="372"/>
      <c r="D59" s="148"/>
      <c r="E59" s="148"/>
      <c r="F59" s="396"/>
      <c r="G59" s="396"/>
      <c r="H59" s="238"/>
      <c r="I59" s="238"/>
      <c r="J59" s="418"/>
      <c r="K59" s="418"/>
      <c r="L59" s="238"/>
      <c r="M59" s="238"/>
      <c r="N59" s="419"/>
      <c r="O59" s="419"/>
      <c r="P59" s="149"/>
      <c r="Q59" s="148"/>
      <c r="R59" s="148"/>
      <c r="S59" s="373"/>
      <c r="T59" s="373"/>
      <c r="U59" s="148"/>
      <c r="V59" s="148"/>
      <c r="W59" s="373"/>
      <c r="X59" s="373"/>
      <c r="Y59" s="148"/>
      <c r="Z59" s="148"/>
      <c r="AA59" s="373"/>
      <c r="AB59" s="373"/>
      <c r="AC59" s="148"/>
      <c r="AD59" s="148"/>
      <c r="AE59" s="374"/>
      <c r="AF59" s="375"/>
    </row>
    <row r="60" spans="1:33" ht="20.100000000000001" customHeight="1">
      <c r="B60" s="372"/>
      <c r="C60" s="372"/>
      <c r="D60" s="148"/>
      <c r="E60" s="148"/>
      <c r="F60" s="396"/>
      <c r="G60" s="396"/>
      <c r="H60" s="238"/>
      <c r="I60" s="238"/>
      <c r="J60" s="418"/>
      <c r="K60" s="418"/>
      <c r="L60" s="238"/>
      <c r="M60" s="238"/>
      <c r="N60" s="419"/>
      <c r="O60" s="419"/>
      <c r="P60" s="149"/>
      <c r="Q60" s="148"/>
      <c r="R60" s="148"/>
      <c r="S60" s="373"/>
      <c r="T60" s="373"/>
      <c r="U60" s="148"/>
      <c r="V60" s="148"/>
      <c r="W60" s="373"/>
      <c r="X60" s="373"/>
      <c r="Y60" s="148"/>
      <c r="Z60" s="148"/>
      <c r="AA60" s="373"/>
      <c r="AB60" s="373"/>
      <c r="AC60" s="148"/>
      <c r="AD60" s="148"/>
      <c r="AE60" s="374"/>
      <c r="AF60" s="375"/>
    </row>
    <row r="61" spans="1:33" ht="20.100000000000001" customHeight="1">
      <c r="B61" s="372"/>
      <c r="C61" s="372"/>
      <c r="D61" s="148"/>
      <c r="E61" s="148"/>
      <c r="F61" s="396"/>
      <c r="G61" s="396"/>
      <c r="H61" s="238"/>
      <c r="I61" s="238"/>
      <c r="J61" s="418"/>
      <c r="K61" s="418"/>
      <c r="L61" s="238"/>
      <c r="M61" s="238"/>
      <c r="N61" s="419"/>
      <c r="O61" s="419"/>
      <c r="P61" s="149"/>
      <c r="Q61" s="148"/>
      <c r="R61" s="148"/>
      <c r="S61" s="373"/>
      <c r="T61" s="373"/>
      <c r="U61" s="148"/>
      <c r="V61" s="148"/>
      <c r="W61" s="373"/>
      <c r="X61" s="373"/>
      <c r="Y61" s="148"/>
      <c r="Z61" s="148"/>
      <c r="AA61" s="373"/>
      <c r="AB61" s="373"/>
      <c r="AC61" s="148"/>
      <c r="AD61" s="148"/>
      <c r="AE61" s="374"/>
      <c r="AF61" s="375"/>
    </row>
    <row r="62" spans="1:33" ht="20.100000000000001" customHeight="1">
      <c r="B62" s="372"/>
      <c r="C62" s="372"/>
      <c r="D62" s="148"/>
      <c r="E62" s="148"/>
      <c r="F62" s="396"/>
      <c r="G62" s="396"/>
      <c r="H62" s="238"/>
      <c r="I62" s="238"/>
      <c r="J62" s="418"/>
      <c r="K62" s="418"/>
      <c r="L62" s="238"/>
      <c r="M62" s="238"/>
      <c r="N62" s="419"/>
      <c r="O62" s="419"/>
      <c r="P62" s="149"/>
      <c r="Q62" s="148"/>
      <c r="R62" s="148"/>
      <c r="S62" s="373"/>
      <c r="T62" s="373"/>
      <c r="U62" s="148"/>
      <c r="V62" s="148"/>
      <c r="W62" s="373"/>
      <c r="X62" s="373"/>
      <c r="Y62" s="148"/>
      <c r="Z62" s="148"/>
      <c r="AA62" s="373"/>
      <c r="AB62" s="373"/>
      <c r="AC62" s="148"/>
      <c r="AD62" s="148"/>
      <c r="AE62" s="374"/>
      <c r="AF62" s="375"/>
    </row>
    <row r="63" spans="1:33" ht="20.100000000000001" customHeight="1">
      <c r="B63" s="372"/>
      <c r="C63" s="372"/>
      <c r="D63" s="148"/>
      <c r="E63" s="148"/>
      <c r="F63" s="396"/>
      <c r="G63" s="396"/>
      <c r="H63" s="238"/>
      <c r="I63" s="238"/>
      <c r="J63" s="418"/>
      <c r="K63" s="418"/>
      <c r="L63" s="238"/>
      <c r="M63" s="238"/>
      <c r="N63" s="419"/>
      <c r="O63" s="419"/>
      <c r="P63" s="149"/>
      <c r="Q63" s="148"/>
      <c r="R63" s="148"/>
      <c r="S63" s="373"/>
      <c r="T63" s="373"/>
      <c r="U63" s="148"/>
      <c r="V63" s="148"/>
      <c r="W63" s="373"/>
      <c r="X63" s="373"/>
      <c r="Y63" s="148"/>
      <c r="Z63" s="148"/>
      <c r="AA63" s="373"/>
      <c r="AB63" s="373"/>
      <c r="AC63" s="148"/>
      <c r="AD63" s="148"/>
      <c r="AE63" s="374"/>
      <c r="AF63" s="375"/>
    </row>
    <row r="64" spans="1:33" ht="20.100000000000001" customHeight="1">
      <c r="B64" s="372"/>
      <c r="C64" s="372"/>
      <c r="D64" s="149"/>
      <c r="E64" s="149"/>
      <c r="F64" s="396"/>
      <c r="G64" s="396"/>
      <c r="H64" s="238"/>
      <c r="I64" s="238"/>
      <c r="J64" s="418"/>
      <c r="K64" s="418"/>
      <c r="L64" s="238"/>
      <c r="M64" s="238"/>
      <c r="N64" s="419"/>
      <c r="O64" s="419"/>
      <c r="P64" s="149"/>
      <c r="Q64" s="149"/>
      <c r="R64" s="149"/>
      <c r="S64" s="373"/>
      <c r="T64" s="373"/>
      <c r="U64" s="149"/>
      <c r="V64" s="149"/>
      <c r="W64" s="373"/>
      <c r="X64" s="373"/>
      <c r="Y64" s="149"/>
      <c r="Z64" s="149"/>
      <c r="AA64" s="373"/>
      <c r="AB64" s="373"/>
      <c r="AC64" s="149"/>
      <c r="AD64" s="149"/>
      <c r="AE64" s="374"/>
      <c r="AF64" s="375"/>
    </row>
    <row r="65" spans="1:33" ht="20.100000000000001" customHeight="1">
      <c r="B65" s="372"/>
      <c r="C65" s="372"/>
      <c r="D65" s="149"/>
      <c r="E65" s="149"/>
      <c r="F65" s="396"/>
      <c r="G65" s="396"/>
      <c r="H65" s="238"/>
      <c r="I65" s="238"/>
      <c r="J65" s="418"/>
      <c r="K65" s="418"/>
      <c r="L65" s="238"/>
      <c r="M65" s="238"/>
      <c r="N65" s="419"/>
      <c r="O65" s="419"/>
      <c r="P65" s="149"/>
      <c r="Q65" s="149"/>
      <c r="R65" s="149"/>
      <c r="S65" s="373"/>
      <c r="T65" s="373"/>
      <c r="U65" s="149"/>
      <c r="V65" s="149"/>
      <c r="W65" s="373"/>
      <c r="X65" s="373"/>
      <c r="Y65" s="149"/>
      <c r="Z65" s="149"/>
      <c r="AA65" s="373"/>
      <c r="AB65" s="373"/>
      <c r="AC65" s="149"/>
      <c r="AD65" s="149"/>
      <c r="AE65" s="374"/>
      <c r="AF65" s="375"/>
    </row>
    <row r="66" spans="1:33" ht="20.100000000000001" customHeight="1">
      <c r="C66" s="147"/>
      <c r="D66" s="147"/>
      <c r="G66" s="147"/>
      <c r="H66" s="147"/>
      <c r="K66" s="147"/>
      <c r="L66" s="147"/>
      <c r="O66" s="147"/>
      <c r="P66" s="147"/>
      <c r="T66" s="147"/>
      <c r="U66" s="147"/>
      <c r="X66" s="147"/>
      <c r="Y66" s="147"/>
      <c r="AB66" s="113"/>
      <c r="AC66" s="120"/>
      <c r="AD66" s="120" t="s">
        <v>158</v>
      </c>
      <c r="AE66" s="120" t="s">
        <v>157</v>
      </c>
      <c r="AF66" s="120" t="s">
        <v>159</v>
      </c>
      <c r="AG66" s="114"/>
    </row>
    <row r="67" spans="1:33" ht="20.100000000000001" customHeight="1">
      <c r="A67" s="15"/>
      <c r="B67" s="276" t="s">
        <v>4</v>
      </c>
      <c r="C67" s="360">
        <v>0.5</v>
      </c>
      <c r="D67" s="360"/>
      <c r="E67" s="360"/>
      <c r="G67" s="279" t="str">
        <f>F58</f>
        <v>ＦＣ　ＣＡＳＡ　ＦＯＲＴＵＮＡ　ＯＹＡＭＡ</v>
      </c>
      <c r="H67" s="279"/>
      <c r="I67" s="279"/>
      <c r="J67" s="279"/>
      <c r="K67" s="279"/>
      <c r="L67" s="279"/>
      <c r="M67" s="279"/>
      <c r="N67" s="359">
        <f>P67+P68</f>
        <v>0</v>
      </c>
      <c r="O67" s="361" t="s">
        <v>9</v>
      </c>
      <c r="P67" s="36">
        <v>0</v>
      </c>
      <c r="Q67" s="17" t="s">
        <v>130</v>
      </c>
      <c r="R67" s="36">
        <v>0</v>
      </c>
      <c r="S67" s="361" t="s">
        <v>10</v>
      </c>
      <c r="T67" s="359">
        <f>R67+R68</f>
        <v>0</v>
      </c>
      <c r="U67" s="287" t="str">
        <f>J58</f>
        <v>足利サッカークラブジュニア　Ｕ－９</v>
      </c>
      <c r="V67" s="287"/>
      <c r="W67" s="287"/>
      <c r="X67" s="287"/>
      <c r="Y67" s="287"/>
      <c r="Z67" s="287"/>
      <c r="AA67" s="287"/>
      <c r="AC67" s="358" t="s">
        <v>127</v>
      </c>
      <c r="AD67" s="354">
        <v>6</v>
      </c>
      <c r="AE67" s="354" t="s">
        <v>157</v>
      </c>
      <c r="AF67" s="354">
        <v>4</v>
      </c>
      <c r="AG67" s="277" t="s">
        <v>128</v>
      </c>
    </row>
    <row r="68" spans="1:33" ht="20.100000000000001" customHeight="1">
      <c r="A68" s="15"/>
      <c r="B68" s="276"/>
      <c r="C68" s="360"/>
      <c r="D68" s="360"/>
      <c r="E68" s="360"/>
      <c r="G68" s="279"/>
      <c r="H68" s="279"/>
      <c r="I68" s="279"/>
      <c r="J68" s="279"/>
      <c r="K68" s="279"/>
      <c r="L68" s="279"/>
      <c r="M68" s="279"/>
      <c r="N68" s="359"/>
      <c r="O68" s="361"/>
      <c r="P68" s="36">
        <v>0</v>
      </c>
      <c r="Q68" s="17" t="s">
        <v>130</v>
      </c>
      <c r="R68" s="36">
        <v>0</v>
      </c>
      <c r="S68" s="361"/>
      <c r="T68" s="359"/>
      <c r="U68" s="287"/>
      <c r="V68" s="287"/>
      <c r="W68" s="287"/>
      <c r="X68" s="287"/>
      <c r="Y68" s="287"/>
      <c r="Z68" s="287"/>
      <c r="AA68" s="287"/>
      <c r="AC68" s="358"/>
      <c r="AD68" s="354"/>
      <c r="AE68" s="354"/>
      <c r="AF68" s="354"/>
      <c r="AG68" s="277"/>
    </row>
    <row r="69" spans="1:33" ht="20.100000000000001" customHeight="1">
      <c r="C69" s="107"/>
      <c r="D69" s="107"/>
      <c r="E69" s="99"/>
      <c r="G69" s="237"/>
      <c r="H69" s="237"/>
      <c r="I69" s="65"/>
      <c r="J69" s="65"/>
      <c r="K69" s="237"/>
      <c r="L69" s="237"/>
      <c r="M69" s="65"/>
      <c r="N69" s="151"/>
      <c r="O69" s="16"/>
      <c r="P69" s="36"/>
      <c r="Q69" s="150"/>
      <c r="R69" s="151"/>
      <c r="S69" s="150"/>
      <c r="T69" s="36"/>
      <c r="U69" s="237"/>
      <c r="V69" s="65"/>
      <c r="W69" s="65"/>
      <c r="X69" s="237"/>
      <c r="Y69" s="237"/>
      <c r="Z69" s="65"/>
      <c r="AA69" s="65"/>
      <c r="AC69" s="43"/>
      <c r="AD69" s="71"/>
      <c r="AE69" s="152"/>
      <c r="AF69" s="71"/>
      <c r="AG69" s="37"/>
    </row>
    <row r="70" spans="1:33" ht="20.100000000000001" customHeight="1">
      <c r="A70" s="15"/>
      <c r="B70" s="276" t="s">
        <v>5</v>
      </c>
      <c r="C70" s="360">
        <v>0.52430555555555558</v>
      </c>
      <c r="D70" s="360"/>
      <c r="E70" s="360"/>
      <c r="G70" s="276" t="str">
        <f>S58</f>
        <v>大谷北ＦＣフォルテ</v>
      </c>
      <c r="H70" s="276"/>
      <c r="I70" s="276"/>
      <c r="J70" s="276"/>
      <c r="K70" s="276"/>
      <c r="L70" s="276"/>
      <c r="M70" s="276"/>
      <c r="N70" s="359">
        <f>P70+P71</f>
        <v>0</v>
      </c>
      <c r="O70" s="361" t="s">
        <v>9</v>
      </c>
      <c r="P70" s="36">
        <v>0</v>
      </c>
      <c r="Q70" s="17" t="s">
        <v>130</v>
      </c>
      <c r="R70" s="36">
        <v>0</v>
      </c>
      <c r="S70" s="361" t="s">
        <v>10</v>
      </c>
      <c r="T70" s="359">
        <f>R70+R71</f>
        <v>0</v>
      </c>
      <c r="U70" s="276" t="str">
        <f>W58</f>
        <v>エスペランサＭＯＫＡ</v>
      </c>
      <c r="V70" s="276"/>
      <c r="W70" s="276"/>
      <c r="X70" s="276"/>
      <c r="Y70" s="276"/>
      <c r="Z70" s="276"/>
      <c r="AA70" s="276"/>
      <c r="AC70" s="358" t="s">
        <v>127</v>
      </c>
      <c r="AD70" s="354">
        <v>2</v>
      </c>
      <c r="AE70" s="354" t="s">
        <v>157</v>
      </c>
      <c r="AF70" s="354">
        <v>1</v>
      </c>
      <c r="AG70" s="277" t="s">
        <v>128</v>
      </c>
    </row>
    <row r="71" spans="1:33" ht="20.100000000000001" customHeight="1">
      <c r="A71" s="15"/>
      <c r="B71" s="276"/>
      <c r="C71" s="360"/>
      <c r="D71" s="360"/>
      <c r="E71" s="360"/>
      <c r="G71" s="276"/>
      <c r="H71" s="276"/>
      <c r="I71" s="276"/>
      <c r="J71" s="276"/>
      <c r="K71" s="276"/>
      <c r="L71" s="276"/>
      <c r="M71" s="276"/>
      <c r="N71" s="359"/>
      <c r="O71" s="361"/>
      <c r="P71" s="36">
        <v>0</v>
      </c>
      <c r="Q71" s="17" t="s">
        <v>130</v>
      </c>
      <c r="R71" s="36">
        <v>0</v>
      </c>
      <c r="S71" s="361"/>
      <c r="T71" s="359"/>
      <c r="U71" s="276"/>
      <c r="V71" s="276"/>
      <c r="W71" s="276"/>
      <c r="X71" s="276"/>
      <c r="Y71" s="276"/>
      <c r="Z71" s="276"/>
      <c r="AA71" s="276"/>
      <c r="AC71" s="358"/>
      <c r="AD71" s="354"/>
      <c r="AE71" s="354"/>
      <c r="AF71" s="354"/>
      <c r="AG71" s="277"/>
    </row>
    <row r="72" spans="1:33" ht="20.100000000000001" customHeight="1">
      <c r="A72" s="15"/>
      <c r="C72" s="107"/>
      <c r="D72" s="107"/>
      <c r="E72" s="99"/>
      <c r="G72" s="237"/>
      <c r="H72" s="237"/>
      <c r="I72" s="65"/>
      <c r="J72" s="65"/>
      <c r="K72" s="237"/>
      <c r="L72" s="237"/>
      <c r="M72" s="65"/>
      <c r="N72" s="151"/>
      <c r="O72" s="16"/>
      <c r="P72" s="36"/>
      <c r="Q72" s="150"/>
      <c r="R72" s="151"/>
      <c r="S72" s="150"/>
      <c r="T72" s="36"/>
      <c r="U72" s="237"/>
      <c r="V72" s="65"/>
      <c r="W72" s="65"/>
      <c r="X72" s="237"/>
      <c r="Y72" s="237"/>
      <c r="Z72" s="65"/>
      <c r="AA72" s="65"/>
      <c r="AC72" s="43"/>
      <c r="AD72" s="71"/>
      <c r="AE72" s="152"/>
      <c r="AF72" s="71"/>
      <c r="AG72" s="37"/>
    </row>
    <row r="73" spans="1:33" ht="20.100000000000001" customHeight="1">
      <c r="A73" s="15"/>
      <c r="B73" s="276" t="s">
        <v>6</v>
      </c>
      <c r="C73" s="360">
        <v>0.54861111111111116</v>
      </c>
      <c r="D73" s="360"/>
      <c r="E73" s="360"/>
      <c r="G73" s="279" t="str">
        <f>F58</f>
        <v>ＦＣ　ＣＡＳＡ　ＦＯＲＴＵＮＡ　ＯＹＡＭＡ</v>
      </c>
      <c r="H73" s="279"/>
      <c r="I73" s="279"/>
      <c r="J73" s="279"/>
      <c r="K73" s="279"/>
      <c r="L73" s="279"/>
      <c r="M73" s="279"/>
      <c r="N73" s="359">
        <f>P73+P74</f>
        <v>0</v>
      </c>
      <c r="O73" s="361" t="s">
        <v>9</v>
      </c>
      <c r="P73" s="36">
        <v>0</v>
      </c>
      <c r="Q73" s="17" t="s">
        <v>130</v>
      </c>
      <c r="R73" s="36">
        <v>0</v>
      </c>
      <c r="S73" s="361" t="s">
        <v>10</v>
      </c>
      <c r="T73" s="359">
        <f>R73+R74</f>
        <v>0</v>
      </c>
      <c r="U73" s="276" t="str">
        <f>N58</f>
        <v>緑が丘ＹＦＣサッカー教室</v>
      </c>
      <c r="V73" s="276"/>
      <c r="W73" s="276"/>
      <c r="X73" s="276"/>
      <c r="Y73" s="276"/>
      <c r="Z73" s="276"/>
      <c r="AA73" s="276"/>
      <c r="AC73" s="358" t="s">
        <v>127</v>
      </c>
      <c r="AD73" s="354">
        <v>5</v>
      </c>
      <c r="AE73" s="354" t="s">
        <v>157</v>
      </c>
      <c r="AF73" s="354">
        <v>6</v>
      </c>
      <c r="AG73" s="277" t="s">
        <v>128</v>
      </c>
    </row>
    <row r="74" spans="1:33" ht="20.100000000000001" customHeight="1">
      <c r="A74" s="15"/>
      <c r="B74" s="276"/>
      <c r="C74" s="360"/>
      <c r="D74" s="360"/>
      <c r="E74" s="360"/>
      <c r="G74" s="279"/>
      <c r="H74" s="279"/>
      <c r="I74" s="279"/>
      <c r="J74" s="279"/>
      <c r="K74" s="279"/>
      <c r="L74" s="279"/>
      <c r="M74" s="279"/>
      <c r="N74" s="359"/>
      <c r="O74" s="361"/>
      <c r="P74" s="36">
        <v>0</v>
      </c>
      <c r="Q74" s="17" t="s">
        <v>130</v>
      </c>
      <c r="R74" s="36">
        <v>0</v>
      </c>
      <c r="S74" s="361"/>
      <c r="T74" s="359"/>
      <c r="U74" s="276"/>
      <c r="V74" s="276"/>
      <c r="W74" s="276"/>
      <c r="X74" s="276"/>
      <c r="Y74" s="276"/>
      <c r="Z74" s="276"/>
      <c r="AA74" s="276"/>
      <c r="AC74" s="358"/>
      <c r="AD74" s="354"/>
      <c r="AE74" s="354"/>
      <c r="AF74" s="354"/>
      <c r="AG74" s="277"/>
    </row>
    <row r="75" spans="1:33" ht="20.100000000000001" customHeight="1">
      <c r="A75" s="15"/>
      <c r="B75" s="18"/>
      <c r="C75" s="146"/>
      <c r="D75" s="146"/>
      <c r="E75" s="146"/>
      <c r="G75" s="237"/>
      <c r="H75" s="237"/>
      <c r="I75" s="237"/>
      <c r="J75" s="237"/>
      <c r="K75" s="237"/>
      <c r="L75" s="237"/>
      <c r="M75" s="237"/>
      <c r="N75" s="139"/>
      <c r="O75" s="140"/>
      <c r="P75" s="36"/>
      <c r="Q75" s="150"/>
      <c r="R75" s="151"/>
      <c r="S75" s="140"/>
      <c r="T75" s="139"/>
      <c r="U75" s="237"/>
      <c r="V75" s="237"/>
      <c r="W75" s="237"/>
      <c r="X75" s="237"/>
      <c r="Y75" s="237"/>
      <c r="Z75" s="237"/>
      <c r="AA75" s="237"/>
      <c r="AC75" s="43"/>
      <c r="AD75" s="71"/>
      <c r="AE75" s="152"/>
      <c r="AF75" s="71"/>
      <c r="AG75" s="37"/>
    </row>
    <row r="76" spans="1:33" ht="20.100000000000001" customHeight="1">
      <c r="A76" s="15"/>
      <c r="B76" s="276" t="s">
        <v>7</v>
      </c>
      <c r="C76" s="360">
        <v>0.57291666666666663</v>
      </c>
      <c r="D76" s="360"/>
      <c r="E76" s="360"/>
      <c r="G76" s="276" t="str">
        <f>S58</f>
        <v>大谷北ＦＣフォルテ</v>
      </c>
      <c r="H76" s="276"/>
      <c r="I76" s="276"/>
      <c r="J76" s="276"/>
      <c r="K76" s="276"/>
      <c r="L76" s="276"/>
      <c r="M76" s="276"/>
      <c r="N76" s="359">
        <f>P76+P77</f>
        <v>0</v>
      </c>
      <c r="O76" s="361" t="s">
        <v>9</v>
      </c>
      <c r="P76" s="36">
        <v>0</v>
      </c>
      <c r="Q76" s="17" t="s">
        <v>130</v>
      </c>
      <c r="R76" s="36">
        <v>0</v>
      </c>
      <c r="S76" s="361" t="s">
        <v>10</v>
      </c>
      <c r="T76" s="359">
        <f>R76+R77</f>
        <v>0</v>
      </c>
      <c r="U76" s="276" t="str">
        <f>AA58</f>
        <v>野原グランディオスＦＣ</v>
      </c>
      <c r="V76" s="276"/>
      <c r="W76" s="276"/>
      <c r="X76" s="276"/>
      <c r="Y76" s="276"/>
      <c r="Z76" s="276"/>
      <c r="AA76" s="276"/>
      <c r="AC76" s="358" t="s">
        <v>127</v>
      </c>
      <c r="AD76" s="354">
        <v>1</v>
      </c>
      <c r="AE76" s="354" t="s">
        <v>157</v>
      </c>
      <c r="AF76" s="354">
        <v>3</v>
      </c>
      <c r="AG76" s="277" t="s">
        <v>128</v>
      </c>
    </row>
    <row r="77" spans="1:33" ht="20.100000000000001" customHeight="1">
      <c r="A77" s="15"/>
      <c r="B77" s="276"/>
      <c r="C77" s="360"/>
      <c r="D77" s="360"/>
      <c r="E77" s="360"/>
      <c r="G77" s="276"/>
      <c r="H77" s="276"/>
      <c r="I77" s="276"/>
      <c r="J77" s="276"/>
      <c r="K77" s="276"/>
      <c r="L77" s="276"/>
      <c r="M77" s="276"/>
      <c r="N77" s="359"/>
      <c r="O77" s="361"/>
      <c r="P77" s="36">
        <v>0</v>
      </c>
      <c r="Q77" s="17" t="s">
        <v>130</v>
      </c>
      <c r="R77" s="36">
        <v>0</v>
      </c>
      <c r="S77" s="361"/>
      <c r="T77" s="359"/>
      <c r="U77" s="276"/>
      <c r="V77" s="276"/>
      <c r="W77" s="276"/>
      <c r="X77" s="276"/>
      <c r="Y77" s="276"/>
      <c r="Z77" s="276"/>
      <c r="AA77" s="276"/>
      <c r="AC77" s="358"/>
      <c r="AD77" s="354"/>
      <c r="AE77" s="354"/>
      <c r="AF77" s="354"/>
      <c r="AG77" s="277"/>
    </row>
    <row r="78" spans="1:33" ht="20.100000000000001" customHeight="1">
      <c r="A78" s="15"/>
      <c r="C78" s="107"/>
      <c r="D78" s="107"/>
      <c r="E78" s="99"/>
      <c r="G78" s="237"/>
      <c r="H78" s="237"/>
      <c r="I78" s="237"/>
      <c r="J78" s="237"/>
      <c r="K78" s="237"/>
      <c r="L78" s="237"/>
      <c r="M78" s="237"/>
      <c r="N78" s="151"/>
      <c r="O78" s="16"/>
      <c r="P78" s="36"/>
      <c r="Q78" s="150"/>
      <c r="R78" s="151"/>
      <c r="S78" s="150"/>
      <c r="T78" s="36"/>
      <c r="U78" s="237"/>
      <c r="V78" s="237"/>
      <c r="W78" s="237"/>
      <c r="X78" s="237"/>
      <c r="Y78" s="237"/>
      <c r="Z78" s="237"/>
      <c r="AA78" s="237"/>
      <c r="AC78" s="43"/>
      <c r="AD78" s="71"/>
      <c r="AE78" s="152"/>
      <c r="AF78" s="71"/>
      <c r="AG78" s="37"/>
    </row>
    <row r="79" spans="1:33" ht="20.100000000000001" customHeight="1">
      <c r="A79" s="15"/>
      <c r="B79" s="276" t="s">
        <v>8</v>
      </c>
      <c r="C79" s="360">
        <v>0.59722222222222221</v>
      </c>
      <c r="D79" s="360"/>
      <c r="E79" s="360"/>
      <c r="G79" s="287" t="str">
        <f>J58</f>
        <v>足利サッカークラブジュニア　Ｕ－９</v>
      </c>
      <c r="H79" s="287"/>
      <c r="I79" s="287"/>
      <c r="J79" s="287"/>
      <c r="K79" s="287"/>
      <c r="L79" s="287"/>
      <c r="M79" s="287"/>
      <c r="N79" s="359">
        <f>P79+P80</f>
        <v>0</v>
      </c>
      <c r="O79" s="361" t="s">
        <v>9</v>
      </c>
      <c r="P79" s="36">
        <v>0</v>
      </c>
      <c r="Q79" s="17" t="s">
        <v>130</v>
      </c>
      <c r="R79" s="36">
        <v>0</v>
      </c>
      <c r="S79" s="361" t="s">
        <v>10</v>
      </c>
      <c r="T79" s="359">
        <f>R79+R80</f>
        <v>0</v>
      </c>
      <c r="U79" s="276" t="str">
        <f>N58</f>
        <v>緑が丘ＹＦＣサッカー教室</v>
      </c>
      <c r="V79" s="276"/>
      <c r="W79" s="276"/>
      <c r="X79" s="276"/>
      <c r="Y79" s="276"/>
      <c r="Z79" s="276"/>
      <c r="AA79" s="276"/>
      <c r="AC79" s="358" t="s">
        <v>127</v>
      </c>
      <c r="AD79" s="354">
        <v>4</v>
      </c>
      <c r="AE79" s="354" t="s">
        <v>157</v>
      </c>
      <c r="AF79" s="354">
        <v>5</v>
      </c>
      <c r="AG79" s="277" t="s">
        <v>128</v>
      </c>
    </row>
    <row r="80" spans="1:33" ht="20.100000000000001" customHeight="1">
      <c r="A80" s="15"/>
      <c r="B80" s="276"/>
      <c r="C80" s="360"/>
      <c r="D80" s="360"/>
      <c r="E80" s="360"/>
      <c r="G80" s="287"/>
      <c r="H80" s="287"/>
      <c r="I80" s="287"/>
      <c r="J80" s="287"/>
      <c r="K80" s="287"/>
      <c r="L80" s="287"/>
      <c r="M80" s="287"/>
      <c r="N80" s="359"/>
      <c r="O80" s="361"/>
      <c r="P80" s="36">
        <v>0</v>
      </c>
      <c r="Q80" s="17" t="s">
        <v>130</v>
      </c>
      <c r="R80" s="36">
        <v>0</v>
      </c>
      <c r="S80" s="361"/>
      <c r="T80" s="359"/>
      <c r="U80" s="276"/>
      <c r="V80" s="276"/>
      <c r="W80" s="276"/>
      <c r="X80" s="276"/>
      <c r="Y80" s="276"/>
      <c r="Z80" s="276"/>
      <c r="AA80" s="276"/>
      <c r="AC80" s="358"/>
      <c r="AD80" s="354"/>
      <c r="AE80" s="354"/>
      <c r="AF80" s="354"/>
      <c r="AG80" s="277"/>
    </row>
    <row r="81" spans="1:33" ht="20.100000000000001" customHeight="1">
      <c r="A81" s="15"/>
      <c r="C81" s="107"/>
      <c r="D81" s="107"/>
      <c r="E81" s="99"/>
      <c r="G81" s="237"/>
      <c r="H81" s="237"/>
      <c r="I81" s="237"/>
      <c r="J81" s="237"/>
      <c r="K81" s="237"/>
      <c r="L81" s="237"/>
      <c r="M81" s="237"/>
      <c r="N81" s="151"/>
      <c r="O81" s="16"/>
      <c r="P81" s="36"/>
      <c r="Q81" s="150"/>
      <c r="R81" s="151"/>
      <c r="S81" s="150"/>
      <c r="T81" s="36"/>
      <c r="U81" s="237"/>
      <c r="V81" s="237"/>
      <c r="W81" s="237"/>
      <c r="X81" s="237"/>
      <c r="Y81" s="237"/>
      <c r="Z81" s="237"/>
      <c r="AA81" s="237"/>
      <c r="AC81" s="43"/>
      <c r="AD81" s="147"/>
      <c r="AE81" s="71"/>
      <c r="AF81" s="71"/>
      <c r="AG81" s="153"/>
    </row>
    <row r="82" spans="1:33" ht="20.100000000000001" customHeight="1">
      <c r="A82" s="15"/>
      <c r="B82" s="276" t="s">
        <v>0</v>
      </c>
      <c r="C82" s="360">
        <v>0.62152777777777779</v>
      </c>
      <c r="D82" s="360"/>
      <c r="E82" s="360"/>
      <c r="G82" s="276" t="str">
        <f>W58</f>
        <v>エスペランサＭＯＫＡ</v>
      </c>
      <c r="H82" s="276"/>
      <c r="I82" s="276"/>
      <c r="J82" s="276"/>
      <c r="K82" s="276"/>
      <c r="L82" s="276"/>
      <c r="M82" s="276"/>
      <c r="N82" s="359">
        <f>P82+P83</f>
        <v>0</v>
      </c>
      <c r="O82" s="361" t="s">
        <v>9</v>
      </c>
      <c r="P82" s="36">
        <v>0</v>
      </c>
      <c r="Q82" s="17" t="s">
        <v>130</v>
      </c>
      <c r="R82" s="36">
        <v>0</v>
      </c>
      <c r="S82" s="361" t="s">
        <v>10</v>
      </c>
      <c r="T82" s="359">
        <f>R82+R83</f>
        <v>0</v>
      </c>
      <c r="U82" s="276" t="str">
        <f>AA58</f>
        <v>野原グランディオスＦＣ</v>
      </c>
      <c r="V82" s="276"/>
      <c r="W82" s="276"/>
      <c r="X82" s="276"/>
      <c r="Y82" s="276"/>
      <c r="Z82" s="276"/>
      <c r="AA82" s="276"/>
      <c r="AC82" s="358" t="s">
        <v>127</v>
      </c>
      <c r="AD82" s="354">
        <v>3</v>
      </c>
      <c r="AE82" s="354" t="s">
        <v>157</v>
      </c>
      <c r="AF82" s="354">
        <v>2</v>
      </c>
      <c r="AG82" s="277" t="s">
        <v>128</v>
      </c>
    </row>
    <row r="83" spans="1:33" ht="20.100000000000001" customHeight="1">
      <c r="A83" s="15"/>
      <c r="B83" s="276"/>
      <c r="C83" s="360"/>
      <c r="D83" s="360"/>
      <c r="E83" s="360"/>
      <c r="G83" s="276"/>
      <c r="H83" s="276"/>
      <c r="I83" s="276"/>
      <c r="J83" s="276"/>
      <c r="K83" s="276"/>
      <c r="L83" s="276"/>
      <c r="M83" s="276"/>
      <c r="N83" s="359"/>
      <c r="O83" s="361"/>
      <c r="P83" s="36">
        <v>0</v>
      </c>
      <c r="Q83" s="17" t="s">
        <v>130</v>
      </c>
      <c r="R83" s="36">
        <v>0</v>
      </c>
      <c r="S83" s="361"/>
      <c r="T83" s="359"/>
      <c r="U83" s="276"/>
      <c r="V83" s="276"/>
      <c r="W83" s="276"/>
      <c r="X83" s="276"/>
      <c r="Y83" s="276"/>
      <c r="Z83" s="276"/>
      <c r="AA83" s="276"/>
      <c r="AC83" s="358"/>
      <c r="AD83" s="354"/>
      <c r="AE83" s="354"/>
      <c r="AF83" s="354"/>
      <c r="AG83" s="277"/>
    </row>
    <row r="84" spans="1:33" ht="20.100000000000001" customHeight="1">
      <c r="B84" s="18"/>
      <c r="C84" s="154"/>
      <c r="D84" s="154"/>
      <c r="E84" s="154"/>
      <c r="G84" s="16"/>
      <c r="H84" s="16"/>
      <c r="I84" s="16"/>
      <c r="J84" s="16"/>
      <c r="K84" s="16"/>
      <c r="L84" s="16"/>
      <c r="M84" s="16"/>
      <c r="N84" s="155"/>
      <c r="O84" s="140"/>
      <c r="P84" s="16"/>
      <c r="Q84" s="17"/>
      <c r="R84" s="150"/>
      <c r="S84" s="140"/>
      <c r="T84" s="155"/>
      <c r="U84" s="16"/>
      <c r="V84" s="16"/>
      <c r="W84" s="16"/>
      <c r="X84" s="16"/>
      <c r="Y84" s="16"/>
      <c r="Z84" s="16"/>
      <c r="AA84" s="16"/>
      <c r="AB84" s="147"/>
      <c r="AC84" s="147"/>
      <c r="AF84" s="147"/>
      <c r="AG84" s="147"/>
    </row>
    <row r="85" spans="1:33" ht="20.100000000000001" customHeight="1">
      <c r="C85" s="376" t="str">
        <f>J54 &amp;"リーグ"</f>
        <v>Lリーグ</v>
      </c>
      <c r="D85" s="377"/>
      <c r="E85" s="377"/>
      <c r="F85" s="382"/>
      <c r="G85" s="339" t="str">
        <f>C87</f>
        <v>ＦＣ　ＣＡＳＡ　ＦＯＲＴＵＮＡ　ＯＹＡＭＡ</v>
      </c>
      <c r="H85" s="340"/>
      <c r="I85" s="328" t="str">
        <f>C89</f>
        <v>足利サッカークラブジュニア　Ｕ－９</v>
      </c>
      <c r="J85" s="329"/>
      <c r="K85" s="328" t="str">
        <f>C91</f>
        <v>緑が丘ＹＦＣサッカー教室</v>
      </c>
      <c r="L85" s="329"/>
      <c r="M85" s="384" t="s">
        <v>1</v>
      </c>
      <c r="N85" s="368" t="s">
        <v>2</v>
      </c>
      <c r="O85" s="368" t="s">
        <v>129</v>
      </c>
      <c r="P85" s="368" t="s">
        <v>3</v>
      </c>
      <c r="R85" s="288" t="str">
        <f>W54 &amp;"リーグ"</f>
        <v>LLリーグ</v>
      </c>
      <c r="S85" s="289"/>
      <c r="T85" s="289"/>
      <c r="U85" s="386"/>
      <c r="V85" s="316" t="str">
        <f>R87</f>
        <v>大谷北ＦＣフォルテ</v>
      </c>
      <c r="W85" s="317"/>
      <c r="X85" s="320" t="str">
        <f>R89</f>
        <v>エスペランサＭＯＫＡ</v>
      </c>
      <c r="Y85" s="321"/>
      <c r="Z85" s="320" t="str">
        <f>R91</f>
        <v>野原グランディオスＦＣ</v>
      </c>
      <c r="AA85" s="321"/>
      <c r="AB85" s="368" t="s">
        <v>1</v>
      </c>
      <c r="AC85" s="368" t="s">
        <v>2</v>
      </c>
      <c r="AD85" s="368" t="s">
        <v>129</v>
      </c>
      <c r="AE85" s="368" t="s">
        <v>3</v>
      </c>
    </row>
    <row r="86" spans="1:33" ht="20.100000000000001" customHeight="1">
      <c r="C86" s="379"/>
      <c r="D86" s="380"/>
      <c r="E86" s="380"/>
      <c r="F86" s="383"/>
      <c r="G86" s="341"/>
      <c r="H86" s="342"/>
      <c r="I86" s="330"/>
      <c r="J86" s="331"/>
      <c r="K86" s="330"/>
      <c r="L86" s="331"/>
      <c r="M86" s="385"/>
      <c r="N86" s="369"/>
      <c r="O86" s="369"/>
      <c r="P86" s="369"/>
      <c r="R86" s="291"/>
      <c r="S86" s="292"/>
      <c r="T86" s="292"/>
      <c r="U86" s="387"/>
      <c r="V86" s="318"/>
      <c r="W86" s="319"/>
      <c r="X86" s="322"/>
      <c r="Y86" s="323"/>
      <c r="Z86" s="322"/>
      <c r="AA86" s="323"/>
      <c r="AB86" s="369"/>
      <c r="AC86" s="369"/>
      <c r="AD86" s="369"/>
      <c r="AE86" s="369"/>
    </row>
    <row r="87" spans="1:33" ht="20.100000000000001" customHeight="1">
      <c r="C87" s="420" t="str">
        <f>F58</f>
        <v>ＦＣ　ＣＡＳＡ　ＦＯＲＴＵＮＡ　ＯＹＡＭＡ</v>
      </c>
      <c r="D87" s="421"/>
      <c r="E87" s="421"/>
      <c r="F87" s="422"/>
      <c r="G87" s="302"/>
      <c r="H87" s="303"/>
      <c r="I87" s="162">
        <f>N67</f>
        <v>0</v>
      </c>
      <c r="J87" s="162">
        <f>T67</f>
        <v>0</v>
      </c>
      <c r="K87" s="162">
        <f>N73</f>
        <v>0</v>
      </c>
      <c r="L87" s="162">
        <f>T73</f>
        <v>0</v>
      </c>
      <c r="M87" s="366">
        <f>COUNTIF(G88:L88,"○")*3+COUNTIF(G88:L88,"△")</f>
        <v>2</v>
      </c>
      <c r="N87" s="364">
        <f>O87-J87-L87</f>
        <v>0</v>
      </c>
      <c r="O87" s="364">
        <f>I87+K87</f>
        <v>0</v>
      </c>
      <c r="P87" s="362"/>
      <c r="R87" s="376" t="str">
        <f>S58</f>
        <v>大谷北ＦＣフォルテ</v>
      </c>
      <c r="S87" s="377"/>
      <c r="T87" s="377"/>
      <c r="U87" s="378"/>
      <c r="V87" s="302"/>
      <c r="W87" s="303"/>
      <c r="X87" s="162">
        <f>N70</f>
        <v>0</v>
      </c>
      <c r="Y87" s="162">
        <f>T70</f>
        <v>0</v>
      </c>
      <c r="Z87" s="162">
        <f>N76</f>
        <v>0</v>
      </c>
      <c r="AA87" s="162">
        <f>T76</f>
        <v>0</v>
      </c>
      <c r="AB87" s="366">
        <f>COUNTIF(V88:AA88,"○")*3+COUNTIF(V88:AA88,"△")</f>
        <v>2</v>
      </c>
      <c r="AC87" s="364">
        <f>AD87-Y87-AA87</f>
        <v>0</v>
      </c>
      <c r="AD87" s="364">
        <f>X87+Z87</f>
        <v>0</v>
      </c>
      <c r="AE87" s="362"/>
    </row>
    <row r="88" spans="1:33" ht="20.100000000000001" customHeight="1">
      <c r="C88" s="423"/>
      <c r="D88" s="424"/>
      <c r="E88" s="424"/>
      <c r="F88" s="425"/>
      <c r="G88" s="304"/>
      <c r="H88" s="305"/>
      <c r="I88" s="332" t="str">
        <f>IF(I87&gt;J87,"○",IF(I87&lt;J87,"×",IF(I87=J87,"△")))</f>
        <v>△</v>
      </c>
      <c r="J88" s="333"/>
      <c r="K88" s="332" t="str">
        <f>IF(K87&gt;L87,"○",IF(K87&lt;L87,"×",IF(K87=L87,"△")))</f>
        <v>△</v>
      </c>
      <c r="L88" s="333"/>
      <c r="M88" s="367"/>
      <c r="N88" s="365"/>
      <c r="O88" s="365"/>
      <c r="P88" s="363"/>
      <c r="R88" s="379"/>
      <c r="S88" s="380"/>
      <c r="T88" s="380"/>
      <c r="U88" s="381"/>
      <c r="V88" s="304"/>
      <c r="W88" s="305"/>
      <c r="X88" s="332" t="str">
        <f>IF(X87&gt;Y87,"○",IF(X87&lt;Y87,"×",IF(X87=Y87,"△")))</f>
        <v>△</v>
      </c>
      <c r="Y88" s="333"/>
      <c r="Z88" s="332" t="str">
        <f>IF(Z87&gt;AA87,"○",IF(Z87&lt;AA87,"×",IF(Z87=AA87,"△")))</f>
        <v>△</v>
      </c>
      <c r="AA88" s="333"/>
      <c r="AB88" s="367"/>
      <c r="AC88" s="365"/>
      <c r="AD88" s="365"/>
      <c r="AE88" s="363"/>
    </row>
    <row r="89" spans="1:33" ht="20.100000000000001" customHeight="1">
      <c r="C89" s="412" t="str">
        <f>J58</f>
        <v>足利サッカークラブジュニア　Ｕ－９</v>
      </c>
      <c r="D89" s="413"/>
      <c r="E89" s="413"/>
      <c r="F89" s="414"/>
      <c r="G89" s="162">
        <f>J87</f>
        <v>0</v>
      </c>
      <c r="H89" s="162">
        <f>I87</f>
        <v>0</v>
      </c>
      <c r="I89" s="302"/>
      <c r="J89" s="303"/>
      <c r="K89" s="162">
        <f>N79</f>
        <v>0</v>
      </c>
      <c r="L89" s="162">
        <f>T79</f>
        <v>0</v>
      </c>
      <c r="M89" s="366">
        <f>COUNTIF(G90:L90,"○")*3+COUNTIF(G90:L90,"△")</f>
        <v>2</v>
      </c>
      <c r="N89" s="364">
        <f>O89-H89-L89</f>
        <v>0</v>
      </c>
      <c r="O89" s="364">
        <f>G89+K89</f>
        <v>0</v>
      </c>
      <c r="P89" s="362"/>
      <c r="R89" s="376" t="str">
        <f>W58</f>
        <v>エスペランサＭＯＫＡ</v>
      </c>
      <c r="S89" s="377"/>
      <c r="T89" s="377"/>
      <c r="U89" s="378"/>
      <c r="V89" s="162">
        <f>Y87</f>
        <v>0</v>
      </c>
      <c r="W89" s="162">
        <f>X87</f>
        <v>0</v>
      </c>
      <c r="X89" s="302"/>
      <c r="Y89" s="303"/>
      <c r="Z89" s="162">
        <f>N82</f>
        <v>0</v>
      </c>
      <c r="AA89" s="162">
        <f>T82</f>
        <v>0</v>
      </c>
      <c r="AB89" s="366">
        <f>COUNTIF(V90:AA90,"○")*3+COUNTIF(V90:AA90,"△")</f>
        <v>2</v>
      </c>
      <c r="AC89" s="364">
        <f>AD89-W89-AA89</f>
        <v>0</v>
      </c>
      <c r="AD89" s="364">
        <f>V89+Z89</f>
        <v>0</v>
      </c>
      <c r="AE89" s="362"/>
    </row>
    <row r="90" spans="1:33" ht="20.100000000000001" customHeight="1">
      <c r="C90" s="415"/>
      <c r="D90" s="416"/>
      <c r="E90" s="416"/>
      <c r="F90" s="417"/>
      <c r="G90" s="332" t="str">
        <f>IF(G89&gt;H89,"○",IF(G89&lt;H89,"×",IF(G89=H89,"△")))</f>
        <v>△</v>
      </c>
      <c r="H90" s="333"/>
      <c r="I90" s="304"/>
      <c r="J90" s="305"/>
      <c r="K90" s="332" t="str">
        <f>IF(K89&gt;L89,"○",IF(K89&lt;L89,"×",IF(K89=L89,"△")))</f>
        <v>△</v>
      </c>
      <c r="L90" s="333"/>
      <c r="M90" s="367"/>
      <c r="N90" s="365"/>
      <c r="O90" s="365"/>
      <c r="P90" s="363"/>
      <c r="R90" s="379"/>
      <c r="S90" s="380"/>
      <c r="T90" s="380"/>
      <c r="U90" s="381"/>
      <c r="V90" s="332" t="str">
        <f>IF(V89&gt;W89,"○",IF(V89&lt;W89,"×",IF(V89=W89,"△")))</f>
        <v>△</v>
      </c>
      <c r="W90" s="333"/>
      <c r="X90" s="304"/>
      <c r="Y90" s="305"/>
      <c r="Z90" s="332" t="str">
        <f>IF(Z89&gt;AA89,"○",IF(Z89&lt;AA89,"×",IF(Z89=AA89,"△")))</f>
        <v>△</v>
      </c>
      <c r="AA90" s="333"/>
      <c r="AB90" s="367"/>
      <c r="AC90" s="365"/>
      <c r="AD90" s="365"/>
      <c r="AE90" s="363"/>
    </row>
    <row r="91" spans="1:33" ht="20.100000000000001" customHeight="1">
      <c r="C91" s="406" t="str">
        <f>N58</f>
        <v>緑が丘ＹＦＣサッカー教室</v>
      </c>
      <c r="D91" s="407"/>
      <c r="E91" s="407"/>
      <c r="F91" s="408"/>
      <c r="G91" s="162">
        <f>L87</f>
        <v>0</v>
      </c>
      <c r="H91" s="162">
        <f>K87</f>
        <v>0</v>
      </c>
      <c r="I91" s="162">
        <f>L89</f>
        <v>0</v>
      </c>
      <c r="J91" s="162">
        <f>K89</f>
        <v>0</v>
      </c>
      <c r="K91" s="302"/>
      <c r="L91" s="303"/>
      <c r="M91" s="366">
        <f>COUNTIF(G92:L92,"○")*3+COUNTIF(G92:L92,"△")</f>
        <v>2</v>
      </c>
      <c r="N91" s="364">
        <f>O91-H91-J91</f>
        <v>0</v>
      </c>
      <c r="O91" s="364">
        <f>G91+I91</f>
        <v>0</v>
      </c>
      <c r="P91" s="362"/>
      <c r="R91" s="376" t="str">
        <f>AA58</f>
        <v>野原グランディオスＦＣ</v>
      </c>
      <c r="S91" s="377"/>
      <c r="T91" s="377"/>
      <c r="U91" s="378"/>
      <c r="V91" s="162">
        <f>AA87</f>
        <v>0</v>
      </c>
      <c r="W91" s="162">
        <f>Z87</f>
        <v>0</v>
      </c>
      <c r="X91" s="162">
        <f>AA89</f>
        <v>0</v>
      </c>
      <c r="Y91" s="162">
        <f>Z89</f>
        <v>0</v>
      </c>
      <c r="Z91" s="302"/>
      <c r="AA91" s="303"/>
      <c r="AB91" s="366">
        <f>COUNTIF(V92:AA92,"○")*3+COUNTIF(V92:AA92,"△")</f>
        <v>2</v>
      </c>
      <c r="AC91" s="364">
        <f>AD91-W91-Y91</f>
        <v>0</v>
      </c>
      <c r="AD91" s="364">
        <f>V91+X91</f>
        <v>0</v>
      </c>
      <c r="AE91" s="362"/>
    </row>
    <row r="92" spans="1:33" ht="20.100000000000001" customHeight="1">
      <c r="C92" s="409"/>
      <c r="D92" s="410"/>
      <c r="E92" s="410"/>
      <c r="F92" s="411"/>
      <c r="G92" s="332" t="str">
        <f>IF(G91&gt;H91,"○",IF(G91&lt;H91,"×",IF(G91=H91,"△")))</f>
        <v>△</v>
      </c>
      <c r="H92" s="333"/>
      <c r="I92" s="332" t="str">
        <f>IF(I91&gt;J91,"○",IF(I91&lt;J91,"×",IF(I91=J91,"△")))</f>
        <v>△</v>
      </c>
      <c r="J92" s="333"/>
      <c r="K92" s="304"/>
      <c r="L92" s="305"/>
      <c r="M92" s="367"/>
      <c r="N92" s="365"/>
      <c r="O92" s="365"/>
      <c r="P92" s="363"/>
      <c r="R92" s="379"/>
      <c r="S92" s="380"/>
      <c r="T92" s="380"/>
      <c r="U92" s="381"/>
      <c r="V92" s="332" t="str">
        <f>IF(V91&gt;W91,"○",IF(V91&lt;W91,"×",IF(V91=W91,"△")))</f>
        <v>△</v>
      </c>
      <c r="W92" s="333"/>
      <c r="X92" s="332" t="str">
        <f>IF(X91&gt;Y91,"○",IF(X91&lt;Y91,"×",IF(X91=Y91,"△")))</f>
        <v>△</v>
      </c>
      <c r="Y92" s="333"/>
      <c r="Z92" s="304"/>
      <c r="AA92" s="305"/>
      <c r="AB92" s="367"/>
      <c r="AC92" s="365"/>
      <c r="AD92" s="365"/>
      <c r="AE92" s="363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49</v>
      </c>
      <c r="U1" s="275"/>
      <c r="V1" s="275"/>
      <c r="W1" s="275"/>
      <c r="X1" s="274" t="str">
        <f>U10組合せ!AH56</f>
        <v>真岡ハイトラ運動公園多目的広場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191</v>
      </c>
      <c r="J3" s="275"/>
      <c r="M3" s="72"/>
      <c r="R3" s="72"/>
      <c r="S3" s="72"/>
      <c r="T3" s="72"/>
      <c r="U3" s="72"/>
      <c r="V3" s="10"/>
      <c r="X3" s="275" t="s">
        <v>192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1" t="str">
        <f>U10組合せ!AF70</f>
        <v>坂西ジュニオール</v>
      </c>
      <c r="D7" s="281"/>
      <c r="E7" s="69"/>
      <c r="F7" s="106"/>
      <c r="G7" s="283" t="str">
        <f>U10組合せ!AF68</f>
        <v>国本ジュニアサッカークラブ</v>
      </c>
      <c r="H7" s="283"/>
      <c r="I7" s="69"/>
      <c r="J7" s="112"/>
      <c r="K7" s="283" t="str">
        <f>U10組合せ!AF66</f>
        <v>西原ＦＣ</v>
      </c>
      <c r="L7" s="283"/>
      <c r="M7" s="69"/>
      <c r="N7" s="112"/>
      <c r="O7" s="283" t="str">
        <f>U10組合せ!AF64</f>
        <v>Ｐｅｇａｓｕｓ藤岡２００７</v>
      </c>
      <c r="P7" s="283"/>
      <c r="Q7" s="112"/>
      <c r="R7" s="281" t="str">
        <f>U10組合せ!AF62</f>
        <v>ＨＦＣ．ＺＥＲＯ</v>
      </c>
      <c r="S7" s="281"/>
      <c r="T7" s="69"/>
      <c r="U7" s="112"/>
      <c r="V7" s="282" t="str">
        <f>U10組合せ!AF60</f>
        <v>ＳＵＧＡＯサッカークラブ</v>
      </c>
      <c r="W7" s="282"/>
      <c r="X7" s="69"/>
      <c r="Y7" s="112"/>
      <c r="Z7" s="283" t="str">
        <f>U10組合せ!AF58</f>
        <v>阿久津サッカークラブ</v>
      </c>
      <c r="AA7" s="283"/>
      <c r="AB7" s="69"/>
      <c r="AC7" s="112"/>
      <c r="AD7" s="281" t="str">
        <f>U10組合せ!AF56</f>
        <v>ＦＣ　ＶＡＬＯＮ</v>
      </c>
      <c r="AE7" s="281"/>
    </row>
    <row r="8" spans="1:33" ht="20.100000000000001" customHeight="1">
      <c r="A8" s="1"/>
      <c r="B8" s="1"/>
      <c r="C8" s="281"/>
      <c r="D8" s="281"/>
      <c r="E8" s="69"/>
      <c r="F8" s="106"/>
      <c r="G8" s="283"/>
      <c r="H8" s="283"/>
      <c r="I8" s="69"/>
      <c r="J8" s="112"/>
      <c r="K8" s="283"/>
      <c r="L8" s="283"/>
      <c r="M8" s="69"/>
      <c r="N8" s="112"/>
      <c r="O8" s="283"/>
      <c r="P8" s="283"/>
      <c r="Q8" s="112"/>
      <c r="R8" s="281"/>
      <c r="S8" s="281"/>
      <c r="T8" s="69"/>
      <c r="U8" s="112"/>
      <c r="V8" s="282"/>
      <c r="W8" s="282"/>
      <c r="X8" s="69"/>
      <c r="Y8" s="112"/>
      <c r="Z8" s="283"/>
      <c r="AA8" s="283"/>
      <c r="AB8" s="69"/>
      <c r="AC8" s="112"/>
      <c r="AD8" s="281"/>
      <c r="AE8" s="281"/>
    </row>
    <row r="9" spans="1:33" ht="20.100000000000001" customHeight="1">
      <c r="A9" s="1"/>
      <c r="B9" s="1"/>
      <c r="C9" s="281"/>
      <c r="D9" s="281"/>
      <c r="E9" s="69"/>
      <c r="F9" s="106"/>
      <c r="G9" s="283"/>
      <c r="H9" s="283"/>
      <c r="I9" s="69"/>
      <c r="J9" s="112"/>
      <c r="K9" s="283"/>
      <c r="L9" s="283"/>
      <c r="M9" s="69"/>
      <c r="N9" s="112"/>
      <c r="O9" s="283"/>
      <c r="P9" s="283"/>
      <c r="Q9" s="112"/>
      <c r="R9" s="281"/>
      <c r="S9" s="281"/>
      <c r="T9" s="69"/>
      <c r="U9" s="112"/>
      <c r="V9" s="282"/>
      <c r="W9" s="282"/>
      <c r="X9" s="69"/>
      <c r="Y9" s="112"/>
      <c r="Z9" s="283"/>
      <c r="AA9" s="283"/>
      <c r="AB9" s="69"/>
      <c r="AC9" s="112"/>
      <c r="AD9" s="281"/>
      <c r="AE9" s="281"/>
    </row>
    <row r="10" spans="1:33" ht="19.5" customHeight="1">
      <c r="A10" s="1"/>
      <c r="B10" s="1"/>
      <c r="C10" s="281"/>
      <c r="D10" s="281"/>
      <c r="E10" s="69"/>
      <c r="F10" s="106"/>
      <c r="G10" s="283"/>
      <c r="H10" s="283"/>
      <c r="I10" s="69"/>
      <c r="J10" s="112"/>
      <c r="K10" s="283"/>
      <c r="L10" s="283"/>
      <c r="M10" s="69"/>
      <c r="N10" s="112"/>
      <c r="O10" s="283"/>
      <c r="P10" s="283"/>
      <c r="Q10" s="112"/>
      <c r="R10" s="281"/>
      <c r="S10" s="281"/>
      <c r="T10" s="69"/>
      <c r="U10" s="112"/>
      <c r="V10" s="282"/>
      <c r="W10" s="282"/>
      <c r="X10" s="69"/>
      <c r="Y10" s="112"/>
      <c r="Z10" s="283"/>
      <c r="AA10" s="283"/>
      <c r="AB10" s="69"/>
      <c r="AC10" s="112"/>
      <c r="AD10" s="281"/>
      <c r="AE10" s="281"/>
    </row>
    <row r="11" spans="1:33" ht="20.100000000000001" customHeight="1">
      <c r="A11" s="1"/>
      <c r="B11" s="1"/>
      <c r="C11" s="281"/>
      <c r="D11" s="281"/>
      <c r="E11" s="69"/>
      <c r="F11" s="106"/>
      <c r="G11" s="283"/>
      <c r="H11" s="283"/>
      <c r="I11" s="69"/>
      <c r="J11" s="112"/>
      <c r="K11" s="283"/>
      <c r="L11" s="283"/>
      <c r="M11" s="69"/>
      <c r="N11" s="112"/>
      <c r="O11" s="283"/>
      <c r="P11" s="283"/>
      <c r="Q11" s="112"/>
      <c r="R11" s="281"/>
      <c r="S11" s="281"/>
      <c r="T11" s="69"/>
      <c r="U11" s="112"/>
      <c r="V11" s="282"/>
      <c r="W11" s="282"/>
      <c r="X11" s="69"/>
      <c r="Y11" s="112"/>
      <c r="Z11" s="283"/>
      <c r="AA11" s="283"/>
      <c r="AB11" s="69"/>
      <c r="AC11" s="112"/>
      <c r="AD11" s="281"/>
      <c r="AE11" s="281"/>
    </row>
    <row r="12" spans="1:33" ht="20.100000000000001" customHeight="1">
      <c r="A12" s="1"/>
      <c r="B12" s="1"/>
      <c r="C12" s="281"/>
      <c r="D12" s="281"/>
      <c r="E12" s="69"/>
      <c r="F12" s="106"/>
      <c r="G12" s="283"/>
      <c r="H12" s="283"/>
      <c r="I12" s="69"/>
      <c r="J12" s="112"/>
      <c r="K12" s="283"/>
      <c r="L12" s="283"/>
      <c r="M12" s="69"/>
      <c r="N12" s="112"/>
      <c r="O12" s="283"/>
      <c r="P12" s="283"/>
      <c r="Q12" s="112"/>
      <c r="R12" s="281"/>
      <c r="S12" s="281"/>
      <c r="T12" s="69"/>
      <c r="U12" s="112"/>
      <c r="V12" s="282"/>
      <c r="W12" s="282"/>
      <c r="X12" s="69"/>
      <c r="Y12" s="112"/>
      <c r="Z12" s="283"/>
      <c r="AA12" s="283"/>
      <c r="AB12" s="69"/>
      <c r="AC12" s="112"/>
      <c r="AD12" s="281"/>
      <c r="AE12" s="281"/>
    </row>
    <row r="13" spans="1:33" ht="20.100000000000001" customHeight="1">
      <c r="A13" s="1"/>
      <c r="B13" s="1"/>
      <c r="C13" s="281"/>
      <c r="D13" s="281"/>
      <c r="E13" s="69"/>
      <c r="F13" s="106"/>
      <c r="G13" s="283"/>
      <c r="H13" s="283"/>
      <c r="I13" s="69"/>
      <c r="J13" s="112"/>
      <c r="K13" s="283"/>
      <c r="L13" s="283"/>
      <c r="M13" s="69"/>
      <c r="N13" s="112"/>
      <c r="O13" s="283"/>
      <c r="P13" s="283"/>
      <c r="Q13" s="112"/>
      <c r="R13" s="281"/>
      <c r="S13" s="281"/>
      <c r="T13" s="69"/>
      <c r="U13" s="112"/>
      <c r="V13" s="282"/>
      <c r="W13" s="282"/>
      <c r="X13" s="69"/>
      <c r="Y13" s="112"/>
      <c r="Z13" s="283"/>
      <c r="AA13" s="283"/>
      <c r="AB13" s="69"/>
      <c r="AC13" s="112"/>
      <c r="AD13" s="281"/>
      <c r="AE13" s="281"/>
    </row>
    <row r="14" spans="1:33" ht="19.5" customHeight="1">
      <c r="A14" s="1"/>
      <c r="B14" s="1"/>
      <c r="C14" s="281"/>
      <c r="D14" s="281"/>
      <c r="E14" s="69"/>
      <c r="F14" s="106"/>
      <c r="G14" s="283"/>
      <c r="H14" s="283"/>
      <c r="I14" s="69"/>
      <c r="J14" s="112"/>
      <c r="K14" s="283"/>
      <c r="L14" s="283"/>
      <c r="M14" s="69"/>
      <c r="N14" s="112"/>
      <c r="O14" s="283"/>
      <c r="P14" s="283"/>
      <c r="Q14" s="112"/>
      <c r="R14" s="281"/>
      <c r="S14" s="281"/>
      <c r="T14" s="69"/>
      <c r="U14" s="112"/>
      <c r="V14" s="282"/>
      <c r="W14" s="282"/>
      <c r="X14" s="69"/>
      <c r="Y14" s="112"/>
      <c r="Z14" s="283"/>
      <c r="AA14" s="283"/>
      <c r="AB14" s="69"/>
      <c r="AC14" s="112"/>
      <c r="AD14" s="281"/>
      <c r="AE14" s="281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坂西ジュニオール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87" t="str">
        <f>G7</f>
        <v>国本ジュニアサッカークラブ</v>
      </c>
      <c r="V16" s="287"/>
      <c r="W16" s="287"/>
      <c r="X16" s="287"/>
      <c r="Y16" s="287"/>
      <c r="Z16" s="287"/>
      <c r="AA16" s="287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87"/>
      <c r="V17" s="287"/>
      <c r="W17" s="287"/>
      <c r="X17" s="287"/>
      <c r="Y17" s="287"/>
      <c r="Z17" s="287"/>
      <c r="AA17" s="287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79" t="str">
        <f>K7</f>
        <v>西原ＦＣ</v>
      </c>
      <c r="H18" s="279"/>
      <c r="I18" s="279"/>
      <c r="J18" s="279"/>
      <c r="K18" s="279"/>
      <c r="L18" s="279"/>
      <c r="M18" s="279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Ｐｅｇａｓｕｓ藤岡２００７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79"/>
      <c r="H19" s="279"/>
      <c r="I19" s="279"/>
      <c r="J19" s="279"/>
      <c r="K19" s="279"/>
      <c r="L19" s="279"/>
      <c r="M19" s="279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ＨＦＣ．ＺＥＲＯ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ＳＵＧＡＯサッカークラブ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阿久津サッカークラブ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ＦＣ　ＶＡＬＯＮ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坂西ジュニオール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79" t="str">
        <f>K7</f>
        <v>西原ＦＣ</v>
      </c>
      <c r="V24" s="279"/>
      <c r="W24" s="279"/>
      <c r="X24" s="279"/>
      <c r="Y24" s="279"/>
      <c r="Z24" s="279"/>
      <c r="AA24" s="279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79"/>
      <c r="V25" s="279"/>
      <c r="W25" s="279"/>
      <c r="X25" s="279"/>
      <c r="Y25" s="279"/>
      <c r="Z25" s="279"/>
      <c r="AA25" s="279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87" t="str">
        <f>G7</f>
        <v>国本ジュニアサッカークラブ</v>
      </c>
      <c r="H26" s="287"/>
      <c r="I26" s="287"/>
      <c r="J26" s="287"/>
      <c r="K26" s="287"/>
      <c r="L26" s="287"/>
      <c r="M26" s="287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Ｐｅｇａｓｕｓ藤岡２００７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87"/>
      <c r="H27" s="287"/>
      <c r="I27" s="287"/>
      <c r="J27" s="287"/>
      <c r="K27" s="287"/>
      <c r="L27" s="287"/>
      <c r="M27" s="287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ＨＦＣ．ＺＥＲＯ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阿久津サッカークラブ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ＳＵＧＡＯサッカークラブ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ＦＣ　ＶＡＬＯＮ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坂西ジュニオール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Ｐｅｇａｓｕｓ藤岡２００７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87" t="str">
        <f>G7</f>
        <v>国本ジュニアサッカークラブ</v>
      </c>
      <c r="H34" s="287"/>
      <c r="I34" s="287"/>
      <c r="J34" s="287"/>
      <c r="K34" s="287"/>
      <c r="L34" s="287"/>
      <c r="M34" s="287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79" t="str">
        <f>K7</f>
        <v>西原ＦＣ</v>
      </c>
      <c r="V34" s="279"/>
      <c r="W34" s="279"/>
      <c r="X34" s="279"/>
      <c r="Y34" s="279"/>
      <c r="Z34" s="279"/>
      <c r="AA34" s="279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87"/>
      <c r="H35" s="287"/>
      <c r="I35" s="287"/>
      <c r="J35" s="287"/>
      <c r="K35" s="287"/>
      <c r="L35" s="287"/>
      <c r="M35" s="287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79"/>
      <c r="V35" s="279"/>
      <c r="W35" s="279"/>
      <c r="X35" s="279"/>
      <c r="Y35" s="279"/>
      <c r="Z35" s="279"/>
      <c r="AA35" s="279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ＨＦＣ．ＺＥＲＯ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ＦＣ　ＶＡＬＯＮ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ＳＵＧＡＯサッカークラブ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阿久津サッカークラブ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Mリーグ</v>
      </c>
      <c r="C41" s="289"/>
      <c r="D41" s="289"/>
      <c r="E41" s="290"/>
      <c r="F41" s="320" t="str">
        <f>B43</f>
        <v>坂西ジュニオール</v>
      </c>
      <c r="G41" s="321"/>
      <c r="H41" s="328" t="str">
        <f>B45</f>
        <v>国本ジュニアサッカークラブ</v>
      </c>
      <c r="I41" s="329"/>
      <c r="J41" s="296" t="str">
        <f>B47</f>
        <v>西原ＦＣ</v>
      </c>
      <c r="K41" s="298"/>
      <c r="L41" s="320" t="str">
        <f>B49</f>
        <v>Ｐｅｇａｓｕｓ藤岡２００７</v>
      </c>
      <c r="M41" s="321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MMリーグ</v>
      </c>
      <c r="S41" s="289"/>
      <c r="T41" s="289"/>
      <c r="U41" s="290"/>
      <c r="V41" s="310" t="str">
        <f>R7</f>
        <v>ＨＦＣ．ＺＥＲＯ</v>
      </c>
      <c r="W41" s="312"/>
      <c r="X41" s="328" t="str">
        <f>V7</f>
        <v>ＳＵＧＡＯサッカークラブ</v>
      </c>
      <c r="Y41" s="329"/>
      <c r="Z41" s="328" t="str">
        <f>Z7</f>
        <v>阿久津サッカークラブ</v>
      </c>
      <c r="AA41" s="329"/>
      <c r="AB41" s="328" t="str">
        <f>AD7</f>
        <v>ＦＣ　ＶＡＬＯＮ</v>
      </c>
      <c r="AC41" s="329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22"/>
      <c r="G42" s="323"/>
      <c r="H42" s="330"/>
      <c r="I42" s="331"/>
      <c r="J42" s="299"/>
      <c r="K42" s="301"/>
      <c r="L42" s="322"/>
      <c r="M42" s="323"/>
      <c r="N42" s="295"/>
      <c r="O42" s="295"/>
      <c r="P42" s="295"/>
      <c r="Q42" s="116"/>
      <c r="R42" s="291"/>
      <c r="S42" s="292"/>
      <c r="T42" s="292"/>
      <c r="U42" s="293"/>
      <c r="V42" s="313"/>
      <c r="W42" s="315"/>
      <c r="X42" s="330"/>
      <c r="Y42" s="331"/>
      <c r="Z42" s="330"/>
      <c r="AA42" s="331"/>
      <c r="AB42" s="330"/>
      <c r="AC42" s="331"/>
      <c r="AD42" s="295"/>
      <c r="AE42" s="295"/>
      <c r="AF42" s="295"/>
    </row>
    <row r="43" spans="2:33" ht="20.100000000000001" customHeight="1">
      <c r="B43" s="296" t="str">
        <f>C7</f>
        <v>坂西ジュニオール</v>
      </c>
      <c r="C43" s="297"/>
      <c r="D43" s="297"/>
      <c r="E43" s="298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ＨＦＣ．ＺＥＲＯ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299"/>
      <c r="C44" s="300"/>
      <c r="D44" s="300"/>
      <c r="E44" s="301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国本ジュニアサッカークラブ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90" t="str">
        <f>V7</f>
        <v>ＳＵＧＡＯサッカークラブ</v>
      </c>
      <c r="S45" s="391"/>
      <c r="T45" s="391"/>
      <c r="U45" s="39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93"/>
      <c r="S46" s="394"/>
      <c r="T46" s="394"/>
      <c r="U46" s="39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西原ＦＣ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阿久津サッカークラブ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6" t="str">
        <f>O7</f>
        <v>Ｐｅｇａｓｕｓ藤岡２００７</v>
      </c>
      <c r="C49" s="351"/>
      <c r="D49" s="351"/>
      <c r="E49" s="317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ＦＣ　ＶＡＬＯＮ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8"/>
      <c r="C50" s="352"/>
      <c r="D50" s="352"/>
      <c r="E50" s="319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2.0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355"/>
      <c r="O52" s="355"/>
      <c r="P52" s="355"/>
      <c r="Q52" s="355"/>
      <c r="R52" s="355"/>
      <c r="T52" s="275" t="s">
        <v>50</v>
      </c>
      <c r="U52" s="275"/>
      <c r="V52" s="275"/>
      <c r="W52" s="275"/>
      <c r="X52" s="274" t="str">
        <f>U10組合せ!AH40</f>
        <v>真岡市鬼怒自然公園サッカー場AA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20.100000000000001" customHeight="1">
      <c r="A53" s="67"/>
      <c r="B53" s="67"/>
      <c r="C53" s="67"/>
      <c r="D53" s="67"/>
      <c r="E53" s="67"/>
      <c r="F53" s="67"/>
      <c r="G53" s="67"/>
      <c r="H53" s="143"/>
      <c r="I53" s="142"/>
      <c r="J53" s="142"/>
      <c r="K53" s="142"/>
      <c r="L53" s="142"/>
      <c r="N53" s="142"/>
      <c r="O53" s="142"/>
      <c r="P53" s="142"/>
      <c r="Q53" s="142"/>
      <c r="R53" s="142"/>
      <c r="T53" s="72"/>
      <c r="U53" s="72"/>
      <c r="V53" s="72"/>
      <c r="W53" s="72"/>
      <c r="X53" s="73"/>
      <c r="Y53" s="73"/>
      <c r="AA53" s="144"/>
      <c r="AB53" s="145"/>
      <c r="AC53" s="145"/>
      <c r="AD53" s="145"/>
      <c r="AE53" s="145"/>
      <c r="AF53" s="145"/>
      <c r="AG53" s="145"/>
    </row>
    <row r="54" spans="1:33" ht="20.100000000000001" customHeight="1">
      <c r="F54" s="146"/>
      <c r="J54" s="356" t="s">
        <v>193</v>
      </c>
      <c r="K54" s="356"/>
      <c r="W54" s="356" t="s">
        <v>194</v>
      </c>
      <c r="X54" s="356"/>
      <c r="Z54" s="144"/>
      <c r="AA54" s="144"/>
      <c r="AB54" s="145"/>
      <c r="AC54" s="145"/>
      <c r="AD54" s="145"/>
      <c r="AE54" s="145"/>
      <c r="AF54" s="145"/>
      <c r="AG54" s="145"/>
    </row>
    <row r="55" spans="1:33" ht="20.100000000000001" customHeight="1">
      <c r="G55" s="95"/>
      <c r="H55" s="95"/>
      <c r="I55" s="95"/>
      <c r="J55" s="88"/>
      <c r="K55" s="95"/>
      <c r="L55" s="95"/>
      <c r="M55" s="95"/>
      <c r="N55" s="95"/>
      <c r="T55" s="95"/>
      <c r="U55" s="95"/>
      <c r="V55" s="95"/>
      <c r="W55" s="95"/>
      <c r="X55" s="90"/>
      <c r="Y55" s="95"/>
      <c r="Z55" s="144"/>
      <c r="AA55" s="144"/>
      <c r="AB55" s="145"/>
      <c r="AC55" s="145"/>
      <c r="AD55" s="145"/>
      <c r="AE55" s="145"/>
      <c r="AF55" s="145"/>
      <c r="AG55" s="145"/>
    </row>
    <row r="56" spans="1:33" ht="20.100000000000001" customHeight="1">
      <c r="F56" s="86"/>
      <c r="H56" s="89"/>
      <c r="J56" s="85"/>
      <c r="K56" s="89"/>
      <c r="N56" s="86"/>
      <c r="S56" s="86"/>
      <c r="V56" s="89"/>
      <c r="W56" s="85"/>
      <c r="Y56" s="89"/>
      <c r="Z56" s="89"/>
      <c r="AA56" s="85"/>
      <c r="AB56" s="74"/>
    </row>
    <row r="57" spans="1:33" ht="20.100000000000001" customHeight="1">
      <c r="B57" s="370"/>
      <c r="C57" s="370"/>
      <c r="D57" s="15"/>
      <c r="E57" s="15"/>
      <c r="F57" s="371">
        <v>1</v>
      </c>
      <c r="G57" s="371"/>
      <c r="H57" s="22"/>
      <c r="I57" s="22"/>
      <c r="J57" s="371">
        <v>2</v>
      </c>
      <c r="K57" s="371"/>
      <c r="L57" s="22"/>
      <c r="M57" s="22"/>
      <c r="N57" s="371">
        <v>3</v>
      </c>
      <c r="O57" s="371"/>
      <c r="P57" s="14"/>
      <c r="Q57" s="22"/>
      <c r="R57" s="22"/>
      <c r="S57" s="371">
        <v>4</v>
      </c>
      <c r="T57" s="371"/>
      <c r="U57" s="22"/>
      <c r="V57" s="22"/>
      <c r="W57" s="371">
        <v>5</v>
      </c>
      <c r="X57" s="371"/>
      <c r="Y57" s="22"/>
      <c r="Z57" s="22"/>
      <c r="AA57" s="371">
        <v>6</v>
      </c>
      <c r="AB57" s="371"/>
      <c r="AC57" s="15"/>
      <c r="AD57" s="15"/>
      <c r="AE57" s="370"/>
      <c r="AF57" s="370"/>
    </row>
    <row r="58" spans="1:33" ht="20.100000000000001" customHeight="1">
      <c r="B58" s="372"/>
      <c r="C58" s="372"/>
      <c r="D58" s="148"/>
      <c r="E58" s="148"/>
      <c r="F58" s="419" t="str">
        <f>U10組合せ!AF53</f>
        <v>那須野ヶ原ＦＣボンジボーラ　Ｕ９</v>
      </c>
      <c r="G58" s="419"/>
      <c r="H58" s="148"/>
      <c r="I58" s="148"/>
      <c r="J58" s="373" t="str">
        <f>U10組合せ!AF51</f>
        <v>今市ジュニオール</v>
      </c>
      <c r="K58" s="373"/>
      <c r="L58" s="148"/>
      <c r="M58" s="148"/>
      <c r="N58" s="418" t="str">
        <f>U10組合せ!AF49</f>
        <v>ＦＣグランディール宇都宮</v>
      </c>
      <c r="O58" s="418"/>
      <c r="P58" s="149"/>
      <c r="Q58" s="148"/>
      <c r="R58" s="148"/>
      <c r="S58" s="419" t="str">
        <f>U10組合せ!AF45</f>
        <v>Ｋ－ＷＥＳＴ．ＦＣ２００１</v>
      </c>
      <c r="T58" s="419"/>
      <c r="U58" s="148"/>
      <c r="V58" s="148"/>
      <c r="W58" s="419" t="str">
        <f>U10組合せ!AF43</f>
        <v>真岡西サッカークラブブリッツ</v>
      </c>
      <c r="X58" s="419"/>
      <c r="Y58" s="148"/>
      <c r="Z58" s="148"/>
      <c r="AA58" s="396" t="str">
        <f>U10組合せ!AF41</f>
        <v>宝木キッカーズＭＯＲＡＬＥ１０</v>
      </c>
      <c r="AB58" s="396"/>
      <c r="AC58" s="148"/>
      <c r="AD58" s="148"/>
      <c r="AE58" s="374"/>
      <c r="AF58" s="375"/>
    </row>
    <row r="59" spans="1:33" ht="20.100000000000001" customHeight="1">
      <c r="B59" s="372"/>
      <c r="C59" s="372"/>
      <c r="D59" s="148"/>
      <c r="E59" s="148"/>
      <c r="F59" s="419"/>
      <c r="G59" s="419"/>
      <c r="H59" s="148"/>
      <c r="I59" s="148"/>
      <c r="J59" s="373"/>
      <c r="K59" s="373"/>
      <c r="L59" s="148"/>
      <c r="M59" s="148"/>
      <c r="N59" s="418"/>
      <c r="O59" s="418"/>
      <c r="P59" s="149"/>
      <c r="Q59" s="148"/>
      <c r="R59" s="148"/>
      <c r="S59" s="419"/>
      <c r="T59" s="419"/>
      <c r="U59" s="148"/>
      <c r="V59" s="148"/>
      <c r="W59" s="419"/>
      <c r="X59" s="419"/>
      <c r="Y59" s="148"/>
      <c r="Z59" s="148"/>
      <c r="AA59" s="396"/>
      <c r="AB59" s="396"/>
      <c r="AC59" s="148"/>
      <c r="AD59" s="148"/>
      <c r="AE59" s="374"/>
      <c r="AF59" s="375"/>
    </row>
    <row r="60" spans="1:33" ht="20.100000000000001" customHeight="1">
      <c r="B60" s="372"/>
      <c r="C60" s="372"/>
      <c r="D60" s="148"/>
      <c r="E60" s="148"/>
      <c r="F60" s="419"/>
      <c r="G60" s="419"/>
      <c r="H60" s="148"/>
      <c r="I60" s="148"/>
      <c r="J60" s="373"/>
      <c r="K60" s="373"/>
      <c r="L60" s="148"/>
      <c r="M60" s="148"/>
      <c r="N60" s="418"/>
      <c r="O60" s="418"/>
      <c r="P60" s="149"/>
      <c r="Q60" s="148"/>
      <c r="R60" s="148"/>
      <c r="S60" s="419"/>
      <c r="T60" s="419"/>
      <c r="U60" s="148"/>
      <c r="V60" s="148"/>
      <c r="W60" s="419"/>
      <c r="X60" s="419"/>
      <c r="Y60" s="148"/>
      <c r="Z60" s="148"/>
      <c r="AA60" s="396"/>
      <c r="AB60" s="396"/>
      <c r="AC60" s="148"/>
      <c r="AD60" s="148"/>
      <c r="AE60" s="374"/>
      <c r="AF60" s="375"/>
    </row>
    <row r="61" spans="1:33" ht="20.100000000000001" customHeight="1">
      <c r="B61" s="372"/>
      <c r="C61" s="372"/>
      <c r="D61" s="148"/>
      <c r="E61" s="148"/>
      <c r="F61" s="419"/>
      <c r="G61" s="419"/>
      <c r="H61" s="148"/>
      <c r="I61" s="148"/>
      <c r="J61" s="373"/>
      <c r="K61" s="373"/>
      <c r="L61" s="148"/>
      <c r="M61" s="148"/>
      <c r="N61" s="418"/>
      <c r="O61" s="418"/>
      <c r="P61" s="149"/>
      <c r="Q61" s="148"/>
      <c r="R61" s="148"/>
      <c r="S61" s="419"/>
      <c r="T61" s="419"/>
      <c r="U61" s="148"/>
      <c r="V61" s="148"/>
      <c r="W61" s="419"/>
      <c r="X61" s="419"/>
      <c r="Y61" s="148"/>
      <c r="Z61" s="148"/>
      <c r="AA61" s="396"/>
      <c r="AB61" s="396"/>
      <c r="AC61" s="148"/>
      <c r="AD61" s="148"/>
      <c r="AE61" s="374"/>
      <c r="AF61" s="375"/>
    </row>
    <row r="62" spans="1:33" ht="20.100000000000001" customHeight="1">
      <c r="B62" s="372"/>
      <c r="C62" s="372"/>
      <c r="D62" s="148"/>
      <c r="E62" s="148"/>
      <c r="F62" s="419"/>
      <c r="G62" s="419"/>
      <c r="H62" s="148"/>
      <c r="I62" s="148"/>
      <c r="J62" s="373"/>
      <c r="K62" s="373"/>
      <c r="L62" s="148"/>
      <c r="M62" s="148"/>
      <c r="N62" s="418"/>
      <c r="O62" s="418"/>
      <c r="P62" s="149"/>
      <c r="Q62" s="148"/>
      <c r="R62" s="148"/>
      <c r="S62" s="419"/>
      <c r="T62" s="419"/>
      <c r="U62" s="148"/>
      <c r="V62" s="148"/>
      <c r="W62" s="419"/>
      <c r="X62" s="419"/>
      <c r="Y62" s="148"/>
      <c r="Z62" s="148"/>
      <c r="AA62" s="396"/>
      <c r="AB62" s="396"/>
      <c r="AC62" s="148"/>
      <c r="AD62" s="148"/>
      <c r="AE62" s="374"/>
      <c r="AF62" s="375"/>
    </row>
    <row r="63" spans="1:33" ht="20.100000000000001" customHeight="1">
      <c r="B63" s="372"/>
      <c r="C63" s="372"/>
      <c r="D63" s="148"/>
      <c r="E63" s="148"/>
      <c r="F63" s="419"/>
      <c r="G63" s="419"/>
      <c r="H63" s="148"/>
      <c r="I63" s="148"/>
      <c r="J63" s="373"/>
      <c r="K63" s="373"/>
      <c r="L63" s="148"/>
      <c r="M63" s="148"/>
      <c r="N63" s="418"/>
      <c r="O63" s="418"/>
      <c r="P63" s="149"/>
      <c r="Q63" s="148"/>
      <c r="R63" s="148"/>
      <c r="S63" s="419"/>
      <c r="T63" s="419"/>
      <c r="U63" s="148"/>
      <c r="V63" s="148"/>
      <c r="W63" s="419"/>
      <c r="X63" s="419"/>
      <c r="Y63" s="148"/>
      <c r="Z63" s="148"/>
      <c r="AA63" s="396"/>
      <c r="AB63" s="396"/>
      <c r="AC63" s="148"/>
      <c r="AD63" s="148"/>
      <c r="AE63" s="374"/>
      <c r="AF63" s="375"/>
    </row>
    <row r="64" spans="1:33" ht="20.100000000000001" customHeight="1">
      <c r="B64" s="372"/>
      <c r="C64" s="372"/>
      <c r="D64" s="149"/>
      <c r="E64" s="149"/>
      <c r="F64" s="419"/>
      <c r="G64" s="419"/>
      <c r="H64" s="149"/>
      <c r="I64" s="149"/>
      <c r="J64" s="373"/>
      <c r="K64" s="373"/>
      <c r="L64" s="149"/>
      <c r="M64" s="149"/>
      <c r="N64" s="418"/>
      <c r="O64" s="418"/>
      <c r="P64" s="149"/>
      <c r="Q64" s="149"/>
      <c r="R64" s="149"/>
      <c r="S64" s="419"/>
      <c r="T64" s="419"/>
      <c r="U64" s="148"/>
      <c r="V64" s="148"/>
      <c r="W64" s="419"/>
      <c r="X64" s="419"/>
      <c r="Y64" s="148"/>
      <c r="Z64" s="148"/>
      <c r="AA64" s="396"/>
      <c r="AB64" s="396"/>
      <c r="AC64" s="149"/>
      <c r="AD64" s="149"/>
      <c r="AE64" s="374"/>
      <c r="AF64" s="375"/>
    </row>
    <row r="65" spans="1:33" ht="20.100000000000001" customHeight="1">
      <c r="B65" s="372"/>
      <c r="C65" s="372"/>
      <c r="D65" s="149"/>
      <c r="E65" s="149"/>
      <c r="F65" s="419"/>
      <c r="G65" s="419"/>
      <c r="H65" s="149"/>
      <c r="I65" s="149"/>
      <c r="J65" s="373"/>
      <c r="K65" s="373"/>
      <c r="L65" s="149"/>
      <c r="M65" s="149"/>
      <c r="N65" s="418"/>
      <c r="O65" s="418"/>
      <c r="P65" s="149"/>
      <c r="Q65" s="149"/>
      <c r="R65" s="149"/>
      <c r="S65" s="419"/>
      <c r="T65" s="419"/>
      <c r="U65" s="148"/>
      <c r="V65" s="148"/>
      <c r="W65" s="419"/>
      <c r="X65" s="419"/>
      <c r="Y65" s="148"/>
      <c r="Z65" s="148"/>
      <c r="AA65" s="396"/>
      <c r="AB65" s="396"/>
      <c r="AC65" s="149"/>
      <c r="AD65" s="149"/>
      <c r="AE65" s="374"/>
      <c r="AF65" s="375"/>
    </row>
    <row r="66" spans="1:33" ht="20.100000000000001" customHeight="1">
      <c r="C66" s="147"/>
      <c r="D66" s="147"/>
      <c r="G66" s="147"/>
      <c r="H66" s="147"/>
      <c r="K66" s="147"/>
      <c r="L66" s="147"/>
      <c r="O66" s="147"/>
      <c r="P66" s="147"/>
      <c r="T66" s="147"/>
      <c r="U66" s="147"/>
      <c r="X66" s="147"/>
      <c r="Y66" s="147"/>
      <c r="AB66" s="113"/>
      <c r="AC66" s="120"/>
      <c r="AD66" s="120" t="s">
        <v>158</v>
      </c>
      <c r="AE66" s="120" t="s">
        <v>157</v>
      </c>
      <c r="AF66" s="120" t="s">
        <v>159</v>
      </c>
      <c r="AG66" s="114"/>
    </row>
    <row r="67" spans="1:33" ht="20.100000000000001" customHeight="1">
      <c r="A67" s="15"/>
      <c r="B67" s="276" t="s">
        <v>4</v>
      </c>
      <c r="C67" s="360">
        <v>0.5</v>
      </c>
      <c r="D67" s="360"/>
      <c r="E67" s="360"/>
      <c r="G67" s="398" t="str">
        <f>F58</f>
        <v>那須野ヶ原ＦＣボンジボーラ　Ｕ９</v>
      </c>
      <c r="H67" s="398"/>
      <c r="I67" s="398"/>
      <c r="J67" s="398"/>
      <c r="K67" s="398"/>
      <c r="L67" s="398"/>
      <c r="M67" s="398"/>
      <c r="N67" s="359">
        <f>P67+P68</f>
        <v>0</v>
      </c>
      <c r="O67" s="361" t="s">
        <v>9</v>
      </c>
      <c r="P67" s="36">
        <v>0</v>
      </c>
      <c r="Q67" s="17" t="s">
        <v>130</v>
      </c>
      <c r="R67" s="36">
        <v>0</v>
      </c>
      <c r="S67" s="361" t="s">
        <v>10</v>
      </c>
      <c r="T67" s="359">
        <f>R67+R68</f>
        <v>0</v>
      </c>
      <c r="U67" s="276" t="str">
        <f>J58</f>
        <v>今市ジュニオール</v>
      </c>
      <c r="V67" s="276"/>
      <c r="W67" s="276"/>
      <c r="X67" s="276"/>
      <c r="Y67" s="276"/>
      <c r="Z67" s="276"/>
      <c r="AA67" s="276"/>
      <c r="AC67" s="358" t="s">
        <v>127</v>
      </c>
      <c r="AD67" s="354">
        <v>6</v>
      </c>
      <c r="AE67" s="354" t="s">
        <v>157</v>
      </c>
      <c r="AF67" s="354">
        <v>4</v>
      </c>
      <c r="AG67" s="277" t="s">
        <v>128</v>
      </c>
    </row>
    <row r="68" spans="1:33" ht="20.100000000000001" customHeight="1">
      <c r="A68" s="15"/>
      <c r="B68" s="276"/>
      <c r="C68" s="360"/>
      <c r="D68" s="360"/>
      <c r="E68" s="360"/>
      <c r="G68" s="398"/>
      <c r="H68" s="398"/>
      <c r="I68" s="398"/>
      <c r="J68" s="398"/>
      <c r="K68" s="398"/>
      <c r="L68" s="398"/>
      <c r="M68" s="398"/>
      <c r="N68" s="359"/>
      <c r="O68" s="361"/>
      <c r="P68" s="36">
        <v>0</v>
      </c>
      <c r="Q68" s="17" t="s">
        <v>130</v>
      </c>
      <c r="R68" s="36">
        <v>0</v>
      </c>
      <c r="S68" s="361"/>
      <c r="T68" s="359"/>
      <c r="U68" s="276"/>
      <c r="V68" s="276"/>
      <c r="W68" s="276"/>
      <c r="X68" s="276"/>
      <c r="Y68" s="276"/>
      <c r="Z68" s="276"/>
      <c r="AA68" s="276"/>
      <c r="AC68" s="358"/>
      <c r="AD68" s="354"/>
      <c r="AE68" s="354"/>
      <c r="AF68" s="354"/>
      <c r="AG68" s="277"/>
    </row>
    <row r="69" spans="1:33" ht="20.100000000000001" customHeight="1">
      <c r="C69" s="107"/>
      <c r="D69" s="107"/>
      <c r="E69" s="99"/>
      <c r="G69" s="237"/>
      <c r="H69" s="237"/>
      <c r="I69" s="65"/>
      <c r="J69" s="65"/>
      <c r="K69" s="237"/>
      <c r="L69" s="237"/>
      <c r="M69" s="65"/>
      <c r="N69" s="151"/>
      <c r="O69" s="16"/>
      <c r="P69" s="36"/>
      <c r="Q69" s="150"/>
      <c r="R69" s="151"/>
      <c r="S69" s="150"/>
      <c r="T69" s="36"/>
      <c r="U69" s="237"/>
      <c r="V69" s="65"/>
      <c r="W69" s="65"/>
      <c r="X69" s="237"/>
      <c r="Y69" s="237"/>
      <c r="Z69" s="65"/>
      <c r="AA69" s="65"/>
      <c r="AC69" s="43"/>
      <c r="AD69" s="71"/>
      <c r="AE69" s="152"/>
      <c r="AF69" s="71"/>
      <c r="AG69" s="37"/>
    </row>
    <row r="70" spans="1:33" ht="20.100000000000001" customHeight="1">
      <c r="A70" s="15"/>
      <c r="B70" s="276" t="s">
        <v>5</v>
      </c>
      <c r="C70" s="360">
        <v>0.52430555555555558</v>
      </c>
      <c r="D70" s="360"/>
      <c r="E70" s="360"/>
      <c r="G70" s="276" t="str">
        <f>S58</f>
        <v>Ｋ－ＷＥＳＴ．ＦＣ２００１</v>
      </c>
      <c r="H70" s="276"/>
      <c r="I70" s="276"/>
      <c r="J70" s="276"/>
      <c r="K70" s="276"/>
      <c r="L70" s="276"/>
      <c r="M70" s="276"/>
      <c r="N70" s="359">
        <f>P70+P71</f>
        <v>0</v>
      </c>
      <c r="O70" s="361" t="s">
        <v>9</v>
      </c>
      <c r="P70" s="36">
        <v>0</v>
      </c>
      <c r="Q70" s="17" t="s">
        <v>130</v>
      </c>
      <c r="R70" s="36">
        <v>0</v>
      </c>
      <c r="S70" s="361" t="s">
        <v>10</v>
      </c>
      <c r="T70" s="359">
        <f>R70+R71</f>
        <v>0</v>
      </c>
      <c r="U70" s="426" t="str">
        <f>W58</f>
        <v>真岡西サッカークラブブリッツ</v>
      </c>
      <c r="V70" s="426"/>
      <c r="W70" s="426"/>
      <c r="X70" s="426"/>
      <c r="Y70" s="426"/>
      <c r="Z70" s="426"/>
      <c r="AA70" s="426"/>
      <c r="AC70" s="358" t="s">
        <v>127</v>
      </c>
      <c r="AD70" s="354">
        <v>2</v>
      </c>
      <c r="AE70" s="354" t="s">
        <v>157</v>
      </c>
      <c r="AF70" s="354">
        <v>1</v>
      </c>
      <c r="AG70" s="277" t="s">
        <v>128</v>
      </c>
    </row>
    <row r="71" spans="1:33" ht="20.100000000000001" customHeight="1">
      <c r="A71" s="15"/>
      <c r="B71" s="276"/>
      <c r="C71" s="360"/>
      <c r="D71" s="360"/>
      <c r="E71" s="360"/>
      <c r="G71" s="276"/>
      <c r="H71" s="276"/>
      <c r="I71" s="276"/>
      <c r="J71" s="276"/>
      <c r="K71" s="276"/>
      <c r="L71" s="276"/>
      <c r="M71" s="276"/>
      <c r="N71" s="359"/>
      <c r="O71" s="361"/>
      <c r="P71" s="36">
        <v>0</v>
      </c>
      <c r="Q71" s="17" t="s">
        <v>130</v>
      </c>
      <c r="R71" s="36">
        <v>0</v>
      </c>
      <c r="S71" s="361"/>
      <c r="T71" s="359"/>
      <c r="U71" s="426"/>
      <c r="V71" s="426"/>
      <c r="W71" s="426"/>
      <c r="X71" s="426"/>
      <c r="Y71" s="426"/>
      <c r="Z71" s="426"/>
      <c r="AA71" s="426"/>
      <c r="AC71" s="358"/>
      <c r="AD71" s="354"/>
      <c r="AE71" s="354"/>
      <c r="AF71" s="354"/>
      <c r="AG71" s="277"/>
    </row>
    <row r="72" spans="1:33" ht="20.100000000000001" customHeight="1">
      <c r="A72" s="15"/>
      <c r="C72" s="107"/>
      <c r="D72" s="107"/>
      <c r="E72" s="99"/>
      <c r="G72" s="237"/>
      <c r="H72" s="237"/>
      <c r="I72" s="65"/>
      <c r="J72" s="65"/>
      <c r="K72" s="237"/>
      <c r="L72" s="237"/>
      <c r="M72" s="65"/>
      <c r="N72" s="151"/>
      <c r="O72" s="16"/>
      <c r="P72" s="36"/>
      <c r="Q72" s="150"/>
      <c r="R72" s="151"/>
      <c r="S72" s="150"/>
      <c r="T72" s="36"/>
      <c r="U72" s="237"/>
      <c r="V72" s="65"/>
      <c r="W72" s="65"/>
      <c r="X72" s="237"/>
      <c r="Y72" s="237"/>
      <c r="Z72" s="65"/>
      <c r="AA72" s="65"/>
      <c r="AC72" s="43"/>
      <c r="AD72" s="71"/>
      <c r="AE72" s="152"/>
      <c r="AF72" s="71"/>
      <c r="AG72" s="37"/>
    </row>
    <row r="73" spans="1:33" ht="20.100000000000001" customHeight="1">
      <c r="A73" s="15"/>
      <c r="B73" s="276" t="s">
        <v>6</v>
      </c>
      <c r="C73" s="360">
        <v>0.54861111111111116</v>
      </c>
      <c r="D73" s="360"/>
      <c r="E73" s="360"/>
      <c r="G73" s="398" t="str">
        <f>F58</f>
        <v>那須野ヶ原ＦＣボンジボーラ　Ｕ９</v>
      </c>
      <c r="H73" s="398"/>
      <c r="I73" s="398"/>
      <c r="J73" s="398"/>
      <c r="K73" s="398"/>
      <c r="L73" s="398"/>
      <c r="M73" s="398"/>
      <c r="N73" s="359">
        <f>P73+P74</f>
        <v>0</v>
      </c>
      <c r="O73" s="361" t="s">
        <v>9</v>
      </c>
      <c r="P73" s="36">
        <v>0</v>
      </c>
      <c r="Q73" s="17" t="s">
        <v>130</v>
      </c>
      <c r="R73" s="36">
        <v>0</v>
      </c>
      <c r="S73" s="361" t="s">
        <v>10</v>
      </c>
      <c r="T73" s="359">
        <f>R73+R74</f>
        <v>0</v>
      </c>
      <c r="U73" s="276" t="str">
        <f>N58</f>
        <v>ＦＣグランディール宇都宮</v>
      </c>
      <c r="V73" s="276"/>
      <c r="W73" s="276"/>
      <c r="X73" s="276"/>
      <c r="Y73" s="276"/>
      <c r="Z73" s="276"/>
      <c r="AA73" s="276"/>
      <c r="AC73" s="358" t="s">
        <v>127</v>
      </c>
      <c r="AD73" s="354">
        <v>5</v>
      </c>
      <c r="AE73" s="354" t="s">
        <v>157</v>
      </c>
      <c r="AF73" s="354">
        <v>6</v>
      </c>
      <c r="AG73" s="277" t="s">
        <v>128</v>
      </c>
    </row>
    <row r="74" spans="1:33" ht="20.100000000000001" customHeight="1">
      <c r="A74" s="15"/>
      <c r="B74" s="276"/>
      <c r="C74" s="360"/>
      <c r="D74" s="360"/>
      <c r="E74" s="360"/>
      <c r="G74" s="398"/>
      <c r="H74" s="398"/>
      <c r="I74" s="398"/>
      <c r="J74" s="398"/>
      <c r="K74" s="398"/>
      <c r="L74" s="398"/>
      <c r="M74" s="398"/>
      <c r="N74" s="359"/>
      <c r="O74" s="361"/>
      <c r="P74" s="36">
        <v>0</v>
      </c>
      <c r="Q74" s="17" t="s">
        <v>130</v>
      </c>
      <c r="R74" s="36">
        <v>0</v>
      </c>
      <c r="S74" s="361"/>
      <c r="T74" s="359"/>
      <c r="U74" s="276"/>
      <c r="V74" s="276"/>
      <c r="W74" s="276"/>
      <c r="X74" s="276"/>
      <c r="Y74" s="276"/>
      <c r="Z74" s="276"/>
      <c r="AA74" s="276"/>
      <c r="AC74" s="358"/>
      <c r="AD74" s="354"/>
      <c r="AE74" s="354"/>
      <c r="AF74" s="354"/>
      <c r="AG74" s="277"/>
    </row>
    <row r="75" spans="1:33" ht="20.100000000000001" customHeight="1">
      <c r="A75" s="15"/>
      <c r="B75" s="18"/>
      <c r="C75" s="146"/>
      <c r="D75" s="146"/>
      <c r="E75" s="146"/>
      <c r="G75" s="237"/>
      <c r="H75" s="237"/>
      <c r="I75" s="237"/>
      <c r="J75" s="237"/>
      <c r="K75" s="237"/>
      <c r="L75" s="237"/>
      <c r="M75" s="237"/>
      <c r="N75" s="139"/>
      <c r="O75" s="140"/>
      <c r="P75" s="36"/>
      <c r="Q75" s="150"/>
      <c r="R75" s="151"/>
      <c r="S75" s="140"/>
      <c r="T75" s="139"/>
      <c r="U75" s="237"/>
      <c r="V75" s="237"/>
      <c r="W75" s="237"/>
      <c r="X75" s="237"/>
      <c r="Y75" s="237"/>
      <c r="Z75" s="237"/>
      <c r="AA75" s="237"/>
      <c r="AC75" s="43"/>
      <c r="AD75" s="71"/>
      <c r="AE75" s="152"/>
      <c r="AF75" s="71"/>
      <c r="AG75" s="37"/>
    </row>
    <row r="76" spans="1:33" ht="20.100000000000001" customHeight="1">
      <c r="A76" s="15"/>
      <c r="B76" s="276" t="s">
        <v>7</v>
      </c>
      <c r="C76" s="360">
        <v>0.57291666666666663</v>
      </c>
      <c r="D76" s="360"/>
      <c r="E76" s="360"/>
      <c r="G76" s="276" t="str">
        <f>S58</f>
        <v>Ｋ－ＷＥＳＴ．ＦＣ２００１</v>
      </c>
      <c r="H76" s="276"/>
      <c r="I76" s="276"/>
      <c r="J76" s="276"/>
      <c r="K76" s="276"/>
      <c r="L76" s="276"/>
      <c r="M76" s="276"/>
      <c r="N76" s="359">
        <f>P76+P77</f>
        <v>0</v>
      </c>
      <c r="O76" s="361" t="s">
        <v>9</v>
      </c>
      <c r="P76" s="36">
        <v>0</v>
      </c>
      <c r="Q76" s="17" t="s">
        <v>130</v>
      </c>
      <c r="R76" s="36">
        <v>0</v>
      </c>
      <c r="S76" s="361" t="s">
        <v>10</v>
      </c>
      <c r="T76" s="359">
        <f>R76+R77</f>
        <v>0</v>
      </c>
      <c r="U76" s="426" t="str">
        <f>AA58</f>
        <v>宝木キッカーズＭＯＲＡＬＥ１０</v>
      </c>
      <c r="V76" s="426"/>
      <c r="W76" s="426"/>
      <c r="X76" s="426"/>
      <c r="Y76" s="426"/>
      <c r="Z76" s="426"/>
      <c r="AA76" s="426"/>
      <c r="AC76" s="358" t="s">
        <v>127</v>
      </c>
      <c r="AD76" s="354">
        <v>1</v>
      </c>
      <c r="AE76" s="354" t="s">
        <v>157</v>
      </c>
      <c r="AF76" s="354">
        <v>3</v>
      </c>
      <c r="AG76" s="277" t="s">
        <v>128</v>
      </c>
    </row>
    <row r="77" spans="1:33" ht="20.100000000000001" customHeight="1">
      <c r="A77" s="15"/>
      <c r="B77" s="276"/>
      <c r="C77" s="360"/>
      <c r="D77" s="360"/>
      <c r="E77" s="360"/>
      <c r="G77" s="276"/>
      <c r="H77" s="276"/>
      <c r="I77" s="276"/>
      <c r="J77" s="276"/>
      <c r="K77" s="276"/>
      <c r="L77" s="276"/>
      <c r="M77" s="276"/>
      <c r="N77" s="359"/>
      <c r="O77" s="361"/>
      <c r="P77" s="36">
        <v>0</v>
      </c>
      <c r="Q77" s="17" t="s">
        <v>130</v>
      </c>
      <c r="R77" s="36">
        <v>0</v>
      </c>
      <c r="S77" s="361"/>
      <c r="T77" s="359"/>
      <c r="U77" s="426"/>
      <c r="V77" s="426"/>
      <c r="W77" s="426"/>
      <c r="X77" s="426"/>
      <c r="Y77" s="426"/>
      <c r="Z77" s="426"/>
      <c r="AA77" s="426"/>
      <c r="AC77" s="358"/>
      <c r="AD77" s="354"/>
      <c r="AE77" s="354"/>
      <c r="AF77" s="354"/>
      <c r="AG77" s="277"/>
    </row>
    <row r="78" spans="1:33" ht="20.100000000000001" customHeight="1">
      <c r="A78" s="15"/>
      <c r="C78" s="107"/>
      <c r="D78" s="107"/>
      <c r="E78" s="99"/>
      <c r="G78" s="237"/>
      <c r="H78" s="237"/>
      <c r="I78" s="237"/>
      <c r="J78" s="237"/>
      <c r="K78" s="237"/>
      <c r="L78" s="237"/>
      <c r="M78" s="237"/>
      <c r="N78" s="151"/>
      <c r="O78" s="16"/>
      <c r="P78" s="36"/>
      <c r="Q78" s="150"/>
      <c r="R78" s="151"/>
      <c r="S78" s="150"/>
      <c r="T78" s="36"/>
      <c r="U78" s="237"/>
      <c r="V78" s="237"/>
      <c r="W78" s="237"/>
      <c r="X78" s="237"/>
      <c r="Y78" s="237"/>
      <c r="Z78" s="237"/>
      <c r="AA78" s="237"/>
      <c r="AC78" s="43"/>
      <c r="AD78" s="71"/>
      <c r="AE78" s="152"/>
      <c r="AF78" s="71"/>
      <c r="AG78" s="37"/>
    </row>
    <row r="79" spans="1:33" ht="20.100000000000001" customHeight="1">
      <c r="A79" s="15"/>
      <c r="B79" s="276" t="s">
        <v>8</v>
      </c>
      <c r="C79" s="360">
        <v>0.59722222222222221</v>
      </c>
      <c r="D79" s="360"/>
      <c r="E79" s="360"/>
      <c r="G79" s="276" t="str">
        <f>J58</f>
        <v>今市ジュニオール</v>
      </c>
      <c r="H79" s="276"/>
      <c r="I79" s="276"/>
      <c r="J79" s="276"/>
      <c r="K79" s="276"/>
      <c r="L79" s="276"/>
      <c r="M79" s="276"/>
      <c r="N79" s="359">
        <f>P79+P80</f>
        <v>0</v>
      </c>
      <c r="O79" s="361" t="s">
        <v>9</v>
      </c>
      <c r="P79" s="36">
        <v>0</v>
      </c>
      <c r="Q79" s="17" t="s">
        <v>130</v>
      </c>
      <c r="R79" s="36">
        <v>0</v>
      </c>
      <c r="S79" s="361" t="s">
        <v>10</v>
      </c>
      <c r="T79" s="359">
        <f>R79+R80</f>
        <v>0</v>
      </c>
      <c r="U79" s="276" t="str">
        <f>N58</f>
        <v>ＦＣグランディール宇都宮</v>
      </c>
      <c r="V79" s="276"/>
      <c r="W79" s="276"/>
      <c r="X79" s="276"/>
      <c r="Y79" s="276"/>
      <c r="Z79" s="276"/>
      <c r="AA79" s="276"/>
      <c r="AC79" s="358" t="s">
        <v>127</v>
      </c>
      <c r="AD79" s="354">
        <v>4</v>
      </c>
      <c r="AE79" s="354" t="s">
        <v>157</v>
      </c>
      <c r="AF79" s="354">
        <v>5</v>
      </c>
      <c r="AG79" s="277" t="s">
        <v>128</v>
      </c>
    </row>
    <row r="80" spans="1:33" ht="20.100000000000001" customHeight="1">
      <c r="A80" s="15"/>
      <c r="B80" s="276"/>
      <c r="C80" s="360"/>
      <c r="D80" s="360"/>
      <c r="E80" s="360"/>
      <c r="G80" s="276"/>
      <c r="H80" s="276"/>
      <c r="I80" s="276"/>
      <c r="J80" s="276"/>
      <c r="K80" s="276"/>
      <c r="L80" s="276"/>
      <c r="M80" s="276"/>
      <c r="N80" s="359"/>
      <c r="O80" s="361"/>
      <c r="P80" s="36">
        <v>0</v>
      </c>
      <c r="Q80" s="17" t="s">
        <v>130</v>
      </c>
      <c r="R80" s="36">
        <v>0</v>
      </c>
      <c r="S80" s="361"/>
      <c r="T80" s="359"/>
      <c r="U80" s="276"/>
      <c r="V80" s="276"/>
      <c r="W80" s="276"/>
      <c r="X80" s="276"/>
      <c r="Y80" s="276"/>
      <c r="Z80" s="276"/>
      <c r="AA80" s="276"/>
      <c r="AC80" s="358"/>
      <c r="AD80" s="354"/>
      <c r="AE80" s="354"/>
      <c r="AF80" s="354"/>
      <c r="AG80" s="277"/>
    </row>
    <row r="81" spans="1:33" ht="20.100000000000001" customHeight="1">
      <c r="A81" s="15"/>
      <c r="C81" s="107"/>
      <c r="D81" s="107"/>
      <c r="E81" s="99"/>
      <c r="G81" s="237"/>
      <c r="H81" s="237"/>
      <c r="I81" s="237"/>
      <c r="J81" s="237"/>
      <c r="K81" s="237"/>
      <c r="L81" s="237"/>
      <c r="M81" s="237"/>
      <c r="N81" s="151"/>
      <c r="O81" s="16"/>
      <c r="P81" s="36"/>
      <c r="Q81" s="150"/>
      <c r="R81" s="151"/>
      <c r="S81" s="150"/>
      <c r="T81" s="36"/>
      <c r="U81" s="237"/>
      <c r="V81" s="237"/>
      <c r="W81" s="237"/>
      <c r="X81" s="237"/>
      <c r="Y81" s="237"/>
      <c r="Z81" s="237"/>
      <c r="AA81" s="237"/>
      <c r="AC81" s="43"/>
      <c r="AD81" s="147"/>
      <c r="AE81" s="71"/>
      <c r="AF81" s="71"/>
      <c r="AG81" s="153"/>
    </row>
    <row r="82" spans="1:33" ht="20.100000000000001" customHeight="1">
      <c r="A82" s="15"/>
      <c r="B82" s="276" t="s">
        <v>0</v>
      </c>
      <c r="C82" s="360">
        <v>0.62152777777777779</v>
      </c>
      <c r="D82" s="360"/>
      <c r="E82" s="360"/>
      <c r="G82" s="426" t="str">
        <f>W58</f>
        <v>真岡西サッカークラブブリッツ</v>
      </c>
      <c r="H82" s="426"/>
      <c r="I82" s="426"/>
      <c r="J82" s="426"/>
      <c r="K82" s="426"/>
      <c r="L82" s="426"/>
      <c r="M82" s="426"/>
      <c r="N82" s="359">
        <f>P82+P83</f>
        <v>0</v>
      </c>
      <c r="O82" s="361" t="s">
        <v>9</v>
      </c>
      <c r="P82" s="36">
        <v>0</v>
      </c>
      <c r="Q82" s="17" t="s">
        <v>130</v>
      </c>
      <c r="R82" s="36">
        <v>0</v>
      </c>
      <c r="S82" s="361" t="s">
        <v>10</v>
      </c>
      <c r="T82" s="359">
        <f>R82+R83</f>
        <v>0</v>
      </c>
      <c r="U82" s="426" t="str">
        <f>AA58</f>
        <v>宝木キッカーズＭＯＲＡＬＥ１０</v>
      </c>
      <c r="V82" s="426"/>
      <c r="W82" s="426"/>
      <c r="X82" s="426"/>
      <c r="Y82" s="426"/>
      <c r="Z82" s="426"/>
      <c r="AA82" s="426"/>
      <c r="AC82" s="358" t="s">
        <v>127</v>
      </c>
      <c r="AD82" s="354">
        <v>3</v>
      </c>
      <c r="AE82" s="354" t="s">
        <v>157</v>
      </c>
      <c r="AF82" s="354">
        <v>2</v>
      </c>
      <c r="AG82" s="277" t="s">
        <v>128</v>
      </c>
    </row>
    <row r="83" spans="1:33" ht="20.100000000000001" customHeight="1">
      <c r="A83" s="15"/>
      <c r="B83" s="276"/>
      <c r="C83" s="360"/>
      <c r="D83" s="360"/>
      <c r="E83" s="360"/>
      <c r="G83" s="426"/>
      <c r="H83" s="426"/>
      <c r="I83" s="426"/>
      <c r="J83" s="426"/>
      <c r="K83" s="426"/>
      <c r="L83" s="426"/>
      <c r="M83" s="426"/>
      <c r="N83" s="359"/>
      <c r="O83" s="361"/>
      <c r="P83" s="36">
        <v>0</v>
      </c>
      <c r="Q83" s="17" t="s">
        <v>130</v>
      </c>
      <c r="R83" s="36">
        <v>0</v>
      </c>
      <c r="S83" s="361"/>
      <c r="T83" s="359"/>
      <c r="U83" s="426"/>
      <c r="V83" s="426"/>
      <c r="W83" s="426"/>
      <c r="X83" s="426"/>
      <c r="Y83" s="426"/>
      <c r="Z83" s="426"/>
      <c r="AA83" s="426"/>
      <c r="AC83" s="358"/>
      <c r="AD83" s="354"/>
      <c r="AE83" s="354"/>
      <c r="AF83" s="354"/>
      <c r="AG83" s="277"/>
    </row>
    <row r="84" spans="1:33" ht="20.100000000000001" customHeight="1">
      <c r="B84" s="18"/>
      <c r="C84" s="154"/>
      <c r="D84" s="154"/>
      <c r="E84" s="154"/>
      <c r="G84" s="16"/>
      <c r="H84" s="16"/>
      <c r="I84" s="16"/>
      <c r="J84" s="16"/>
      <c r="K84" s="16"/>
      <c r="L84" s="16"/>
      <c r="M84" s="16"/>
      <c r="N84" s="155"/>
      <c r="O84" s="140"/>
      <c r="P84" s="16"/>
      <c r="Q84" s="17"/>
      <c r="R84" s="150"/>
      <c r="S84" s="140"/>
      <c r="T84" s="155"/>
      <c r="U84" s="16"/>
      <c r="V84" s="16"/>
      <c r="W84" s="16"/>
      <c r="X84" s="16"/>
      <c r="Y84" s="16"/>
      <c r="Z84" s="16"/>
      <c r="AA84" s="16"/>
      <c r="AB84" s="147"/>
      <c r="AC84" s="147"/>
      <c r="AF84" s="147"/>
      <c r="AG84" s="147"/>
    </row>
    <row r="85" spans="1:33" ht="20.100000000000001" customHeight="1">
      <c r="C85" s="376" t="str">
        <f>J54 &amp;"リーグ"</f>
        <v>Nリーグ</v>
      </c>
      <c r="D85" s="377"/>
      <c r="E85" s="377"/>
      <c r="F85" s="382"/>
      <c r="G85" s="320" t="str">
        <f>C87</f>
        <v>那須野ヶ原ＦＣボンジボーラ　Ｕ９</v>
      </c>
      <c r="H85" s="321"/>
      <c r="I85" s="296" t="str">
        <f>C89</f>
        <v>今市ジュニオール</v>
      </c>
      <c r="J85" s="298"/>
      <c r="K85" s="320" t="str">
        <f>C91</f>
        <v>ＦＣグランディール宇都宮</v>
      </c>
      <c r="L85" s="321"/>
      <c r="M85" s="384" t="s">
        <v>1</v>
      </c>
      <c r="N85" s="368" t="s">
        <v>2</v>
      </c>
      <c r="O85" s="368" t="s">
        <v>129</v>
      </c>
      <c r="P85" s="368" t="s">
        <v>3</v>
      </c>
      <c r="R85" s="288" t="str">
        <f>W54 &amp;"リーグ"</f>
        <v>NNリーグ</v>
      </c>
      <c r="S85" s="289"/>
      <c r="T85" s="289"/>
      <c r="U85" s="386"/>
      <c r="V85" s="339" t="str">
        <f>R87</f>
        <v>Ｋ－ＷＥＳＴ．ＦＣ２００１</v>
      </c>
      <c r="W85" s="340"/>
      <c r="X85" s="320" t="str">
        <f>R89</f>
        <v>真岡西サッカークラブブリッツ</v>
      </c>
      <c r="Y85" s="321"/>
      <c r="Z85" s="320" t="str">
        <f>R91</f>
        <v>宝木キッカーズＭＯＲＡＬＥ１０</v>
      </c>
      <c r="AA85" s="321"/>
      <c r="AB85" s="368" t="s">
        <v>1</v>
      </c>
      <c r="AC85" s="368" t="s">
        <v>2</v>
      </c>
      <c r="AD85" s="368" t="s">
        <v>129</v>
      </c>
      <c r="AE85" s="368" t="s">
        <v>3</v>
      </c>
    </row>
    <row r="86" spans="1:33" ht="20.100000000000001" customHeight="1">
      <c r="C86" s="379"/>
      <c r="D86" s="380"/>
      <c r="E86" s="380"/>
      <c r="F86" s="383"/>
      <c r="G86" s="322"/>
      <c r="H86" s="323"/>
      <c r="I86" s="299"/>
      <c r="J86" s="301"/>
      <c r="K86" s="322"/>
      <c r="L86" s="323"/>
      <c r="M86" s="385"/>
      <c r="N86" s="369"/>
      <c r="O86" s="369"/>
      <c r="P86" s="369"/>
      <c r="R86" s="291"/>
      <c r="S86" s="292"/>
      <c r="T86" s="292"/>
      <c r="U86" s="387"/>
      <c r="V86" s="341"/>
      <c r="W86" s="342"/>
      <c r="X86" s="322"/>
      <c r="Y86" s="323"/>
      <c r="Z86" s="322"/>
      <c r="AA86" s="323"/>
      <c r="AB86" s="369"/>
      <c r="AC86" s="369"/>
      <c r="AD86" s="369"/>
      <c r="AE86" s="369"/>
    </row>
    <row r="87" spans="1:33" ht="20.100000000000001" customHeight="1">
      <c r="C87" s="406" t="str">
        <f>F58</f>
        <v>那須野ヶ原ＦＣボンジボーラ　Ｕ９</v>
      </c>
      <c r="D87" s="407"/>
      <c r="E87" s="407"/>
      <c r="F87" s="408"/>
      <c r="G87" s="302"/>
      <c r="H87" s="303"/>
      <c r="I87" s="162">
        <f>N67</f>
        <v>0</v>
      </c>
      <c r="J87" s="162">
        <f>T67</f>
        <v>0</v>
      </c>
      <c r="K87" s="162">
        <f>N73</f>
        <v>0</v>
      </c>
      <c r="L87" s="162">
        <f>T73</f>
        <v>0</v>
      </c>
      <c r="M87" s="366">
        <f>COUNTIF(G88:L88,"○")*3+COUNTIF(G88:L88,"△")</f>
        <v>2</v>
      </c>
      <c r="N87" s="364">
        <f>O87-J87-L87</f>
        <v>0</v>
      </c>
      <c r="O87" s="364">
        <f>I87+K87</f>
        <v>0</v>
      </c>
      <c r="P87" s="362"/>
      <c r="R87" s="376" t="str">
        <f>S58</f>
        <v>Ｋ－ＷＥＳＴ．ＦＣ２００１</v>
      </c>
      <c r="S87" s="377"/>
      <c r="T87" s="377"/>
      <c r="U87" s="378"/>
      <c r="V87" s="302"/>
      <c r="W87" s="303"/>
      <c r="X87" s="162">
        <f>N70</f>
        <v>0</v>
      </c>
      <c r="Y87" s="162">
        <f>T70</f>
        <v>0</v>
      </c>
      <c r="Z87" s="162">
        <f>N76</f>
        <v>0</v>
      </c>
      <c r="AA87" s="162">
        <f>T76</f>
        <v>0</v>
      </c>
      <c r="AB87" s="366">
        <f>COUNTIF(V88:AA88,"○")*3+COUNTIF(V88:AA88,"△")</f>
        <v>2</v>
      </c>
      <c r="AC87" s="364">
        <f>AD87-Y87-AA87</f>
        <v>0</v>
      </c>
      <c r="AD87" s="364">
        <f>X87+Z87</f>
        <v>0</v>
      </c>
      <c r="AE87" s="362"/>
    </row>
    <row r="88" spans="1:33" ht="20.100000000000001" customHeight="1">
      <c r="C88" s="409"/>
      <c r="D88" s="410"/>
      <c r="E88" s="410"/>
      <c r="F88" s="411"/>
      <c r="G88" s="304"/>
      <c r="H88" s="305"/>
      <c r="I88" s="332" t="str">
        <f>IF(I87&gt;J87,"○",IF(I87&lt;J87,"×",IF(I87=J87,"△")))</f>
        <v>△</v>
      </c>
      <c r="J88" s="333"/>
      <c r="K88" s="332" t="str">
        <f>IF(K87&gt;L87,"○",IF(K87&lt;L87,"×",IF(K87=L87,"△")))</f>
        <v>△</v>
      </c>
      <c r="L88" s="333"/>
      <c r="M88" s="367"/>
      <c r="N88" s="365"/>
      <c r="O88" s="365"/>
      <c r="P88" s="363"/>
      <c r="R88" s="379"/>
      <c r="S88" s="380"/>
      <c r="T88" s="380"/>
      <c r="U88" s="381"/>
      <c r="V88" s="304"/>
      <c r="W88" s="305"/>
      <c r="X88" s="332" t="str">
        <f>IF(X87&gt;Y87,"○",IF(X87&lt;Y87,"×",IF(X87=Y87,"△")))</f>
        <v>△</v>
      </c>
      <c r="Y88" s="333"/>
      <c r="Z88" s="332" t="str">
        <f>IF(Z87&gt;AA87,"○",IF(Z87&lt;AA87,"×",IF(Z87=AA87,"△")))</f>
        <v>△</v>
      </c>
      <c r="AA88" s="333"/>
      <c r="AB88" s="367"/>
      <c r="AC88" s="365"/>
      <c r="AD88" s="365"/>
      <c r="AE88" s="363"/>
    </row>
    <row r="89" spans="1:33" ht="20.100000000000001" customHeight="1">
      <c r="C89" s="376" t="str">
        <f>J58</f>
        <v>今市ジュニオール</v>
      </c>
      <c r="D89" s="377"/>
      <c r="E89" s="377"/>
      <c r="F89" s="382"/>
      <c r="G89" s="162">
        <f>J87</f>
        <v>0</v>
      </c>
      <c r="H89" s="162">
        <f>I87</f>
        <v>0</v>
      </c>
      <c r="I89" s="302"/>
      <c r="J89" s="303"/>
      <c r="K89" s="162">
        <f>N79</f>
        <v>0</v>
      </c>
      <c r="L89" s="162">
        <f>T79</f>
        <v>0</v>
      </c>
      <c r="M89" s="366">
        <f>COUNTIF(G90:L90,"○")*3+COUNTIF(G90:L90,"△")</f>
        <v>2</v>
      </c>
      <c r="N89" s="364">
        <f>O89-H89-L89</f>
        <v>0</v>
      </c>
      <c r="O89" s="364">
        <f>G89+K89</f>
        <v>0</v>
      </c>
      <c r="P89" s="362"/>
      <c r="R89" s="406" t="str">
        <f>W58</f>
        <v>真岡西サッカークラブブリッツ</v>
      </c>
      <c r="S89" s="407"/>
      <c r="T89" s="407"/>
      <c r="U89" s="408"/>
      <c r="V89" s="162">
        <f>Y87</f>
        <v>0</v>
      </c>
      <c r="W89" s="162">
        <f>X87</f>
        <v>0</v>
      </c>
      <c r="X89" s="302"/>
      <c r="Y89" s="303"/>
      <c r="Z89" s="162">
        <f>N82</f>
        <v>0</v>
      </c>
      <c r="AA89" s="162">
        <f>T82</f>
        <v>0</v>
      </c>
      <c r="AB89" s="366">
        <f>COUNTIF(V90:AA90,"○")*3+COUNTIF(V90:AA90,"△")</f>
        <v>2</v>
      </c>
      <c r="AC89" s="364">
        <f>AD89-W89-AA89</f>
        <v>0</v>
      </c>
      <c r="AD89" s="364">
        <f>V89+Z89</f>
        <v>0</v>
      </c>
      <c r="AE89" s="362"/>
    </row>
    <row r="90" spans="1:33" ht="20.100000000000001" customHeight="1">
      <c r="C90" s="379"/>
      <c r="D90" s="380"/>
      <c r="E90" s="380"/>
      <c r="F90" s="383"/>
      <c r="G90" s="332" t="str">
        <f>IF(G89&gt;H89,"○",IF(G89&lt;H89,"×",IF(G89=H89,"△")))</f>
        <v>△</v>
      </c>
      <c r="H90" s="333"/>
      <c r="I90" s="304"/>
      <c r="J90" s="305"/>
      <c r="K90" s="332" t="str">
        <f>IF(K89&gt;L89,"○",IF(K89&lt;L89,"×",IF(K89=L89,"△")))</f>
        <v>△</v>
      </c>
      <c r="L90" s="333"/>
      <c r="M90" s="367"/>
      <c r="N90" s="365"/>
      <c r="O90" s="365"/>
      <c r="P90" s="363"/>
      <c r="R90" s="409"/>
      <c r="S90" s="410"/>
      <c r="T90" s="410"/>
      <c r="U90" s="411"/>
      <c r="V90" s="332" t="str">
        <f>IF(V89&gt;W89,"○",IF(V89&lt;W89,"×",IF(V89=W89,"△")))</f>
        <v>△</v>
      </c>
      <c r="W90" s="333"/>
      <c r="X90" s="304"/>
      <c r="Y90" s="305"/>
      <c r="Z90" s="332" t="str">
        <f>IF(Z89&gt;AA89,"○",IF(Z89&lt;AA89,"×",IF(Z89=AA89,"△")))</f>
        <v>△</v>
      </c>
      <c r="AA90" s="333"/>
      <c r="AB90" s="367"/>
      <c r="AC90" s="365"/>
      <c r="AD90" s="365"/>
      <c r="AE90" s="363"/>
    </row>
    <row r="91" spans="1:33" ht="20.100000000000001" customHeight="1">
      <c r="C91" s="412" t="str">
        <f>N58</f>
        <v>ＦＣグランディール宇都宮</v>
      </c>
      <c r="D91" s="413"/>
      <c r="E91" s="413"/>
      <c r="F91" s="414"/>
      <c r="G91" s="162">
        <f>L87</f>
        <v>0</v>
      </c>
      <c r="H91" s="162">
        <f>K87</f>
        <v>0</v>
      </c>
      <c r="I91" s="162">
        <f>L89</f>
        <v>0</v>
      </c>
      <c r="J91" s="162">
        <f>K89</f>
        <v>0</v>
      </c>
      <c r="K91" s="302"/>
      <c r="L91" s="303"/>
      <c r="M91" s="366">
        <f>COUNTIF(G92:L92,"○")*3+COUNTIF(G92:L92,"△")</f>
        <v>2</v>
      </c>
      <c r="N91" s="364">
        <f>O91-H91-J91</f>
        <v>0</v>
      </c>
      <c r="O91" s="364">
        <f>G91+I91</f>
        <v>0</v>
      </c>
      <c r="P91" s="362"/>
      <c r="R91" s="406" t="str">
        <f>AA58</f>
        <v>宝木キッカーズＭＯＲＡＬＥ１０</v>
      </c>
      <c r="S91" s="407"/>
      <c r="T91" s="407"/>
      <c r="U91" s="408"/>
      <c r="V91" s="162">
        <f>AA87</f>
        <v>0</v>
      </c>
      <c r="W91" s="162">
        <f>Z87</f>
        <v>0</v>
      </c>
      <c r="X91" s="162">
        <f>AA89</f>
        <v>0</v>
      </c>
      <c r="Y91" s="162">
        <f>Z89</f>
        <v>0</v>
      </c>
      <c r="Z91" s="302"/>
      <c r="AA91" s="303"/>
      <c r="AB91" s="366">
        <f>COUNTIF(V92:AA92,"○")*3+COUNTIF(V92:AA92,"△")</f>
        <v>2</v>
      </c>
      <c r="AC91" s="364">
        <f>AD91-W91-Y91</f>
        <v>0</v>
      </c>
      <c r="AD91" s="364">
        <f>V91+X91</f>
        <v>0</v>
      </c>
      <c r="AE91" s="362"/>
    </row>
    <row r="92" spans="1:33" ht="20.100000000000001" customHeight="1">
      <c r="C92" s="415"/>
      <c r="D92" s="416"/>
      <c r="E92" s="416"/>
      <c r="F92" s="417"/>
      <c r="G92" s="332" t="str">
        <f>IF(G91&gt;H91,"○",IF(G91&lt;H91,"×",IF(G91=H91,"△")))</f>
        <v>△</v>
      </c>
      <c r="H92" s="333"/>
      <c r="I92" s="332" t="str">
        <f>IF(I91&gt;J91,"○",IF(I91&lt;J91,"×",IF(I91=J91,"△")))</f>
        <v>△</v>
      </c>
      <c r="J92" s="333"/>
      <c r="K92" s="304"/>
      <c r="L92" s="305"/>
      <c r="M92" s="367"/>
      <c r="N92" s="365"/>
      <c r="O92" s="365"/>
      <c r="P92" s="363"/>
      <c r="R92" s="409"/>
      <c r="S92" s="410"/>
      <c r="T92" s="410"/>
      <c r="U92" s="411"/>
      <c r="V92" s="332" t="str">
        <f>IF(V91&gt;W91,"○",IF(V91&lt;W91,"×",IF(V91=W91,"△")))</f>
        <v>△</v>
      </c>
      <c r="W92" s="333"/>
      <c r="X92" s="332" t="str">
        <f>IF(X91&gt;Y91,"○",IF(X91&lt;Y91,"×",IF(X91=Y91,"△")))</f>
        <v>△</v>
      </c>
      <c r="Y92" s="333"/>
      <c r="Z92" s="304"/>
      <c r="AA92" s="305"/>
      <c r="AB92" s="367"/>
      <c r="AC92" s="365"/>
      <c r="AD92" s="365"/>
      <c r="AE92" s="363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48</v>
      </c>
      <c r="U1" s="275"/>
      <c r="V1" s="275"/>
      <c r="W1" s="275"/>
      <c r="X1" s="274" t="str">
        <f>U10組合せ!AH24</f>
        <v>南河内東部運動広場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195</v>
      </c>
      <c r="J3" s="275"/>
      <c r="M3" s="72"/>
      <c r="R3" s="72"/>
      <c r="S3" s="72"/>
      <c r="T3" s="72"/>
      <c r="U3" s="72"/>
      <c r="V3" s="10"/>
      <c r="X3" s="275" t="s">
        <v>196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3" t="str">
        <f>U10組合せ!AF38</f>
        <v>クレアＦＣアルドーレ</v>
      </c>
      <c r="D7" s="283"/>
      <c r="E7" s="69"/>
      <c r="F7" s="106"/>
      <c r="G7" s="283" t="str">
        <f>U10組合せ!AF36</f>
        <v>Ｆ．Ｃ．栃木ジュニア</v>
      </c>
      <c r="H7" s="283"/>
      <c r="I7" s="69"/>
      <c r="J7" s="112"/>
      <c r="K7" s="283" t="str">
        <f>U10組合せ!AF34</f>
        <v>富士見サッカースポーツ少年団</v>
      </c>
      <c r="L7" s="283"/>
      <c r="M7" s="69"/>
      <c r="N7" s="112"/>
      <c r="O7" s="282" t="str">
        <f>U10組合せ!AF32</f>
        <v>フットボールクラブ氏家</v>
      </c>
      <c r="P7" s="282"/>
      <c r="Q7" s="112"/>
      <c r="R7" s="283" t="str">
        <f>U10組合せ!AF30</f>
        <v>石橋ＦＣ</v>
      </c>
      <c r="S7" s="283"/>
      <c r="T7" s="69"/>
      <c r="U7" s="112"/>
      <c r="V7" s="283" t="str">
        <f>U10組合せ!AF28</f>
        <v>おおぞらＳＣ</v>
      </c>
      <c r="W7" s="283"/>
      <c r="X7" s="69"/>
      <c r="Y7" s="112"/>
      <c r="Z7" s="282" t="str">
        <f>U10組合せ!AF26</f>
        <v>ＮＩＫＫＯ　ＳＰＯＲＴＳ　ＣＬＵＢ</v>
      </c>
      <c r="AA7" s="282"/>
      <c r="AB7" s="69"/>
      <c r="AC7" s="112"/>
      <c r="AD7" s="283" t="str">
        <f>U10組合せ!AF24</f>
        <v>那須野ヶ原ＦＣボンジボーラ　ブルー</v>
      </c>
      <c r="AE7" s="283"/>
    </row>
    <row r="8" spans="1:33" ht="20.100000000000001" customHeight="1">
      <c r="A8" s="1"/>
      <c r="B8" s="1"/>
      <c r="C8" s="283"/>
      <c r="D8" s="283"/>
      <c r="E8" s="69"/>
      <c r="F8" s="106"/>
      <c r="G8" s="283"/>
      <c r="H8" s="283"/>
      <c r="I8" s="69"/>
      <c r="J8" s="112"/>
      <c r="K8" s="283"/>
      <c r="L8" s="283"/>
      <c r="M8" s="69"/>
      <c r="N8" s="112"/>
      <c r="O8" s="282"/>
      <c r="P8" s="282"/>
      <c r="Q8" s="112"/>
      <c r="R8" s="283"/>
      <c r="S8" s="283"/>
      <c r="T8" s="69"/>
      <c r="U8" s="112"/>
      <c r="V8" s="283"/>
      <c r="W8" s="283"/>
      <c r="X8" s="69"/>
      <c r="Y8" s="112"/>
      <c r="Z8" s="282"/>
      <c r="AA8" s="282"/>
      <c r="AB8" s="69"/>
      <c r="AC8" s="112"/>
      <c r="AD8" s="283"/>
      <c r="AE8" s="283"/>
    </row>
    <row r="9" spans="1:33" ht="20.100000000000001" customHeight="1">
      <c r="A9" s="1"/>
      <c r="B9" s="1"/>
      <c r="C9" s="283"/>
      <c r="D9" s="283"/>
      <c r="E9" s="69"/>
      <c r="F9" s="106"/>
      <c r="G9" s="283"/>
      <c r="H9" s="283"/>
      <c r="I9" s="69"/>
      <c r="J9" s="112"/>
      <c r="K9" s="283"/>
      <c r="L9" s="283"/>
      <c r="M9" s="69"/>
      <c r="N9" s="112"/>
      <c r="O9" s="282"/>
      <c r="P9" s="282"/>
      <c r="Q9" s="112"/>
      <c r="R9" s="283"/>
      <c r="S9" s="283"/>
      <c r="T9" s="69"/>
      <c r="U9" s="112"/>
      <c r="V9" s="283"/>
      <c r="W9" s="283"/>
      <c r="X9" s="69"/>
      <c r="Y9" s="112"/>
      <c r="Z9" s="282"/>
      <c r="AA9" s="282"/>
      <c r="AB9" s="69"/>
      <c r="AC9" s="112"/>
      <c r="AD9" s="283"/>
      <c r="AE9" s="283"/>
    </row>
    <row r="10" spans="1:33" ht="19.5" customHeight="1">
      <c r="A10" s="1"/>
      <c r="B10" s="1"/>
      <c r="C10" s="283"/>
      <c r="D10" s="283"/>
      <c r="E10" s="69"/>
      <c r="F10" s="106"/>
      <c r="G10" s="283"/>
      <c r="H10" s="283"/>
      <c r="I10" s="69"/>
      <c r="J10" s="112"/>
      <c r="K10" s="283"/>
      <c r="L10" s="283"/>
      <c r="M10" s="69"/>
      <c r="N10" s="112"/>
      <c r="O10" s="282"/>
      <c r="P10" s="282"/>
      <c r="Q10" s="112"/>
      <c r="R10" s="283"/>
      <c r="S10" s="283"/>
      <c r="T10" s="69"/>
      <c r="U10" s="112"/>
      <c r="V10" s="283"/>
      <c r="W10" s="283"/>
      <c r="X10" s="69"/>
      <c r="Y10" s="112"/>
      <c r="Z10" s="282"/>
      <c r="AA10" s="282"/>
      <c r="AB10" s="69"/>
      <c r="AC10" s="112"/>
      <c r="AD10" s="283"/>
      <c r="AE10" s="283"/>
    </row>
    <row r="11" spans="1:33" ht="20.100000000000001" customHeight="1">
      <c r="A11" s="1"/>
      <c r="B11" s="1"/>
      <c r="C11" s="283"/>
      <c r="D11" s="283"/>
      <c r="E11" s="69"/>
      <c r="F11" s="106"/>
      <c r="G11" s="283"/>
      <c r="H11" s="283"/>
      <c r="I11" s="69"/>
      <c r="J11" s="112"/>
      <c r="K11" s="283"/>
      <c r="L11" s="283"/>
      <c r="M11" s="69"/>
      <c r="N11" s="112"/>
      <c r="O11" s="282"/>
      <c r="P11" s="282"/>
      <c r="Q11" s="112"/>
      <c r="R11" s="283"/>
      <c r="S11" s="283"/>
      <c r="T11" s="69"/>
      <c r="U11" s="112"/>
      <c r="V11" s="283"/>
      <c r="W11" s="283"/>
      <c r="X11" s="69"/>
      <c r="Y11" s="112"/>
      <c r="Z11" s="282"/>
      <c r="AA11" s="282"/>
      <c r="AB11" s="69"/>
      <c r="AC11" s="112"/>
      <c r="AD11" s="283"/>
      <c r="AE11" s="283"/>
    </row>
    <row r="12" spans="1:33" ht="20.100000000000001" customHeight="1">
      <c r="A12" s="1"/>
      <c r="B12" s="1"/>
      <c r="C12" s="283"/>
      <c r="D12" s="283"/>
      <c r="E12" s="69"/>
      <c r="F12" s="106"/>
      <c r="G12" s="283"/>
      <c r="H12" s="283"/>
      <c r="I12" s="69"/>
      <c r="J12" s="112"/>
      <c r="K12" s="283"/>
      <c r="L12" s="283"/>
      <c r="M12" s="69"/>
      <c r="N12" s="112"/>
      <c r="O12" s="282"/>
      <c r="P12" s="282"/>
      <c r="Q12" s="112"/>
      <c r="R12" s="283"/>
      <c r="S12" s="283"/>
      <c r="T12" s="69"/>
      <c r="U12" s="112"/>
      <c r="V12" s="283"/>
      <c r="W12" s="283"/>
      <c r="X12" s="69"/>
      <c r="Y12" s="112"/>
      <c r="Z12" s="282"/>
      <c r="AA12" s="282"/>
      <c r="AB12" s="69"/>
      <c r="AC12" s="112"/>
      <c r="AD12" s="283"/>
      <c r="AE12" s="283"/>
    </row>
    <row r="13" spans="1:33" ht="20.100000000000001" customHeight="1">
      <c r="A13" s="1"/>
      <c r="B13" s="1"/>
      <c r="C13" s="283"/>
      <c r="D13" s="283"/>
      <c r="E13" s="69"/>
      <c r="F13" s="106"/>
      <c r="G13" s="283"/>
      <c r="H13" s="283"/>
      <c r="I13" s="69"/>
      <c r="J13" s="112"/>
      <c r="K13" s="283"/>
      <c r="L13" s="283"/>
      <c r="M13" s="69"/>
      <c r="N13" s="112"/>
      <c r="O13" s="282"/>
      <c r="P13" s="282"/>
      <c r="Q13" s="112"/>
      <c r="R13" s="283"/>
      <c r="S13" s="283"/>
      <c r="T13" s="69"/>
      <c r="U13" s="112"/>
      <c r="V13" s="283"/>
      <c r="W13" s="283"/>
      <c r="X13" s="69"/>
      <c r="Y13" s="112"/>
      <c r="Z13" s="282"/>
      <c r="AA13" s="282"/>
      <c r="AB13" s="69"/>
      <c r="AC13" s="112"/>
      <c r="AD13" s="283"/>
      <c r="AE13" s="283"/>
    </row>
    <row r="14" spans="1:33" ht="19.5" customHeight="1">
      <c r="A14" s="1"/>
      <c r="B14" s="1"/>
      <c r="C14" s="283"/>
      <c r="D14" s="283"/>
      <c r="E14" s="69"/>
      <c r="F14" s="106"/>
      <c r="G14" s="283"/>
      <c r="H14" s="283"/>
      <c r="I14" s="69"/>
      <c r="J14" s="112"/>
      <c r="K14" s="283"/>
      <c r="L14" s="283"/>
      <c r="M14" s="69"/>
      <c r="N14" s="112"/>
      <c r="O14" s="282"/>
      <c r="P14" s="282"/>
      <c r="Q14" s="112"/>
      <c r="R14" s="283"/>
      <c r="S14" s="283"/>
      <c r="T14" s="69"/>
      <c r="U14" s="112"/>
      <c r="V14" s="283"/>
      <c r="W14" s="283"/>
      <c r="X14" s="69"/>
      <c r="Y14" s="112"/>
      <c r="Z14" s="282"/>
      <c r="AA14" s="282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クレアＦＣアルドーレ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Ｆ．Ｃ．栃木ジュニア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337" t="str">
        <f>K7</f>
        <v>富士見サッカースポーツ少年団</v>
      </c>
      <c r="H18" s="337"/>
      <c r="I18" s="337"/>
      <c r="J18" s="337"/>
      <c r="K18" s="337"/>
      <c r="L18" s="337"/>
      <c r="M18" s="337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フットボールクラブ氏家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337"/>
      <c r="H19" s="337"/>
      <c r="I19" s="337"/>
      <c r="J19" s="337"/>
      <c r="K19" s="337"/>
      <c r="L19" s="337"/>
      <c r="M19" s="337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石橋ＦＣ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おおぞらＳＣ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87" t="str">
        <f>Z7</f>
        <v>ＮＩＫＫＯ　ＳＰＯＲＴＳ　ＣＬＵＢ</v>
      </c>
      <c r="H22" s="287"/>
      <c r="I22" s="287"/>
      <c r="J22" s="287"/>
      <c r="K22" s="287"/>
      <c r="L22" s="287"/>
      <c r="M22" s="287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338" t="str">
        <f>AD7</f>
        <v>那須野ヶ原ＦＣボンジボーラ　ブルー</v>
      </c>
      <c r="V22" s="338"/>
      <c r="W22" s="338"/>
      <c r="X22" s="338"/>
      <c r="Y22" s="338"/>
      <c r="Z22" s="338"/>
      <c r="AA22" s="338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87"/>
      <c r="H23" s="287"/>
      <c r="I23" s="287"/>
      <c r="J23" s="287"/>
      <c r="K23" s="287"/>
      <c r="L23" s="287"/>
      <c r="M23" s="287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338"/>
      <c r="V23" s="338"/>
      <c r="W23" s="338"/>
      <c r="X23" s="338"/>
      <c r="Y23" s="338"/>
      <c r="Z23" s="338"/>
      <c r="AA23" s="338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クレアＦＣアルドーレ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337" t="str">
        <f>K7</f>
        <v>富士見サッカースポーツ少年団</v>
      </c>
      <c r="V24" s="337"/>
      <c r="W24" s="337"/>
      <c r="X24" s="337"/>
      <c r="Y24" s="337"/>
      <c r="Z24" s="337"/>
      <c r="AA24" s="337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337"/>
      <c r="V25" s="337"/>
      <c r="W25" s="337"/>
      <c r="X25" s="337"/>
      <c r="Y25" s="337"/>
      <c r="Z25" s="337"/>
      <c r="AA25" s="337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Ｆ．Ｃ．栃木ジュニア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フットボールクラブ氏家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石橋ＦＣ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87" t="str">
        <f>Z7</f>
        <v>ＮＩＫＫＯ　ＳＰＯＲＴＳ　ＣＬＵＢ</v>
      </c>
      <c r="V28" s="287"/>
      <c r="W28" s="287"/>
      <c r="X28" s="287"/>
      <c r="Y28" s="287"/>
      <c r="Z28" s="287"/>
      <c r="AA28" s="287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87"/>
      <c r="V29" s="287"/>
      <c r="W29" s="287"/>
      <c r="X29" s="287"/>
      <c r="Y29" s="287"/>
      <c r="Z29" s="287"/>
      <c r="AA29" s="287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おおぞらＳＣ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338" t="str">
        <f>AD7</f>
        <v>那須野ヶ原ＦＣボンジボーラ　ブルー</v>
      </c>
      <c r="V30" s="338"/>
      <c r="W30" s="338"/>
      <c r="X30" s="338"/>
      <c r="Y30" s="338"/>
      <c r="Z30" s="338"/>
      <c r="AA30" s="338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338"/>
      <c r="V31" s="338"/>
      <c r="W31" s="338"/>
      <c r="X31" s="338"/>
      <c r="Y31" s="338"/>
      <c r="Z31" s="338"/>
      <c r="AA31" s="338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クレアＦＣアルドーレ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フットボールクラブ氏家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Ｆ．Ｃ．栃木ジュニア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337" t="str">
        <f>K7</f>
        <v>富士見サッカースポーツ少年団</v>
      </c>
      <c r="V34" s="337"/>
      <c r="W34" s="337"/>
      <c r="X34" s="337"/>
      <c r="Y34" s="337"/>
      <c r="Z34" s="337"/>
      <c r="AA34" s="337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337"/>
      <c r="V35" s="337"/>
      <c r="W35" s="337"/>
      <c r="X35" s="337"/>
      <c r="Y35" s="337"/>
      <c r="Z35" s="337"/>
      <c r="AA35" s="337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石橋ＦＣ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338" t="str">
        <f>AD7</f>
        <v>那須野ヶ原ＦＣボンジボーラ　ブルー</v>
      </c>
      <c r="V36" s="338"/>
      <c r="W36" s="338"/>
      <c r="X36" s="338"/>
      <c r="Y36" s="338"/>
      <c r="Z36" s="338"/>
      <c r="AA36" s="338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338"/>
      <c r="V37" s="338"/>
      <c r="W37" s="338"/>
      <c r="X37" s="338"/>
      <c r="Y37" s="338"/>
      <c r="Z37" s="338"/>
      <c r="AA37" s="338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おおぞらＳＣ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87" t="str">
        <f>Z7</f>
        <v>ＮＩＫＫＯ　ＳＰＯＲＴＳ　ＣＬＵＢ</v>
      </c>
      <c r="V38" s="287"/>
      <c r="W38" s="287"/>
      <c r="X38" s="287"/>
      <c r="Y38" s="287"/>
      <c r="Z38" s="287"/>
      <c r="AA38" s="287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87"/>
      <c r="V39" s="287"/>
      <c r="W39" s="287"/>
      <c r="X39" s="287"/>
      <c r="Y39" s="287"/>
      <c r="Z39" s="287"/>
      <c r="AA39" s="287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Oリーグ</v>
      </c>
      <c r="C41" s="289"/>
      <c r="D41" s="289"/>
      <c r="E41" s="290"/>
      <c r="F41" s="316" t="str">
        <f>B43</f>
        <v>クレアＦＣアルドーレ</v>
      </c>
      <c r="G41" s="317"/>
      <c r="H41" s="316" t="str">
        <f>B45</f>
        <v>Ｆ．Ｃ．栃木ジュニア</v>
      </c>
      <c r="I41" s="317"/>
      <c r="J41" s="320" t="str">
        <f>B47</f>
        <v>富士見サッカースポーツ少年団</v>
      </c>
      <c r="K41" s="321"/>
      <c r="L41" s="320" t="str">
        <f>B49</f>
        <v>フットボールクラブ氏家</v>
      </c>
      <c r="M41" s="321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OOリーグ</v>
      </c>
      <c r="S41" s="289"/>
      <c r="T41" s="289"/>
      <c r="U41" s="290"/>
      <c r="V41" s="296" t="str">
        <f>R7</f>
        <v>石橋ＦＣ</v>
      </c>
      <c r="W41" s="298"/>
      <c r="X41" s="296" t="str">
        <f>V7</f>
        <v>おおぞらＳＣ</v>
      </c>
      <c r="Y41" s="298"/>
      <c r="Z41" s="320" t="str">
        <f>Z7</f>
        <v>ＮＩＫＫＯ　ＳＰＯＲＴＳ　ＣＬＵＢ</v>
      </c>
      <c r="AA41" s="321"/>
      <c r="AB41" s="328" t="str">
        <f>AD7</f>
        <v>那須野ヶ原ＦＣボンジボーラ　ブルー</v>
      </c>
      <c r="AC41" s="329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18"/>
      <c r="G42" s="319"/>
      <c r="H42" s="318"/>
      <c r="I42" s="319"/>
      <c r="J42" s="322"/>
      <c r="K42" s="323"/>
      <c r="L42" s="322"/>
      <c r="M42" s="323"/>
      <c r="N42" s="295"/>
      <c r="O42" s="295"/>
      <c r="P42" s="295"/>
      <c r="Q42" s="116"/>
      <c r="R42" s="291"/>
      <c r="S42" s="292"/>
      <c r="T42" s="292"/>
      <c r="U42" s="293"/>
      <c r="V42" s="299"/>
      <c r="W42" s="301"/>
      <c r="X42" s="299"/>
      <c r="Y42" s="301"/>
      <c r="Z42" s="322"/>
      <c r="AA42" s="323"/>
      <c r="AB42" s="330"/>
      <c r="AC42" s="331"/>
      <c r="AD42" s="295"/>
      <c r="AE42" s="295"/>
      <c r="AF42" s="295"/>
    </row>
    <row r="43" spans="2:33" ht="20.100000000000001" customHeight="1">
      <c r="B43" s="316" t="str">
        <f>C7</f>
        <v>クレアＦＣアルドーレ</v>
      </c>
      <c r="C43" s="351"/>
      <c r="D43" s="351"/>
      <c r="E43" s="317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石橋ＦＣ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318"/>
      <c r="C44" s="352"/>
      <c r="D44" s="352"/>
      <c r="E44" s="319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6" t="str">
        <f>G7</f>
        <v>Ｆ．Ｃ．栃木ジュニア</v>
      </c>
      <c r="C45" s="351"/>
      <c r="D45" s="351"/>
      <c r="E45" s="317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0" t="str">
        <f>V7</f>
        <v>おおぞらＳＣ</v>
      </c>
      <c r="S45" s="311"/>
      <c r="T45" s="311"/>
      <c r="U45" s="31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8"/>
      <c r="C46" s="352"/>
      <c r="D46" s="352"/>
      <c r="E46" s="319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3"/>
      <c r="S46" s="314"/>
      <c r="T46" s="314"/>
      <c r="U46" s="31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富士見サッカースポーツ少年団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6" t="str">
        <f>Z7</f>
        <v>ＮＩＫＫＯ　ＳＰＯＲＴＳ　ＣＬＵＢ</v>
      </c>
      <c r="S47" s="351"/>
      <c r="T47" s="351"/>
      <c r="U47" s="317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8"/>
      <c r="S48" s="352"/>
      <c r="T48" s="352"/>
      <c r="U48" s="319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296" t="str">
        <f>O7</f>
        <v>フットボールクラブ氏家</v>
      </c>
      <c r="C49" s="297"/>
      <c r="D49" s="297"/>
      <c r="E49" s="298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6" t="str">
        <f>AD7</f>
        <v>那須野ヶ原ＦＣボンジボーラ　ブルー</v>
      </c>
      <c r="S49" s="351"/>
      <c r="T49" s="351"/>
      <c r="U49" s="317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299"/>
      <c r="C50" s="300"/>
      <c r="D50" s="300"/>
      <c r="E50" s="301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8"/>
      <c r="S50" s="352"/>
      <c r="T50" s="352"/>
      <c r="U50" s="319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2.0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355"/>
      <c r="O52" s="355"/>
      <c r="P52" s="355"/>
      <c r="Q52" s="355"/>
      <c r="R52" s="355"/>
      <c r="T52" s="275" t="s">
        <v>57</v>
      </c>
      <c r="U52" s="275"/>
      <c r="V52" s="275"/>
      <c r="W52" s="275"/>
      <c r="X52" s="274" t="str">
        <f>U10組合せ!AH8</f>
        <v>真岡市鬼怒自然公園サッカー場AB</v>
      </c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20.100000000000001" customHeight="1">
      <c r="A53" s="67"/>
      <c r="B53" s="67"/>
      <c r="C53" s="67"/>
      <c r="D53" s="67"/>
      <c r="E53" s="67"/>
      <c r="F53" s="67"/>
      <c r="G53" s="67"/>
      <c r="H53" s="143"/>
      <c r="I53" s="142"/>
      <c r="J53" s="142"/>
      <c r="K53" s="142"/>
      <c r="L53" s="142"/>
      <c r="N53" s="142"/>
      <c r="O53" s="142"/>
      <c r="P53" s="142"/>
      <c r="Q53" s="142"/>
      <c r="R53" s="142"/>
      <c r="T53" s="72"/>
      <c r="U53" s="72"/>
      <c r="V53" s="72"/>
      <c r="W53" s="72"/>
      <c r="X53" s="73"/>
      <c r="Y53" s="73"/>
      <c r="AA53" s="144"/>
      <c r="AB53" s="145"/>
      <c r="AC53" s="145"/>
      <c r="AD53" s="145"/>
      <c r="AE53" s="145"/>
      <c r="AF53" s="145"/>
      <c r="AG53" s="145"/>
    </row>
    <row r="54" spans="1:33" ht="20.100000000000001" customHeight="1">
      <c r="F54" s="146"/>
      <c r="J54" s="356" t="s">
        <v>85</v>
      </c>
      <c r="K54" s="356"/>
      <c r="W54" s="356" t="s">
        <v>82</v>
      </c>
      <c r="X54" s="356"/>
      <c r="Z54" s="144"/>
      <c r="AA54" s="144"/>
      <c r="AB54" s="145"/>
      <c r="AC54" s="145"/>
      <c r="AD54" s="145"/>
      <c r="AE54" s="145"/>
      <c r="AF54" s="145"/>
      <c r="AG54" s="145"/>
    </row>
    <row r="55" spans="1:33" ht="20.100000000000001" customHeight="1">
      <c r="G55" s="95"/>
      <c r="H55" s="95"/>
      <c r="I55" s="95"/>
      <c r="J55" s="88"/>
      <c r="K55" s="95"/>
      <c r="L55" s="95"/>
      <c r="M55" s="95"/>
      <c r="N55" s="95"/>
      <c r="T55" s="95"/>
      <c r="U55" s="95"/>
      <c r="V55" s="95"/>
      <c r="W55" s="95"/>
      <c r="X55" s="90"/>
      <c r="Y55" s="95"/>
      <c r="Z55" s="144"/>
      <c r="AA55" s="144"/>
      <c r="AB55" s="145"/>
      <c r="AC55" s="145"/>
      <c r="AD55" s="145"/>
      <c r="AE55" s="145"/>
      <c r="AF55" s="145"/>
      <c r="AG55" s="145"/>
    </row>
    <row r="56" spans="1:33" ht="20.100000000000001" customHeight="1">
      <c r="F56" s="86"/>
      <c r="H56" s="89"/>
      <c r="J56" s="85"/>
      <c r="K56" s="89"/>
      <c r="N56" s="86"/>
      <c r="S56" s="86"/>
      <c r="V56" s="89"/>
      <c r="W56" s="85"/>
      <c r="Y56" s="89"/>
      <c r="Z56" s="89"/>
      <c r="AA56" s="85"/>
      <c r="AB56" s="74"/>
    </row>
    <row r="57" spans="1:33" ht="20.100000000000001" customHeight="1">
      <c r="B57" s="370"/>
      <c r="C57" s="370"/>
      <c r="D57" s="15"/>
      <c r="E57" s="15"/>
      <c r="F57" s="371">
        <v>1</v>
      </c>
      <c r="G57" s="371"/>
      <c r="H57" s="22"/>
      <c r="I57" s="22"/>
      <c r="J57" s="371">
        <v>2</v>
      </c>
      <c r="K57" s="371"/>
      <c r="L57" s="22"/>
      <c r="M57" s="22"/>
      <c r="N57" s="371">
        <v>3</v>
      </c>
      <c r="O57" s="371"/>
      <c r="P57" s="14"/>
      <c r="Q57" s="22"/>
      <c r="R57" s="22"/>
      <c r="S57" s="371">
        <v>4</v>
      </c>
      <c r="T57" s="371"/>
      <c r="U57" s="22"/>
      <c r="V57" s="22"/>
      <c r="W57" s="371">
        <v>5</v>
      </c>
      <c r="X57" s="371"/>
      <c r="Y57" s="22"/>
      <c r="Z57" s="22"/>
      <c r="AA57" s="371">
        <v>6</v>
      </c>
      <c r="AB57" s="371"/>
      <c r="AC57" s="15"/>
      <c r="AD57" s="15"/>
      <c r="AE57" s="370"/>
      <c r="AF57" s="370"/>
    </row>
    <row r="58" spans="1:33" ht="20.100000000000001" customHeight="1">
      <c r="B58" s="372"/>
      <c r="C58" s="372"/>
      <c r="D58" s="148"/>
      <c r="E58" s="148"/>
      <c r="F58" s="373" t="str">
        <f>U10組合せ!AF21</f>
        <v>佐野ＳＳＳヴィラ</v>
      </c>
      <c r="G58" s="373"/>
      <c r="H58" s="148"/>
      <c r="I58" s="148"/>
      <c r="J58" s="418" t="str">
        <f>U10組合せ!AF19</f>
        <v>ＩＳＯＳＯＣＣＥＲＣＬＵＢ</v>
      </c>
      <c r="K58" s="418"/>
      <c r="L58" s="148"/>
      <c r="M58" s="148"/>
      <c r="N58" s="427" t="str">
        <f>U10組合せ!AF17</f>
        <v>ＫＯＨＡＲＵ　ＰＲＯＵＤ栃木フットボールクラブ</v>
      </c>
      <c r="O58" s="427"/>
      <c r="P58" s="149"/>
      <c r="Q58" s="148"/>
      <c r="R58" s="148"/>
      <c r="S58" s="418" t="str">
        <f>U10組合せ!AF13</f>
        <v>ＭＯＲＡＮＧＯ栃木フットボールクラブＵ１２</v>
      </c>
      <c r="T58" s="418"/>
      <c r="U58" s="148"/>
      <c r="V58" s="148"/>
      <c r="W58" s="419" t="str">
        <f>U10組合せ!AF11</f>
        <v>ＦＣ真岡２１ファンタジー</v>
      </c>
      <c r="X58" s="419"/>
      <c r="Y58" s="148"/>
      <c r="Z58" s="148"/>
      <c r="AA58" s="418" t="str">
        <f>U10組合せ!AF9</f>
        <v>本郷北フットボールクラブ</v>
      </c>
      <c r="AB58" s="418"/>
      <c r="AC58" s="148"/>
      <c r="AD58" s="148"/>
      <c r="AE58" s="374"/>
      <c r="AF58" s="375"/>
    </row>
    <row r="59" spans="1:33" ht="20.100000000000001" customHeight="1">
      <c r="B59" s="372"/>
      <c r="C59" s="372"/>
      <c r="D59" s="148"/>
      <c r="E59" s="148"/>
      <c r="F59" s="373"/>
      <c r="G59" s="373"/>
      <c r="H59" s="148"/>
      <c r="I59" s="148"/>
      <c r="J59" s="418"/>
      <c r="K59" s="418"/>
      <c r="L59" s="148"/>
      <c r="M59" s="148"/>
      <c r="N59" s="427"/>
      <c r="O59" s="427"/>
      <c r="P59" s="149"/>
      <c r="Q59" s="148"/>
      <c r="R59" s="148"/>
      <c r="S59" s="418"/>
      <c r="T59" s="418"/>
      <c r="U59" s="148"/>
      <c r="V59" s="148"/>
      <c r="W59" s="419"/>
      <c r="X59" s="419"/>
      <c r="Y59" s="148"/>
      <c r="Z59" s="148"/>
      <c r="AA59" s="418"/>
      <c r="AB59" s="418"/>
      <c r="AC59" s="148"/>
      <c r="AD59" s="148"/>
      <c r="AE59" s="374"/>
      <c r="AF59" s="375"/>
    </row>
    <row r="60" spans="1:33" ht="20.100000000000001" customHeight="1">
      <c r="B60" s="372"/>
      <c r="C60" s="372"/>
      <c r="D60" s="148"/>
      <c r="E60" s="148"/>
      <c r="F60" s="373"/>
      <c r="G60" s="373"/>
      <c r="H60" s="148"/>
      <c r="I60" s="148"/>
      <c r="J60" s="418"/>
      <c r="K60" s="418"/>
      <c r="L60" s="148"/>
      <c r="M60" s="148"/>
      <c r="N60" s="427"/>
      <c r="O60" s="427"/>
      <c r="P60" s="149"/>
      <c r="Q60" s="148"/>
      <c r="R60" s="148"/>
      <c r="S60" s="418"/>
      <c r="T60" s="418"/>
      <c r="U60" s="148"/>
      <c r="V60" s="148"/>
      <c r="W60" s="419"/>
      <c r="X60" s="419"/>
      <c r="Y60" s="148"/>
      <c r="Z60" s="148"/>
      <c r="AA60" s="418"/>
      <c r="AB60" s="418"/>
      <c r="AC60" s="148"/>
      <c r="AD60" s="148"/>
      <c r="AE60" s="374"/>
      <c r="AF60" s="375"/>
    </row>
    <row r="61" spans="1:33" ht="20.100000000000001" customHeight="1">
      <c r="B61" s="372"/>
      <c r="C61" s="372"/>
      <c r="D61" s="148"/>
      <c r="E61" s="148"/>
      <c r="F61" s="373"/>
      <c r="G61" s="373"/>
      <c r="H61" s="148"/>
      <c r="I61" s="148"/>
      <c r="J61" s="418"/>
      <c r="K61" s="418"/>
      <c r="L61" s="148"/>
      <c r="M61" s="148"/>
      <c r="N61" s="427"/>
      <c r="O61" s="427"/>
      <c r="P61" s="149"/>
      <c r="Q61" s="148"/>
      <c r="R61" s="148"/>
      <c r="S61" s="418"/>
      <c r="T61" s="418"/>
      <c r="U61" s="148"/>
      <c r="V61" s="148"/>
      <c r="W61" s="419"/>
      <c r="X61" s="419"/>
      <c r="Y61" s="148"/>
      <c r="Z61" s="148"/>
      <c r="AA61" s="418"/>
      <c r="AB61" s="418"/>
      <c r="AC61" s="148"/>
      <c r="AD61" s="148"/>
      <c r="AE61" s="374"/>
      <c r="AF61" s="375"/>
    </row>
    <row r="62" spans="1:33" ht="20.100000000000001" customHeight="1">
      <c r="B62" s="372"/>
      <c r="C62" s="372"/>
      <c r="D62" s="148"/>
      <c r="E62" s="148"/>
      <c r="F62" s="373"/>
      <c r="G62" s="373"/>
      <c r="H62" s="148"/>
      <c r="I62" s="148"/>
      <c r="J62" s="418"/>
      <c r="K62" s="418"/>
      <c r="L62" s="148"/>
      <c r="M62" s="148"/>
      <c r="N62" s="427"/>
      <c r="O62" s="427"/>
      <c r="P62" s="149"/>
      <c r="Q62" s="148"/>
      <c r="R62" s="148"/>
      <c r="S62" s="418"/>
      <c r="T62" s="418"/>
      <c r="U62" s="148"/>
      <c r="V62" s="148"/>
      <c r="W62" s="419"/>
      <c r="X62" s="419"/>
      <c r="Y62" s="148"/>
      <c r="Z62" s="148"/>
      <c r="AA62" s="418"/>
      <c r="AB62" s="418"/>
      <c r="AC62" s="148"/>
      <c r="AD62" s="148"/>
      <c r="AE62" s="374"/>
      <c r="AF62" s="375"/>
    </row>
    <row r="63" spans="1:33" ht="20.100000000000001" customHeight="1">
      <c r="B63" s="372"/>
      <c r="C63" s="372"/>
      <c r="D63" s="148"/>
      <c r="E63" s="148"/>
      <c r="F63" s="373"/>
      <c r="G63" s="373"/>
      <c r="H63" s="148"/>
      <c r="I63" s="148"/>
      <c r="J63" s="418"/>
      <c r="K63" s="418"/>
      <c r="L63" s="148"/>
      <c r="M63" s="148"/>
      <c r="N63" s="427"/>
      <c r="O63" s="427"/>
      <c r="P63" s="149"/>
      <c r="Q63" s="148"/>
      <c r="R63" s="148"/>
      <c r="S63" s="418"/>
      <c r="T63" s="418"/>
      <c r="U63" s="148"/>
      <c r="V63" s="148"/>
      <c r="W63" s="419"/>
      <c r="X63" s="419"/>
      <c r="Y63" s="148"/>
      <c r="Z63" s="148"/>
      <c r="AA63" s="418"/>
      <c r="AB63" s="418"/>
      <c r="AC63" s="148"/>
      <c r="AD63" s="148"/>
      <c r="AE63" s="374"/>
      <c r="AF63" s="375"/>
    </row>
    <row r="64" spans="1:33" ht="20.100000000000001" customHeight="1">
      <c r="B64" s="372"/>
      <c r="C64" s="372"/>
      <c r="D64" s="149"/>
      <c r="E64" s="149"/>
      <c r="F64" s="373"/>
      <c r="G64" s="373"/>
      <c r="H64" s="149"/>
      <c r="I64" s="149"/>
      <c r="J64" s="418"/>
      <c r="K64" s="418"/>
      <c r="L64" s="149"/>
      <c r="M64" s="149"/>
      <c r="N64" s="427"/>
      <c r="O64" s="427"/>
      <c r="P64" s="149"/>
      <c r="Q64" s="149"/>
      <c r="R64" s="149"/>
      <c r="S64" s="418"/>
      <c r="T64" s="418"/>
      <c r="U64" s="149"/>
      <c r="V64" s="149"/>
      <c r="W64" s="419"/>
      <c r="X64" s="419"/>
      <c r="Y64" s="149"/>
      <c r="Z64" s="149"/>
      <c r="AA64" s="418"/>
      <c r="AB64" s="418"/>
      <c r="AC64" s="149"/>
      <c r="AD64" s="149"/>
      <c r="AE64" s="374"/>
      <c r="AF64" s="375"/>
    </row>
    <row r="65" spans="1:33" ht="20.100000000000001" customHeight="1">
      <c r="B65" s="372"/>
      <c r="C65" s="372"/>
      <c r="D65" s="149"/>
      <c r="E65" s="149"/>
      <c r="F65" s="373"/>
      <c r="G65" s="373"/>
      <c r="H65" s="149"/>
      <c r="I65" s="149"/>
      <c r="J65" s="418"/>
      <c r="K65" s="418"/>
      <c r="L65" s="149"/>
      <c r="M65" s="149"/>
      <c r="N65" s="427"/>
      <c r="O65" s="427"/>
      <c r="P65" s="149"/>
      <c r="Q65" s="149"/>
      <c r="R65" s="149"/>
      <c r="S65" s="418"/>
      <c r="T65" s="418"/>
      <c r="U65" s="149"/>
      <c r="V65" s="149"/>
      <c r="W65" s="419"/>
      <c r="X65" s="419"/>
      <c r="Y65" s="149"/>
      <c r="Z65" s="149"/>
      <c r="AA65" s="418"/>
      <c r="AB65" s="418"/>
      <c r="AC65" s="149"/>
      <c r="AD65" s="149"/>
      <c r="AE65" s="374"/>
      <c r="AF65" s="375"/>
    </row>
    <row r="66" spans="1:33" ht="20.100000000000001" customHeight="1">
      <c r="C66" s="147"/>
      <c r="D66" s="147"/>
      <c r="G66" s="147"/>
      <c r="H66" s="147"/>
      <c r="K66" s="147"/>
      <c r="L66" s="147"/>
      <c r="O66" s="147"/>
      <c r="P66" s="147"/>
      <c r="T66" s="147"/>
      <c r="U66" s="147"/>
      <c r="X66" s="147"/>
      <c r="Y66" s="147"/>
      <c r="AB66" s="113"/>
      <c r="AC66" s="120"/>
      <c r="AD66" s="120" t="s">
        <v>158</v>
      </c>
      <c r="AE66" s="120" t="s">
        <v>157</v>
      </c>
      <c r="AF66" s="120" t="s">
        <v>159</v>
      </c>
      <c r="AG66" s="114"/>
    </row>
    <row r="67" spans="1:33" ht="20.100000000000001" customHeight="1">
      <c r="A67" s="15"/>
      <c r="B67" s="276" t="s">
        <v>4</v>
      </c>
      <c r="C67" s="360">
        <v>0.5</v>
      </c>
      <c r="D67" s="360"/>
      <c r="E67" s="360"/>
      <c r="G67" s="276" t="str">
        <f>F58</f>
        <v>佐野ＳＳＳヴィラ</v>
      </c>
      <c r="H67" s="276"/>
      <c r="I67" s="276"/>
      <c r="J67" s="276"/>
      <c r="K67" s="276"/>
      <c r="L67" s="276"/>
      <c r="M67" s="276"/>
      <c r="N67" s="359">
        <f>P67+P68</f>
        <v>0</v>
      </c>
      <c r="O67" s="361" t="s">
        <v>9</v>
      </c>
      <c r="P67" s="36">
        <v>0</v>
      </c>
      <c r="Q67" s="17" t="s">
        <v>130</v>
      </c>
      <c r="R67" s="36">
        <v>0</v>
      </c>
      <c r="S67" s="361" t="s">
        <v>10</v>
      </c>
      <c r="T67" s="359">
        <f>R67+R68</f>
        <v>0</v>
      </c>
      <c r="U67" s="276" t="str">
        <f>J58</f>
        <v>ＩＳＯＳＯＣＣＥＲＣＬＵＢ</v>
      </c>
      <c r="V67" s="276"/>
      <c r="W67" s="276"/>
      <c r="X67" s="276"/>
      <c r="Y67" s="276"/>
      <c r="Z67" s="276"/>
      <c r="AA67" s="276"/>
      <c r="AC67" s="358" t="s">
        <v>127</v>
      </c>
      <c r="AD67" s="354">
        <v>6</v>
      </c>
      <c r="AE67" s="354" t="s">
        <v>157</v>
      </c>
      <c r="AF67" s="354">
        <v>4</v>
      </c>
      <c r="AG67" s="277" t="s">
        <v>128</v>
      </c>
    </row>
    <row r="68" spans="1:33" ht="20.100000000000001" customHeight="1">
      <c r="A68" s="15"/>
      <c r="B68" s="276"/>
      <c r="C68" s="360"/>
      <c r="D68" s="360"/>
      <c r="E68" s="360"/>
      <c r="G68" s="276"/>
      <c r="H68" s="276"/>
      <c r="I68" s="276"/>
      <c r="J68" s="276"/>
      <c r="K68" s="276"/>
      <c r="L68" s="276"/>
      <c r="M68" s="276"/>
      <c r="N68" s="359"/>
      <c r="O68" s="361"/>
      <c r="P68" s="36">
        <v>0</v>
      </c>
      <c r="Q68" s="17" t="s">
        <v>130</v>
      </c>
      <c r="R68" s="36">
        <v>0</v>
      </c>
      <c r="S68" s="361"/>
      <c r="T68" s="359"/>
      <c r="U68" s="276"/>
      <c r="V68" s="276"/>
      <c r="W68" s="276"/>
      <c r="X68" s="276"/>
      <c r="Y68" s="276"/>
      <c r="Z68" s="276"/>
      <c r="AA68" s="276"/>
      <c r="AC68" s="358"/>
      <c r="AD68" s="354"/>
      <c r="AE68" s="354"/>
      <c r="AF68" s="354"/>
      <c r="AG68" s="277"/>
    </row>
    <row r="69" spans="1:33" ht="20.100000000000001" customHeight="1">
      <c r="C69" s="107"/>
      <c r="D69" s="107"/>
      <c r="E69" s="99"/>
      <c r="G69" s="237"/>
      <c r="H69" s="237"/>
      <c r="I69" s="65"/>
      <c r="J69" s="65"/>
      <c r="K69" s="237"/>
      <c r="L69" s="237"/>
      <c r="M69" s="65"/>
      <c r="N69" s="151"/>
      <c r="O69" s="16"/>
      <c r="P69" s="36"/>
      <c r="Q69" s="150"/>
      <c r="R69" s="151"/>
      <c r="S69" s="150"/>
      <c r="T69" s="36"/>
      <c r="U69" s="237"/>
      <c r="V69" s="65"/>
      <c r="W69" s="65"/>
      <c r="X69" s="237"/>
      <c r="Y69" s="237"/>
      <c r="Z69" s="65"/>
      <c r="AA69" s="65"/>
      <c r="AC69" s="43"/>
      <c r="AD69" s="71"/>
      <c r="AE69" s="152"/>
      <c r="AF69" s="71"/>
      <c r="AG69" s="37"/>
    </row>
    <row r="70" spans="1:33" ht="20.100000000000001" customHeight="1">
      <c r="A70" s="15"/>
      <c r="B70" s="276" t="s">
        <v>5</v>
      </c>
      <c r="C70" s="360">
        <v>0.52430555555555558</v>
      </c>
      <c r="D70" s="360"/>
      <c r="E70" s="360"/>
      <c r="G70" s="428" t="str">
        <f>S58</f>
        <v>ＭＯＲＡＮＧＯ栃木フットボールクラブＵ１２</v>
      </c>
      <c r="H70" s="428"/>
      <c r="I70" s="428"/>
      <c r="J70" s="428"/>
      <c r="K70" s="428"/>
      <c r="L70" s="428"/>
      <c r="M70" s="428"/>
      <c r="N70" s="359">
        <f>P70+P71</f>
        <v>0</v>
      </c>
      <c r="O70" s="361" t="s">
        <v>9</v>
      </c>
      <c r="P70" s="36">
        <v>0</v>
      </c>
      <c r="Q70" s="17" t="s">
        <v>130</v>
      </c>
      <c r="R70" s="36">
        <v>0</v>
      </c>
      <c r="S70" s="361" t="s">
        <v>10</v>
      </c>
      <c r="T70" s="359">
        <f>R70+R71</f>
        <v>0</v>
      </c>
      <c r="U70" s="276" t="str">
        <f>W58</f>
        <v>ＦＣ真岡２１ファンタジー</v>
      </c>
      <c r="V70" s="276"/>
      <c r="W70" s="276"/>
      <c r="X70" s="276"/>
      <c r="Y70" s="276"/>
      <c r="Z70" s="276"/>
      <c r="AA70" s="276"/>
      <c r="AC70" s="358" t="s">
        <v>127</v>
      </c>
      <c r="AD70" s="354">
        <v>2</v>
      </c>
      <c r="AE70" s="354" t="s">
        <v>157</v>
      </c>
      <c r="AF70" s="354">
        <v>1</v>
      </c>
      <c r="AG70" s="277" t="s">
        <v>128</v>
      </c>
    </row>
    <row r="71" spans="1:33" ht="20.100000000000001" customHeight="1">
      <c r="A71" s="15"/>
      <c r="B71" s="276"/>
      <c r="C71" s="360"/>
      <c r="D71" s="360"/>
      <c r="E71" s="360"/>
      <c r="G71" s="428"/>
      <c r="H71" s="428"/>
      <c r="I71" s="428"/>
      <c r="J71" s="428"/>
      <c r="K71" s="428"/>
      <c r="L71" s="428"/>
      <c r="M71" s="428"/>
      <c r="N71" s="359"/>
      <c r="O71" s="361"/>
      <c r="P71" s="36">
        <v>0</v>
      </c>
      <c r="Q71" s="17" t="s">
        <v>130</v>
      </c>
      <c r="R71" s="36">
        <v>0</v>
      </c>
      <c r="S71" s="361"/>
      <c r="T71" s="359"/>
      <c r="U71" s="276"/>
      <c r="V71" s="276"/>
      <c r="W71" s="276"/>
      <c r="X71" s="276"/>
      <c r="Y71" s="276"/>
      <c r="Z71" s="276"/>
      <c r="AA71" s="276"/>
      <c r="AC71" s="358"/>
      <c r="AD71" s="354"/>
      <c r="AE71" s="354"/>
      <c r="AF71" s="354"/>
      <c r="AG71" s="277"/>
    </row>
    <row r="72" spans="1:33" ht="20.100000000000001" customHeight="1">
      <c r="A72" s="15"/>
      <c r="C72" s="107"/>
      <c r="D72" s="107"/>
      <c r="E72" s="99"/>
      <c r="G72" s="237"/>
      <c r="H72" s="237"/>
      <c r="I72" s="65"/>
      <c r="J72" s="65"/>
      <c r="K72" s="237"/>
      <c r="L72" s="237"/>
      <c r="M72" s="65"/>
      <c r="N72" s="151"/>
      <c r="O72" s="16"/>
      <c r="P72" s="36"/>
      <c r="Q72" s="150"/>
      <c r="R72" s="151"/>
      <c r="S72" s="150"/>
      <c r="T72" s="36"/>
      <c r="U72" s="237"/>
      <c r="V72" s="65"/>
      <c r="W72" s="65"/>
      <c r="X72" s="237"/>
      <c r="Y72" s="237"/>
      <c r="Z72" s="65"/>
      <c r="AA72" s="65"/>
      <c r="AC72" s="43"/>
      <c r="AD72" s="71"/>
      <c r="AE72" s="152"/>
      <c r="AF72" s="71"/>
      <c r="AG72" s="37"/>
    </row>
    <row r="73" spans="1:33" ht="20.100000000000001" customHeight="1">
      <c r="A73" s="15"/>
      <c r="B73" s="276" t="s">
        <v>6</v>
      </c>
      <c r="C73" s="360">
        <v>0.54861111111111116</v>
      </c>
      <c r="D73" s="360"/>
      <c r="E73" s="360"/>
      <c r="G73" s="276" t="str">
        <f>F58</f>
        <v>佐野ＳＳＳヴィラ</v>
      </c>
      <c r="H73" s="276"/>
      <c r="I73" s="276"/>
      <c r="J73" s="276"/>
      <c r="K73" s="276"/>
      <c r="L73" s="276"/>
      <c r="M73" s="276"/>
      <c r="N73" s="359">
        <f>P73+P74</f>
        <v>0</v>
      </c>
      <c r="O73" s="361" t="s">
        <v>9</v>
      </c>
      <c r="P73" s="36">
        <v>0</v>
      </c>
      <c r="Q73" s="17" t="s">
        <v>130</v>
      </c>
      <c r="R73" s="36">
        <v>0</v>
      </c>
      <c r="S73" s="361" t="s">
        <v>10</v>
      </c>
      <c r="T73" s="359">
        <f>R73+R74</f>
        <v>0</v>
      </c>
      <c r="U73" s="428" t="str">
        <f>N58</f>
        <v>ＫＯＨＡＲＵ　ＰＲＯＵＤ栃木フットボールクラブ</v>
      </c>
      <c r="V73" s="428"/>
      <c r="W73" s="428"/>
      <c r="X73" s="428"/>
      <c r="Y73" s="428"/>
      <c r="Z73" s="428"/>
      <c r="AA73" s="428"/>
      <c r="AC73" s="358" t="s">
        <v>127</v>
      </c>
      <c r="AD73" s="354">
        <v>5</v>
      </c>
      <c r="AE73" s="354" t="s">
        <v>157</v>
      </c>
      <c r="AF73" s="354">
        <v>6</v>
      </c>
      <c r="AG73" s="277" t="s">
        <v>128</v>
      </c>
    </row>
    <row r="74" spans="1:33" ht="20.100000000000001" customHeight="1">
      <c r="A74" s="15"/>
      <c r="B74" s="276"/>
      <c r="C74" s="360"/>
      <c r="D74" s="360"/>
      <c r="E74" s="360"/>
      <c r="G74" s="276"/>
      <c r="H74" s="276"/>
      <c r="I74" s="276"/>
      <c r="J74" s="276"/>
      <c r="K74" s="276"/>
      <c r="L74" s="276"/>
      <c r="M74" s="276"/>
      <c r="N74" s="359"/>
      <c r="O74" s="361"/>
      <c r="P74" s="36">
        <v>0</v>
      </c>
      <c r="Q74" s="17" t="s">
        <v>130</v>
      </c>
      <c r="R74" s="36">
        <v>0</v>
      </c>
      <c r="S74" s="361"/>
      <c r="T74" s="359"/>
      <c r="U74" s="428"/>
      <c r="V74" s="428"/>
      <c r="W74" s="428"/>
      <c r="X74" s="428"/>
      <c r="Y74" s="428"/>
      <c r="Z74" s="428"/>
      <c r="AA74" s="428"/>
      <c r="AC74" s="358"/>
      <c r="AD74" s="354"/>
      <c r="AE74" s="354"/>
      <c r="AF74" s="354"/>
      <c r="AG74" s="277"/>
    </row>
    <row r="75" spans="1:33" ht="20.100000000000001" customHeight="1">
      <c r="A75" s="15"/>
      <c r="B75" s="18"/>
      <c r="C75" s="146"/>
      <c r="D75" s="146"/>
      <c r="E75" s="146"/>
      <c r="G75" s="237"/>
      <c r="H75" s="237"/>
      <c r="I75" s="237"/>
      <c r="J75" s="237"/>
      <c r="K75" s="237"/>
      <c r="L75" s="237"/>
      <c r="M75" s="237"/>
      <c r="N75" s="139"/>
      <c r="O75" s="140"/>
      <c r="P75" s="36"/>
      <c r="Q75" s="150"/>
      <c r="R75" s="151"/>
      <c r="S75" s="140"/>
      <c r="T75" s="139"/>
      <c r="U75" s="237"/>
      <c r="V75" s="237"/>
      <c r="W75" s="237"/>
      <c r="X75" s="237"/>
      <c r="Y75" s="237"/>
      <c r="Z75" s="237"/>
      <c r="AA75" s="237"/>
      <c r="AC75" s="43"/>
      <c r="AD75" s="71"/>
      <c r="AE75" s="152"/>
      <c r="AF75" s="71"/>
      <c r="AG75" s="37"/>
    </row>
    <row r="76" spans="1:33" ht="20.100000000000001" customHeight="1">
      <c r="A76" s="15"/>
      <c r="B76" s="276" t="s">
        <v>7</v>
      </c>
      <c r="C76" s="360">
        <v>0.57291666666666663</v>
      </c>
      <c r="D76" s="360"/>
      <c r="E76" s="360"/>
      <c r="G76" s="428" t="str">
        <f>S58</f>
        <v>ＭＯＲＡＮＧＯ栃木フットボールクラブＵ１２</v>
      </c>
      <c r="H76" s="428"/>
      <c r="I76" s="428"/>
      <c r="J76" s="428"/>
      <c r="K76" s="428"/>
      <c r="L76" s="428"/>
      <c r="M76" s="428"/>
      <c r="N76" s="359">
        <f>P76+P77</f>
        <v>0</v>
      </c>
      <c r="O76" s="361" t="s">
        <v>9</v>
      </c>
      <c r="P76" s="36">
        <v>0</v>
      </c>
      <c r="Q76" s="17" t="s">
        <v>130</v>
      </c>
      <c r="R76" s="36">
        <v>0</v>
      </c>
      <c r="S76" s="361" t="s">
        <v>10</v>
      </c>
      <c r="T76" s="359">
        <f>R76+R77</f>
        <v>0</v>
      </c>
      <c r="U76" s="276" t="str">
        <f>AA58</f>
        <v>本郷北フットボールクラブ</v>
      </c>
      <c r="V76" s="276"/>
      <c r="W76" s="276"/>
      <c r="X76" s="276"/>
      <c r="Y76" s="276"/>
      <c r="Z76" s="276"/>
      <c r="AA76" s="276"/>
      <c r="AC76" s="358" t="s">
        <v>127</v>
      </c>
      <c r="AD76" s="354">
        <v>1</v>
      </c>
      <c r="AE76" s="354" t="s">
        <v>157</v>
      </c>
      <c r="AF76" s="354">
        <v>3</v>
      </c>
      <c r="AG76" s="277" t="s">
        <v>128</v>
      </c>
    </row>
    <row r="77" spans="1:33" ht="20.100000000000001" customHeight="1">
      <c r="A77" s="15"/>
      <c r="B77" s="276"/>
      <c r="C77" s="360"/>
      <c r="D77" s="360"/>
      <c r="E77" s="360"/>
      <c r="G77" s="428"/>
      <c r="H77" s="428"/>
      <c r="I77" s="428"/>
      <c r="J77" s="428"/>
      <c r="K77" s="428"/>
      <c r="L77" s="428"/>
      <c r="M77" s="428"/>
      <c r="N77" s="359"/>
      <c r="O77" s="361"/>
      <c r="P77" s="36">
        <v>0</v>
      </c>
      <c r="Q77" s="17" t="s">
        <v>130</v>
      </c>
      <c r="R77" s="36">
        <v>0</v>
      </c>
      <c r="S77" s="361"/>
      <c r="T77" s="359"/>
      <c r="U77" s="276"/>
      <c r="V77" s="276"/>
      <c r="W77" s="276"/>
      <c r="X77" s="276"/>
      <c r="Y77" s="276"/>
      <c r="Z77" s="276"/>
      <c r="AA77" s="276"/>
      <c r="AC77" s="358"/>
      <c r="AD77" s="354"/>
      <c r="AE77" s="354"/>
      <c r="AF77" s="354"/>
      <c r="AG77" s="277"/>
    </row>
    <row r="78" spans="1:33" ht="20.100000000000001" customHeight="1">
      <c r="A78" s="15"/>
      <c r="C78" s="107"/>
      <c r="D78" s="107"/>
      <c r="E78" s="99"/>
      <c r="G78" s="237"/>
      <c r="H78" s="237"/>
      <c r="I78" s="237"/>
      <c r="J78" s="237"/>
      <c r="K78" s="237"/>
      <c r="L78" s="237"/>
      <c r="M78" s="237"/>
      <c r="N78" s="151"/>
      <c r="O78" s="16"/>
      <c r="P78" s="36"/>
      <c r="Q78" s="150"/>
      <c r="R78" s="151"/>
      <c r="S78" s="150"/>
      <c r="T78" s="36"/>
      <c r="U78" s="237"/>
      <c r="V78" s="237"/>
      <c r="W78" s="237"/>
      <c r="X78" s="237"/>
      <c r="Y78" s="237"/>
      <c r="Z78" s="237"/>
      <c r="AA78" s="237"/>
      <c r="AC78" s="43"/>
      <c r="AD78" s="71"/>
      <c r="AE78" s="152"/>
      <c r="AF78" s="71"/>
      <c r="AG78" s="37"/>
    </row>
    <row r="79" spans="1:33" ht="20.100000000000001" customHeight="1">
      <c r="A79" s="15"/>
      <c r="B79" s="276" t="s">
        <v>8</v>
      </c>
      <c r="C79" s="360">
        <v>0.59722222222222221</v>
      </c>
      <c r="D79" s="360"/>
      <c r="E79" s="360"/>
      <c r="G79" s="276" t="str">
        <f>J58</f>
        <v>ＩＳＯＳＯＣＣＥＲＣＬＵＢ</v>
      </c>
      <c r="H79" s="276"/>
      <c r="I79" s="276"/>
      <c r="J79" s="276"/>
      <c r="K79" s="276"/>
      <c r="L79" s="276"/>
      <c r="M79" s="276"/>
      <c r="N79" s="359">
        <f>P79+P80</f>
        <v>0</v>
      </c>
      <c r="O79" s="361" t="s">
        <v>9</v>
      </c>
      <c r="P79" s="36">
        <v>0</v>
      </c>
      <c r="Q79" s="17" t="s">
        <v>130</v>
      </c>
      <c r="R79" s="36">
        <v>0</v>
      </c>
      <c r="S79" s="361" t="s">
        <v>10</v>
      </c>
      <c r="T79" s="359">
        <f>R79+R80</f>
        <v>0</v>
      </c>
      <c r="U79" s="428" t="str">
        <f>N58</f>
        <v>ＫＯＨＡＲＵ　ＰＲＯＵＤ栃木フットボールクラブ</v>
      </c>
      <c r="V79" s="428"/>
      <c r="W79" s="428"/>
      <c r="X79" s="428"/>
      <c r="Y79" s="428"/>
      <c r="Z79" s="428"/>
      <c r="AA79" s="428"/>
      <c r="AC79" s="358" t="s">
        <v>127</v>
      </c>
      <c r="AD79" s="354">
        <v>4</v>
      </c>
      <c r="AE79" s="354" t="s">
        <v>157</v>
      </c>
      <c r="AF79" s="354">
        <v>5</v>
      </c>
      <c r="AG79" s="277" t="s">
        <v>128</v>
      </c>
    </row>
    <row r="80" spans="1:33" ht="20.100000000000001" customHeight="1">
      <c r="A80" s="15"/>
      <c r="B80" s="276"/>
      <c r="C80" s="360"/>
      <c r="D80" s="360"/>
      <c r="E80" s="360"/>
      <c r="G80" s="276"/>
      <c r="H80" s="276"/>
      <c r="I80" s="276"/>
      <c r="J80" s="276"/>
      <c r="K80" s="276"/>
      <c r="L80" s="276"/>
      <c r="M80" s="276"/>
      <c r="N80" s="359"/>
      <c r="O80" s="361"/>
      <c r="P80" s="36">
        <v>0</v>
      </c>
      <c r="Q80" s="17" t="s">
        <v>130</v>
      </c>
      <c r="R80" s="36">
        <v>0</v>
      </c>
      <c r="S80" s="361"/>
      <c r="T80" s="359"/>
      <c r="U80" s="428"/>
      <c r="V80" s="428"/>
      <c r="W80" s="428"/>
      <c r="X80" s="428"/>
      <c r="Y80" s="428"/>
      <c r="Z80" s="428"/>
      <c r="AA80" s="428"/>
      <c r="AC80" s="358"/>
      <c r="AD80" s="354"/>
      <c r="AE80" s="354"/>
      <c r="AF80" s="354"/>
      <c r="AG80" s="277"/>
    </row>
    <row r="81" spans="1:33" ht="20.100000000000001" customHeight="1">
      <c r="A81" s="15"/>
      <c r="C81" s="107"/>
      <c r="D81" s="107"/>
      <c r="E81" s="99"/>
      <c r="G81" s="237"/>
      <c r="H81" s="237"/>
      <c r="I81" s="237"/>
      <c r="J81" s="237"/>
      <c r="K81" s="237"/>
      <c r="L81" s="237"/>
      <c r="M81" s="237"/>
      <c r="N81" s="151"/>
      <c r="O81" s="16"/>
      <c r="P81" s="36"/>
      <c r="Q81" s="150"/>
      <c r="R81" s="151"/>
      <c r="S81" s="150"/>
      <c r="T81" s="36"/>
      <c r="U81" s="237"/>
      <c r="V81" s="237"/>
      <c r="W81" s="237"/>
      <c r="X81" s="237"/>
      <c r="Y81" s="237"/>
      <c r="Z81" s="237"/>
      <c r="AA81" s="237"/>
      <c r="AC81" s="43"/>
      <c r="AD81" s="147"/>
      <c r="AE81" s="71"/>
      <c r="AF81" s="71"/>
      <c r="AG81" s="153"/>
    </row>
    <row r="82" spans="1:33" ht="20.100000000000001" customHeight="1">
      <c r="A82" s="15"/>
      <c r="B82" s="276" t="s">
        <v>0</v>
      </c>
      <c r="C82" s="360">
        <v>0.62152777777777779</v>
      </c>
      <c r="D82" s="360"/>
      <c r="E82" s="360"/>
      <c r="G82" s="276" t="str">
        <f>W58</f>
        <v>ＦＣ真岡２１ファンタジー</v>
      </c>
      <c r="H82" s="276"/>
      <c r="I82" s="276"/>
      <c r="J82" s="276"/>
      <c r="K82" s="276"/>
      <c r="L82" s="276"/>
      <c r="M82" s="276"/>
      <c r="N82" s="359">
        <f>P82+P83</f>
        <v>0</v>
      </c>
      <c r="O82" s="361" t="s">
        <v>9</v>
      </c>
      <c r="P82" s="36">
        <v>0</v>
      </c>
      <c r="Q82" s="17" t="s">
        <v>130</v>
      </c>
      <c r="R82" s="36">
        <v>0</v>
      </c>
      <c r="S82" s="361" t="s">
        <v>10</v>
      </c>
      <c r="T82" s="359">
        <f>R82+R83</f>
        <v>0</v>
      </c>
      <c r="U82" s="276" t="str">
        <f>AA58</f>
        <v>本郷北フットボールクラブ</v>
      </c>
      <c r="V82" s="276"/>
      <c r="W82" s="276"/>
      <c r="X82" s="276"/>
      <c r="Y82" s="276"/>
      <c r="Z82" s="276"/>
      <c r="AA82" s="276"/>
      <c r="AC82" s="358" t="s">
        <v>127</v>
      </c>
      <c r="AD82" s="354">
        <v>3</v>
      </c>
      <c r="AE82" s="354" t="s">
        <v>157</v>
      </c>
      <c r="AF82" s="354">
        <v>2</v>
      </c>
      <c r="AG82" s="277" t="s">
        <v>128</v>
      </c>
    </row>
    <row r="83" spans="1:33" ht="20.100000000000001" customHeight="1">
      <c r="A83" s="15"/>
      <c r="B83" s="276"/>
      <c r="C83" s="360"/>
      <c r="D83" s="360"/>
      <c r="E83" s="360"/>
      <c r="G83" s="276"/>
      <c r="H83" s="276"/>
      <c r="I83" s="276"/>
      <c r="J83" s="276"/>
      <c r="K83" s="276"/>
      <c r="L83" s="276"/>
      <c r="M83" s="276"/>
      <c r="N83" s="359"/>
      <c r="O83" s="361"/>
      <c r="P83" s="36">
        <v>0</v>
      </c>
      <c r="Q83" s="17" t="s">
        <v>130</v>
      </c>
      <c r="R83" s="36">
        <v>0</v>
      </c>
      <c r="S83" s="361"/>
      <c r="T83" s="359"/>
      <c r="U83" s="276"/>
      <c r="V83" s="276"/>
      <c r="W83" s="276"/>
      <c r="X83" s="276"/>
      <c r="Y83" s="276"/>
      <c r="Z83" s="276"/>
      <c r="AA83" s="276"/>
      <c r="AC83" s="358"/>
      <c r="AD83" s="354"/>
      <c r="AE83" s="354"/>
      <c r="AF83" s="354"/>
      <c r="AG83" s="277"/>
    </row>
    <row r="84" spans="1:33" ht="20.100000000000001" customHeight="1">
      <c r="B84" s="18"/>
      <c r="C84" s="154"/>
      <c r="D84" s="154"/>
      <c r="E84" s="154"/>
      <c r="G84" s="16"/>
      <c r="H84" s="16"/>
      <c r="I84" s="16"/>
      <c r="J84" s="16"/>
      <c r="K84" s="16"/>
      <c r="L84" s="16"/>
      <c r="M84" s="16"/>
      <c r="N84" s="155"/>
      <c r="O84" s="140"/>
      <c r="P84" s="16"/>
      <c r="Q84" s="17"/>
      <c r="R84" s="150"/>
      <c r="S84" s="140"/>
      <c r="T84" s="155"/>
      <c r="U84" s="16"/>
      <c r="V84" s="16"/>
      <c r="W84" s="16"/>
      <c r="X84" s="16"/>
      <c r="Y84" s="16"/>
      <c r="Z84" s="16"/>
      <c r="AA84" s="16"/>
      <c r="AB84" s="147"/>
      <c r="AC84" s="147"/>
      <c r="AF84" s="147"/>
      <c r="AG84" s="147"/>
    </row>
    <row r="85" spans="1:33" ht="20.100000000000001" customHeight="1">
      <c r="C85" s="376" t="str">
        <f>J54 &amp;"リーグ"</f>
        <v>Pリーグ</v>
      </c>
      <c r="D85" s="377"/>
      <c r="E85" s="377"/>
      <c r="F85" s="382"/>
      <c r="G85" s="316" t="str">
        <f>C87</f>
        <v>佐野ＳＳＳヴィラ</v>
      </c>
      <c r="H85" s="317"/>
      <c r="I85" s="429" t="str">
        <f>C89</f>
        <v>ＩＳＯＳＯＣＣＥＲＣＬＵＢ</v>
      </c>
      <c r="J85" s="430"/>
      <c r="K85" s="433" t="str">
        <f>C91</f>
        <v>ＫＯＨＡＲＵ　ＰＲＯＵＤ栃木フットボールクラブ</v>
      </c>
      <c r="L85" s="434"/>
      <c r="M85" s="384" t="s">
        <v>1</v>
      </c>
      <c r="N85" s="368" t="s">
        <v>2</v>
      </c>
      <c r="O85" s="368" t="s">
        <v>129</v>
      </c>
      <c r="P85" s="368" t="s">
        <v>3</v>
      </c>
      <c r="R85" s="288" t="str">
        <f>W54 &amp;"リーグ"</f>
        <v>PPリーグ</v>
      </c>
      <c r="S85" s="289"/>
      <c r="T85" s="289"/>
      <c r="U85" s="386"/>
      <c r="V85" s="328" t="str">
        <f>R87</f>
        <v>ＭＯＲＡＮＧＯ栃木フットボールクラブＵ１２</v>
      </c>
      <c r="W85" s="329"/>
      <c r="X85" s="339" t="str">
        <f>R89</f>
        <v>ＦＣ真岡２１ファンタジー</v>
      </c>
      <c r="Y85" s="340"/>
      <c r="Z85" s="339" t="str">
        <f>R91</f>
        <v>本郷北フットボールクラブ</v>
      </c>
      <c r="AA85" s="340"/>
      <c r="AB85" s="368" t="s">
        <v>1</v>
      </c>
      <c r="AC85" s="368" t="s">
        <v>2</v>
      </c>
      <c r="AD85" s="368" t="s">
        <v>129</v>
      </c>
      <c r="AE85" s="368" t="s">
        <v>3</v>
      </c>
    </row>
    <row r="86" spans="1:33" ht="20.100000000000001" customHeight="1">
      <c r="C86" s="379"/>
      <c r="D86" s="380"/>
      <c r="E86" s="380"/>
      <c r="F86" s="383"/>
      <c r="G86" s="318"/>
      <c r="H86" s="319"/>
      <c r="I86" s="431"/>
      <c r="J86" s="432"/>
      <c r="K86" s="435"/>
      <c r="L86" s="436"/>
      <c r="M86" s="385"/>
      <c r="N86" s="369"/>
      <c r="O86" s="369"/>
      <c r="P86" s="369"/>
      <c r="R86" s="291"/>
      <c r="S86" s="292"/>
      <c r="T86" s="292"/>
      <c r="U86" s="387"/>
      <c r="V86" s="330"/>
      <c r="W86" s="331"/>
      <c r="X86" s="341"/>
      <c r="Y86" s="342"/>
      <c r="Z86" s="341"/>
      <c r="AA86" s="342"/>
      <c r="AB86" s="369"/>
      <c r="AC86" s="369"/>
      <c r="AD86" s="369"/>
      <c r="AE86" s="369"/>
    </row>
    <row r="87" spans="1:33" ht="20.100000000000001" customHeight="1">
      <c r="C87" s="376" t="str">
        <f>F58</f>
        <v>佐野ＳＳＳヴィラ</v>
      </c>
      <c r="D87" s="377"/>
      <c r="E87" s="377"/>
      <c r="F87" s="382"/>
      <c r="G87" s="302"/>
      <c r="H87" s="303"/>
      <c r="I87" s="162">
        <f>N67</f>
        <v>0</v>
      </c>
      <c r="J87" s="162">
        <f>T67</f>
        <v>0</v>
      </c>
      <c r="K87" s="162">
        <f>N73</f>
        <v>0</v>
      </c>
      <c r="L87" s="162">
        <f>T73</f>
        <v>0</v>
      </c>
      <c r="M87" s="366">
        <f>COUNTIF(G88:L88,"○")*3+COUNTIF(G88:L88,"△")</f>
        <v>2</v>
      </c>
      <c r="N87" s="364">
        <f>O87-J87-L87</f>
        <v>0</v>
      </c>
      <c r="O87" s="364">
        <f>I87+K87</f>
        <v>0</v>
      </c>
      <c r="P87" s="362"/>
      <c r="R87" s="400" t="str">
        <f>S58</f>
        <v>ＭＯＲＡＮＧＯ栃木フットボールクラブＵ１２</v>
      </c>
      <c r="S87" s="401"/>
      <c r="T87" s="401"/>
      <c r="U87" s="402"/>
      <c r="V87" s="302"/>
      <c r="W87" s="303"/>
      <c r="X87" s="162">
        <f>N70</f>
        <v>0</v>
      </c>
      <c r="Y87" s="162">
        <f>T70</f>
        <v>0</v>
      </c>
      <c r="Z87" s="162">
        <f>N76</f>
        <v>0</v>
      </c>
      <c r="AA87" s="162">
        <f>T76</f>
        <v>0</v>
      </c>
      <c r="AB87" s="366">
        <f>COUNTIF(V88:AA88,"○")*3+COUNTIF(V88:AA88,"△")</f>
        <v>2</v>
      </c>
      <c r="AC87" s="364">
        <f>AD87-Y87-AA87</f>
        <v>0</v>
      </c>
      <c r="AD87" s="364">
        <f>X87+Z87</f>
        <v>0</v>
      </c>
      <c r="AE87" s="362"/>
    </row>
    <row r="88" spans="1:33" ht="20.100000000000001" customHeight="1">
      <c r="C88" s="379"/>
      <c r="D88" s="380"/>
      <c r="E88" s="380"/>
      <c r="F88" s="383"/>
      <c r="G88" s="304"/>
      <c r="H88" s="305"/>
      <c r="I88" s="332" t="str">
        <f>IF(I87&gt;J87,"○",IF(I87&lt;J87,"×",IF(I87=J87,"△")))</f>
        <v>△</v>
      </c>
      <c r="J88" s="333"/>
      <c r="K88" s="332" t="str">
        <f>IF(K87&gt;L87,"○",IF(K87&lt;L87,"×",IF(K87=L87,"△")))</f>
        <v>△</v>
      </c>
      <c r="L88" s="333"/>
      <c r="M88" s="367"/>
      <c r="N88" s="365"/>
      <c r="O88" s="365"/>
      <c r="P88" s="363"/>
      <c r="R88" s="403"/>
      <c r="S88" s="404"/>
      <c r="T88" s="404"/>
      <c r="U88" s="405"/>
      <c r="V88" s="304"/>
      <c r="W88" s="305"/>
      <c r="X88" s="332" t="str">
        <f>IF(X87&gt;Y87,"○",IF(X87&lt;Y87,"×",IF(X87=Y87,"△")))</f>
        <v>△</v>
      </c>
      <c r="Y88" s="333"/>
      <c r="Z88" s="332" t="str">
        <f>IF(Z87&gt;AA87,"○",IF(Z87&lt;AA87,"×",IF(Z87=AA87,"△")))</f>
        <v>△</v>
      </c>
      <c r="AA88" s="333"/>
      <c r="AB88" s="367"/>
      <c r="AC88" s="365"/>
      <c r="AD88" s="365"/>
      <c r="AE88" s="363"/>
    </row>
    <row r="89" spans="1:33" ht="20.100000000000001" customHeight="1">
      <c r="C89" s="376" t="str">
        <f>J58</f>
        <v>ＩＳＯＳＯＣＣＥＲＣＬＵＢ</v>
      </c>
      <c r="D89" s="377"/>
      <c r="E89" s="377"/>
      <c r="F89" s="382"/>
      <c r="G89" s="162">
        <f>J87</f>
        <v>0</v>
      </c>
      <c r="H89" s="162">
        <f>I87</f>
        <v>0</v>
      </c>
      <c r="I89" s="302"/>
      <c r="J89" s="303"/>
      <c r="K89" s="162">
        <f>N79</f>
        <v>0</v>
      </c>
      <c r="L89" s="162">
        <f>T79</f>
        <v>0</v>
      </c>
      <c r="M89" s="366">
        <f>COUNTIF(G90:L90,"○")*3+COUNTIF(G90:L90,"△")</f>
        <v>2</v>
      </c>
      <c r="N89" s="364">
        <f>O89-H89-L89</f>
        <v>0</v>
      </c>
      <c r="O89" s="364">
        <f>G89+K89</f>
        <v>0</v>
      </c>
      <c r="P89" s="362"/>
      <c r="R89" s="376" t="str">
        <f>W58</f>
        <v>ＦＣ真岡２１ファンタジー</v>
      </c>
      <c r="S89" s="377"/>
      <c r="T89" s="377"/>
      <c r="U89" s="378"/>
      <c r="V89" s="162">
        <f>Y87</f>
        <v>0</v>
      </c>
      <c r="W89" s="162">
        <f>X87</f>
        <v>0</v>
      </c>
      <c r="X89" s="302"/>
      <c r="Y89" s="303"/>
      <c r="Z89" s="162">
        <f>N82</f>
        <v>0</v>
      </c>
      <c r="AA89" s="162">
        <f>T82</f>
        <v>0</v>
      </c>
      <c r="AB89" s="366">
        <f>COUNTIF(V90:AA90,"○")*3+COUNTIF(V90:AA90,"△")</f>
        <v>2</v>
      </c>
      <c r="AC89" s="364">
        <f>AD89-W89-AA89</f>
        <v>0</v>
      </c>
      <c r="AD89" s="364">
        <f>V89+Z89</f>
        <v>0</v>
      </c>
      <c r="AE89" s="362"/>
    </row>
    <row r="90" spans="1:33" ht="20.100000000000001" customHeight="1">
      <c r="C90" s="379"/>
      <c r="D90" s="380"/>
      <c r="E90" s="380"/>
      <c r="F90" s="383"/>
      <c r="G90" s="332" t="str">
        <f>IF(G89&gt;H89,"○",IF(G89&lt;H89,"×",IF(G89=H89,"△")))</f>
        <v>△</v>
      </c>
      <c r="H90" s="333"/>
      <c r="I90" s="304"/>
      <c r="J90" s="305"/>
      <c r="K90" s="332" t="str">
        <f>IF(K89&gt;L89,"○",IF(K89&lt;L89,"×",IF(K89=L89,"△")))</f>
        <v>△</v>
      </c>
      <c r="L90" s="333"/>
      <c r="M90" s="367"/>
      <c r="N90" s="365"/>
      <c r="O90" s="365"/>
      <c r="P90" s="363"/>
      <c r="R90" s="379"/>
      <c r="S90" s="380"/>
      <c r="T90" s="380"/>
      <c r="U90" s="381"/>
      <c r="V90" s="332" t="str">
        <f>IF(V89&gt;W89,"○",IF(V89&lt;W89,"×",IF(V89=W89,"△")))</f>
        <v>△</v>
      </c>
      <c r="W90" s="333"/>
      <c r="X90" s="304"/>
      <c r="Y90" s="305"/>
      <c r="Z90" s="332" t="str">
        <f>IF(Z89&gt;AA89,"○",IF(Z89&lt;AA89,"×",IF(Z89=AA89,"△")))</f>
        <v>△</v>
      </c>
      <c r="AA90" s="333"/>
      <c r="AB90" s="367"/>
      <c r="AC90" s="365"/>
      <c r="AD90" s="365"/>
      <c r="AE90" s="363"/>
    </row>
    <row r="91" spans="1:33" ht="20.100000000000001" customHeight="1">
      <c r="C91" s="420" t="str">
        <f>N58</f>
        <v>ＫＯＨＡＲＵ　ＰＲＯＵＤ栃木フットボールクラブ</v>
      </c>
      <c r="D91" s="421"/>
      <c r="E91" s="421"/>
      <c r="F91" s="422"/>
      <c r="G91" s="162">
        <f>L87</f>
        <v>0</v>
      </c>
      <c r="H91" s="162">
        <f>K87</f>
        <v>0</v>
      </c>
      <c r="I91" s="162">
        <f>L89</f>
        <v>0</v>
      </c>
      <c r="J91" s="162">
        <f>K89</f>
        <v>0</v>
      </c>
      <c r="K91" s="302"/>
      <c r="L91" s="303"/>
      <c r="M91" s="366">
        <f>COUNTIF(G92:L92,"○")*3+COUNTIF(G92:L92,"△")</f>
        <v>2</v>
      </c>
      <c r="N91" s="364">
        <f>O91-H91-J91</f>
        <v>0</v>
      </c>
      <c r="O91" s="364">
        <f>G91+I91</f>
        <v>0</v>
      </c>
      <c r="P91" s="362"/>
      <c r="R91" s="376" t="str">
        <f>AA58</f>
        <v>本郷北フットボールクラブ</v>
      </c>
      <c r="S91" s="377"/>
      <c r="T91" s="377"/>
      <c r="U91" s="378"/>
      <c r="V91" s="162">
        <f>AA87</f>
        <v>0</v>
      </c>
      <c r="W91" s="162">
        <f>Z87</f>
        <v>0</v>
      </c>
      <c r="X91" s="162">
        <f>AA89</f>
        <v>0</v>
      </c>
      <c r="Y91" s="162">
        <f>Z89</f>
        <v>0</v>
      </c>
      <c r="Z91" s="302"/>
      <c r="AA91" s="303"/>
      <c r="AB91" s="366">
        <f>COUNTIF(V92:AA92,"○")*3+COUNTIF(V92:AA92,"△")</f>
        <v>2</v>
      </c>
      <c r="AC91" s="364">
        <f>AD91-W91-Y91</f>
        <v>0</v>
      </c>
      <c r="AD91" s="364">
        <f>V91+X91</f>
        <v>0</v>
      </c>
      <c r="AE91" s="362"/>
    </row>
    <row r="92" spans="1:33" ht="20.100000000000001" customHeight="1">
      <c r="C92" s="423"/>
      <c r="D92" s="424"/>
      <c r="E92" s="424"/>
      <c r="F92" s="425"/>
      <c r="G92" s="332" t="str">
        <f>IF(G91&gt;H91,"○",IF(G91&lt;H91,"×",IF(G91=H91,"△")))</f>
        <v>△</v>
      </c>
      <c r="H92" s="333"/>
      <c r="I92" s="332" t="str">
        <f>IF(I91&gt;J91,"○",IF(I91&lt;J91,"×",IF(I91=J91,"△")))</f>
        <v>△</v>
      </c>
      <c r="J92" s="333"/>
      <c r="K92" s="304"/>
      <c r="L92" s="305"/>
      <c r="M92" s="367"/>
      <c r="N92" s="365"/>
      <c r="O92" s="365"/>
      <c r="P92" s="363"/>
      <c r="R92" s="379"/>
      <c r="S92" s="380"/>
      <c r="T92" s="380"/>
      <c r="U92" s="381"/>
      <c r="V92" s="332" t="str">
        <f>IF(V91&gt;W91,"○",IF(V91&lt;W91,"×",IF(V91=W91,"△")))</f>
        <v>△</v>
      </c>
      <c r="W92" s="333"/>
      <c r="X92" s="332" t="str">
        <f>IF(X91&gt;Y91,"○",IF(X91&lt;Y91,"×",IF(X91=Y91,"△")))</f>
        <v>△</v>
      </c>
      <c r="Y92" s="333"/>
      <c r="Z92" s="304"/>
      <c r="AA92" s="305"/>
      <c r="AB92" s="367"/>
      <c r="AC92" s="365"/>
      <c r="AD92" s="365"/>
      <c r="AE92" s="363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5"/>
  <sheetViews>
    <sheetView view="pageBreakPreview" zoomScale="40" zoomScaleNormal="100" zoomScaleSheetLayoutView="40" workbookViewId="0">
      <selection activeCell="C40" sqref="C40:D41"/>
    </sheetView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19" t="str">
        <f>U10組合せ!H4</f>
        <v>■第2日　10月13日</v>
      </c>
      <c r="B1" s="19"/>
      <c r="C1" s="163"/>
      <c r="D1" s="19"/>
      <c r="E1" s="19"/>
      <c r="F1" s="19"/>
      <c r="G1" s="19"/>
      <c r="H1" s="19"/>
      <c r="M1" s="438" t="s">
        <v>140</v>
      </c>
      <c r="N1" s="438"/>
      <c r="O1" s="438"/>
      <c r="P1" s="438"/>
      <c r="Q1" s="438"/>
      <c r="R1" s="439" t="str">
        <f>U10組合せ!J65</f>
        <v>真岡ハイトラ運動公園陸上競技場</v>
      </c>
      <c r="S1" s="439"/>
      <c r="T1" s="439"/>
      <c r="U1" s="439"/>
      <c r="V1" s="439"/>
      <c r="W1" s="439"/>
      <c r="X1" s="439"/>
      <c r="Y1" s="439"/>
    </row>
    <row r="2" spans="1:25" s="1" customFormat="1" ht="19.5" customHeight="1">
      <c r="D2" s="371" t="str">
        <f>U10組合せ!Q4</f>
        <v>決勝トーナメント（１・２回戦）</v>
      </c>
      <c r="E2" s="371"/>
      <c r="F2" s="371"/>
      <c r="G2" s="371"/>
      <c r="H2" s="371"/>
    </row>
    <row r="3" spans="1:25" ht="20.100000000000001" customHeight="1">
      <c r="A3" s="14"/>
      <c r="B3" s="14"/>
      <c r="C3" s="14"/>
      <c r="D3" s="164"/>
      <c r="E3" s="164"/>
      <c r="F3" s="164"/>
      <c r="G3" s="165"/>
      <c r="H3" s="164"/>
      <c r="I3" s="14"/>
      <c r="J3" s="166"/>
      <c r="K3" s="440" t="s">
        <v>141</v>
      </c>
      <c r="L3" s="441"/>
      <c r="M3" s="441"/>
      <c r="N3" s="441"/>
      <c r="O3" s="442"/>
      <c r="P3" s="14"/>
      <c r="Q3" s="14"/>
      <c r="R3" s="164"/>
      <c r="S3" s="164"/>
      <c r="T3" s="165"/>
      <c r="U3" s="164"/>
      <c r="V3" s="164"/>
      <c r="W3" s="14"/>
      <c r="X3" s="14"/>
      <c r="Y3" s="14"/>
    </row>
    <row r="4" spans="1:25" ht="20.100000000000001" customHeight="1">
      <c r="A4" s="22"/>
      <c r="B4" s="22"/>
      <c r="C4" s="31"/>
      <c r="D4" s="22"/>
      <c r="E4" s="22"/>
      <c r="F4" s="22" t="s">
        <v>142</v>
      </c>
      <c r="G4" s="22"/>
      <c r="H4" s="31"/>
      <c r="I4" s="22"/>
      <c r="J4" s="22"/>
      <c r="K4" s="22"/>
      <c r="L4" s="22"/>
      <c r="M4" s="22"/>
      <c r="N4" s="22"/>
      <c r="O4" s="22"/>
      <c r="P4" s="22"/>
      <c r="Q4" s="31"/>
      <c r="R4" s="22"/>
      <c r="S4" s="22"/>
      <c r="T4" s="22" t="s">
        <v>143</v>
      </c>
      <c r="U4" s="22"/>
      <c r="V4" s="31"/>
      <c r="W4" s="22"/>
      <c r="X4" s="22"/>
      <c r="Y4" s="22"/>
    </row>
    <row r="5" spans="1:25" ht="20.100000000000001" customHeight="1">
      <c r="A5" s="22"/>
      <c r="B5" s="23"/>
      <c r="C5" s="24"/>
      <c r="D5" s="22"/>
      <c r="E5" s="22"/>
      <c r="F5" s="22"/>
      <c r="G5" s="22"/>
      <c r="H5" s="24"/>
      <c r="I5" s="23"/>
      <c r="J5" s="23"/>
      <c r="K5" s="22"/>
      <c r="L5" s="22"/>
      <c r="M5" s="22"/>
      <c r="N5" s="22"/>
      <c r="O5" s="22"/>
      <c r="P5" s="22"/>
      <c r="Q5" s="24"/>
      <c r="R5" s="23"/>
      <c r="S5" s="22"/>
      <c r="T5" s="22"/>
      <c r="U5" s="22"/>
      <c r="V5" s="24"/>
      <c r="W5" s="23"/>
      <c r="X5" s="23"/>
      <c r="Y5" s="22"/>
    </row>
    <row r="6" spans="1:25" ht="20.100000000000001" customHeight="1">
      <c r="A6" s="31"/>
      <c r="B6" s="22"/>
      <c r="C6" s="22" t="s">
        <v>20</v>
      </c>
      <c r="D6" s="32"/>
      <c r="E6" s="33"/>
      <c r="F6" s="22"/>
      <c r="G6" s="31"/>
      <c r="H6" s="22"/>
      <c r="I6" s="22" t="s">
        <v>25</v>
      </c>
      <c r="J6" s="22"/>
      <c r="K6" s="35"/>
      <c r="L6" s="22"/>
      <c r="M6" s="22"/>
      <c r="N6" s="22"/>
      <c r="O6" s="31"/>
      <c r="P6" s="30"/>
      <c r="Q6" s="28" t="s">
        <v>29</v>
      </c>
      <c r="R6" s="58"/>
      <c r="S6" s="7"/>
      <c r="T6" s="22"/>
      <c r="U6" s="31"/>
      <c r="V6" s="30"/>
      <c r="W6" s="22" t="s">
        <v>32</v>
      </c>
      <c r="X6" s="31"/>
      <c r="Y6" s="22"/>
    </row>
    <row r="7" spans="1:25" ht="20.100000000000001" customHeight="1">
      <c r="A7" s="5"/>
      <c r="B7" s="1"/>
      <c r="C7" s="1"/>
      <c r="D7" s="1"/>
      <c r="E7" s="3"/>
      <c r="F7" s="1"/>
      <c r="G7" s="5"/>
      <c r="H7" s="1"/>
      <c r="I7" s="1"/>
      <c r="J7" s="1"/>
      <c r="K7" s="3"/>
      <c r="L7" s="1"/>
      <c r="M7" s="1"/>
      <c r="N7" s="1"/>
      <c r="O7" s="5"/>
      <c r="P7" s="1"/>
      <c r="Q7" s="1"/>
      <c r="R7" s="5"/>
      <c r="S7" s="1"/>
      <c r="T7" s="1"/>
      <c r="U7" s="1"/>
      <c r="V7" s="3"/>
      <c r="W7" s="1"/>
      <c r="X7" s="5"/>
      <c r="Y7" s="1"/>
    </row>
    <row r="8" spans="1:25" ht="20.100000000000001" customHeight="1">
      <c r="A8" s="443">
        <v>1</v>
      </c>
      <c r="B8" s="443"/>
      <c r="C8" s="1"/>
      <c r="D8" s="443">
        <v>2</v>
      </c>
      <c r="E8" s="443"/>
      <c r="F8" s="1"/>
      <c r="G8" s="443">
        <v>3</v>
      </c>
      <c r="H8" s="443"/>
      <c r="I8" s="1"/>
      <c r="J8" s="443">
        <v>4</v>
      </c>
      <c r="K8" s="443"/>
      <c r="L8" s="1"/>
      <c r="M8" s="1"/>
      <c r="N8" s="1"/>
      <c r="O8" s="443">
        <v>5</v>
      </c>
      <c r="P8" s="443"/>
      <c r="Q8" s="1"/>
      <c r="R8" s="443">
        <v>6</v>
      </c>
      <c r="S8" s="443"/>
      <c r="T8" s="1"/>
      <c r="U8" s="443">
        <v>7</v>
      </c>
      <c r="V8" s="443"/>
      <c r="W8" s="1"/>
      <c r="X8" s="443">
        <v>8</v>
      </c>
      <c r="Y8" s="443"/>
    </row>
    <row r="9" spans="1:25" ht="20.100000000000001" customHeight="1">
      <c r="A9" s="444" t="s">
        <v>144</v>
      </c>
      <c r="B9" s="444"/>
      <c r="C9" s="7"/>
      <c r="D9" s="444" t="s">
        <v>155</v>
      </c>
      <c r="E9" s="444"/>
      <c r="F9" s="167"/>
      <c r="G9" s="444" t="s">
        <v>94</v>
      </c>
      <c r="H9" s="444"/>
      <c r="I9" s="167"/>
      <c r="J9" s="444" t="s">
        <v>110</v>
      </c>
      <c r="K9" s="444"/>
      <c r="L9" s="167"/>
      <c r="M9" s="167"/>
      <c r="N9" s="167"/>
      <c r="O9" s="444" t="s">
        <v>95</v>
      </c>
      <c r="P9" s="444"/>
      <c r="Q9" s="167"/>
      <c r="R9" s="444" t="s">
        <v>111</v>
      </c>
      <c r="S9" s="444"/>
      <c r="T9" s="167"/>
      <c r="U9" s="444" t="s">
        <v>96</v>
      </c>
      <c r="V9" s="444"/>
      <c r="W9" s="167"/>
      <c r="X9" s="444" t="s">
        <v>112</v>
      </c>
      <c r="Y9" s="444"/>
    </row>
    <row r="10" spans="1:25" ht="20.100000000000001" customHeight="1">
      <c r="A10" s="444"/>
      <c r="B10" s="444"/>
      <c r="C10" s="7"/>
      <c r="D10" s="444"/>
      <c r="E10" s="444"/>
      <c r="F10" s="167"/>
      <c r="G10" s="444"/>
      <c r="H10" s="444"/>
      <c r="I10" s="167"/>
      <c r="J10" s="444"/>
      <c r="K10" s="444"/>
      <c r="L10" s="167"/>
      <c r="M10" s="167"/>
      <c r="N10" s="167"/>
      <c r="O10" s="444"/>
      <c r="P10" s="444"/>
      <c r="Q10" s="167"/>
      <c r="R10" s="444"/>
      <c r="S10" s="444"/>
      <c r="T10" s="167"/>
      <c r="U10" s="444"/>
      <c r="V10" s="444"/>
      <c r="W10" s="167"/>
      <c r="X10" s="444"/>
      <c r="Y10" s="444"/>
    </row>
    <row r="11" spans="1:25" ht="20.100000000000001" customHeight="1">
      <c r="A11" s="444"/>
      <c r="B11" s="444"/>
      <c r="C11" s="7"/>
      <c r="D11" s="444"/>
      <c r="E11" s="444"/>
      <c r="F11" s="167"/>
      <c r="G11" s="444"/>
      <c r="H11" s="444"/>
      <c r="I11" s="167"/>
      <c r="J11" s="444"/>
      <c r="K11" s="444"/>
      <c r="L11" s="167"/>
      <c r="M11" s="167"/>
      <c r="N11" s="167"/>
      <c r="O11" s="444"/>
      <c r="P11" s="444"/>
      <c r="Q11" s="167"/>
      <c r="R11" s="444"/>
      <c r="S11" s="444"/>
      <c r="T11" s="167"/>
      <c r="U11" s="444"/>
      <c r="V11" s="444"/>
      <c r="W11" s="167"/>
      <c r="X11" s="444"/>
      <c r="Y11" s="444"/>
    </row>
    <row r="12" spans="1:25" ht="20.100000000000001" customHeight="1">
      <c r="A12" s="444"/>
      <c r="B12" s="444"/>
      <c r="C12" s="7"/>
      <c r="D12" s="444"/>
      <c r="E12" s="444"/>
      <c r="F12" s="167"/>
      <c r="G12" s="444"/>
      <c r="H12" s="444"/>
      <c r="I12" s="167"/>
      <c r="J12" s="444"/>
      <c r="K12" s="444"/>
      <c r="L12" s="167"/>
      <c r="M12" s="167"/>
      <c r="N12" s="167"/>
      <c r="O12" s="444"/>
      <c r="P12" s="444"/>
      <c r="Q12" s="167"/>
      <c r="R12" s="444"/>
      <c r="S12" s="444"/>
      <c r="T12" s="167"/>
      <c r="U12" s="444"/>
      <c r="V12" s="444"/>
      <c r="W12" s="167"/>
      <c r="X12" s="444"/>
      <c r="Y12" s="444"/>
    </row>
    <row r="13" spans="1:25" ht="20.100000000000001" customHeight="1">
      <c r="A13" s="444"/>
      <c r="B13" s="444"/>
      <c r="C13" s="7"/>
      <c r="D13" s="444"/>
      <c r="E13" s="444"/>
      <c r="F13" s="167"/>
      <c r="G13" s="444"/>
      <c r="H13" s="444"/>
      <c r="I13" s="167"/>
      <c r="J13" s="444"/>
      <c r="K13" s="444"/>
      <c r="L13" s="167"/>
      <c r="M13" s="167"/>
      <c r="N13" s="167"/>
      <c r="O13" s="444"/>
      <c r="P13" s="444"/>
      <c r="Q13" s="167"/>
      <c r="R13" s="444"/>
      <c r="S13" s="444"/>
      <c r="T13" s="167"/>
      <c r="U13" s="444"/>
      <c r="V13" s="444"/>
      <c r="W13" s="167"/>
      <c r="X13" s="444"/>
      <c r="Y13" s="444"/>
    </row>
    <row r="14" spans="1:25" ht="20.100000000000001" customHeight="1">
      <c r="A14" s="444"/>
      <c r="B14" s="444"/>
      <c r="C14" s="7"/>
      <c r="D14" s="444"/>
      <c r="E14" s="444"/>
      <c r="F14" s="167"/>
      <c r="G14" s="444"/>
      <c r="H14" s="444"/>
      <c r="I14" s="167"/>
      <c r="J14" s="444"/>
      <c r="K14" s="444"/>
      <c r="L14" s="167"/>
      <c r="M14" s="167"/>
      <c r="N14" s="167"/>
      <c r="O14" s="444"/>
      <c r="P14" s="444"/>
      <c r="Q14" s="167"/>
      <c r="R14" s="444"/>
      <c r="S14" s="444"/>
      <c r="T14" s="167"/>
      <c r="U14" s="444"/>
      <c r="V14" s="444"/>
      <c r="W14" s="167"/>
      <c r="X14" s="444"/>
      <c r="Y14" s="444"/>
    </row>
    <row r="15" spans="1:25" ht="20.100000000000001" customHeight="1">
      <c r="A15" s="444"/>
      <c r="B15" s="444"/>
      <c r="C15" s="7"/>
      <c r="D15" s="444"/>
      <c r="E15" s="444"/>
      <c r="F15" s="167"/>
      <c r="G15" s="444"/>
      <c r="H15" s="444"/>
      <c r="I15" s="167"/>
      <c r="J15" s="444"/>
      <c r="K15" s="444"/>
      <c r="L15" s="167"/>
      <c r="M15" s="167"/>
      <c r="N15" s="167"/>
      <c r="O15" s="444"/>
      <c r="P15" s="444"/>
      <c r="Q15" s="167"/>
      <c r="R15" s="444"/>
      <c r="S15" s="444"/>
      <c r="T15" s="167"/>
      <c r="U15" s="444"/>
      <c r="V15" s="444"/>
      <c r="W15" s="167"/>
      <c r="X15" s="444"/>
      <c r="Y15" s="444"/>
    </row>
    <row r="16" spans="1:25" ht="20.100000000000001" customHeight="1">
      <c r="A16" s="444"/>
      <c r="B16" s="444"/>
      <c r="C16" s="7"/>
      <c r="D16" s="444"/>
      <c r="E16" s="444"/>
      <c r="F16" s="167"/>
      <c r="G16" s="444"/>
      <c r="H16" s="444"/>
      <c r="I16" s="167"/>
      <c r="J16" s="444"/>
      <c r="K16" s="444"/>
      <c r="L16" s="167"/>
      <c r="M16" s="167"/>
      <c r="N16" s="167"/>
      <c r="O16" s="444"/>
      <c r="P16" s="444"/>
      <c r="Q16" s="167"/>
      <c r="R16" s="444"/>
      <c r="S16" s="444"/>
      <c r="T16" s="167"/>
      <c r="U16" s="444"/>
      <c r="V16" s="444"/>
      <c r="W16" s="167"/>
      <c r="X16" s="444"/>
      <c r="Y16" s="444"/>
    </row>
    <row r="17" spans="1:25" ht="20.100000000000001" customHeight="1">
      <c r="A17" s="444"/>
      <c r="B17" s="444"/>
      <c r="C17" s="7"/>
      <c r="D17" s="444"/>
      <c r="E17" s="444"/>
      <c r="F17" s="167"/>
      <c r="G17" s="444"/>
      <c r="H17" s="444"/>
      <c r="I17" s="167"/>
      <c r="J17" s="444"/>
      <c r="K17" s="444"/>
      <c r="L17" s="167"/>
      <c r="M17" s="167"/>
      <c r="N17" s="167"/>
      <c r="O17" s="444"/>
      <c r="P17" s="444"/>
      <c r="Q17" s="167"/>
      <c r="R17" s="444"/>
      <c r="S17" s="444"/>
      <c r="T17" s="167"/>
      <c r="U17" s="444"/>
      <c r="V17" s="444"/>
      <c r="W17" s="167"/>
      <c r="X17" s="444"/>
      <c r="Y17" s="444"/>
    </row>
    <row r="18" spans="1:25" ht="20.100000000000001" customHeight="1">
      <c r="A18" s="444"/>
      <c r="B18" s="444"/>
      <c r="C18" s="7"/>
      <c r="D18" s="444"/>
      <c r="E18" s="444"/>
      <c r="F18" s="167"/>
      <c r="G18" s="444"/>
      <c r="H18" s="444"/>
      <c r="I18" s="167"/>
      <c r="J18" s="444"/>
      <c r="K18" s="444"/>
      <c r="L18" s="167"/>
      <c r="M18" s="167"/>
      <c r="N18" s="167"/>
      <c r="O18" s="444"/>
      <c r="P18" s="444"/>
      <c r="Q18" s="167"/>
      <c r="R18" s="444"/>
      <c r="S18" s="444"/>
      <c r="T18" s="167"/>
      <c r="U18" s="444"/>
      <c r="V18" s="444"/>
      <c r="W18" s="167"/>
      <c r="X18" s="444"/>
      <c r="Y18" s="444"/>
    </row>
    <row r="19" spans="1:25" ht="20.100000000000001" customHeight="1">
      <c r="A19" s="444"/>
      <c r="B19" s="444"/>
      <c r="C19" s="7"/>
      <c r="D19" s="444"/>
      <c r="E19" s="444"/>
      <c r="F19" s="167"/>
      <c r="G19" s="444"/>
      <c r="H19" s="444"/>
      <c r="I19" s="167"/>
      <c r="J19" s="444"/>
      <c r="K19" s="444"/>
      <c r="L19" s="167"/>
      <c r="M19" s="167"/>
      <c r="N19" s="167"/>
      <c r="O19" s="444"/>
      <c r="P19" s="444"/>
      <c r="Q19" s="167"/>
      <c r="R19" s="444"/>
      <c r="S19" s="444"/>
      <c r="T19" s="167"/>
      <c r="U19" s="444"/>
      <c r="V19" s="444"/>
      <c r="W19" s="167"/>
      <c r="X19" s="444"/>
      <c r="Y19" s="444"/>
    </row>
    <row r="20" spans="1:25" ht="20.100000000000001" customHeight="1">
      <c r="A20" s="168"/>
      <c r="B20" s="168"/>
      <c r="C20" s="18"/>
      <c r="D20" s="168"/>
      <c r="E20" s="168"/>
      <c r="F20" s="169"/>
      <c r="G20" s="168"/>
      <c r="H20" s="168"/>
      <c r="I20" s="169"/>
      <c r="J20" s="168"/>
      <c r="K20" s="168"/>
      <c r="L20" s="169"/>
      <c r="M20" s="169"/>
      <c r="N20" s="169"/>
      <c r="O20" s="69"/>
      <c r="P20" s="69"/>
      <c r="Q20" s="169"/>
      <c r="R20" s="69"/>
      <c r="S20" s="69"/>
      <c r="T20" s="169"/>
      <c r="U20" s="69"/>
      <c r="V20" s="69"/>
      <c r="W20" s="169"/>
      <c r="X20" s="168"/>
      <c r="Y20" s="168"/>
    </row>
    <row r="21" spans="1:25" ht="20.100000000000001" customHeight="1">
      <c r="A21" s="14"/>
      <c r="B21" s="14"/>
      <c r="C21" s="14"/>
      <c r="D21" s="164"/>
      <c r="E21" s="164"/>
      <c r="F21" s="164"/>
      <c r="G21" s="165"/>
      <c r="H21" s="164"/>
      <c r="I21" s="14"/>
      <c r="J21" s="14"/>
      <c r="K21" s="440" t="s">
        <v>145</v>
      </c>
      <c r="L21" s="441"/>
      <c r="M21" s="441"/>
      <c r="N21" s="441"/>
      <c r="O21" s="442"/>
      <c r="P21" s="14"/>
      <c r="Q21" s="14"/>
      <c r="R21" s="164"/>
      <c r="S21" s="164"/>
      <c r="T21" s="165"/>
      <c r="U21" s="164"/>
      <c r="V21" s="164"/>
      <c r="W21" s="14"/>
      <c r="X21" s="14"/>
      <c r="Y21" s="14"/>
    </row>
    <row r="22" spans="1:25" ht="20.100000000000001" customHeight="1">
      <c r="A22" s="22"/>
      <c r="B22" s="22"/>
      <c r="C22" s="31"/>
      <c r="D22" s="22"/>
      <c r="E22" s="22"/>
      <c r="F22" s="22" t="s">
        <v>146</v>
      </c>
      <c r="G22" s="22"/>
      <c r="H22" s="31"/>
      <c r="I22" s="22"/>
      <c r="J22" s="22"/>
      <c r="K22" s="22"/>
      <c r="L22" s="22"/>
      <c r="M22" s="22"/>
      <c r="N22" s="22"/>
      <c r="O22" s="22"/>
      <c r="P22" s="22"/>
      <c r="Q22" s="31"/>
      <c r="R22" s="22"/>
      <c r="S22" s="22"/>
      <c r="T22" s="22" t="s">
        <v>147</v>
      </c>
      <c r="U22" s="22"/>
      <c r="V22" s="31"/>
      <c r="W22" s="22"/>
      <c r="X22" s="22"/>
      <c r="Y22" s="22"/>
    </row>
    <row r="23" spans="1:25" ht="20.100000000000001" customHeight="1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>
      <c r="A24" s="31"/>
      <c r="B24" s="22"/>
      <c r="C24" s="22" t="s">
        <v>26</v>
      </c>
      <c r="D24" s="32"/>
      <c r="E24" s="33"/>
      <c r="F24" s="22"/>
      <c r="G24" s="31"/>
      <c r="H24" s="22"/>
      <c r="I24" s="22" t="s">
        <v>27</v>
      </c>
      <c r="J24" s="22"/>
      <c r="K24" s="35"/>
      <c r="L24" s="22"/>
      <c r="M24" s="22"/>
      <c r="N24" s="22"/>
      <c r="O24" s="31"/>
      <c r="P24" s="30"/>
      <c r="Q24" s="28" t="s">
        <v>36</v>
      </c>
      <c r="R24" s="58"/>
      <c r="S24" s="7"/>
      <c r="T24" s="22"/>
      <c r="U24" s="31"/>
      <c r="V24" s="30"/>
      <c r="W24" s="22" t="s">
        <v>148</v>
      </c>
      <c r="X24" s="31"/>
      <c r="Y24" s="22"/>
    </row>
    <row r="25" spans="1:25" ht="20.100000000000001" customHeight="1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>
      <c r="A26" s="443">
        <v>9</v>
      </c>
      <c r="B26" s="443"/>
      <c r="C26" s="1"/>
      <c r="D26" s="443">
        <v>10</v>
      </c>
      <c r="E26" s="443"/>
      <c r="F26" s="1"/>
      <c r="G26" s="443">
        <v>11</v>
      </c>
      <c r="H26" s="443"/>
      <c r="I26" s="1"/>
      <c r="J26" s="443">
        <v>12</v>
      </c>
      <c r="K26" s="443"/>
      <c r="L26" s="1"/>
      <c r="M26" s="1"/>
      <c r="N26" s="1"/>
      <c r="O26" s="443">
        <v>13</v>
      </c>
      <c r="P26" s="443"/>
      <c r="Q26" s="1"/>
      <c r="R26" s="443">
        <v>14</v>
      </c>
      <c r="S26" s="443"/>
      <c r="T26" s="1"/>
      <c r="U26" s="443">
        <v>15</v>
      </c>
      <c r="V26" s="443"/>
      <c r="W26" s="1"/>
      <c r="X26" s="443">
        <v>16</v>
      </c>
      <c r="Y26" s="443"/>
    </row>
    <row r="27" spans="1:25" ht="20.100000000000001" customHeight="1">
      <c r="A27" s="444" t="s">
        <v>97</v>
      </c>
      <c r="B27" s="444"/>
      <c r="C27" s="7"/>
      <c r="D27" s="444" t="s">
        <v>113</v>
      </c>
      <c r="E27" s="444"/>
      <c r="F27" s="167"/>
      <c r="G27" s="444" t="s">
        <v>98</v>
      </c>
      <c r="H27" s="444"/>
      <c r="I27" s="167"/>
      <c r="J27" s="444" t="s">
        <v>114</v>
      </c>
      <c r="K27" s="444"/>
      <c r="L27" s="167"/>
      <c r="M27" s="167"/>
      <c r="N27" s="167"/>
      <c r="O27" s="444" t="s">
        <v>99</v>
      </c>
      <c r="P27" s="444"/>
      <c r="Q27" s="167"/>
      <c r="R27" s="444" t="s">
        <v>115</v>
      </c>
      <c r="S27" s="444"/>
      <c r="T27" s="167"/>
      <c r="U27" s="444" t="s">
        <v>100</v>
      </c>
      <c r="V27" s="444"/>
      <c r="W27" s="167"/>
      <c r="X27" s="444" t="s">
        <v>116</v>
      </c>
      <c r="Y27" s="444"/>
    </row>
    <row r="28" spans="1:25" ht="20.100000000000001" customHeight="1">
      <c r="A28" s="444"/>
      <c r="B28" s="444"/>
      <c r="C28" s="7"/>
      <c r="D28" s="444"/>
      <c r="E28" s="444"/>
      <c r="F28" s="167"/>
      <c r="G28" s="444"/>
      <c r="H28" s="444"/>
      <c r="I28" s="167"/>
      <c r="J28" s="444"/>
      <c r="K28" s="444"/>
      <c r="L28" s="167"/>
      <c r="M28" s="167"/>
      <c r="N28" s="167"/>
      <c r="O28" s="444"/>
      <c r="P28" s="444"/>
      <c r="Q28" s="167"/>
      <c r="R28" s="444"/>
      <c r="S28" s="444"/>
      <c r="T28" s="167"/>
      <c r="U28" s="444"/>
      <c r="V28" s="444"/>
      <c r="W28" s="167"/>
      <c r="X28" s="444"/>
      <c r="Y28" s="444"/>
    </row>
    <row r="29" spans="1:25" ht="20.100000000000001" customHeight="1">
      <c r="A29" s="444"/>
      <c r="B29" s="444"/>
      <c r="C29" s="7"/>
      <c r="D29" s="444"/>
      <c r="E29" s="444"/>
      <c r="F29" s="167"/>
      <c r="G29" s="444"/>
      <c r="H29" s="444"/>
      <c r="I29" s="167"/>
      <c r="J29" s="444"/>
      <c r="K29" s="444"/>
      <c r="L29" s="167"/>
      <c r="M29" s="167"/>
      <c r="N29" s="167"/>
      <c r="O29" s="444"/>
      <c r="P29" s="444"/>
      <c r="Q29" s="167"/>
      <c r="R29" s="444"/>
      <c r="S29" s="444"/>
      <c r="T29" s="167"/>
      <c r="U29" s="444"/>
      <c r="V29" s="444"/>
      <c r="W29" s="167"/>
      <c r="X29" s="444"/>
      <c r="Y29" s="444"/>
    </row>
    <row r="30" spans="1:25" ht="20.100000000000001" customHeight="1">
      <c r="A30" s="444"/>
      <c r="B30" s="444"/>
      <c r="C30" s="7"/>
      <c r="D30" s="444"/>
      <c r="E30" s="444"/>
      <c r="F30" s="167"/>
      <c r="G30" s="444"/>
      <c r="H30" s="444"/>
      <c r="I30" s="167"/>
      <c r="J30" s="444"/>
      <c r="K30" s="444"/>
      <c r="L30" s="167"/>
      <c r="M30" s="167"/>
      <c r="N30" s="167"/>
      <c r="O30" s="444"/>
      <c r="P30" s="444"/>
      <c r="Q30" s="167"/>
      <c r="R30" s="444"/>
      <c r="S30" s="444"/>
      <c r="T30" s="167"/>
      <c r="U30" s="444"/>
      <c r="V30" s="444"/>
      <c r="W30" s="167"/>
      <c r="X30" s="444"/>
      <c r="Y30" s="444"/>
    </row>
    <row r="31" spans="1:25" ht="20.100000000000001" customHeight="1">
      <c r="A31" s="444"/>
      <c r="B31" s="444"/>
      <c r="C31" s="7"/>
      <c r="D31" s="444"/>
      <c r="E31" s="444"/>
      <c r="F31" s="167"/>
      <c r="G31" s="444"/>
      <c r="H31" s="444"/>
      <c r="I31" s="167"/>
      <c r="J31" s="444"/>
      <c r="K31" s="444"/>
      <c r="L31" s="167"/>
      <c r="M31" s="167"/>
      <c r="N31" s="167"/>
      <c r="O31" s="444"/>
      <c r="P31" s="444"/>
      <c r="Q31" s="167"/>
      <c r="R31" s="444"/>
      <c r="S31" s="444"/>
      <c r="T31" s="167"/>
      <c r="U31" s="444"/>
      <c r="V31" s="444"/>
      <c r="W31" s="167"/>
      <c r="X31" s="444"/>
      <c r="Y31" s="444"/>
    </row>
    <row r="32" spans="1:25" ht="20.100000000000001" customHeight="1">
      <c r="A32" s="444"/>
      <c r="B32" s="444"/>
      <c r="C32" s="7"/>
      <c r="D32" s="444"/>
      <c r="E32" s="444"/>
      <c r="F32" s="167"/>
      <c r="G32" s="444"/>
      <c r="H32" s="444"/>
      <c r="I32" s="167"/>
      <c r="J32" s="444"/>
      <c r="K32" s="444"/>
      <c r="L32" s="167"/>
      <c r="M32" s="167"/>
      <c r="N32" s="167"/>
      <c r="O32" s="444"/>
      <c r="P32" s="444"/>
      <c r="Q32" s="167"/>
      <c r="R32" s="444"/>
      <c r="S32" s="444"/>
      <c r="T32" s="167"/>
      <c r="U32" s="444"/>
      <c r="V32" s="444"/>
      <c r="W32" s="167"/>
      <c r="X32" s="444"/>
      <c r="Y32" s="444"/>
    </row>
    <row r="33" spans="1:28" ht="20.100000000000001" customHeight="1">
      <c r="A33" s="444"/>
      <c r="B33" s="444"/>
      <c r="C33" s="7"/>
      <c r="D33" s="444"/>
      <c r="E33" s="444"/>
      <c r="F33" s="167"/>
      <c r="G33" s="444"/>
      <c r="H33" s="444"/>
      <c r="I33" s="167"/>
      <c r="J33" s="444"/>
      <c r="K33" s="444"/>
      <c r="L33" s="167"/>
      <c r="M33" s="167"/>
      <c r="N33" s="167"/>
      <c r="O33" s="444"/>
      <c r="P33" s="444"/>
      <c r="Q33" s="167"/>
      <c r="R33" s="444"/>
      <c r="S33" s="444"/>
      <c r="T33" s="167"/>
      <c r="U33" s="444"/>
      <c r="V33" s="444"/>
      <c r="W33" s="167"/>
      <c r="X33" s="444"/>
      <c r="Y33" s="444"/>
    </row>
    <row r="34" spans="1:28" ht="20.100000000000001" customHeight="1">
      <c r="A34" s="444"/>
      <c r="B34" s="444"/>
      <c r="C34" s="7"/>
      <c r="D34" s="444"/>
      <c r="E34" s="444"/>
      <c r="F34" s="167"/>
      <c r="G34" s="444"/>
      <c r="H34" s="444"/>
      <c r="I34" s="167"/>
      <c r="J34" s="444"/>
      <c r="K34" s="444"/>
      <c r="L34" s="167"/>
      <c r="M34" s="167"/>
      <c r="N34" s="167"/>
      <c r="O34" s="444"/>
      <c r="P34" s="444"/>
      <c r="Q34" s="167"/>
      <c r="R34" s="444"/>
      <c r="S34" s="444"/>
      <c r="T34" s="167"/>
      <c r="U34" s="444"/>
      <c r="V34" s="444"/>
      <c r="W34" s="167"/>
      <c r="X34" s="444"/>
      <c r="Y34" s="444"/>
    </row>
    <row r="35" spans="1:28" ht="20.100000000000001" customHeight="1">
      <c r="A35" s="444"/>
      <c r="B35" s="444"/>
      <c r="C35" s="7"/>
      <c r="D35" s="444"/>
      <c r="E35" s="444"/>
      <c r="F35" s="167"/>
      <c r="G35" s="444"/>
      <c r="H35" s="444"/>
      <c r="I35" s="167"/>
      <c r="J35" s="444"/>
      <c r="K35" s="444"/>
      <c r="L35" s="167"/>
      <c r="M35" s="167"/>
      <c r="N35" s="167"/>
      <c r="O35" s="444"/>
      <c r="P35" s="444"/>
      <c r="Q35" s="167"/>
      <c r="R35" s="444"/>
      <c r="S35" s="444"/>
      <c r="T35" s="167"/>
      <c r="U35" s="444"/>
      <c r="V35" s="444"/>
      <c r="W35" s="167"/>
      <c r="X35" s="444"/>
      <c r="Y35" s="444"/>
    </row>
    <row r="36" spans="1:28" ht="20.100000000000001" customHeight="1">
      <c r="A36" s="444"/>
      <c r="B36" s="444"/>
      <c r="C36" s="7"/>
      <c r="D36" s="444"/>
      <c r="E36" s="444"/>
      <c r="F36" s="167"/>
      <c r="G36" s="444"/>
      <c r="H36" s="444"/>
      <c r="I36" s="167"/>
      <c r="J36" s="444"/>
      <c r="K36" s="444"/>
      <c r="L36" s="167"/>
      <c r="M36" s="167"/>
      <c r="N36" s="167"/>
      <c r="O36" s="444"/>
      <c r="P36" s="444"/>
      <c r="Q36" s="167"/>
      <c r="R36" s="444"/>
      <c r="S36" s="444"/>
      <c r="T36" s="167"/>
      <c r="U36" s="444"/>
      <c r="V36" s="444"/>
      <c r="W36" s="167"/>
      <c r="X36" s="444"/>
      <c r="Y36" s="444"/>
    </row>
    <row r="37" spans="1:28" ht="20.100000000000001" customHeight="1">
      <c r="A37" s="444"/>
      <c r="B37" s="444"/>
      <c r="C37" s="7"/>
      <c r="D37" s="444"/>
      <c r="E37" s="444"/>
      <c r="F37" s="167"/>
      <c r="G37" s="444"/>
      <c r="H37" s="444"/>
      <c r="I37" s="167"/>
      <c r="J37" s="444"/>
      <c r="K37" s="444"/>
      <c r="L37" s="167"/>
      <c r="M37" s="167"/>
      <c r="N37" s="167"/>
      <c r="O37" s="444"/>
      <c r="P37" s="444"/>
      <c r="Q37" s="167"/>
      <c r="R37" s="444"/>
      <c r="S37" s="444"/>
      <c r="T37" s="167"/>
      <c r="U37" s="444"/>
      <c r="V37" s="444"/>
      <c r="W37" s="167"/>
      <c r="X37" s="444"/>
      <c r="Y37" s="444"/>
    </row>
    <row r="38" spans="1:28" ht="20.100000000000001" customHeight="1">
      <c r="A38" s="6"/>
      <c r="B38" s="6"/>
      <c r="C38" s="6"/>
      <c r="D38" s="6"/>
      <c r="E38" s="6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6"/>
      <c r="Y38" s="6"/>
      <c r="Z38" s="6"/>
    </row>
    <row r="39" spans="1:28" ht="20.100000000000001" customHeight="1">
      <c r="A39" s="68" t="s">
        <v>149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437" t="s">
        <v>158</v>
      </c>
      <c r="W39" s="437"/>
      <c r="X39" s="170" t="s">
        <v>157</v>
      </c>
      <c r="Y39" s="170" t="s">
        <v>159</v>
      </c>
    </row>
    <row r="40" spans="1:28" ht="18" customHeight="1">
      <c r="A40" s="280" t="s">
        <v>84</v>
      </c>
      <c r="B40" s="277" t="s">
        <v>4</v>
      </c>
      <c r="C40" s="284">
        <v>0.375</v>
      </c>
      <c r="D40" s="284"/>
      <c r="E40" s="371" t="str">
        <f>A9</f>
        <v>A1位</v>
      </c>
      <c r="F40" s="371"/>
      <c r="G40" s="371"/>
      <c r="H40" s="371"/>
      <c r="I40" s="371"/>
      <c r="J40" s="445">
        <f>L40+L41</f>
        <v>0</v>
      </c>
      <c r="K40" s="446" t="s">
        <v>21</v>
      </c>
      <c r="L40" s="16"/>
      <c r="M40" s="16" t="s">
        <v>45</v>
      </c>
      <c r="N40" s="16"/>
      <c r="O40" s="446" t="s">
        <v>23</v>
      </c>
      <c r="P40" s="445">
        <f>N40+N41</f>
        <v>0</v>
      </c>
      <c r="Q40" s="371" t="str">
        <f>D9</f>
        <v>AA１位</v>
      </c>
      <c r="R40" s="371"/>
      <c r="S40" s="371"/>
      <c r="T40" s="371"/>
      <c r="U40" s="371"/>
      <c r="V40" s="437" t="s">
        <v>24</v>
      </c>
      <c r="W40" s="437"/>
      <c r="X40" s="437" t="s">
        <v>157</v>
      </c>
      <c r="Y40" s="437">
        <v>5</v>
      </c>
      <c r="AB40" s="171"/>
    </row>
    <row r="41" spans="1:28" ht="18" customHeight="1">
      <c r="A41" s="280"/>
      <c r="B41" s="277"/>
      <c r="C41" s="284"/>
      <c r="D41" s="284"/>
      <c r="E41" s="371"/>
      <c r="F41" s="371"/>
      <c r="G41" s="371"/>
      <c r="H41" s="371"/>
      <c r="I41" s="371"/>
      <c r="J41" s="445"/>
      <c r="K41" s="446"/>
      <c r="L41" s="16"/>
      <c r="M41" s="16" t="s">
        <v>45</v>
      </c>
      <c r="N41" s="16"/>
      <c r="O41" s="446"/>
      <c r="P41" s="445"/>
      <c r="Q41" s="371"/>
      <c r="R41" s="371"/>
      <c r="S41" s="371"/>
      <c r="T41" s="371"/>
      <c r="U41" s="371"/>
      <c r="V41" s="437"/>
      <c r="W41" s="437"/>
      <c r="X41" s="437"/>
      <c r="Y41" s="437"/>
    </row>
    <row r="42" spans="1:28" ht="10.050000000000001" customHeight="1">
      <c r="A42" s="43"/>
      <c r="B42" s="37"/>
      <c r="C42" s="159"/>
      <c r="D42" s="159"/>
      <c r="E42" s="7"/>
      <c r="F42" s="7"/>
      <c r="G42" s="7"/>
      <c r="H42" s="7"/>
      <c r="I42" s="7"/>
      <c r="J42" s="36"/>
      <c r="K42" s="45"/>
      <c r="L42" s="16"/>
      <c r="M42" s="16"/>
      <c r="N42" s="16"/>
      <c r="O42" s="45"/>
      <c r="P42" s="36"/>
      <c r="Q42" s="7"/>
      <c r="R42" s="7"/>
      <c r="S42" s="7"/>
      <c r="T42" s="7"/>
      <c r="V42" s="17"/>
      <c r="W42" s="160"/>
      <c r="X42" s="160"/>
      <c r="Y42" s="160"/>
    </row>
    <row r="43" spans="1:28" ht="18" customHeight="1">
      <c r="A43" s="280" t="s">
        <v>46</v>
      </c>
      <c r="B43" s="277" t="s">
        <v>4</v>
      </c>
      <c r="C43" s="284">
        <v>0.375</v>
      </c>
      <c r="D43" s="284"/>
      <c r="E43" s="371" t="str">
        <f>G9</f>
        <v>B1位</v>
      </c>
      <c r="F43" s="371"/>
      <c r="G43" s="371"/>
      <c r="H43" s="371"/>
      <c r="I43" s="371"/>
      <c r="J43" s="445">
        <f>L43+L44</f>
        <v>0</v>
      </c>
      <c r="K43" s="446" t="s">
        <v>21</v>
      </c>
      <c r="L43" s="16"/>
      <c r="M43" s="16" t="s">
        <v>45</v>
      </c>
      <c r="N43" s="16"/>
      <c r="O43" s="446" t="s">
        <v>23</v>
      </c>
      <c r="P43" s="445">
        <f>N43+N44</f>
        <v>0</v>
      </c>
      <c r="Q43" s="371" t="str">
        <f>J9</f>
        <v>BB1位</v>
      </c>
      <c r="R43" s="371"/>
      <c r="S43" s="371"/>
      <c r="T43" s="371"/>
      <c r="U43" s="371"/>
      <c r="V43" s="437" t="s">
        <v>24</v>
      </c>
      <c r="W43" s="437"/>
      <c r="X43" s="437" t="s">
        <v>157</v>
      </c>
      <c r="Y43" s="437">
        <v>6</v>
      </c>
    </row>
    <row r="44" spans="1:28" ht="18" customHeight="1">
      <c r="A44" s="280"/>
      <c r="B44" s="277"/>
      <c r="C44" s="284"/>
      <c r="D44" s="284"/>
      <c r="E44" s="371"/>
      <c r="F44" s="371"/>
      <c r="G44" s="371"/>
      <c r="H44" s="371"/>
      <c r="I44" s="371"/>
      <c r="J44" s="445"/>
      <c r="K44" s="446"/>
      <c r="L44" s="16"/>
      <c r="M44" s="16" t="s">
        <v>45</v>
      </c>
      <c r="N44" s="16"/>
      <c r="O44" s="446"/>
      <c r="P44" s="445"/>
      <c r="Q44" s="371"/>
      <c r="R44" s="371"/>
      <c r="S44" s="371"/>
      <c r="T44" s="371"/>
      <c r="U44" s="371"/>
      <c r="V44" s="437"/>
      <c r="W44" s="437"/>
      <c r="X44" s="437"/>
      <c r="Y44" s="437"/>
    </row>
    <row r="45" spans="1:28" ht="10.050000000000001" customHeight="1">
      <c r="A45" s="43"/>
      <c r="B45" s="37"/>
      <c r="E45" s="7"/>
      <c r="F45" s="7"/>
      <c r="G45" s="7"/>
      <c r="H45" s="7"/>
      <c r="I45" s="7"/>
      <c r="J45" s="36"/>
      <c r="K45" s="45"/>
      <c r="L45" s="16"/>
      <c r="M45" s="16"/>
      <c r="N45" s="16"/>
      <c r="O45" s="45"/>
      <c r="P45" s="36"/>
      <c r="Q45" s="7"/>
      <c r="R45" s="7"/>
      <c r="S45" s="7"/>
      <c r="T45" s="7"/>
      <c r="V45" s="17"/>
      <c r="W45" s="160"/>
      <c r="X45" s="160"/>
      <c r="Y45" s="160"/>
    </row>
    <row r="46" spans="1:28" ht="18" customHeight="1">
      <c r="A46" s="280" t="s">
        <v>84</v>
      </c>
      <c r="B46" s="277" t="s">
        <v>5</v>
      </c>
      <c r="C46" s="284">
        <v>0.39930555555555558</v>
      </c>
      <c r="D46" s="284"/>
      <c r="E46" s="371" t="str">
        <f>A27</f>
        <v>E1位</v>
      </c>
      <c r="F46" s="371"/>
      <c r="G46" s="371"/>
      <c r="H46" s="371"/>
      <c r="I46" s="371"/>
      <c r="J46" s="445">
        <f>L46+L47</f>
        <v>0</v>
      </c>
      <c r="K46" s="446" t="s">
        <v>21</v>
      </c>
      <c r="L46" s="16"/>
      <c r="M46" s="16" t="s">
        <v>45</v>
      </c>
      <c r="N46" s="16"/>
      <c r="O46" s="446" t="s">
        <v>23</v>
      </c>
      <c r="P46" s="445">
        <f>N46+N47</f>
        <v>0</v>
      </c>
      <c r="Q46" s="371" t="str">
        <f>D27</f>
        <v>EE1位</v>
      </c>
      <c r="R46" s="371"/>
      <c r="S46" s="371"/>
      <c r="T46" s="371"/>
      <c r="U46" s="371"/>
      <c r="V46" s="437" t="s">
        <v>24</v>
      </c>
      <c r="W46" s="437"/>
      <c r="X46" s="437" t="s">
        <v>157</v>
      </c>
      <c r="Y46" s="437">
        <v>13</v>
      </c>
    </row>
    <row r="47" spans="1:28" ht="18" customHeight="1">
      <c r="A47" s="280"/>
      <c r="B47" s="277"/>
      <c r="C47" s="284"/>
      <c r="D47" s="284"/>
      <c r="E47" s="371"/>
      <c r="F47" s="371"/>
      <c r="G47" s="371"/>
      <c r="H47" s="371"/>
      <c r="I47" s="371"/>
      <c r="J47" s="445"/>
      <c r="K47" s="446"/>
      <c r="L47" s="16"/>
      <c r="M47" s="16" t="s">
        <v>45</v>
      </c>
      <c r="N47" s="16"/>
      <c r="O47" s="446"/>
      <c r="P47" s="445"/>
      <c r="Q47" s="371"/>
      <c r="R47" s="371"/>
      <c r="S47" s="371"/>
      <c r="T47" s="371"/>
      <c r="U47" s="371"/>
      <c r="V47" s="437"/>
      <c r="W47" s="437"/>
      <c r="X47" s="437"/>
      <c r="Y47" s="437"/>
    </row>
    <row r="48" spans="1:28" ht="10.050000000000001" customHeight="1">
      <c r="A48" s="43"/>
      <c r="B48" s="37"/>
      <c r="C48" s="159"/>
      <c r="D48" s="159"/>
      <c r="E48" s="7"/>
      <c r="F48" s="7"/>
      <c r="G48" s="7"/>
      <c r="H48" s="7"/>
      <c r="I48" s="7"/>
      <c r="J48" s="36"/>
      <c r="K48" s="45"/>
      <c r="L48" s="16"/>
      <c r="M48" s="16"/>
      <c r="N48" s="16"/>
      <c r="O48" s="45"/>
      <c r="P48" s="36"/>
      <c r="Q48" s="7"/>
      <c r="R48" s="7"/>
      <c r="S48" s="7"/>
      <c r="T48" s="7"/>
      <c r="V48" s="17"/>
      <c r="W48" s="160"/>
      <c r="X48" s="160"/>
      <c r="Y48" s="160"/>
    </row>
    <row r="49" spans="1:28" ht="18" customHeight="1">
      <c r="A49" s="280" t="s">
        <v>46</v>
      </c>
      <c r="B49" s="277" t="s">
        <v>5</v>
      </c>
      <c r="C49" s="284">
        <v>0.39930555555555558</v>
      </c>
      <c r="D49" s="284"/>
      <c r="E49" s="371" t="str">
        <f>G27</f>
        <v>F1位</v>
      </c>
      <c r="F49" s="371"/>
      <c r="G49" s="371"/>
      <c r="H49" s="371"/>
      <c r="I49" s="371"/>
      <c r="J49" s="445">
        <f>L49+L50</f>
        <v>0</v>
      </c>
      <c r="K49" s="446" t="s">
        <v>21</v>
      </c>
      <c r="L49" s="16"/>
      <c r="M49" s="16" t="s">
        <v>45</v>
      </c>
      <c r="N49" s="16"/>
      <c r="O49" s="446" t="s">
        <v>23</v>
      </c>
      <c r="P49" s="445">
        <f>N49+N50</f>
        <v>0</v>
      </c>
      <c r="Q49" s="371" t="str">
        <f>J27</f>
        <v>FF1位</v>
      </c>
      <c r="R49" s="371"/>
      <c r="S49" s="371"/>
      <c r="T49" s="371"/>
      <c r="U49" s="371"/>
      <c r="V49" s="437" t="s">
        <v>24</v>
      </c>
      <c r="W49" s="437"/>
      <c r="X49" s="437" t="s">
        <v>157</v>
      </c>
      <c r="Y49" s="437">
        <v>14</v>
      </c>
    </row>
    <row r="50" spans="1:28" ht="18" customHeight="1">
      <c r="A50" s="280"/>
      <c r="B50" s="277"/>
      <c r="C50" s="284"/>
      <c r="D50" s="284"/>
      <c r="E50" s="371"/>
      <c r="F50" s="371"/>
      <c r="G50" s="371"/>
      <c r="H50" s="371"/>
      <c r="I50" s="371"/>
      <c r="J50" s="445"/>
      <c r="K50" s="446"/>
      <c r="L50" s="16"/>
      <c r="M50" s="16" t="s">
        <v>45</v>
      </c>
      <c r="N50" s="16"/>
      <c r="O50" s="446"/>
      <c r="P50" s="445"/>
      <c r="Q50" s="371"/>
      <c r="R50" s="371"/>
      <c r="S50" s="371"/>
      <c r="T50" s="371"/>
      <c r="U50" s="371"/>
      <c r="V50" s="437"/>
      <c r="W50" s="437"/>
      <c r="X50" s="437"/>
      <c r="Y50" s="437"/>
    </row>
    <row r="51" spans="1:28" ht="10.050000000000001" customHeight="1">
      <c r="A51" s="43"/>
      <c r="B51" s="37"/>
      <c r="C51" s="159"/>
      <c r="D51" s="159"/>
      <c r="E51" s="7"/>
      <c r="F51" s="7"/>
      <c r="G51" s="7"/>
      <c r="H51" s="7"/>
      <c r="I51" s="7"/>
      <c r="J51" s="36"/>
      <c r="K51" s="45"/>
      <c r="L51" s="16"/>
      <c r="M51" s="16"/>
      <c r="N51" s="16"/>
      <c r="O51" s="45"/>
      <c r="P51" s="36"/>
      <c r="Q51" s="7"/>
      <c r="R51" s="7"/>
      <c r="S51" s="7"/>
      <c r="T51" s="7"/>
      <c r="V51" s="17"/>
      <c r="W51" s="160"/>
      <c r="X51" s="160"/>
      <c r="Y51" s="160"/>
    </row>
    <row r="52" spans="1:28" ht="18" customHeight="1">
      <c r="A52" s="280" t="s">
        <v>84</v>
      </c>
      <c r="B52" s="277" t="s">
        <v>6</v>
      </c>
      <c r="C52" s="284">
        <v>0.4236111111111111</v>
      </c>
      <c r="D52" s="284"/>
      <c r="E52" s="371" t="str">
        <f>O9</f>
        <v>C1位</v>
      </c>
      <c r="F52" s="371"/>
      <c r="G52" s="371"/>
      <c r="H52" s="371"/>
      <c r="I52" s="371"/>
      <c r="J52" s="445">
        <f>L52+L53</f>
        <v>0</v>
      </c>
      <c r="K52" s="446" t="s">
        <v>21</v>
      </c>
      <c r="L52" s="16"/>
      <c r="M52" s="16" t="s">
        <v>45</v>
      </c>
      <c r="N52" s="16"/>
      <c r="O52" s="446" t="s">
        <v>23</v>
      </c>
      <c r="P52" s="445">
        <f>N52+N53</f>
        <v>0</v>
      </c>
      <c r="Q52" s="371" t="str">
        <f>R9</f>
        <v>CC1位</v>
      </c>
      <c r="R52" s="371"/>
      <c r="S52" s="371"/>
      <c r="T52" s="371"/>
      <c r="U52" s="371"/>
      <c r="V52" s="437" t="s">
        <v>24</v>
      </c>
      <c r="W52" s="437"/>
      <c r="X52" s="437" t="s">
        <v>157</v>
      </c>
      <c r="Y52" s="437">
        <v>1</v>
      </c>
      <c r="AB52" s="171"/>
    </row>
    <row r="53" spans="1:28" ht="18" customHeight="1">
      <c r="A53" s="280"/>
      <c r="B53" s="277"/>
      <c r="C53" s="284"/>
      <c r="D53" s="284"/>
      <c r="E53" s="371"/>
      <c r="F53" s="371"/>
      <c r="G53" s="371"/>
      <c r="H53" s="371"/>
      <c r="I53" s="371"/>
      <c r="J53" s="445"/>
      <c r="K53" s="446"/>
      <c r="L53" s="16"/>
      <c r="M53" s="16" t="s">
        <v>45</v>
      </c>
      <c r="N53" s="16"/>
      <c r="O53" s="446"/>
      <c r="P53" s="445"/>
      <c r="Q53" s="371"/>
      <c r="R53" s="371"/>
      <c r="S53" s="371"/>
      <c r="T53" s="371"/>
      <c r="U53" s="371"/>
      <c r="V53" s="437"/>
      <c r="W53" s="437"/>
      <c r="X53" s="437"/>
      <c r="Y53" s="437"/>
    </row>
    <row r="54" spans="1:28" ht="10.050000000000001" customHeight="1">
      <c r="A54" s="43"/>
      <c r="B54" s="37"/>
      <c r="C54" s="159"/>
      <c r="D54" s="159"/>
      <c r="E54" s="7"/>
      <c r="F54" s="7"/>
      <c r="G54" s="7"/>
      <c r="H54" s="7"/>
      <c r="I54" s="7"/>
      <c r="J54" s="36"/>
      <c r="K54" s="45"/>
      <c r="L54" s="16"/>
      <c r="M54" s="16"/>
      <c r="N54" s="16"/>
      <c r="O54" s="45"/>
      <c r="P54" s="36"/>
      <c r="Q54" s="7"/>
      <c r="R54" s="7"/>
      <c r="S54" s="7"/>
      <c r="T54" s="7"/>
      <c r="V54" s="17"/>
      <c r="W54" s="160"/>
      <c r="X54" s="160"/>
      <c r="Y54" s="160"/>
    </row>
    <row r="55" spans="1:28" ht="18" customHeight="1">
      <c r="A55" s="280" t="s">
        <v>46</v>
      </c>
      <c r="B55" s="277" t="s">
        <v>6</v>
      </c>
      <c r="C55" s="284">
        <v>0.4236111111111111</v>
      </c>
      <c r="D55" s="284"/>
      <c r="E55" s="371" t="str">
        <f>U9</f>
        <v>D1位</v>
      </c>
      <c r="F55" s="371"/>
      <c r="G55" s="371"/>
      <c r="H55" s="371"/>
      <c r="I55" s="371"/>
      <c r="J55" s="445">
        <f>L55+L56</f>
        <v>0</v>
      </c>
      <c r="K55" s="446" t="s">
        <v>21</v>
      </c>
      <c r="L55" s="16"/>
      <c r="M55" s="16" t="s">
        <v>45</v>
      </c>
      <c r="N55" s="16"/>
      <c r="O55" s="446" t="s">
        <v>23</v>
      </c>
      <c r="P55" s="445">
        <f>N55+N56</f>
        <v>0</v>
      </c>
      <c r="Q55" s="371" t="str">
        <f>X9</f>
        <v>DD1位</v>
      </c>
      <c r="R55" s="371"/>
      <c r="S55" s="371"/>
      <c r="T55" s="371"/>
      <c r="U55" s="371"/>
      <c r="V55" s="437" t="s">
        <v>24</v>
      </c>
      <c r="W55" s="437"/>
      <c r="X55" s="437" t="s">
        <v>157</v>
      </c>
      <c r="Y55" s="437">
        <v>2</v>
      </c>
    </row>
    <row r="56" spans="1:28" ht="18" customHeight="1">
      <c r="A56" s="280"/>
      <c r="B56" s="277"/>
      <c r="C56" s="284"/>
      <c r="D56" s="284"/>
      <c r="E56" s="371"/>
      <c r="F56" s="371"/>
      <c r="G56" s="371"/>
      <c r="H56" s="371"/>
      <c r="I56" s="371"/>
      <c r="J56" s="445"/>
      <c r="K56" s="446"/>
      <c r="L56" s="16"/>
      <c r="M56" s="16" t="s">
        <v>45</v>
      </c>
      <c r="N56" s="16"/>
      <c r="O56" s="446"/>
      <c r="P56" s="445"/>
      <c r="Q56" s="371"/>
      <c r="R56" s="371"/>
      <c r="S56" s="371"/>
      <c r="T56" s="371"/>
      <c r="U56" s="371"/>
      <c r="V56" s="437"/>
      <c r="W56" s="437"/>
      <c r="X56" s="437"/>
      <c r="Y56" s="437"/>
    </row>
    <row r="57" spans="1:28" ht="10.050000000000001" customHeight="1">
      <c r="A57" s="43"/>
      <c r="B57" s="37"/>
      <c r="C57" s="159"/>
      <c r="D57" s="159"/>
      <c r="E57" s="7"/>
      <c r="F57" s="7"/>
      <c r="G57" s="7"/>
      <c r="H57" s="7"/>
      <c r="I57" s="7"/>
      <c r="J57" s="36"/>
      <c r="K57" s="45"/>
      <c r="L57" s="16"/>
      <c r="M57" s="16"/>
      <c r="N57" s="16"/>
      <c r="O57" s="45"/>
      <c r="P57" s="36"/>
      <c r="Q57" s="7"/>
      <c r="R57" s="7"/>
      <c r="S57" s="7"/>
      <c r="T57" s="7"/>
      <c r="V57" s="17"/>
      <c r="W57" s="160"/>
      <c r="X57" s="160"/>
      <c r="Y57" s="160"/>
    </row>
    <row r="58" spans="1:28" ht="18" customHeight="1">
      <c r="A58" s="280" t="s">
        <v>84</v>
      </c>
      <c r="B58" s="277" t="s">
        <v>7</v>
      </c>
      <c r="C58" s="284">
        <v>0.44791666666666669</v>
      </c>
      <c r="D58" s="284"/>
      <c r="E58" s="371" t="str">
        <f>O27</f>
        <v>G1位</v>
      </c>
      <c r="F58" s="371"/>
      <c r="G58" s="371"/>
      <c r="H58" s="371"/>
      <c r="I58" s="371"/>
      <c r="J58" s="445">
        <f>L58+L59</f>
        <v>0</v>
      </c>
      <c r="K58" s="446" t="s">
        <v>21</v>
      </c>
      <c r="L58" s="16"/>
      <c r="M58" s="16" t="s">
        <v>45</v>
      </c>
      <c r="N58" s="16"/>
      <c r="O58" s="446" t="s">
        <v>23</v>
      </c>
      <c r="P58" s="445">
        <f>N58+N59</f>
        <v>0</v>
      </c>
      <c r="Q58" s="371" t="str">
        <f>R27</f>
        <v>GG1位</v>
      </c>
      <c r="R58" s="371"/>
      <c r="S58" s="371"/>
      <c r="T58" s="371"/>
      <c r="U58" s="371"/>
      <c r="V58" s="437" t="s">
        <v>24</v>
      </c>
      <c r="W58" s="437"/>
      <c r="X58" s="437" t="s">
        <v>157</v>
      </c>
      <c r="Y58" s="437">
        <v>9</v>
      </c>
    </row>
    <row r="59" spans="1:28" ht="18" customHeight="1">
      <c r="A59" s="280"/>
      <c r="B59" s="277"/>
      <c r="C59" s="284"/>
      <c r="D59" s="284"/>
      <c r="E59" s="371"/>
      <c r="F59" s="371"/>
      <c r="G59" s="371"/>
      <c r="H59" s="371"/>
      <c r="I59" s="371"/>
      <c r="J59" s="445"/>
      <c r="K59" s="446"/>
      <c r="L59" s="16"/>
      <c r="M59" s="16" t="s">
        <v>45</v>
      </c>
      <c r="N59" s="16"/>
      <c r="O59" s="446"/>
      <c r="P59" s="445"/>
      <c r="Q59" s="371"/>
      <c r="R59" s="371"/>
      <c r="S59" s="371"/>
      <c r="T59" s="371"/>
      <c r="U59" s="371"/>
      <c r="V59" s="437"/>
      <c r="W59" s="437"/>
      <c r="X59" s="437"/>
      <c r="Y59" s="437"/>
    </row>
    <row r="60" spans="1:28" ht="10.050000000000001" customHeight="1">
      <c r="A60" s="43"/>
      <c r="B60" s="172"/>
      <c r="C60" s="159"/>
      <c r="D60" s="159"/>
      <c r="E60" s="161"/>
      <c r="F60" s="161"/>
      <c r="G60" s="161"/>
      <c r="H60" s="161"/>
      <c r="I60" s="161"/>
      <c r="Q60" s="161"/>
      <c r="R60" s="161"/>
      <c r="S60" s="161"/>
      <c r="T60" s="161"/>
      <c r="V60" s="6"/>
      <c r="W60" s="71"/>
      <c r="X60" s="71"/>
      <c r="Y60" s="71"/>
    </row>
    <row r="61" spans="1:28" ht="18" customHeight="1">
      <c r="A61" s="280" t="s">
        <v>46</v>
      </c>
      <c r="B61" s="277" t="s">
        <v>7</v>
      </c>
      <c r="C61" s="284">
        <v>0.44791666666666669</v>
      </c>
      <c r="D61" s="284"/>
      <c r="E61" s="371" t="str">
        <f>U27</f>
        <v>H1位</v>
      </c>
      <c r="F61" s="371"/>
      <c r="G61" s="371"/>
      <c r="H61" s="371"/>
      <c r="I61" s="371"/>
      <c r="J61" s="445">
        <f>L61+L62</f>
        <v>0</v>
      </c>
      <c r="K61" s="446" t="s">
        <v>21</v>
      </c>
      <c r="L61" s="16"/>
      <c r="M61" s="16" t="s">
        <v>45</v>
      </c>
      <c r="N61" s="16"/>
      <c r="O61" s="446" t="s">
        <v>23</v>
      </c>
      <c r="P61" s="445">
        <f>N61+N62</f>
        <v>0</v>
      </c>
      <c r="Q61" s="371" t="str">
        <f>X27</f>
        <v>HH1位</v>
      </c>
      <c r="R61" s="371"/>
      <c r="S61" s="371"/>
      <c r="T61" s="371"/>
      <c r="U61" s="371"/>
      <c r="V61" s="437" t="s">
        <v>24</v>
      </c>
      <c r="W61" s="437"/>
      <c r="X61" s="437" t="s">
        <v>157</v>
      </c>
      <c r="Y61" s="437">
        <v>10</v>
      </c>
    </row>
    <row r="62" spans="1:28" ht="18" customHeight="1">
      <c r="A62" s="280"/>
      <c r="B62" s="277"/>
      <c r="C62" s="284"/>
      <c r="D62" s="284"/>
      <c r="E62" s="371"/>
      <c r="F62" s="371"/>
      <c r="G62" s="371"/>
      <c r="H62" s="371"/>
      <c r="I62" s="371"/>
      <c r="J62" s="445"/>
      <c r="K62" s="446"/>
      <c r="L62" s="16"/>
      <c r="M62" s="16" t="s">
        <v>45</v>
      </c>
      <c r="N62" s="16"/>
      <c r="O62" s="446"/>
      <c r="P62" s="445"/>
      <c r="Q62" s="371"/>
      <c r="R62" s="371"/>
      <c r="S62" s="371"/>
      <c r="T62" s="371"/>
      <c r="U62" s="371"/>
      <c r="V62" s="437"/>
      <c r="W62" s="437"/>
      <c r="X62" s="437"/>
      <c r="Y62" s="437"/>
    </row>
    <row r="63" spans="1:28" ht="10.050000000000001" customHeight="1">
      <c r="A63" s="173"/>
      <c r="B63" s="172"/>
      <c r="C63" s="159"/>
      <c r="D63" s="159"/>
      <c r="E63" s="161"/>
      <c r="F63" s="161"/>
      <c r="G63" s="161"/>
      <c r="H63" s="161"/>
      <c r="I63" s="161"/>
      <c r="Q63" s="161"/>
      <c r="R63" s="161"/>
      <c r="S63" s="161"/>
      <c r="T63" s="161"/>
      <c r="W63" s="71"/>
      <c r="X63" s="71"/>
      <c r="Y63" s="71"/>
    </row>
    <row r="64" spans="1:28" ht="18" customHeight="1">
      <c r="A64" s="280" t="s">
        <v>84</v>
      </c>
      <c r="B64" s="277" t="s">
        <v>8</v>
      </c>
      <c r="C64" s="284">
        <v>0.47222222222222221</v>
      </c>
      <c r="D64" s="284"/>
      <c r="E64" s="371" t="s">
        <v>30</v>
      </c>
      <c r="F64" s="371"/>
      <c r="G64" s="371"/>
      <c r="H64" s="371"/>
      <c r="I64" s="371"/>
      <c r="J64" s="445">
        <f>L64+L65</f>
        <v>0</v>
      </c>
      <c r="K64" s="446" t="s">
        <v>21</v>
      </c>
      <c r="L64" s="16"/>
      <c r="M64" s="16" t="s">
        <v>45</v>
      </c>
      <c r="N64" s="16"/>
      <c r="O64" s="446" t="s">
        <v>23</v>
      </c>
      <c r="P64" s="445">
        <f>N64+N65</f>
        <v>0</v>
      </c>
      <c r="Q64" s="371" t="s">
        <v>31</v>
      </c>
      <c r="R64" s="371"/>
      <c r="S64" s="371"/>
      <c r="T64" s="371"/>
      <c r="U64" s="371"/>
      <c r="V64" s="437" t="s">
        <v>24</v>
      </c>
      <c r="W64" s="437"/>
      <c r="X64" s="437" t="s">
        <v>157</v>
      </c>
      <c r="Y64" s="371">
        <v>7</v>
      </c>
    </row>
    <row r="65" spans="1:25" ht="18" customHeight="1">
      <c r="A65" s="280"/>
      <c r="B65" s="277"/>
      <c r="C65" s="284"/>
      <c r="D65" s="284"/>
      <c r="E65" s="371"/>
      <c r="F65" s="371"/>
      <c r="G65" s="371"/>
      <c r="H65" s="371"/>
      <c r="I65" s="371"/>
      <c r="J65" s="445"/>
      <c r="K65" s="446"/>
      <c r="L65" s="16"/>
      <c r="M65" s="16" t="s">
        <v>45</v>
      </c>
      <c r="N65" s="16"/>
      <c r="O65" s="446"/>
      <c r="P65" s="445"/>
      <c r="Q65" s="371"/>
      <c r="R65" s="371"/>
      <c r="S65" s="371"/>
      <c r="T65" s="371"/>
      <c r="U65" s="371"/>
      <c r="V65" s="437"/>
      <c r="W65" s="437"/>
      <c r="X65" s="437"/>
      <c r="Y65" s="371"/>
    </row>
    <row r="66" spans="1:25" ht="10.050000000000001" customHeight="1">
      <c r="A66" s="43"/>
      <c r="B66" s="172"/>
      <c r="C66" s="65"/>
      <c r="D66" s="65"/>
      <c r="E66" s="161"/>
      <c r="F66" s="161"/>
      <c r="G66" s="161"/>
      <c r="H66" s="161"/>
      <c r="I66" s="161"/>
      <c r="Q66" s="161"/>
      <c r="R66" s="161"/>
      <c r="S66" s="161"/>
      <c r="T66" s="161"/>
      <c r="W66" s="71"/>
      <c r="X66" s="71"/>
      <c r="Y66" s="71"/>
    </row>
    <row r="67" spans="1:25" ht="18" customHeight="1">
      <c r="A67" s="280" t="s">
        <v>46</v>
      </c>
      <c r="B67" s="277" t="s">
        <v>8</v>
      </c>
      <c r="C67" s="284">
        <v>0.47222222222222221</v>
      </c>
      <c r="D67" s="284"/>
      <c r="E67" s="371" t="s">
        <v>33</v>
      </c>
      <c r="F67" s="371"/>
      <c r="G67" s="371"/>
      <c r="H67" s="371"/>
      <c r="I67" s="371"/>
      <c r="J67" s="445">
        <f>L67+L68</f>
        <v>0</v>
      </c>
      <c r="K67" s="446" t="s">
        <v>21</v>
      </c>
      <c r="L67" s="16"/>
      <c r="M67" s="16" t="s">
        <v>45</v>
      </c>
      <c r="N67" s="16"/>
      <c r="O67" s="446" t="s">
        <v>23</v>
      </c>
      <c r="P67" s="445">
        <f>N67+N68</f>
        <v>0</v>
      </c>
      <c r="Q67" s="371" t="s">
        <v>34</v>
      </c>
      <c r="R67" s="371"/>
      <c r="S67" s="371"/>
      <c r="T67" s="371"/>
      <c r="U67" s="371"/>
      <c r="V67" s="437" t="s">
        <v>24</v>
      </c>
      <c r="W67" s="437"/>
      <c r="X67" s="437" t="s">
        <v>157</v>
      </c>
      <c r="Y67" s="371">
        <v>15</v>
      </c>
    </row>
    <row r="68" spans="1:25" ht="18" customHeight="1">
      <c r="A68" s="280"/>
      <c r="B68" s="277"/>
      <c r="C68" s="284"/>
      <c r="D68" s="284"/>
      <c r="E68" s="371"/>
      <c r="F68" s="371"/>
      <c r="G68" s="371"/>
      <c r="H68" s="371"/>
      <c r="I68" s="371"/>
      <c r="J68" s="445"/>
      <c r="K68" s="446"/>
      <c r="L68" s="16"/>
      <c r="M68" s="16" t="s">
        <v>45</v>
      </c>
      <c r="N68" s="16"/>
      <c r="O68" s="446"/>
      <c r="P68" s="445"/>
      <c r="Q68" s="371"/>
      <c r="R68" s="371"/>
      <c r="S68" s="371"/>
      <c r="T68" s="371"/>
      <c r="U68" s="371"/>
      <c r="V68" s="437"/>
      <c r="W68" s="437"/>
      <c r="X68" s="437"/>
      <c r="Y68" s="371"/>
    </row>
    <row r="69" spans="1:25" ht="10.050000000000001" customHeight="1">
      <c r="A69" s="173"/>
      <c r="B69" s="172"/>
      <c r="C69" s="65"/>
      <c r="D69" s="65"/>
      <c r="E69" s="161"/>
      <c r="F69" s="161"/>
      <c r="G69" s="161"/>
      <c r="H69" s="161"/>
      <c r="I69" s="161"/>
      <c r="Q69" s="161"/>
      <c r="R69" s="161"/>
      <c r="S69" s="161"/>
      <c r="T69" s="161"/>
      <c r="W69" s="71"/>
      <c r="X69" s="71"/>
      <c r="Y69" s="71"/>
    </row>
    <row r="70" spans="1:25" ht="18" customHeight="1">
      <c r="A70" s="280" t="s">
        <v>84</v>
      </c>
      <c r="B70" s="277" t="s">
        <v>0</v>
      </c>
      <c r="C70" s="284">
        <v>0.49652777777777779</v>
      </c>
      <c r="D70" s="284"/>
      <c r="E70" s="371" t="s">
        <v>37</v>
      </c>
      <c r="F70" s="371"/>
      <c r="G70" s="371"/>
      <c r="H70" s="371"/>
      <c r="I70" s="371"/>
      <c r="J70" s="445">
        <f>L70+L71</f>
        <v>0</v>
      </c>
      <c r="K70" s="446" t="s">
        <v>21</v>
      </c>
      <c r="L70" s="16"/>
      <c r="M70" s="16" t="s">
        <v>45</v>
      </c>
      <c r="N70" s="16"/>
      <c r="O70" s="446" t="s">
        <v>23</v>
      </c>
      <c r="P70" s="445">
        <f>N70+N71</f>
        <v>0</v>
      </c>
      <c r="Q70" s="371" t="s">
        <v>38</v>
      </c>
      <c r="R70" s="371"/>
      <c r="S70" s="371"/>
      <c r="T70" s="371"/>
      <c r="U70" s="371"/>
      <c r="V70" s="437" t="s">
        <v>24</v>
      </c>
      <c r="W70" s="437"/>
      <c r="X70" s="437" t="s">
        <v>157</v>
      </c>
      <c r="Y70" s="371">
        <v>3</v>
      </c>
    </row>
    <row r="71" spans="1:25" ht="18" customHeight="1">
      <c r="A71" s="280"/>
      <c r="B71" s="277"/>
      <c r="C71" s="284"/>
      <c r="D71" s="284"/>
      <c r="E71" s="371"/>
      <c r="F71" s="371"/>
      <c r="G71" s="371"/>
      <c r="H71" s="371"/>
      <c r="I71" s="371"/>
      <c r="J71" s="445"/>
      <c r="K71" s="446"/>
      <c r="L71" s="16"/>
      <c r="M71" s="16" t="s">
        <v>45</v>
      </c>
      <c r="N71" s="16"/>
      <c r="O71" s="446"/>
      <c r="P71" s="445"/>
      <c r="Q71" s="371"/>
      <c r="R71" s="371"/>
      <c r="S71" s="371"/>
      <c r="T71" s="371"/>
      <c r="U71" s="371"/>
      <c r="V71" s="437"/>
      <c r="W71" s="437"/>
      <c r="X71" s="437"/>
      <c r="Y71" s="371"/>
    </row>
    <row r="72" spans="1:25" ht="10.050000000000001" customHeight="1">
      <c r="A72" s="43"/>
      <c r="B72" s="172"/>
      <c r="C72" s="65"/>
      <c r="D72" s="65"/>
      <c r="E72" s="161"/>
      <c r="F72" s="161"/>
      <c r="G72" s="161"/>
      <c r="H72" s="161"/>
      <c r="I72" s="161"/>
      <c r="Q72" s="161"/>
      <c r="R72" s="161"/>
      <c r="S72" s="161"/>
      <c r="T72" s="161"/>
      <c r="W72" s="71"/>
      <c r="X72" s="71"/>
      <c r="Y72" s="71"/>
    </row>
    <row r="73" spans="1:25" ht="18" customHeight="1">
      <c r="A73" s="280" t="s">
        <v>46</v>
      </c>
      <c r="B73" s="277" t="s">
        <v>0</v>
      </c>
      <c r="C73" s="284">
        <v>0.49652777777777779</v>
      </c>
      <c r="D73" s="284"/>
      <c r="E73" s="371" t="s">
        <v>150</v>
      </c>
      <c r="F73" s="371"/>
      <c r="G73" s="371"/>
      <c r="H73" s="371"/>
      <c r="I73" s="371"/>
      <c r="J73" s="445">
        <f>L73+L74</f>
        <v>0</v>
      </c>
      <c r="K73" s="446" t="s">
        <v>21</v>
      </c>
      <c r="L73" s="16"/>
      <c r="M73" s="16" t="s">
        <v>45</v>
      </c>
      <c r="N73" s="16"/>
      <c r="O73" s="446" t="s">
        <v>23</v>
      </c>
      <c r="P73" s="445">
        <f>N73+N74</f>
        <v>0</v>
      </c>
      <c r="Q73" s="371" t="s">
        <v>151</v>
      </c>
      <c r="R73" s="371"/>
      <c r="S73" s="371"/>
      <c r="T73" s="371"/>
      <c r="U73" s="371"/>
      <c r="V73" s="437" t="s">
        <v>24</v>
      </c>
      <c r="W73" s="437"/>
      <c r="X73" s="437" t="s">
        <v>157</v>
      </c>
      <c r="Y73" s="371">
        <v>11</v>
      </c>
    </row>
    <row r="74" spans="1:25" ht="18" customHeight="1">
      <c r="A74" s="280"/>
      <c r="B74" s="277"/>
      <c r="C74" s="284"/>
      <c r="D74" s="284"/>
      <c r="E74" s="371"/>
      <c r="F74" s="371"/>
      <c r="G74" s="371"/>
      <c r="H74" s="371"/>
      <c r="I74" s="371"/>
      <c r="J74" s="445"/>
      <c r="K74" s="446"/>
      <c r="L74" s="16"/>
      <c r="M74" s="16" t="s">
        <v>45</v>
      </c>
      <c r="N74" s="16"/>
      <c r="O74" s="446"/>
      <c r="P74" s="445"/>
      <c r="Q74" s="371"/>
      <c r="R74" s="371"/>
      <c r="S74" s="371"/>
      <c r="T74" s="371"/>
      <c r="U74" s="371"/>
      <c r="V74" s="437"/>
      <c r="W74" s="437"/>
      <c r="X74" s="437"/>
      <c r="Y74" s="371"/>
    </row>
    <row r="75" spans="1:25" ht="10.050000000000001" customHeight="1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5"/>
  <sheetViews>
    <sheetView view="pageBreakPreview" topLeftCell="A15" zoomScale="70" zoomScaleNormal="100" zoomScaleSheetLayoutView="70" workbookViewId="0">
      <selection activeCell="C40" sqref="C40:D41"/>
    </sheetView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19" t="str">
        <f>U10組合せ!H4</f>
        <v>■第2日　10月13日</v>
      </c>
      <c r="B1" s="19"/>
      <c r="C1" s="163"/>
      <c r="D1" s="19"/>
      <c r="E1" s="19"/>
      <c r="F1" s="19"/>
      <c r="G1" s="19"/>
      <c r="H1" s="19"/>
      <c r="M1" s="438" t="s">
        <v>152</v>
      </c>
      <c r="N1" s="438"/>
      <c r="O1" s="438"/>
      <c r="P1" s="438"/>
      <c r="Q1" s="438"/>
      <c r="R1" s="439" t="str">
        <f>U10組合せ!Y65</f>
        <v>真岡ハイトラ運動公園運動広場１</v>
      </c>
      <c r="S1" s="439"/>
      <c r="T1" s="439"/>
      <c r="U1" s="439"/>
      <c r="V1" s="439"/>
      <c r="W1" s="439"/>
      <c r="X1" s="439"/>
      <c r="Y1" s="439"/>
    </row>
    <row r="2" spans="1:25" s="1" customFormat="1" ht="19.5" customHeight="1">
      <c r="D2" s="371" t="str">
        <f>U10組合せ!Q4</f>
        <v>決勝トーナメント（１・２回戦）</v>
      </c>
      <c r="E2" s="371"/>
      <c r="F2" s="371"/>
      <c r="G2" s="371"/>
      <c r="H2" s="371"/>
    </row>
    <row r="3" spans="1:25" ht="20.100000000000001" customHeight="1">
      <c r="A3" s="14"/>
      <c r="B3" s="14"/>
      <c r="C3" s="14"/>
      <c r="D3" s="164"/>
      <c r="E3" s="164"/>
      <c r="F3" s="164"/>
      <c r="G3" s="165"/>
      <c r="H3" s="164"/>
      <c r="I3" s="14"/>
      <c r="J3" s="166"/>
      <c r="K3" s="440" t="s">
        <v>153</v>
      </c>
      <c r="L3" s="441"/>
      <c r="M3" s="441"/>
      <c r="N3" s="441"/>
      <c r="O3" s="442"/>
      <c r="P3" s="14"/>
      <c r="Q3" s="14"/>
      <c r="R3" s="164"/>
      <c r="S3" s="164"/>
      <c r="T3" s="165"/>
      <c r="U3" s="164"/>
      <c r="V3" s="164"/>
      <c r="W3" s="14"/>
      <c r="X3" s="14"/>
      <c r="Y3" s="14"/>
    </row>
    <row r="4" spans="1:25" ht="20.100000000000001" customHeight="1">
      <c r="A4" s="22"/>
      <c r="B4" s="22"/>
      <c r="C4" s="31"/>
      <c r="D4" s="22"/>
      <c r="E4" s="22"/>
      <c r="F4" s="22" t="s">
        <v>142</v>
      </c>
      <c r="G4" s="22"/>
      <c r="H4" s="31"/>
      <c r="I4" s="22"/>
      <c r="J4" s="22"/>
      <c r="K4" s="22"/>
      <c r="L4" s="22"/>
      <c r="M4" s="22"/>
      <c r="N4" s="22"/>
      <c r="O4" s="22"/>
      <c r="P4" s="22"/>
      <c r="Q4" s="31"/>
      <c r="R4" s="22"/>
      <c r="S4" s="22"/>
      <c r="T4" s="22" t="s">
        <v>143</v>
      </c>
      <c r="U4" s="22"/>
      <c r="V4" s="31"/>
      <c r="W4" s="22"/>
      <c r="X4" s="22"/>
      <c r="Y4" s="22"/>
    </row>
    <row r="5" spans="1:25" ht="20.100000000000001" customHeight="1">
      <c r="A5" s="22"/>
      <c r="B5" s="23"/>
      <c r="C5" s="24"/>
      <c r="D5" s="22"/>
      <c r="E5" s="22"/>
      <c r="F5" s="22"/>
      <c r="G5" s="22"/>
      <c r="H5" s="24"/>
      <c r="I5" s="23"/>
      <c r="J5" s="23"/>
      <c r="K5" s="22"/>
      <c r="L5" s="22"/>
      <c r="M5" s="22"/>
      <c r="N5" s="22"/>
      <c r="O5" s="22"/>
      <c r="P5" s="22"/>
      <c r="Q5" s="24"/>
      <c r="R5" s="23"/>
      <c r="S5" s="22"/>
      <c r="T5" s="22"/>
      <c r="U5" s="22"/>
      <c r="V5" s="24"/>
      <c r="W5" s="23"/>
      <c r="X5" s="23"/>
      <c r="Y5" s="22"/>
    </row>
    <row r="6" spans="1:25" ht="20.100000000000001" customHeight="1">
      <c r="A6" s="31"/>
      <c r="B6" s="22"/>
      <c r="C6" s="22" t="s">
        <v>20</v>
      </c>
      <c r="D6" s="32"/>
      <c r="E6" s="33"/>
      <c r="F6" s="22"/>
      <c r="G6" s="31"/>
      <c r="H6" s="22"/>
      <c r="I6" s="22" t="s">
        <v>25</v>
      </c>
      <c r="J6" s="22"/>
      <c r="K6" s="35"/>
      <c r="L6" s="22"/>
      <c r="M6" s="22"/>
      <c r="N6" s="22"/>
      <c r="O6" s="31"/>
      <c r="P6" s="30"/>
      <c r="Q6" s="28" t="s">
        <v>29</v>
      </c>
      <c r="R6" s="58"/>
      <c r="S6" s="7"/>
      <c r="T6" s="22"/>
      <c r="U6" s="31"/>
      <c r="V6" s="30"/>
      <c r="W6" s="22" t="s">
        <v>32</v>
      </c>
      <c r="X6" s="31"/>
      <c r="Y6" s="22"/>
    </row>
    <row r="7" spans="1:25" ht="20.100000000000001" customHeight="1">
      <c r="A7" s="5"/>
      <c r="B7" s="1"/>
      <c r="C7" s="1"/>
      <c r="D7" s="1"/>
      <c r="E7" s="3"/>
      <c r="F7" s="1"/>
      <c r="G7" s="5"/>
      <c r="H7" s="1"/>
      <c r="I7" s="1"/>
      <c r="J7" s="1"/>
      <c r="K7" s="3"/>
      <c r="L7" s="1"/>
      <c r="M7" s="1"/>
      <c r="N7" s="1"/>
      <c r="O7" s="5"/>
      <c r="P7" s="1"/>
      <c r="Q7" s="1"/>
      <c r="R7" s="5"/>
      <c r="S7" s="1"/>
      <c r="T7" s="1"/>
      <c r="U7" s="1"/>
      <c r="V7" s="3"/>
      <c r="W7" s="1"/>
      <c r="X7" s="5"/>
      <c r="Y7" s="1"/>
    </row>
    <row r="8" spans="1:25" ht="20.100000000000001" customHeight="1">
      <c r="A8" s="443">
        <v>1</v>
      </c>
      <c r="B8" s="443"/>
      <c r="C8" s="1"/>
      <c r="D8" s="443">
        <v>2</v>
      </c>
      <c r="E8" s="443"/>
      <c r="F8" s="1"/>
      <c r="G8" s="443">
        <v>3</v>
      </c>
      <c r="H8" s="443"/>
      <c r="I8" s="1"/>
      <c r="J8" s="443">
        <v>4</v>
      </c>
      <c r="K8" s="443"/>
      <c r="L8" s="1"/>
      <c r="M8" s="1"/>
      <c r="N8" s="1"/>
      <c r="O8" s="443">
        <v>5</v>
      </c>
      <c r="P8" s="443"/>
      <c r="Q8" s="1"/>
      <c r="R8" s="443">
        <v>6</v>
      </c>
      <c r="S8" s="443"/>
      <c r="T8" s="1"/>
      <c r="U8" s="443">
        <v>7</v>
      </c>
      <c r="V8" s="443"/>
      <c r="W8" s="1"/>
      <c r="X8" s="443">
        <v>8</v>
      </c>
      <c r="Y8" s="443"/>
    </row>
    <row r="9" spans="1:25" ht="20.100000000000001" customHeight="1">
      <c r="A9" s="444" t="s">
        <v>101</v>
      </c>
      <c r="B9" s="444"/>
      <c r="C9" s="7"/>
      <c r="D9" s="444" t="s">
        <v>117</v>
      </c>
      <c r="E9" s="444"/>
      <c r="F9" s="167"/>
      <c r="G9" s="444" t="s">
        <v>102</v>
      </c>
      <c r="H9" s="444"/>
      <c r="I9" s="167"/>
      <c r="J9" s="444" t="s">
        <v>118</v>
      </c>
      <c r="K9" s="444"/>
      <c r="L9" s="167"/>
      <c r="M9" s="167"/>
      <c r="N9" s="167"/>
      <c r="O9" s="444" t="s">
        <v>103</v>
      </c>
      <c r="P9" s="444"/>
      <c r="Q9" s="167"/>
      <c r="R9" s="444" t="s">
        <v>119</v>
      </c>
      <c r="S9" s="444"/>
      <c r="T9" s="167"/>
      <c r="U9" s="444" t="s">
        <v>104</v>
      </c>
      <c r="V9" s="444"/>
      <c r="W9" s="167"/>
      <c r="X9" s="444" t="s">
        <v>120</v>
      </c>
      <c r="Y9" s="444"/>
    </row>
    <row r="10" spans="1:25" ht="20.100000000000001" customHeight="1">
      <c r="A10" s="444"/>
      <c r="B10" s="444"/>
      <c r="C10" s="7"/>
      <c r="D10" s="444"/>
      <c r="E10" s="444"/>
      <c r="F10" s="167"/>
      <c r="G10" s="444"/>
      <c r="H10" s="444"/>
      <c r="I10" s="167"/>
      <c r="J10" s="444"/>
      <c r="K10" s="444"/>
      <c r="L10" s="167"/>
      <c r="M10" s="167"/>
      <c r="N10" s="167"/>
      <c r="O10" s="444"/>
      <c r="P10" s="444"/>
      <c r="Q10" s="167"/>
      <c r="R10" s="444"/>
      <c r="S10" s="444"/>
      <c r="T10" s="167"/>
      <c r="U10" s="444"/>
      <c r="V10" s="444"/>
      <c r="W10" s="167"/>
      <c r="X10" s="444"/>
      <c r="Y10" s="444"/>
    </row>
    <row r="11" spans="1:25" ht="20.100000000000001" customHeight="1">
      <c r="A11" s="444"/>
      <c r="B11" s="444"/>
      <c r="C11" s="7"/>
      <c r="D11" s="444"/>
      <c r="E11" s="444"/>
      <c r="F11" s="167"/>
      <c r="G11" s="444"/>
      <c r="H11" s="444"/>
      <c r="I11" s="167"/>
      <c r="J11" s="444"/>
      <c r="K11" s="444"/>
      <c r="L11" s="167"/>
      <c r="M11" s="167"/>
      <c r="N11" s="167"/>
      <c r="O11" s="444"/>
      <c r="P11" s="444"/>
      <c r="Q11" s="167"/>
      <c r="R11" s="444"/>
      <c r="S11" s="444"/>
      <c r="T11" s="167"/>
      <c r="U11" s="444"/>
      <c r="V11" s="444"/>
      <c r="W11" s="167"/>
      <c r="X11" s="444"/>
      <c r="Y11" s="444"/>
    </row>
    <row r="12" spans="1:25" ht="20.100000000000001" customHeight="1">
      <c r="A12" s="444"/>
      <c r="B12" s="444"/>
      <c r="C12" s="7"/>
      <c r="D12" s="444"/>
      <c r="E12" s="444"/>
      <c r="F12" s="167"/>
      <c r="G12" s="444"/>
      <c r="H12" s="444"/>
      <c r="I12" s="167"/>
      <c r="J12" s="444"/>
      <c r="K12" s="444"/>
      <c r="L12" s="167"/>
      <c r="M12" s="167"/>
      <c r="N12" s="167"/>
      <c r="O12" s="444"/>
      <c r="P12" s="444"/>
      <c r="Q12" s="167"/>
      <c r="R12" s="444"/>
      <c r="S12" s="444"/>
      <c r="T12" s="167"/>
      <c r="U12" s="444"/>
      <c r="V12" s="444"/>
      <c r="W12" s="167"/>
      <c r="X12" s="444"/>
      <c r="Y12" s="444"/>
    </row>
    <row r="13" spans="1:25" ht="20.100000000000001" customHeight="1">
      <c r="A13" s="444"/>
      <c r="B13" s="444"/>
      <c r="C13" s="7"/>
      <c r="D13" s="444"/>
      <c r="E13" s="444"/>
      <c r="F13" s="167"/>
      <c r="G13" s="444"/>
      <c r="H13" s="444"/>
      <c r="I13" s="167"/>
      <c r="J13" s="444"/>
      <c r="K13" s="444"/>
      <c r="L13" s="167"/>
      <c r="M13" s="167"/>
      <c r="N13" s="167"/>
      <c r="O13" s="444"/>
      <c r="P13" s="444"/>
      <c r="Q13" s="167"/>
      <c r="R13" s="444"/>
      <c r="S13" s="444"/>
      <c r="T13" s="167"/>
      <c r="U13" s="444"/>
      <c r="V13" s="444"/>
      <c r="W13" s="167"/>
      <c r="X13" s="444"/>
      <c r="Y13" s="444"/>
    </row>
    <row r="14" spans="1:25" ht="20.100000000000001" customHeight="1">
      <c r="A14" s="444"/>
      <c r="B14" s="444"/>
      <c r="C14" s="7"/>
      <c r="D14" s="444"/>
      <c r="E14" s="444"/>
      <c r="F14" s="167"/>
      <c r="G14" s="444"/>
      <c r="H14" s="444"/>
      <c r="I14" s="167"/>
      <c r="J14" s="444"/>
      <c r="K14" s="444"/>
      <c r="L14" s="167"/>
      <c r="M14" s="167"/>
      <c r="N14" s="167"/>
      <c r="O14" s="444"/>
      <c r="P14" s="444"/>
      <c r="Q14" s="167"/>
      <c r="R14" s="444"/>
      <c r="S14" s="444"/>
      <c r="T14" s="167"/>
      <c r="U14" s="444"/>
      <c r="V14" s="444"/>
      <c r="W14" s="167"/>
      <c r="X14" s="444"/>
      <c r="Y14" s="444"/>
    </row>
    <row r="15" spans="1:25" ht="20.100000000000001" customHeight="1">
      <c r="A15" s="444"/>
      <c r="B15" s="444"/>
      <c r="C15" s="7"/>
      <c r="D15" s="444"/>
      <c r="E15" s="444"/>
      <c r="F15" s="167"/>
      <c r="G15" s="444"/>
      <c r="H15" s="444"/>
      <c r="I15" s="167"/>
      <c r="J15" s="444"/>
      <c r="K15" s="444"/>
      <c r="L15" s="167"/>
      <c r="M15" s="167"/>
      <c r="N15" s="167"/>
      <c r="O15" s="444"/>
      <c r="P15" s="444"/>
      <c r="Q15" s="167"/>
      <c r="R15" s="444"/>
      <c r="S15" s="444"/>
      <c r="T15" s="167"/>
      <c r="U15" s="444"/>
      <c r="V15" s="444"/>
      <c r="W15" s="167"/>
      <c r="X15" s="444"/>
      <c r="Y15" s="444"/>
    </row>
    <row r="16" spans="1:25" ht="20.100000000000001" customHeight="1">
      <c r="A16" s="444"/>
      <c r="B16" s="444"/>
      <c r="C16" s="7"/>
      <c r="D16" s="444"/>
      <c r="E16" s="444"/>
      <c r="F16" s="167"/>
      <c r="G16" s="444"/>
      <c r="H16" s="444"/>
      <c r="I16" s="167"/>
      <c r="J16" s="444"/>
      <c r="K16" s="444"/>
      <c r="L16" s="167"/>
      <c r="M16" s="167"/>
      <c r="N16" s="167"/>
      <c r="O16" s="444"/>
      <c r="P16" s="444"/>
      <c r="Q16" s="167"/>
      <c r="R16" s="444"/>
      <c r="S16" s="444"/>
      <c r="T16" s="167"/>
      <c r="U16" s="444"/>
      <c r="V16" s="444"/>
      <c r="W16" s="167"/>
      <c r="X16" s="444"/>
      <c r="Y16" s="444"/>
    </row>
    <row r="17" spans="1:25" ht="20.100000000000001" customHeight="1">
      <c r="A17" s="444"/>
      <c r="B17" s="444"/>
      <c r="C17" s="7"/>
      <c r="D17" s="444"/>
      <c r="E17" s="444"/>
      <c r="F17" s="167"/>
      <c r="G17" s="444"/>
      <c r="H17" s="444"/>
      <c r="I17" s="167"/>
      <c r="J17" s="444"/>
      <c r="K17" s="444"/>
      <c r="L17" s="167"/>
      <c r="M17" s="167"/>
      <c r="N17" s="167"/>
      <c r="O17" s="444"/>
      <c r="P17" s="444"/>
      <c r="Q17" s="167"/>
      <c r="R17" s="444"/>
      <c r="S17" s="444"/>
      <c r="T17" s="167"/>
      <c r="U17" s="444"/>
      <c r="V17" s="444"/>
      <c r="W17" s="167"/>
      <c r="X17" s="444"/>
      <c r="Y17" s="444"/>
    </row>
    <row r="18" spans="1:25" ht="20.100000000000001" customHeight="1">
      <c r="A18" s="444"/>
      <c r="B18" s="444"/>
      <c r="C18" s="7"/>
      <c r="D18" s="444"/>
      <c r="E18" s="444"/>
      <c r="F18" s="167"/>
      <c r="G18" s="444"/>
      <c r="H18" s="444"/>
      <c r="I18" s="167"/>
      <c r="J18" s="444"/>
      <c r="K18" s="444"/>
      <c r="L18" s="167"/>
      <c r="M18" s="167"/>
      <c r="N18" s="167"/>
      <c r="O18" s="444"/>
      <c r="P18" s="444"/>
      <c r="Q18" s="167"/>
      <c r="R18" s="444"/>
      <c r="S18" s="444"/>
      <c r="T18" s="167"/>
      <c r="U18" s="444"/>
      <c r="V18" s="444"/>
      <c r="W18" s="167"/>
      <c r="X18" s="444"/>
      <c r="Y18" s="444"/>
    </row>
    <row r="19" spans="1:25" ht="20.100000000000001" customHeight="1">
      <c r="A19" s="444"/>
      <c r="B19" s="444"/>
      <c r="C19" s="7"/>
      <c r="D19" s="444"/>
      <c r="E19" s="444"/>
      <c r="F19" s="167"/>
      <c r="G19" s="444"/>
      <c r="H19" s="444"/>
      <c r="I19" s="167"/>
      <c r="J19" s="444"/>
      <c r="K19" s="444"/>
      <c r="L19" s="167"/>
      <c r="M19" s="167"/>
      <c r="N19" s="167"/>
      <c r="O19" s="444"/>
      <c r="P19" s="444"/>
      <c r="Q19" s="167"/>
      <c r="R19" s="444"/>
      <c r="S19" s="444"/>
      <c r="T19" s="167"/>
      <c r="U19" s="444"/>
      <c r="V19" s="444"/>
      <c r="W19" s="167"/>
      <c r="X19" s="444"/>
      <c r="Y19" s="444"/>
    </row>
    <row r="20" spans="1:25" ht="20.100000000000001" customHeight="1">
      <c r="A20" s="168"/>
      <c r="B20" s="168"/>
      <c r="C20" s="18"/>
      <c r="D20" s="168"/>
      <c r="E20" s="168"/>
      <c r="F20" s="169"/>
      <c r="G20" s="168"/>
      <c r="H20" s="168"/>
      <c r="I20" s="169"/>
      <c r="J20" s="168"/>
      <c r="K20" s="168"/>
      <c r="L20" s="169"/>
      <c r="M20" s="169"/>
      <c r="N20" s="169"/>
      <c r="O20" s="69"/>
      <c r="P20" s="69"/>
      <c r="Q20" s="169"/>
      <c r="R20" s="69"/>
      <c r="S20" s="69"/>
      <c r="T20" s="169"/>
      <c r="U20" s="69"/>
      <c r="V20" s="69"/>
      <c r="W20" s="169"/>
      <c r="X20" s="168"/>
      <c r="Y20" s="168"/>
    </row>
    <row r="21" spans="1:25" ht="20.100000000000001" customHeight="1">
      <c r="A21" s="14"/>
      <c r="B21" s="14"/>
      <c r="C21" s="14"/>
      <c r="D21" s="164"/>
      <c r="E21" s="164"/>
      <c r="F21" s="164"/>
      <c r="G21" s="165"/>
      <c r="H21" s="164"/>
      <c r="I21" s="14"/>
      <c r="J21" s="14"/>
      <c r="K21" s="440" t="s">
        <v>154</v>
      </c>
      <c r="L21" s="441"/>
      <c r="M21" s="441"/>
      <c r="N21" s="441"/>
      <c r="O21" s="442"/>
      <c r="P21" s="14"/>
      <c r="Q21" s="14"/>
      <c r="R21" s="164"/>
      <c r="S21" s="164"/>
      <c r="T21" s="165"/>
      <c r="U21" s="164"/>
      <c r="V21" s="164"/>
      <c r="W21" s="14"/>
      <c r="X21" s="14"/>
      <c r="Y21" s="14"/>
    </row>
    <row r="22" spans="1:25" ht="20.100000000000001" customHeight="1">
      <c r="A22" s="22"/>
      <c r="B22" s="22"/>
      <c r="C22" s="31"/>
      <c r="D22" s="22"/>
      <c r="E22" s="22"/>
      <c r="F22" s="22" t="s">
        <v>146</v>
      </c>
      <c r="G22" s="22"/>
      <c r="H22" s="31"/>
      <c r="I22" s="22"/>
      <c r="J22" s="22"/>
      <c r="K22" s="22"/>
      <c r="L22" s="22"/>
      <c r="M22" s="22"/>
      <c r="N22" s="22"/>
      <c r="O22" s="22"/>
      <c r="P22" s="22"/>
      <c r="Q22" s="31"/>
      <c r="R22" s="22"/>
      <c r="S22" s="22"/>
      <c r="T22" s="22" t="s">
        <v>147</v>
      </c>
      <c r="U22" s="22"/>
      <c r="V22" s="31"/>
      <c r="W22" s="22"/>
      <c r="X22" s="22"/>
      <c r="Y22" s="22"/>
    </row>
    <row r="23" spans="1:25" ht="20.100000000000001" customHeight="1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>
      <c r="A24" s="31"/>
      <c r="B24" s="22"/>
      <c r="C24" s="22" t="s">
        <v>26</v>
      </c>
      <c r="D24" s="32"/>
      <c r="E24" s="33"/>
      <c r="F24" s="22"/>
      <c r="G24" s="31"/>
      <c r="H24" s="22"/>
      <c r="I24" s="22" t="s">
        <v>27</v>
      </c>
      <c r="J24" s="22"/>
      <c r="K24" s="35"/>
      <c r="L24" s="22"/>
      <c r="M24" s="22"/>
      <c r="N24" s="22"/>
      <c r="O24" s="31"/>
      <c r="P24" s="30"/>
      <c r="Q24" s="28" t="s">
        <v>36</v>
      </c>
      <c r="R24" s="58"/>
      <c r="S24" s="7"/>
      <c r="T24" s="22"/>
      <c r="U24" s="31"/>
      <c r="V24" s="30"/>
      <c r="W24" s="22" t="s">
        <v>148</v>
      </c>
      <c r="X24" s="31"/>
      <c r="Y24" s="22"/>
    </row>
    <row r="25" spans="1:25" ht="20.100000000000001" customHeight="1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>
      <c r="A26" s="443">
        <v>9</v>
      </c>
      <c r="B26" s="443"/>
      <c r="C26" s="1"/>
      <c r="D26" s="443">
        <v>10</v>
      </c>
      <c r="E26" s="443"/>
      <c r="F26" s="1"/>
      <c r="G26" s="443">
        <v>11</v>
      </c>
      <c r="H26" s="443"/>
      <c r="I26" s="1"/>
      <c r="J26" s="443">
        <v>12</v>
      </c>
      <c r="K26" s="443"/>
      <c r="L26" s="1"/>
      <c r="M26" s="1"/>
      <c r="N26" s="1"/>
      <c r="O26" s="443">
        <v>13</v>
      </c>
      <c r="P26" s="443"/>
      <c r="Q26" s="1"/>
      <c r="R26" s="443">
        <v>14</v>
      </c>
      <c r="S26" s="443"/>
      <c r="T26" s="1"/>
      <c r="U26" s="443">
        <v>15</v>
      </c>
      <c r="V26" s="443"/>
      <c r="W26" s="1"/>
      <c r="X26" s="443">
        <v>16</v>
      </c>
      <c r="Y26" s="443"/>
    </row>
    <row r="27" spans="1:25" ht="20.100000000000001" customHeight="1">
      <c r="A27" s="444" t="s">
        <v>105</v>
      </c>
      <c r="B27" s="444"/>
      <c r="C27" s="7"/>
      <c r="D27" s="444" t="s">
        <v>121</v>
      </c>
      <c r="E27" s="444"/>
      <c r="F27" s="167"/>
      <c r="G27" s="444" t="s">
        <v>106</v>
      </c>
      <c r="H27" s="444"/>
      <c r="I27" s="167"/>
      <c r="J27" s="444" t="s">
        <v>122</v>
      </c>
      <c r="K27" s="444"/>
      <c r="L27" s="167"/>
      <c r="M27" s="167"/>
      <c r="N27" s="167"/>
      <c r="O27" s="444" t="s">
        <v>107</v>
      </c>
      <c r="P27" s="444"/>
      <c r="Q27" s="167"/>
      <c r="R27" s="444" t="s">
        <v>123</v>
      </c>
      <c r="S27" s="444"/>
      <c r="T27" s="167"/>
      <c r="U27" s="444" t="s">
        <v>108</v>
      </c>
      <c r="V27" s="444"/>
      <c r="W27" s="167"/>
      <c r="X27" s="444" t="s">
        <v>124</v>
      </c>
      <c r="Y27" s="444"/>
    </row>
    <row r="28" spans="1:25" ht="20.100000000000001" customHeight="1">
      <c r="A28" s="444"/>
      <c r="B28" s="444"/>
      <c r="C28" s="7"/>
      <c r="D28" s="444"/>
      <c r="E28" s="444"/>
      <c r="F28" s="167"/>
      <c r="G28" s="444"/>
      <c r="H28" s="444"/>
      <c r="I28" s="167"/>
      <c r="J28" s="444"/>
      <c r="K28" s="444"/>
      <c r="L28" s="167"/>
      <c r="M28" s="167"/>
      <c r="N28" s="167"/>
      <c r="O28" s="444"/>
      <c r="P28" s="444"/>
      <c r="Q28" s="167"/>
      <c r="R28" s="444"/>
      <c r="S28" s="444"/>
      <c r="T28" s="167"/>
      <c r="U28" s="444"/>
      <c r="V28" s="444"/>
      <c r="W28" s="167"/>
      <c r="X28" s="444"/>
      <c r="Y28" s="444"/>
    </row>
    <row r="29" spans="1:25" ht="20.100000000000001" customHeight="1">
      <c r="A29" s="444"/>
      <c r="B29" s="444"/>
      <c r="C29" s="7"/>
      <c r="D29" s="444"/>
      <c r="E29" s="444"/>
      <c r="F29" s="167"/>
      <c r="G29" s="444"/>
      <c r="H29" s="444"/>
      <c r="I29" s="167"/>
      <c r="J29" s="444"/>
      <c r="K29" s="444"/>
      <c r="L29" s="167"/>
      <c r="M29" s="167"/>
      <c r="N29" s="167"/>
      <c r="O29" s="444"/>
      <c r="P29" s="444"/>
      <c r="Q29" s="167"/>
      <c r="R29" s="444"/>
      <c r="S29" s="444"/>
      <c r="T29" s="167"/>
      <c r="U29" s="444"/>
      <c r="V29" s="444"/>
      <c r="W29" s="167"/>
      <c r="X29" s="444"/>
      <c r="Y29" s="444"/>
    </row>
    <row r="30" spans="1:25" ht="20.100000000000001" customHeight="1">
      <c r="A30" s="444"/>
      <c r="B30" s="444"/>
      <c r="C30" s="7"/>
      <c r="D30" s="444"/>
      <c r="E30" s="444"/>
      <c r="F30" s="167"/>
      <c r="G30" s="444"/>
      <c r="H30" s="444"/>
      <c r="I30" s="167"/>
      <c r="J30" s="444"/>
      <c r="K30" s="444"/>
      <c r="L30" s="167"/>
      <c r="M30" s="167"/>
      <c r="N30" s="167"/>
      <c r="O30" s="444"/>
      <c r="P30" s="444"/>
      <c r="Q30" s="167"/>
      <c r="R30" s="444"/>
      <c r="S30" s="444"/>
      <c r="T30" s="167"/>
      <c r="U30" s="444"/>
      <c r="V30" s="444"/>
      <c r="W30" s="167"/>
      <c r="X30" s="444"/>
      <c r="Y30" s="444"/>
    </row>
    <row r="31" spans="1:25" ht="20.100000000000001" customHeight="1">
      <c r="A31" s="444"/>
      <c r="B31" s="444"/>
      <c r="C31" s="7"/>
      <c r="D31" s="444"/>
      <c r="E31" s="444"/>
      <c r="F31" s="167"/>
      <c r="G31" s="444"/>
      <c r="H31" s="444"/>
      <c r="I31" s="167"/>
      <c r="J31" s="444"/>
      <c r="K31" s="444"/>
      <c r="L31" s="167"/>
      <c r="M31" s="167"/>
      <c r="N31" s="167"/>
      <c r="O31" s="444"/>
      <c r="P31" s="444"/>
      <c r="Q31" s="167"/>
      <c r="R31" s="444"/>
      <c r="S31" s="444"/>
      <c r="T31" s="167"/>
      <c r="U31" s="444"/>
      <c r="V31" s="444"/>
      <c r="W31" s="167"/>
      <c r="X31" s="444"/>
      <c r="Y31" s="444"/>
    </row>
    <row r="32" spans="1:25" ht="20.100000000000001" customHeight="1">
      <c r="A32" s="444"/>
      <c r="B32" s="444"/>
      <c r="C32" s="7"/>
      <c r="D32" s="444"/>
      <c r="E32" s="444"/>
      <c r="F32" s="167"/>
      <c r="G32" s="444"/>
      <c r="H32" s="444"/>
      <c r="I32" s="167"/>
      <c r="J32" s="444"/>
      <c r="K32" s="444"/>
      <c r="L32" s="167"/>
      <c r="M32" s="167"/>
      <c r="N32" s="167"/>
      <c r="O32" s="444"/>
      <c r="P32" s="444"/>
      <c r="Q32" s="167"/>
      <c r="R32" s="444"/>
      <c r="S32" s="444"/>
      <c r="T32" s="167"/>
      <c r="U32" s="444"/>
      <c r="V32" s="444"/>
      <c r="W32" s="167"/>
      <c r="X32" s="444"/>
      <c r="Y32" s="444"/>
    </row>
    <row r="33" spans="1:28" ht="20.100000000000001" customHeight="1">
      <c r="A33" s="444"/>
      <c r="B33" s="444"/>
      <c r="C33" s="7"/>
      <c r="D33" s="444"/>
      <c r="E33" s="444"/>
      <c r="F33" s="167"/>
      <c r="G33" s="444"/>
      <c r="H33" s="444"/>
      <c r="I33" s="167"/>
      <c r="J33" s="444"/>
      <c r="K33" s="444"/>
      <c r="L33" s="167"/>
      <c r="M33" s="167"/>
      <c r="N33" s="167"/>
      <c r="O33" s="444"/>
      <c r="P33" s="444"/>
      <c r="Q33" s="167"/>
      <c r="R33" s="444"/>
      <c r="S33" s="444"/>
      <c r="T33" s="167"/>
      <c r="U33" s="444"/>
      <c r="V33" s="444"/>
      <c r="W33" s="167"/>
      <c r="X33" s="444"/>
      <c r="Y33" s="444"/>
    </row>
    <row r="34" spans="1:28" ht="20.100000000000001" customHeight="1">
      <c r="A34" s="444"/>
      <c r="B34" s="444"/>
      <c r="C34" s="7"/>
      <c r="D34" s="444"/>
      <c r="E34" s="444"/>
      <c r="F34" s="167"/>
      <c r="G34" s="444"/>
      <c r="H34" s="444"/>
      <c r="I34" s="167"/>
      <c r="J34" s="444"/>
      <c r="K34" s="444"/>
      <c r="L34" s="167"/>
      <c r="M34" s="167"/>
      <c r="N34" s="167"/>
      <c r="O34" s="444"/>
      <c r="P34" s="444"/>
      <c r="Q34" s="167"/>
      <c r="R34" s="444"/>
      <c r="S34" s="444"/>
      <c r="T34" s="167"/>
      <c r="U34" s="444"/>
      <c r="V34" s="444"/>
      <c r="W34" s="167"/>
      <c r="X34" s="444"/>
      <c r="Y34" s="444"/>
    </row>
    <row r="35" spans="1:28" ht="20.100000000000001" customHeight="1">
      <c r="A35" s="444"/>
      <c r="B35" s="444"/>
      <c r="C35" s="7"/>
      <c r="D35" s="444"/>
      <c r="E35" s="444"/>
      <c r="F35" s="167"/>
      <c r="G35" s="444"/>
      <c r="H35" s="444"/>
      <c r="I35" s="167"/>
      <c r="J35" s="444"/>
      <c r="K35" s="444"/>
      <c r="L35" s="167"/>
      <c r="M35" s="167"/>
      <c r="N35" s="167"/>
      <c r="O35" s="444"/>
      <c r="P35" s="444"/>
      <c r="Q35" s="167"/>
      <c r="R35" s="444"/>
      <c r="S35" s="444"/>
      <c r="T35" s="167"/>
      <c r="U35" s="444"/>
      <c r="V35" s="444"/>
      <c r="W35" s="167"/>
      <c r="X35" s="444"/>
      <c r="Y35" s="444"/>
    </row>
    <row r="36" spans="1:28" ht="20.100000000000001" customHeight="1">
      <c r="A36" s="444"/>
      <c r="B36" s="444"/>
      <c r="C36" s="7"/>
      <c r="D36" s="444"/>
      <c r="E36" s="444"/>
      <c r="F36" s="167"/>
      <c r="G36" s="444"/>
      <c r="H36" s="444"/>
      <c r="I36" s="167"/>
      <c r="J36" s="444"/>
      <c r="K36" s="444"/>
      <c r="L36" s="167"/>
      <c r="M36" s="167"/>
      <c r="N36" s="167"/>
      <c r="O36" s="444"/>
      <c r="P36" s="444"/>
      <c r="Q36" s="167"/>
      <c r="R36" s="444"/>
      <c r="S36" s="444"/>
      <c r="T36" s="167"/>
      <c r="U36" s="444"/>
      <c r="V36" s="444"/>
      <c r="W36" s="167"/>
      <c r="X36" s="444"/>
      <c r="Y36" s="444"/>
    </row>
    <row r="37" spans="1:28" ht="20.100000000000001" customHeight="1">
      <c r="A37" s="444"/>
      <c r="B37" s="444"/>
      <c r="C37" s="7"/>
      <c r="D37" s="444"/>
      <c r="E37" s="444"/>
      <c r="F37" s="167"/>
      <c r="G37" s="444"/>
      <c r="H37" s="444"/>
      <c r="I37" s="167"/>
      <c r="J37" s="444"/>
      <c r="K37" s="444"/>
      <c r="L37" s="167"/>
      <c r="M37" s="167"/>
      <c r="N37" s="167"/>
      <c r="O37" s="444"/>
      <c r="P37" s="444"/>
      <c r="Q37" s="167"/>
      <c r="R37" s="444"/>
      <c r="S37" s="444"/>
      <c r="T37" s="167"/>
      <c r="U37" s="444"/>
      <c r="V37" s="444"/>
      <c r="W37" s="167"/>
      <c r="X37" s="444"/>
      <c r="Y37" s="444"/>
    </row>
    <row r="38" spans="1:28" ht="20.100000000000001" customHeight="1">
      <c r="A38" s="6"/>
      <c r="B38" s="6"/>
      <c r="C38" s="6"/>
      <c r="D38" s="6"/>
      <c r="E38" s="6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6"/>
      <c r="Y38" s="6"/>
      <c r="Z38" s="6"/>
    </row>
    <row r="39" spans="1:28" ht="20.100000000000001" customHeight="1">
      <c r="A39" s="68" t="s">
        <v>149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437" t="s">
        <v>158</v>
      </c>
      <c r="W39" s="437"/>
      <c r="X39" s="170" t="s">
        <v>157</v>
      </c>
      <c r="Y39" s="170" t="s">
        <v>159</v>
      </c>
    </row>
    <row r="40" spans="1:28" ht="18" customHeight="1">
      <c r="A40" s="280" t="s">
        <v>84</v>
      </c>
      <c r="B40" s="277" t="s">
        <v>4</v>
      </c>
      <c r="C40" s="284">
        <v>0.375</v>
      </c>
      <c r="D40" s="284"/>
      <c r="E40" s="371" t="str">
        <f>A9</f>
        <v>I1位</v>
      </c>
      <c r="F40" s="371"/>
      <c r="G40" s="371"/>
      <c r="H40" s="371"/>
      <c r="I40" s="371"/>
      <c r="J40" s="445">
        <f>L40+L41</f>
        <v>0</v>
      </c>
      <c r="K40" s="446" t="s">
        <v>21</v>
      </c>
      <c r="L40" s="16"/>
      <c r="M40" s="16" t="s">
        <v>45</v>
      </c>
      <c r="N40" s="16"/>
      <c r="O40" s="446" t="s">
        <v>23</v>
      </c>
      <c r="P40" s="445">
        <f>N40+N41</f>
        <v>0</v>
      </c>
      <c r="Q40" s="371" t="str">
        <f>D9</f>
        <v>II1位</v>
      </c>
      <c r="R40" s="371"/>
      <c r="S40" s="371"/>
      <c r="T40" s="371"/>
      <c r="U40" s="371"/>
      <c r="V40" s="437" t="s">
        <v>24</v>
      </c>
      <c r="W40" s="437"/>
      <c r="X40" s="437" t="s">
        <v>157</v>
      </c>
      <c r="Y40" s="437">
        <v>5</v>
      </c>
      <c r="AB40" s="171"/>
    </row>
    <row r="41" spans="1:28" ht="18" customHeight="1">
      <c r="A41" s="280"/>
      <c r="B41" s="277"/>
      <c r="C41" s="284"/>
      <c r="D41" s="284"/>
      <c r="E41" s="371"/>
      <c r="F41" s="371"/>
      <c r="G41" s="371"/>
      <c r="H41" s="371"/>
      <c r="I41" s="371"/>
      <c r="J41" s="445"/>
      <c r="K41" s="446"/>
      <c r="L41" s="16"/>
      <c r="M41" s="16" t="s">
        <v>45</v>
      </c>
      <c r="N41" s="16"/>
      <c r="O41" s="446"/>
      <c r="P41" s="445"/>
      <c r="Q41" s="371"/>
      <c r="R41" s="371"/>
      <c r="S41" s="371"/>
      <c r="T41" s="371"/>
      <c r="U41" s="371"/>
      <c r="V41" s="437"/>
      <c r="W41" s="437"/>
      <c r="X41" s="437"/>
      <c r="Y41" s="437"/>
    </row>
    <row r="42" spans="1:28" ht="10.050000000000001" customHeight="1">
      <c r="A42" s="43"/>
      <c r="B42" s="37"/>
      <c r="C42" s="159"/>
      <c r="D42" s="159"/>
      <c r="E42" s="7"/>
      <c r="F42" s="7"/>
      <c r="G42" s="7"/>
      <c r="H42" s="7"/>
      <c r="I42" s="7"/>
      <c r="J42" s="36"/>
      <c r="K42" s="45"/>
      <c r="L42" s="16"/>
      <c r="M42" s="16"/>
      <c r="N42" s="16"/>
      <c r="O42" s="45"/>
      <c r="P42" s="36"/>
      <c r="Q42" s="7"/>
      <c r="R42" s="7"/>
      <c r="S42" s="7"/>
      <c r="T42" s="7"/>
      <c r="V42" s="17"/>
      <c r="W42" s="160"/>
      <c r="X42" s="160"/>
      <c r="Y42" s="160"/>
    </row>
    <row r="43" spans="1:28" ht="18" customHeight="1">
      <c r="A43" s="280" t="s">
        <v>46</v>
      </c>
      <c r="B43" s="277" t="s">
        <v>4</v>
      </c>
      <c r="C43" s="284">
        <v>0.375</v>
      </c>
      <c r="D43" s="284"/>
      <c r="E43" s="371" t="str">
        <f>G9</f>
        <v>J1位</v>
      </c>
      <c r="F43" s="371"/>
      <c r="G43" s="371"/>
      <c r="H43" s="371"/>
      <c r="I43" s="371"/>
      <c r="J43" s="445">
        <f>L43+L44</f>
        <v>0</v>
      </c>
      <c r="K43" s="446" t="s">
        <v>21</v>
      </c>
      <c r="L43" s="16"/>
      <c r="M43" s="16" t="s">
        <v>45</v>
      </c>
      <c r="N43" s="16"/>
      <c r="O43" s="446" t="s">
        <v>23</v>
      </c>
      <c r="P43" s="445">
        <f>N43+N44</f>
        <v>0</v>
      </c>
      <c r="Q43" s="371" t="str">
        <f>J9</f>
        <v>JJ1位</v>
      </c>
      <c r="R43" s="371"/>
      <c r="S43" s="371"/>
      <c r="T43" s="371"/>
      <c r="U43" s="371"/>
      <c r="V43" s="437" t="s">
        <v>24</v>
      </c>
      <c r="W43" s="437"/>
      <c r="X43" s="437" t="s">
        <v>157</v>
      </c>
      <c r="Y43" s="437">
        <v>6</v>
      </c>
    </row>
    <row r="44" spans="1:28" ht="18" customHeight="1">
      <c r="A44" s="280"/>
      <c r="B44" s="277"/>
      <c r="C44" s="284"/>
      <c r="D44" s="284"/>
      <c r="E44" s="371"/>
      <c r="F44" s="371"/>
      <c r="G44" s="371"/>
      <c r="H44" s="371"/>
      <c r="I44" s="371"/>
      <c r="J44" s="445"/>
      <c r="K44" s="446"/>
      <c r="L44" s="16"/>
      <c r="M44" s="16" t="s">
        <v>45</v>
      </c>
      <c r="N44" s="16"/>
      <c r="O44" s="446"/>
      <c r="P44" s="445"/>
      <c r="Q44" s="371"/>
      <c r="R44" s="371"/>
      <c r="S44" s="371"/>
      <c r="T44" s="371"/>
      <c r="U44" s="371"/>
      <c r="V44" s="437"/>
      <c r="W44" s="437"/>
      <c r="X44" s="437"/>
      <c r="Y44" s="437"/>
    </row>
    <row r="45" spans="1:28" ht="10.050000000000001" customHeight="1">
      <c r="A45" s="43"/>
      <c r="B45" s="37"/>
      <c r="E45" s="7"/>
      <c r="F45" s="7"/>
      <c r="G45" s="7"/>
      <c r="H45" s="7"/>
      <c r="I45" s="7"/>
      <c r="J45" s="36"/>
      <c r="K45" s="45"/>
      <c r="L45" s="16"/>
      <c r="M45" s="16"/>
      <c r="N45" s="16"/>
      <c r="O45" s="45"/>
      <c r="P45" s="36"/>
      <c r="Q45" s="7"/>
      <c r="R45" s="7"/>
      <c r="S45" s="7"/>
      <c r="T45" s="7"/>
      <c r="V45" s="17"/>
      <c r="W45" s="160"/>
      <c r="X45" s="160"/>
      <c r="Y45" s="160"/>
    </row>
    <row r="46" spans="1:28" ht="18" customHeight="1">
      <c r="A46" s="280" t="s">
        <v>84</v>
      </c>
      <c r="B46" s="277" t="s">
        <v>5</v>
      </c>
      <c r="C46" s="284">
        <v>0.39930555555555558</v>
      </c>
      <c r="D46" s="284"/>
      <c r="E46" s="371" t="str">
        <f>A27</f>
        <v>M1位</v>
      </c>
      <c r="F46" s="371"/>
      <c r="G46" s="371"/>
      <c r="H46" s="371"/>
      <c r="I46" s="371"/>
      <c r="J46" s="445">
        <f>L46+L47</f>
        <v>0</v>
      </c>
      <c r="K46" s="446" t="s">
        <v>21</v>
      </c>
      <c r="L46" s="16"/>
      <c r="M46" s="16" t="s">
        <v>45</v>
      </c>
      <c r="N46" s="16"/>
      <c r="O46" s="446" t="s">
        <v>23</v>
      </c>
      <c r="P46" s="445">
        <f>N46+N47</f>
        <v>0</v>
      </c>
      <c r="Q46" s="371" t="str">
        <f>D27</f>
        <v>MM1位</v>
      </c>
      <c r="R46" s="371"/>
      <c r="S46" s="371"/>
      <c r="T46" s="371"/>
      <c r="U46" s="371"/>
      <c r="V46" s="437" t="s">
        <v>24</v>
      </c>
      <c r="W46" s="437"/>
      <c r="X46" s="437" t="s">
        <v>157</v>
      </c>
      <c r="Y46" s="437">
        <v>13</v>
      </c>
    </row>
    <row r="47" spans="1:28" ht="18" customHeight="1">
      <c r="A47" s="280"/>
      <c r="B47" s="277"/>
      <c r="C47" s="284"/>
      <c r="D47" s="284"/>
      <c r="E47" s="371"/>
      <c r="F47" s="371"/>
      <c r="G47" s="371"/>
      <c r="H47" s="371"/>
      <c r="I47" s="371"/>
      <c r="J47" s="445"/>
      <c r="K47" s="446"/>
      <c r="L47" s="16"/>
      <c r="M47" s="16" t="s">
        <v>45</v>
      </c>
      <c r="N47" s="16"/>
      <c r="O47" s="446"/>
      <c r="P47" s="445"/>
      <c r="Q47" s="371"/>
      <c r="R47" s="371"/>
      <c r="S47" s="371"/>
      <c r="T47" s="371"/>
      <c r="U47" s="371"/>
      <c r="V47" s="437"/>
      <c r="W47" s="437"/>
      <c r="X47" s="437"/>
      <c r="Y47" s="437"/>
    </row>
    <row r="48" spans="1:28" ht="10.050000000000001" customHeight="1">
      <c r="A48" s="43"/>
      <c r="B48" s="37"/>
      <c r="C48" s="159"/>
      <c r="D48" s="159"/>
      <c r="E48" s="7"/>
      <c r="F48" s="7"/>
      <c r="G48" s="7"/>
      <c r="H48" s="7"/>
      <c r="I48" s="7"/>
      <c r="J48" s="36"/>
      <c r="K48" s="45"/>
      <c r="L48" s="16"/>
      <c r="M48" s="16"/>
      <c r="N48" s="16"/>
      <c r="O48" s="45"/>
      <c r="P48" s="36"/>
      <c r="Q48" s="7"/>
      <c r="R48" s="7"/>
      <c r="S48" s="7"/>
      <c r="T48" s="7"/>
      <c r="V48" s="17"/>
      <c r="W48" s="160"/>
      <c r="X48" s="160"/>
      <c r="Y48" s="160"/>
    </row>
    <row r="49" spans="1:28" ht="18" customHeight="1">
      <c r="A49" s="280" t="s">
        <v>46</v>
      </c>
      <c r="B49" s="277" t="s">
        <v>5</v>
      </c>
      <c r="C49" s="284">
        <v>0.39930555555555558</v>
      </c>
      <c r="D49" s="284"/>
      <c r="E49" s="371" t="str">
        <f>G27</f>
        <v>N1位</v>
      </c>
      <c r="F49" s="371"/>
      <c r="G49" s="371"/>
      <c r="H49" s="371"/>
      <c r="I49" s="371"/>
      <c r="J49" s="445">
        <f>L49+L50</f>
        <v>0</v>
      </c>
      <c r="K49" s="446" t="s">
        <v>21</v>
      </c>
      <c r="L49" s="16"/>
      <c r="M49" s="16" t="s">
        <v>45</v>
      </c>
      <c r="N49" s="16"/>
      <c r="O49" s="446" t="s">
        <v>23</v>
      </c>
      <c r="P49" s="445">
        <f>N49+N50</f>
        <v>0</v>
      </c>
      <c r="Q49" s="371" t="str">
        <f>J27</f>
        <v>NN1位</v>
      </c>
      <c r="R49" s="371"/>
      <c r="S49" s="371"/>
      <c r="T49" s="371"/>
      <c r="U49" s="371"/>
      <c r="V49" s="437" t="s">
        <v>24</v>
      </c>
      <c r="W49" s="437"/>
      <c r="X49" s="437" t="s">
        <v>157</v>
      </c>
      <c r="Y49" s="437">
        <v>14</v>
      </c>
    </row>
    <row r="50" spans="1:28" ht="18" customHeight="1">
      <c r="A50" s="280"/>
      <c r="B50" s="277"/>
      <c r="C50" s="284"/>
      <c r="D50" s="284"/>
      <c r="E50" s="371"/>
      <c r="F50" s="371"/>
      <c r="G50" s="371"/>
      <c r="H50" s="371"/>
      <c r="I50" s="371"/>
      <c r="J50" s="445"/>
      <c r="K50" s="446"/>
      <c r="L50" s="16"/>
      <c r="M50" s="16" t="s">
        <v>45</v>
      </c>
      <c r="N50" s="16"/>
      <c r="O50" s="446"/>
      <c r="P50" s="445"/>
      <c r="Q50" s="371"/>
      <c r="R50" s="371"/>
      <c r="S50" s="371"/>
      <c r="T50" s="371"/>
      <c r="U50" s="371"/>
      <c r="V50" s="437"/>
      <c r="W50" s="437"/>
      <c r="X50" s="437"/>
      <c r="Y50" s="437"/>
    </row>
    <row r="51" spans="1:28" ht="10.050000000000001" customHeight="1">
      <c r="A51" s="43"/>
      <c r="B51" s="37"/>
      <c r="C51" s="159"/>
      <c r="D51" s="159"/>
      <c r="E51" s="7"/>
      <c r="F51" s="7"/>
      <c r="G51" s="7"/>
      <c r="H51" s="7"/>
      <c r="I51" s="7"/>
      <c r="J51" s="36"/>
      <c r="K51" s="45"/>
      <c r="L51" s="16"/>
      <c r="M51" s="16"/>
      <c r="N51" s="16"/>
      <c r="O51" s="45"/>
      <c r="P51" s="36"/>
      <c r="Q51" s="7"/>
      <c r="R51" s="7"/>
      <c r="S51" s="7"/>
      <c r="T51" s="7"/>
      <c r="V51" s="17"/>
      <c r="W51" s="160"/>
      <c r="X51" s="160"/>
      <c r="Y51" s="160"/>
    </row>
    <row r="52" spans="1:28" ht="18" customHeight="1">
      <c r="A52" s="280" t="s">
        <v>84</v>
      </c>
      <c r="B52" s="277" t="s">
        <v>6</v>
      </c>
      <c r="C52" s="284">
        <v>0.4236111111111111</v>
      </c>
      <c r="D52" s="284"/>
      <c r="E52" s="371" t="str">
        <f>O9</f>
        <v>K1位</v>
      </c>
      <c r="F52" s="371"/>
      <c r="G52" s="371"/>
      <c r="H52" s="371"/>
      <c r="I52" s="371"/>
      <c r="J52" s="445">
        <f>L52+L53</f>
        <v>0</v>
      </c>
      <c r="K52" s="446" t="s">
        <v>21</v>
      </c>
      <c r="L52" s="16"/>
      <c r="M52" s="16" t="s">
        <v>45</v>
      </c>
      <c r="N52" s="16"/>
      <c r="O52" s="446" t="s">
        <v>23</v>
      </c>
      <c r="P52" s="445">
        <f>N52+N53</f>
        <v>0</v>
      </c>
      <c r="Q52" s="371" t="str">
        <f>R9</f>
        <v>KK1位</v>
      </c>
      <c r="R52" s="371"/>
      <c r="S52" s="371"/>
      <c r="T52" s="371"/>
      <c r="U52" s="371"/>
      <c r="V52" s="437" t="s">
        <v>24</v>
      </c>
      <c r="W52" s="437"/>
      <c r="X52" s="437" t="s">
        <v>157</v>
      </c>
      <c r="Y52" s="437">
        <v>1</v>
      </c>
      <c r="AB52" s="171"/>
    </row>
    <row r="53" spans="1:28" ht="18" customHeight="1">
      <c r="A53" s="280"/>
      <c r="B53" s="277"/>
      <c r="C53" s="284"/>
      <c r="D53" s="284"/>
      <c r="E53" s="371"/>
      <c r="F53" s="371"/>
      <c r="G53" s="371"/>
      <c r="H53" s="371"/>
      <c r="I53" s="371"/>
      <c r="J53" s="445"/>
      <c r="K53" s="446"/>
      <c r="L53" s="16"/>
      <c r="M53" s="16" t="s">
        <v>45</v>
      </c>
      <c r="N53" s="16"/>
      <c r="O53" s="446"/>
      <c r="P53" s="445"/>
      <c r="Q53" s="371"/>
      <c r="R53" s="371"/>
      <c r="S53" s="371"/>
      <c r="T53" s="371"/>
      <c r="U53" s="371"/>
      <c r="V53" s="437"/>
      <c r="W53" s="437"/>
      <c r="X53" s="437"/>
      <c r="Y53" s="437"/>
    </row>
    <row r="54" spans="1:28" ht="10.050000000000001" customHeight="1">
      <c r="A54" s="43"/>
      <c r="B54" s="37"/>
      <c r="C54" s="159"/>
      <c r="D54" s="159"/>
      <c r="E54" s="7"/>
      <c r="F54" s="7"/>
      <c r="G54" s="7"/>
      <c r="H54" s="7"/>
      <c r="I54" s="7"/>
      <c r="J54" s="36"/>
      <c r="K54" s="45"/>
      <c r="L54" s="16"/>
      <c r="M54" s="16"/>
      <c r="N54" s="16"/>
      <c r="O54" s="45"/>
      <c r="P54" s="36"/>
      <c r="Q54" s="7"/>
      <c r="R54" s="7"/>
      <c r="S54" s="7"/>
      <c r="T54" s="7"/>
      <c r="V54" s="17"/>
      <c r="W54" s="160"/>
      <c r="X54" s="160"/>
      <c r="Y54" s="160"/>
    </row>
    <row r="55" spans="1:28" ht="18" customHeight="1">
      <c r="A55" s="280" t="s">
        <v>46</v>
      </c>
      <c r="B55" s="277" t="s">
        <v>6</v>
      </c>
      <c r="C55" s="284">
        <v>0.4236111111111111</v>
      </c>
      <c r="D55" s="284"/>
      <c r="E55" s="371" t="str">
        <f>U9</f>
        <v>L1位</v>
      </c>
      <c r="F55" s="371"/>
      <c r="G55" s="371"/>
      <c r="H55" s="371"/>
      <c r="I55" s="371"/>
      <c r="J55" s="445">
        <f>L55+L56</f>
        <v>0</v>
      </c>
      <c r="K55" s="446" t="s">
        <v>21</v>
      </c>
      <c r="L55" s="16"/>
      <c r="M55" s="16" t="s">
        <v>45</v>
      </c>
      <c r="N55" s="16"/>
      <c r="O55" s="446" t="s">
        <v>23</v>
      </c>
      <c r="P55" s="445">
        <f>N55+N56</f>
        <v>0</v>
      </c>
      <c r="Q55" s="371" t="str">
        <f>X9</f>
        <v>LL1位</v>
      </c>
      <c r="R55" s="371"/>
      <c r="S55" s="371"/>
      <c r="T55" s="371"/>
      <c r="U55" s="371"/>
      <c r="V55" s="437" t="s">
        <v>24</v>
      </c>
      <c r="W55" s="437"/>
      <c r="X55" s="437" t="s">
        <v>157</v>
      </c>
      <c r="Y55" s="437">
        <v>2</v>
      </c>
    </row>
    <row r="56" spans="1:28" ht="18" customHeight="1">
      <c r="A56" s="280"/>
      <c r="B56" s="277"/>
      <c r="C56" s="284"/>
      <c r="D56" s="284"/>
      <c r="E56" s="371"/>
      <c r="F56" s="371"/>
      <c r="G56" s="371"/>
      <c r="H56" s="371"/>
      <c r="I56" s="371"/>
      <c r="J56" s="445"/>
      <c r="K56" s="446"/>
      <c r="L56" s="16"/>
      <c r="M56" s="16" t="s">
        <v>45</v>
      </c>
      <c r="N56" s="16"/>
      <c r="O56" s="446"/>
      <c r="P56" s="445"/>
      <c r="Q56" s="371"/>
      <c r="R56" s="371"/>
      <c r="S56" s="371"/>
      <c r="T56" s="371"/>
      <c r="U56" s="371"/>
      <c r="V56" s="437"/>
      <c r="W56" s="437"/>
      <c r="X56" s="437"/>
      <c r="Y56" s="437"/>
    </row>
    <row r="57" spans="1:28" ht="10.050000000000001" customHeight="1">
      <c r="A57" s="43"/>
      <c r="B57" s="37"/>
      <c r="C57" s="159"/>
      <c r="D57" s="159"/>
      <c r="E57" s="7"/>
      <c r="F57" s="7"/>
      <c r="G57" s="7"/>
      <c r="H57" s="7"/>
      <c r="I57" s="7"/>
      <c r="J57" s="36"/>
      <c r="K57" s="45"/>
      <c r="L57" s="16"/>
      <c r="M57" s="16"/>
      <c r="N57" s="16"/>
      <c r="O57" s="45"/>
      <c r="P57" s="36"/>
      <c r="Q57" s="7"/>
      <c r="R57" s="7"/>
      <c r="S57" s="7"/>
      <c r="T57" s="7"/>
      <c r="V57" s="17"/>
      <c r="W57" s="160"/>
      <c r="X57" s="160"/>
      <c r="Y57" s="160"/>
    </row>
    <row r="58" spans="1:28" ht="18" customHeight="1">
      <c r="A58" s="280" t="s">
        <v>84</v>
      </c>
      <c r="B58" s="277" t="s">
        <v>7</v>
      </c>
      <c r="C58" s="284">
        <v>0.44791666666666669</v>
      </c>
      <c r="D58" s="284"/>
      <c r="E58" s="371" t="str">
        <f>O27</f>
        <v>O1位</v>
      </c>
      <c r="F58" s="371"/>
      <c r="G58" s="371"/>
      <c r="H58" s="371"/>
      <c r="I58" s="371"/>
      <c r="J58" s="445">
        <f>L58+L59</f>
        <v>0</v>
      </c>
      <c r="K58" s="446" t="s">
        <v>21</v>
      </c>
      <c r="L58" s="16"/>
      <c r="M58" s="16" t="s">
        <v>45</v>
      </c>
      <c r="N58" s="16"/>
      <c r="O58" s="446" t="s">
        <v>23</v>
      </c>
      <c r="P58" s="445">
        <f>N58+N59</f>
        <v>0</v>
      </c>
      <c r="Q58" s="371" t="str">
        <f>R27</f>
        <v>OO1位</v>
      </c>
      <c r="R58" s="371"/>
      <c r="S58" s="371"/>
      <c r="T58" s="371"/>
      <c r="U58" s="371"/>
      <c r="V58" s="437" t="s">
        <v>24</v>
      </c>
      <c r="W58" s="437"/>
      <c r="X58" s="437" t="s">
        <v>157</v>
      </c>
      <c r="Y58" s="437">
        <v>9</v>
      </c>
    </row>
    <row r="59" spans="1:28" ht="18" customHeight="1">
      <c r="A59" s="280"/>
      <c r="B59" s="277"/>
      <c r="C59" s="284"/>
      <c r="D59" s="284"/>
      <c r="E59" s="371"/>
      <c r="F59" s="371"/>
      <c r="G59" s="371"/>
      <c r="H59" s="371"/>
      <c r="I59" s="371"/>
      <c r="J59" s="445"/>
      <c r="K59" s="446"/>
      <c r="L59" s="16"/>
      <c r="M59" s="16" t="s">
        <v>45</v>
      </c>
      <c r="N59" s="16"/>
      <c r="O59" s="446"/>
      <c r="P59" s="445"/>
      <c r="Q59" s="371"/>
      <c r="R59" s="371"/>
      <c r="S59" s="371"/>
      <c r="T59" s="371"/>
      <c r="U59" s="371"/>
      <c r="V59" s="437"/>
      <c r="W59" s="437"/>
      <c r="X59" s="437"/>
      <c r="Y59" s="437"/>
    </row>
    <row r="60" spans="1:28" ht="10.050000000000001" customHeight="1">
      <c r="A60" s="43"/>
      <c r="B60" s="172"/>
      <c r="C60" s="159"/>
      <c r="D60" s="159"/>
      <c r="E60" s="161"/>
      <c r="F60" s="161"/>
      <c r="G60" s="161"/>
      <c r="H60" s="161"/>
      <c r="I60" s="161"/>
      <c r="Q60" s="161"/>
      <c r="R60" s="161"/>
      <c r="S60" s="161"/>
      <c r="T60" s="161"/>
      <c r="V60" s="6"/>
      <c r="W60" s="71"/>
      <c r="X60" s="71"/>
      <c r="Y60" s="71"/>
    </row>
    <row r="61" spans="1:28" ht="18" customHeight="1">
      <c r="A61" s="280" t="s">
        <v>46</v>
      </c>
      <c r="B61" s="277" t="s">
        <v>7</v>
      </c>
      <c r="C61" s="284">
        <v>0.44791666666666669</v>
      </c>
      <c r="D61" s="284"/>
      <c r="E61" s="371" t="str">
        <f>U27</f>
        <v>P1位</v>
      </c>
      <c r="F61" s="371"/>
      <c r="G61" s="371"/>
      <c r="H61" s="371"/>
      <c r="I61" s="371"/>
      <c r="J61" s="445">
        <f>L61+L62</f>
        <v>0</v>
      </c>
      <c r="K61" s="446" t="s">
        <v>21</v>
      </c>
      <c r="L61" s="16"/>
      <c r="M61" s="16" t="s">
        <v>45</v>
      </c>
      <c r="N61" s="16"/>
      <c r="O61" s="446" t="s">
        <v>23</v>
      </c>
      <c r="P61" s="445">
        <f>N61+N62</f>
        <v>0</v>
      </c>
      <c r="Q61" s="371" t="str">
        <f>X27</f>
        <v>PP1位</v>
      </c>
      <c r="R61" s="371"/>
      <c r="S61" s="371"/>
      <c r="T61" s="371"/>
      <c r="U61" s="371"/>
      <c r="V61" s="437" t="s">
        <v>24</v>
      </c>
      <c r="W61" s="437"/>
      <c r="X61" s="437" t="s">
        <v>157</v>
      </c>
      <c r="Y61" s="437">
        <v>10</v>
      </c>
    </row>
    <row r="62" spans="1:28" ht="18" customHeight="1">
      <c r="A62" s="280"/>
      <c r="B62" s="277"/>
      <c r="C62" s="284"/>
      <c r="D62" s="284"/>
      <c r="E62" s="371"/>
      <c r="F62" s="371"/>
      <c r="G62" s="371"/>
      <c r="H62" s="371"/>
      <c r="I62" s="371"/>
      <c r="J62" s="445"/>
      <c r="K62" s="446"/>
      <c r="L62" s="16"/>
      <c r="M62" s="16" t="s">
        <v>45</v>
      </c>
      <c r="N62" s="16"/>
      <c r="O62" s="446"/>
      <c r="P62" s="445"/>
      <c r="Q62" s="371"/>
      <c r="R62" s="371"/>
      <c r="S62" s="371"/>
      <c r="T62" s="371"/>
      <c r="U62" s="371"/>
      <c r="V62" s="437"/>
      <c r="W62" s="437"/>
      <c r="X62" s="437"/>
      <c r="Y62" s="437"/>
    </row>
    <row r="63" spans="1:28" ht="10.050000000000001" customHeight="1">
      <c r="A63" s="173"/>
      <c r="B63" s="172"/>
      <c r="C63" s="159"/>
      <c r="D63" s="159"/>
      <c r="E63" s="161"/>
      <c r="F63" s="161"/>
      <c r="G63" s="161"/>
      <c r="H63" s="161"/>
      <c r="I63" s="161"/>
      <c r="Q63" s="161"/>
      <c r="R63" s="161"/>
      <c r="S63" s="161"/>
      <c r="T63" s="161"/>
      <c r="W63" s="71"/>
      <c r="X63" s="71"/>
      <c r="Y63" s="71"/>
    </row>
    <row r="64" spans="1:28" ht="18" customHeight="1">
      <c r="A64" s="280" t="s">
        <v>84</v>
      </c>
      <c r="B64" s="277" t="s">
        <v>8</v>
      </c>
      <c r="C64" s="284">
        <v>0.47222222222222221</v>
      </c>
      <c r="D64" s="284"/>
      <c r="E64" s="371" t="s">
        <v>30</v>
      </c>
      <c r="F64" s="371"/>
      <c r="G64" s="371"/>
      <c r="H64" s="371"/>
      <c r="I64" s="371"/>
      <c r="J64" s="445">
        <f>L64+L65</f>
        <v>0</v>
      </c>
      <c r="K64" s="446" t="s">
        <v>21</v>
      </c>
      <c r="L64" s="16"/>
      <c r="M64" s="16" t="s">
        <v>45</v>
      </c>
      <c r="N64" s="16"/>
      <c r="O64" s="446" t="s">
        <v>23</v>
      </c>
      <c r="P64" s="445">
        <f>N64+N65</f>
        <v>0</v>
      </c>
      <c r="Q64" s="371" t="s">
        <v>31</v>
      </c>
      <c r="R64" s="371"/>
      <c r="S64" s="371"/>
      <c r="T64" s="371"/>
      <c r="U64" s="371"/>
      <c r="V64" s="437" t="s">
        <v>24</v>
      </c>
      <c r="W64" s="437"/>
      <c r="X64" s="437" t="s">
        <v>157</v>
      </c>
      <c r="Y64" s="371">
        <v>7</v>
      </c>
    </row>
    <row r="65" spans="1:25" ht="18" customHeight="1">
      <c r="A65" s="280"/>
      <c r="B65" s="277"/>
      <c r="C65" s="284"/>
      <c r="D65" s="284"/>
      <c r="E65" s="371"/>
      <c r="F65" s="371"/>
      <c r="G65" s="371"/>
      <c r="H65" s="371"/>
      <c r="I65" s="371"/>
      <c r="J65" s="445"/>
      <c r="K65" s="446"/>
      <c r="L65" s="16"/>
      <c r="M65" s="16" t="s">
        <v>45</v>
      </c>
      <c r="N65" s="16"/>
      <c r="O65" s="446"/>
      <c r="P65" s="445"/>
      <c r="Q65" s="371"/>
      <c r="R65" s="371"/>
      <c r="S65" s="371"/>
      <c r="T65" s="371"/>
      <c r="U65" s="371"/>
      <c r="V65" s="437"/>
      <c r="W65" s="437"/>
      <c r="X65" s="437"/>
      <c r="Y65" s="371"/>
    </row>
    <row r="66" spans="1:25" ht="10.050000000000001" customHeight="1">
      <c r="A66" s="43"/>
      <c r="B66" s="172"/>
      <c r="C66" s="65"/>
      <c r="D66" s="65"/>
      <c r="E66" s="161"/>
      <c r="F66" s="161"/>
      <c r="G66" s="161"/>
      <c r="H66" s="161"/>
      <c r="I66" s="161"/>
      <c r="Q66" s="161"/>
      <c r="R66" s="161"/>
      <c r="S66" s="161"/>
      <c r="T66" s="161"/>
      <c r="W66" s="71"/>
      <c r="X66" s="71"/>
      <c r="Y66" s="71"/>
    </row>
    <row r="67" spans="1:25" ht="18" customHeight="1">
      <c r="A67" s="280" t="s">
        <v>46</v>
      </c>
      <c r="B67" s="277" t="s">
        <v>8</v>
      </c>
      <c r="C67" s="284">
        <v>0.47222222222222221</v>
      </c>
      <c r="D67" s="284"/>
      <c r="E67" s="371" t="s">
        <v>33</v>
      </c>
      <c r="F67" s="371"/>
      <c r="G67" s="371"/>
      <c r="H67" s="371"/>
      <c r="I67" s="371"/>
      <c r="J67" s="445">
        <f>L67+L68</f>
        <v>0</v>
      </c>
      <c r="K67" s="446" t="s">
        <v>21</v>
      </c>
      <c r="L67" s="16"/>
      <c r="M67" s="16" t="s">
        <v>45</v>
      </c>
      <c r="N67" s="16"/>
      <c r="O67" s="446" t="s">
        <v>23</v>
      </c>
      <c r="P67" s="445">
        <f>N67+N68</f>
        <v>0</v>
      </c>
      <c r="Q67" s="371" t="s">
        <v>34</v>
      </c>
      <c r="R67" s="371"/>
      <c r="S67" s="371"/>
      <c r="T67" s="371"/>
      <c r="U67" s="371"/>
      <c r="V67" s="437" t="s">
        <v>24</v>
      </c>
      <c r="W67" s="437"/>
      <c r="X67" s="437" t="s">
        <v>157</v>
      </c>
      <c r="Y67" s="371">
        <v>15</v>
      </c>
    </row>
    <row r="68" spans="1:25" ht="18" customHeight="1">
      <c r="A68" s="280"/>
      <c r="B68" s="277"/>
      <c r="C68" s="284"/>
      <c r="D68" s="284"/>
      <c r="E68" s="371"/>
      <c r="F68" s="371"/>
      <c r="G68" s="371"/>
      <c r="H68" s="371"/>
      <c r="I68" s="371"/>
      <c r="J68" s="445"/>
      <c r="K68" s="446"/>
      <c r="L68" s="16"/>
      <c r="M68" s="16" t="s">
        <v>45</v>
      </c>
      <c r="N68" s="16"/>
      <c r="O68" s="446"/>
      <c r="P68" s="445"/>
      <c r="Q68" s="371"/>
      <c r="R68" s="371"/>
      <c r="S68" s="371"/>
      <c r="T68" s="371"/>
      <c r="U68" s="371"/>
      <c r="V68" s="437"/>
      <c r="W68" s="437"/>
      <c r="X68" s="437"/>
      <c r="Y68" s="371"/>
    </row>
    <row r="69" spans="1:25" ht="10.050000000000001" customHeight="1">
      <c r="A69" s="173"/>
      <c r="B69" s="172"/>
      <c r="C69" s="65"/>
      <c r="D69" s="65"/>
      <c r="E69" s="161"/>
      <c r="F69" s="161"/>
      <c r="G69" s="161"/>
      <c r="H69" s="161"/>
      <c r="I69" s="161"/>
      <c r="Q69" s="161"/>
      <c r="R69" s="161"/>
      <c r="S69" s="161"/>
      <c r="T69" s="161"/>
      <c r="W69" s="71"/>
      <c r="X69" s="71"/>
      <c r="Y69" s="71"/>
    </row>
    <row r="70" spans="1:25" ht="18" customHeight="1">
      <c r="A70" s="280" t="s">
        <v>84</v>
      </c>
      <c r="B70" s="277" t="s">
        <v>0</v>
      </c>
      <c r="C70" s="284">
        <v>0.49652777777777779</v>
      </c>
      <c r="D70" s="284"/>
      <c r="E70" s="371" t="s">
        <v>37</v>
      </c>
      <c r="F70" s="371"/>
      <c r="G70" s="371"/>
      <c r="H70" s="371"/>
      <c r="I70" s="371"/>
      <c r="J70" s="445">
        <f>L70+L71</f>
        <v>0</v>
      </c>
      <c r="K70" s="446" t="s">
        <v>21</v>
      </c>
      <c r="L70" s="16"/>
      <c r="M70" s="16" t="s">
        <v>45</v>
      </c>
      <c r="N70" s="16"/>
      <c r="O70" s="446" t="s">
        <v>23</v>
      </c>
      <c r="P70" s="445">
        <f>N70+N71</f>
        <v>0</v>
      </c>
      <c r="Q70" s="371" t="s">
        <v>38</v>
      </c>
      <c r="R70" s="371"/>
      <c r="S70" s="371"/>
      <c r="T70" s="371"/>
      <c r="U70" s="371"/>
      <c r="V70" s="437" t="s">
        <v>24</v>
      </c>
      <c r="W70" s="437"/>
      <c r="X70" s="437" t="s">
        <v>157</v>
      </c>
      <c r="Y70" s="371">
        <v>3</v>
      </c>
    </row>
    <row r="71" spans="1:25" ht="18" customHeight="1">
      <c r="A71" s="280"/>
      <c r="B71" s="277"/>
      <c r="C71" s="284"/>
      <c r="D71" s="284"/>
      <c r="E71" s="371"/>
      <c r="F71" s="371"/>
      <c r="G71" s="371"/>
      <c r="H71" s="371"/>
      <c r="I71" s="371"/>
      <c r="J71" s="445"/>
      <c r="K71" s="446"/>
      <c r="L71" s="16"/>
      <c r="M71" s="16" t="s">
        <v>45</v>
      </c>
      <c r="N71" s="16"/>
      <c r="O71" s="446"/>
      <c r="P71" s="445"/>
      <c r="Q71" s="371"/>
      <c r="R71" s="371"/>
      <c r="S71" s="371"/>
      <c r="T71" s="371"/>
      <c r="U71" s="371"/>
      <c r="V71" s="437"/>
      <c r="W71" s="437"/>
      <c r="X71" s="437"/>
      <c r="Y71" s="371"/>
    </row>
    <row r="72" spans="1:25" ht="10.050000000000001" customHeight="1">
      <c r="A72" s="43"/>
      <c r="B72" s="172"/>
      <c r="C72" s="65"/>
      <c r="D72" s="65"/>
      <c r="E72" s="161"/>
      <c r="F72" s="161"/>
      <c r="G72" s="161"/>
      <c r="H72" s="161"/>
      <c r="I72" s="161"/>
      <c r="Q72" s="161"/>
      <c r="R72" s="161"/>
      <c r="S72" s="161"/>
      <c r="T72" s="161"/>
      <c r="W72" s="71"/>
      <c r="X72" s="71"/>
      <c r="Y72" s="71"/>
    </row>
    <row r="73" spans="1:25" ht="18" customHeight="1">
      <c r="A73" s="280" t="s">
        <v>46</v>
      </c>
      <c r="B73" s="277" t="s">
        <v>0</v>
      </c>
      <c r="C73" s="284">
        <v>0.49652777777777779</v>
      </c>
      <c r="D73" s="284"/>
      <c r="E73" s="371" t="s">
        <v>150</v>
      </c>
      <c r="F73" s="371"/>
      <c r="G73" s="371"/>
      <c r="H73" s="371"/>
      <c r="I73" s="371"/>
      <c r="J73" s="445">
        <f>L73+L74</f>
        <v>0</v>
      </c>
      <c r="K73" s="446" t="s">
        <v>21</v>
      </c>
      <c r="L73" s="16"/>
      <c r="M73" s="16" t="s">
        <v>45</v>
      </c>
      <c r="N73" s="16"/>
      <c r="O73" s="446" t="s">
        <v>23</v>
      </c>
      <c r="P73" s="445">
        <f>N73+N74</f>
        <v>0</v>
      </c>
      <c r="Q73" s="371" t="s">
        <v>151</v>
      </c>
      <c r="R73" s="371"/>
      <c r="S73" s="371"/>
      <c r="T73" s="371"/>
      <c r="U73" s="371"/>
      <c r="V73" s="437" t="s">
        <v>24</v>
      </c>
      <c r="W73" s="437"/>
      <c r="X73" s="437" t="s">
        <v>157</v>
      </c>
      <c r="Y73" s="371">
        <v>11</v>
      </c>
    </row>
    <row r="74" spans="1:25" ht="18" customHeight="1">
      <c r="A74" s="280"/>
      <c r="B74" s="277"/>
      <c r="C74" s="284"/>
      <c r="D74" s="284"/>
      <c r="E74" s="371"/>
      <c r="F74" s="371"/>
      <c r="G74" s="371"/>
      <c r="H74" s="371"/>
      <c r="I74" s="371"/>
      <c r="J74" s="445"/>
      <c r="K74" s="446"/>
      <c r="L74" s="16"/>
      <c r="M74" s="16" t="s">
        <v>45</v>
      </c>
      <c r="N74" s="16"/>
      <c r="O74" s="446"/>
      <c r="P74" s="445"/>
      <c r="Q74" s="371"/>
      <c r="R74" s="371"/>
      <c r="S74" s="371"/>
      <c r="T74" s="371"/>
      <c r="U74" s="371"/>
      <c r="V74" s="437"/>
      <c r="W74" s="437"/>
      <c r="X74" s="437"/>
      <c r="Y74" s="371"/>
    </row>
    <row r="75" spans="1:25" ht="10.050000000000001" customHeight="1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0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52"/>
  <sheetViews>
    <sheetView view="pageBreakPreview" zoomScale="55" zoomScaleNormal="100" zoomScaleSheetLayoutView="55" workbookViewId="0">
      <selection activeCell="B9" sqref="B9:C16"/>
    </sheetView>
  </sheetViews>
  <sheetFormatPr defaultColWidth="9"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30.75" customHeight="1">
      <c r="A1" s="19" t="str">
        <f>U10組合せ!H5</f>
        <v>■第3日　10月19日</v>
      </c>
      <c r="B1" s="9"/>
      <c r="C1" s="9"/>
      <c r="D1" s="9"/>
      <c r="E1" s="9"/>
      <c r="F1" s="9"/>
      <c r="G1" s="9"/>
      <c r="H1" s="9"/>
      <c r="O1" s="275" t="s">
        <v>11</v>
      </c>
      <c r="P1" s="275"/>
      <c r="Q1" s="275"/>
      <c r="R1" s="274" t="str">
        <f>U10組合せ!Q73</f>
        <v>真岡ハイトラ運動公園運動広場1</v>
      </c>
      <c r="S1" s="274"/>
      <c r="T1" s="274"/>
      <c r="U1" s="274"/>
      <c r="V1" s="274"/>
      <c r="W1" s="274"/>
      <c r="X1" s="274"/>
      <c r="Y1" s="274"/>
    </row>
    <row r="2" spans="1:25" s="1" customFormat="1" ht="28.05" customHeight="1">
      <c r="A2" s="19"/>
      <c r="B2" s="19"/>
      <c r="C2" s="192" t="str">
        <f>U10組合せ!Q5</f>
        <v>決勝トーナメント（準々決勝・準決勝・決勝）</v>
      </c>
      <c r="D2" s="192"/>
      <c r="E2" s="192"/>
      <c r="F2" s="192"/>
      <c r="G2" s="192"/>
      <c r="H2" s="192"/>
      <c r="I2" s="192"/>
      <c r="O2" s="20"/>
      <c r="P2" s="20"/>
      <c r="Q2" s="20"/>
      <c r="R2" s="21"/>
      <c r="S2" s="439"/>
      <c r="T2" s="439"/>
      <c r="U2" s="439"/>
      <c r="V2" s="439"/>
      <c r="W2" s="439"/>
      <c r="X2" s="439"/>
      <c r="Y2" s="21"/>
    </row>
    <row r="3" spans="1:25" s="1" customFormat="1" ht="28.05" customHeight="1">
      <c r="A3" s="22"/>
      <c r="B3" s="22"/>
      <c r="C3" s="22"/>
      <c r="D3" s="22"/>
      <c r="E3" s="22"/>
      <c r="F3" s="22"/>
      <c r="G3" s="22"/>
      <c r="H3" s="22"/>
      <c r="I3" s="22"/>
      <c r="J3" s="23"/>
      <c r="K3" s="23"/>
      <c r="L3" s="23"/>
      <c r="M3" s="24"/>
      <c r="N3" s="2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1" customFormat="1" ht="28.05" customHeight="1">
      <c r="A4" s="22"/>
      <c r="B4" s="22"/>
      <c r="C4" s="22"/>
      <c r="D4" s="22"/>
      <c r="E4" s="23"/>
      <c r="F4" s="23"/>
      <c r="G4" s="25"/>
      <c r="H4" s="26"/>
      <c r="I4" s="26"/>
      <c r="J4" s="22"/>
      <c r="K4" s="22"/>
      <c r="L4" s="22"/>
      <c r="M4" s="371" t="s">
        <v>12</v>
      </c>
      <c r="N4" s="447"/>
      <c r="O4" s="28"/>
      <c r="P4" s="28"/>
      <c r="Q4" s="28"/>
      <c r="R4" s="26"/>
      <c r="S4" s="26"/>
      <c r="T4" s="26"/>
      <c r="U4" s="29"/>
      <c r="V4" s="23"/>
      <c r="W4" s="22"/>
      <c r="X4" s="22"/>
      <c r="Y4" s="22"/>
    </row>
    <row r="5" spans="1:25" s="1" customFormat="1" ht="28.05" customHeight="1">
      <c r="A5" s="22"/>
      <c r="B5" s="22"/>
      <c r="C5" s="22"/>
      <c r="D5" s="22"/>
      <c r="E5" s="30"/>
      <c r="F5" s="28"/>
      <c r="G5" s="22" t="s">
        <v>13</v>
      </c>
      <c r="H5" s="22"/>
      <c r="I5" s="31"/>
      <c r="J5" s="22"/>
      <c r="K5" s="22"/>
      <c r="L5" s="22"/>
      <c r="M5" s="22"/>
      <c r="N5" s="22"/>
      <c r="O5" s="22"/>
      <c r="P5" s="22"/>
      <c r="Q5" s="22"/>
      <c r="R5" s="30"/>
      <c r="S5" s="22"/>
      <c r="T5" s="22" t="s">
        <v>14</v>
      </c>
      <c r="U5" s="22"/>
      <c r="V5" s="31"/>
      <c r="W5" s="22"/>
      <c r="X5" s="22"/>
      <c r="Y5" s="22"/>
    </row>
    <row r="6" spans="1:25" s="1" customFormat="1" ht="28.05" customHeight="1">
      <c r="A6" s="22"/>
      <c r="B6" s="22"/>
      <c r="C6" s="30"/>
      <c r="D6" s="28" t="s">
        <v>15</v>
      </c>
      <c r="E6" s="32"/>
      <c r="F6" s="33"/>
      <c r="G6" s="22"/>
      <c r="H6" s="22"/>
      <c r="I6" s="30"/>
      <c r="J6" s="28" t="s">
        <v>16</v>
      </c>
      <c r="K6" s="34"/>
      <c r="L6" s="35"/>
      <c r="M6" s="22"/>
      <c r="N6" s="22"/>
      <c r="O6" s="31"/>
      <c r="P6" s="30"/>
      <c r="Q6" s="28" t="s">
        <v>17</v>
      </c>
      <c r="R6" s="32"/>
      <c r="S6" s="7"/>
      <c r="T6" s="22"/>
      <c r="U6" s="31"/>
      <c r="V6" s="30"/>
      <c r="W6" s="28" t="s">
        <v>18</v>
      </c>
      <c r="X6" s="34"/>
      <c r="Y6" s="22"/>
    </row>
    <row r="7" spans="1:25" s="1" customFormat="1" ht="28.05" customHeight="1">
      <c r="A7" s="22"/>
      <c r="B7" s="22"/>
      <c r="C7" s="449" t="s">
        <v>55</v>
      </c>
      <c r="D7" s="371"/>
      <c r="E7" s="450"/>
      <c r="F7" s="33"/>
      <c r="G7" s="22"/>
      <c r="H7" s="22"/>
      <c r="I7" s="449" t="s">
        <v>56</v>
      </c>
      <c r="J7" s="371"/>
      <c r="K7" s="450"/>
      <c r="L7" s="35"/>
      <c r="M7" s="22"/>
      <c r="N7" s="22"/>
      <c r="O7" s="31"/>
      <c r="P7" s="449" t="s">
        <v>42</v>
      </c>
      <c r="Q7" s="371"/>
      <c r="R7" s="450"/>
      <c r="S7" s="7"/>
      <c r="T7" s="22"/>
      <c r="U7" s="31"/>
      <c r="V7" s="449" t="s">
        <v>47</v>
      </c>
      <c r="W7" s="371"/>
      <c r="X7" s="450"/>
      <c r="Y7" s="22"/>
    </row>
    <row r="8" spans="1:25" s="1" customFormat="1" ht="28.05" customHeight="1">
      <c r="A8" s="22"/>
      <c r="B8" s="448">
        <v>1</v>
      </c>
      <c r="C8" s="448"/>
      <c r="D8" s="22"/>
      <c r="E8" s="448">
        <v>2</v>
      </c>
      <c r="F8" s="448"/>
      <c r="G8" s="22"/>
      <c r="H8" s="448">
        <v>3</v>
      </c>
      <c r="I8" s="448"/>
      <c r="J8" s="22"/>
      <c r="K8" s="448">
        <v>4</v>
      </c>
      <c r="L8" s="448"/>
      <c r="M8" s="22"/>
      <c r="N8" s="22"/>
      <c r="O8" s="448">
        <v>5</v>
      </c>
      <c r="P8" s="448"/>
      <c r="Q8" s="22"/>
      <c r="R8" s="448">
        <v>6</v>
      </c>
      <c r="S8" s="448"/>
      <c r="T8" s="22"/>
      <c r="U8" s="448">
        <v>7</v>
      </c>
      <c r="V8" s="448"/>
      <c r="W8" s="22"/>
      <c r="X8" s="448">
        <v>8</v>
      </c>
      <c r="Y8" s="448"/>
    </row>
    <row r="9" spans="1:25" s="1" customFormat="1" ht="28.05" customHeight="1">
      <c r="B9" s="451">
        <v>1</v>
      </c>
      <c r="C9" s="451"/>
      <c r="D9" s="174"/>
      <c r="E9" s="451">
        <v>2</v>
      </c>
      <c r="F9" s="451"/>
      <c r="G9" s="175"/>
      <c r="H9" s="452">
        <v>3</v>
      </c>
      <c r="I9" s="452"/>
      <c r="J9" s="175"/>
      <c r="K9" s="452">
        <v>4</v>
      </c>
      <c r="L9" s="452"/>
      <c r="M9" s="175"/>
      <c r="N9" s="175"/>
      <c r="O9" s="451">
        <v>5</v>
      </c>
      <c r="P9" s="451"/>
      <c r="Q9" s="175"/>
      <c r="R9" s="451">
        <v>6</v>
      </c>
      <c r="S9" s="451"/>
      <c r="T9" s="175"/>
      <c r="U9" s="451">
        <v>7</v>
      </c>
      <c r="V9" s="451"/>
      <c r="W9" s="175"/>
      <c r="X9" s="451">
        <v>8</v>
      </c>
      <c r="Y9" s="451"/>
    </row>
    <row r="10" spans="1:25" s="1" customFormat="1" ht="28.05" customHeight="1">
      <c r="B10" s="451"/>
      <c r="C10" s="451"/>
      <c r="D10" s="174"/>
      <c r="E10" s="451"/>
      <c r="F10" s="451"/>
      <c r="G10" s="175"/>
      <c r="H10" s="452"/>
      <c r="I10" s="452"/>
      <c r="J10" s="175"/>
      <c r="K10" s="452"/>
      <c r="L10" s="452"/>
      <c r="M10" s="175"/>
      <c r="N10" s="175"/>
      <c r="O10" s="451"/>
      <c r="P10" s="451"/>
      <c r="Q10" s="175"/>
      <c r="R10" s="451"/>
      <c r="S10" s="451"/>
      <c r="T10" s="175"/>
      <c r="U10" s="451"/>
      <c r="V10" s="451"/>
      <c r="W10" s="175"/>
      <c r="X10" s="451"/>
      <c r="Y10" s="451"/>
    </row>
    <row r="11" spans="1:25" s="1" customFormat="1" ht="28.05" customHeight="1">
      <c r="B11" s="451"/>
      <c r="C11" s="451"/>
      <c r="D11" s="174"/>
      <c r="E11" s="451"/>
      <c r="F11" s="451"/>
      <c r="G11" s="175"/>
      <c r="H11" s="452"/>
      <c r="I11" s="452"/>
      <c r="J11" s="175"/>
      <c r="K11" s="452"/>
      <c r="L11" s="452"/>
      <c r="M11" s="175"/>
      <c r="N11" s="175"/>
      <c r="O11" s="451"/>
      <c r="P11" s="451"/>
      <c r="Q11" s="175"/>
      <c r="R11" s="451"/>
      <c r="S11" s="451"/>
      <c r="T11" s="175"/>
      <c r="U11" s="451"/>
      <c r="V11" s="451"/>
      <c r="W11" s="175"/>
      <c r="X11" s="451"/>
      <c r="Y11" s="451"/>
    </row>
    <row r="12" spans="1:25" s="1" customFormat="1" ht="28.05" customHeight="1">
      <c r="B12" s="451"/>
      <c r="C12" s="451"/>
      <c r="D12" s="174"/>
      <c r="E12" s="451"/>
      <c r="F12" s="451"/>
      <c r="G12" s="175"/>
      <c r="H12" s="452"/>
      <c r="I12" s="452"/>
      <c r="J12" s="175"/>
      <c r="K12" s="452"/>
      <c r="L12" s="452"/>
      <c r="M12" s="175"/>
      <c r="N12" s="175"/>
      <c r="O12" s="451"/>
      <c r="P12" s="451"/>
      <c r="Q12" s="175"/>
      <c r="R12" s="451"/>
      <c r="S12" s="451"/>
      <c r="T12" s="175"/>
      <c r="U12" s="451"/>
      <c r="V12" s="451"/>
      <c r="W12" s="175"/>
      <c r="X12" s="451"/>
      <c r="Y12" s="451"/>
    </row>
    <row r="13" spans="1:25" s="1" customFormat="1" ht="28.05" customHeight="1">
      <c r="B13" s="451"/>
      <c r="C13" s="451"/>
      <c r="D13" s="174"/>
      <c r="E13" s="451"/>
      <c r="F13" s="451"/>
      <c r="G13" s="175"/>
      <c r="H13" s="452"/>
      <c r="I13" s="452"/>
      <c r="J13" s="175"/>
      <c r="K13" s="452"/>
      <c r="L13" s="452"/>
      <c r="M13" s="175"/>
      <c r="N13" s="175"/>
      <c r="O13" s="451"/>
      <c r="P13" s="451"/>
      <c r="Q13" s="175"/>
      <c r="R13" s="451"/>
      <c r="S13" s="451"/>
      <c r="T13" s="175"/>
      <c r="U13" s="451"/>
      <c r="V13" s="451"/>
      <c r="W13" s="175"/>
      <c r="X13" s="451"/>
      <c r="Y13" s="451"/>
    </row>
    <row r="14" spans="1:25" s="1" customFormat="1" ht="28.05" customHeight="1">
      <c r="B14" s="451"/>
      <c r="C14" s="451"/>
      <c r="D14" s="174"/>
      <c r="E14" s="451"/>
      <c r="F14" s="451"/>
      <c r="G14" s="175"/>
      <c r="H14" s="452"/>
      <c r="I14" s="452"/>
      <c r="J14" s="175"/>
      <c r="K14" s="452"/>
      <c r="L14" s="452"/>
      <c r="M14" s="175"/>
      <c r="N14" s="175"/>
      <c r="O14" s="451"/>
      <c r="P14" s="451"/>
      <c r="Q14" s="175"/>
      <c r="R14" s="451"/>
      <c r="S14" s="451"/>
      <c r="T14" s="175"/>
      <c r="U14" s="451"/>
      <c r="V14" s="451"/>
      <c r="W14" s="175"/>
      <c r="X14" s="451"/>
      <c r="Y14" s="451"/>
    </row>
    <row r="15" spans="1:25" s="1" customFormat="1" ht="28.05" customHeight="1">
      <c r="B15" s="451"/>
      <c r="C15" s="451"/>
      <c r="D15" s="174"/>
      <c r="E15" s="451"/>
      <c r="F15" s="451"/>
      <c r="G15" s="175"/>
      <c r="H15" s="452"/>
      <c r="I15" s="452"/>
      <c r="J15" s="175"/>
      <c r="K15" s="452"/>
      <c r="L15" s="452"/>
      <c r="M15" s="175"/>
      <c r="N15" s="175"/>
      <c r="O15" s="451"/>
      <c r="P15" s="451"/>
      <c r="Q15" s="175"/>
      <c r="R15" s="451"/>
      <c r="S15" s="451"/>
      <c r="T15" s="175"/>
      <c r="U15" s="451"/>
      <c r="V15" s="451"/>
      <c r="W15" s="175"/>
      <c r="X15" s="451"/>
      <c r="Y15" s="451"/>
    </row>
    <row r="16" spans="1:25" s="1" customFormat="1" ht="28.05" customHeight="1">
      <c r="B16" s="451"/>
      <c r="C16" s="451"/>
      <c r="D16" s="174"/>
      <c r="E16" s="451"/>
      <c r="F16" s="451"/>
      <c r="G16" s="175"/>
      <c r="H16" s="452"/>
      <c r="I16" s="452"/>
      <c r="J16" s="175"/>
      <c r="K16" s="452"/>
      <c r="L16" s="452"/>
      <c r="M16" s="175"/>
      <c r="N16" s="175"/>
      <c r="O16" s="451"/>
      <c r="P16" s="451"/>
      <c r="Q16" s="175"/>
      <c r="R16" s="451"/>
      <c r="S16" s="451"/>
      <c r="T16" s="175"/>
      <c r="U16" s="451"/>
      <c r="V16" s="451"/>
      <c r="W16" s="175"/>
      <c r="X16" s="451"/>
      <c r="Y16" s="451"/>
    </row>
    <row r="17" spans="1:26" s="1" customFormat="1" ht="28.05" customHeight="1"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6" s="1" customFormat="1" ht="28.05" customHeight="1">
      <c r="A18" s="453" t="s">
        <v>19</v>
      </c>
      <c r="B18" s="453"/>
      <c r="C18" s="453"/>
      <c r="D18" s="453"/>
      <c r="V18" s="354" t="s">
        <v>156</v>
      </c>
      <c r="W18" s="354"/>
      <c r="X18" s="354"/>
      <c r="Y18" s="354"/>
      <c r="Z18" s="6"/>
    </row>
    <row r="19" spans="1:26" s="1" customFormat="1" ht="28.05" customHeight="1">
      <c r="A19" s="287" t="s">
        <v>20</v>
      </c>
      <c r="B19" s="287"/>
      <c r="C19" s="454">
        <v>0.375</v>
      </c>
      <c r="D19" s="454"/>
      <c r="E19" s="279">
        <f>B9</f>
        <v>1</v>
      </c>
      <c r="F19" s="279"/>
      <c r="G19" s="279"/>
      <c r="H19" s="279"/>
      <c r="I19" s="279"/>
      <c r="J19" s="359">
        <f>L19+L20</f>
        <v>0</v>
      </c>
      <c r="K19" s="361" t="s">
        <v>21</v>
      </c>
      <c r="L19" s="36">
        <v>0</v>
      </c>
      <c r="M19" s="17" t="s">
        <v>22</v>
      </c>
      <c r="N19" s="36">
        <v>0</v>
      </c>
      <c r="O19" s="361" t="s">
        <v>23</v>
      </c>
      <c r="P19" s="359">
        <f>N19+N20</f>
        <v>0</v>
      </c>
      <c r="Q19" s="279">
        <f>E9</f>
        <v>2</v>
      </c>
      <c r="R19" s="279"/>
      <c r="S19" s="279"/>
      <c r="T19" s="279"/>
      <c r="U19" s="279"/>
      <c r="V19" s="455" t="s">
        <v>24</v>
      </c>
      <c r="W19" s="455"/>
      <c r="X19" s="455"/>
      <c r="Y19" s="455"/>
    </row>
    <row r="20" spans="1:26" s="1" customFormat="1" ht="28.05" customHeight="1">
      <c r="A20" s="287"/>
      <c r="B20" s="287"/>
      <c r="C20" s="454"/>
      <c r="D20" s="454"/>
      <c r="E20" s="279"/>
      <c r="F20" s="279"/>
      <c r="G20" s="279"/>
      <c r="H20" s="279"/>
      <c r="I20" s="279"/>
      <c r="J20" s="359"/>
      <c r="K20" s="361"/>
      <c r="L20" s="36">
        <v>0</v>
      </c>
      <c r="M20" s="17" t="s">
        <v>22</v>
      </c>
      <c r="N20" s="36">
        <v>0</v>
      </c>
      <c r="O20" s="361"/>
      <c r="P20" s="359"/>
      <c r="Q20" s="279"/>
      <c r="R20" s="279"/>
      <c r="S20" s="279"/>
      <c r="T20" s="279"/>
      <c r="U20" s="279"/>
      <c r="V20" s="455"/>
      <c r="W20" s="455"/>
      <c r="X20" s="455"/>
      <c r="Y20" s="455"/>
    </row>
    <row r="21" spans="1:26" s="1" customFormat="1" ht="20.100000000000001" customHeight="1">
      <c r="B21" s="37"/>
      <c r="J21" s="38"/>
      <c r="K21" s="39"/>
      <c r="L21" s="40"/>
      <c r="M21" s="41"/>
      <c r="N21" s="40"/>
      <c r="O21" s="42"/>
      <c r="P21" s="40"/>
      <c r="V21" s="157"/>
      <c r="W21" s="157"/>
      <c r="X21" s="157"/>
      <c r="Y21" s="157"/>
    </row>
    <row r="22" spans="1:26" s="1" customFormat="1" ht="28.05" customHeight="1">
      <c r="A22" s="287" t="s">
        <v>25</v>
      </c>
      <c r="B22" s="287"/>
      <c r="C22" s="454">
        <v>0.375</v>
      </c>
      <c r="D22" s="454"/>
      <c r="E22" s="279">
        <f>H9</f>
        <v>3</v>
      </c>
      <c r="F22" s="279"/>
      <c r="G22" s="279"/>
      <c r="H22" s="279"/>
      <c r="I22" s="279"/>
      <c r="J22" s="359">
        <f>L22+L23</f>
        <v>0</v>
      </c>
      <c r="K22" s="361" t="s">
        <v>21</v>
      </c>
      <c r="L22" s="36">
        <v>0</v>
      </c>
      <c r="M22" s="17" t="s">
        <v>22</v>
      </c>
      <c r="N22" s="36">
        <v>0</v>
      </c>
      <c r="O22" s="361" t="s">
        <v>23</v>
      </c>
      <c r="P22" s="359">
        <f>N22+N23</f>
        <v>0</v>
      </c>
      <c r="Q22" s="276">
        <f>K9</f>
        <v>4</v>
      </c>
      <c r="R22" s="276"/>
      <c r="S22" s="276"/>
      <c r="T22" s="276"/>
      <c r="U22" s="276"/>
      <c r="V22" s="455" t="s">
        <v>24</v>
      </c>
      <c r="W22" s="455"/>
      <c r="X22" s="455"/>
      <c r="Y22" s="455"/>
    </row>
    <row r="23" spans="1:26" s="1" customFormat="1" ht="28.05" customHeight="1">
      <c r="A23" s="287"/>
      <c r="B23" s="287"/>
      <c r="C23" s="454"/>
      <c r="D23" s="454"/>
      <c r="E23" s="279"/>
      <c r="F23" s="279"/>
      <c r="G23" s="279"/>
      <c r="H23" s="279"/>
      <c r="I23" s="279"/>
      <c r="J23" s="359"/>
      <c r="K23" s="361"/>
      <c r="L23" s="36">
        <v>0</v>
      </c>
      <c r="M23" s="17" t="s">
        <v>22</v>
      </c>
      <c r="N23" s="36">
        <v>0</v>
      </c>
      <c r="O23" s="361"/>
      <c r="P23" s="359"/>
      <c r="Q23" s="276"/>
      <c r="R23" s="276"/>
      <c r="S23" s="276"/>
      <c r="T23" s="276"/>
      <c r="U23" s="276"/>
      <c r="V23" s="455"/>
      <c r="W23" s="455"/>
      <c r="X23" s="455"/>
      <c r="Y23" s="455"/>
    </row>
    <row r="24" spans="1:26" s="1" customFormat="1" ht="20.100000000000001" customHeight="1">
      <c r="B24" s="37"/>
      <c r="J24" s="38"/>
      <c r="K24" s="39"/>
      <c r="L24" s="40"/>
      <c r="M24" s="41"/>
      <c r="N24" s="40"/>
      <c r="O24" s="42"/>
      <c r="P24" s="40"/>
      <c r="V24" s="157"/>
      <c r="W24" s="157"/>
      <c r="X24" s="157"/>
      <c r="Y24" s="157"/>
    </row>
    <row r="25" spans="1:26" s="1" customFormat="1" ht="28.05" customHeight="1">
      <c r="A25" s="287" t="s">
        <v>26</v>
      </c>
      <c r="B25" s="287"/>
      <c r="C25" s="454">
        <v>0.39930555555555558</v>
      </c>
      <c r="D25" s="454"/>
      <c r="E25" s="279">
        <f>O9</f>
        <v>5</v>
      </c>
      <c r="F25" s="279"/>
      <c r="G25" s="279"/>
      <c r="H25" s="279"/>
      <c r="I25" s="279"/>
      <c r="J25" s="359">
        <f>L25+L26</f>
        <v>0</v>
      </c>
      <c r="K25" s="361" t="s">
        <v>21</v>
      </c>
      <c r="L25" s="36">
        <v>0</v>
      </c>
      <c r="M25" s="17" t="s">
        <v>22</v>
      </c>
      <c r="N25" s="36">
        <v>0</v>
      </c>
      <c r="O25" s="361" t="s">
        <v>23</v>
      </c>
      <c r="P25" s="359">
        <f>N25+N26</f>
        <v>0</v>
      </c>
      <c r="Q25" s="279">
        <f>R9</f>
        <v>6</v>
      </c>
      <c r="R25" s="279"/>
      <c r="S25" s="279"/>
      <c r="T25" s="279"/>
      <c r="U25" s="279"/>
      <c r="V25" s="455" t="s">
        <v>24</v>
      </c>
      <c r="W25" s="455"/>
      <c r="X25" s="455"/>
      <c r="Y25" s="455"/>
    </row>
    <row r="26" spans="1:26" s="1" customFormat="1" ht="28.05" customHeight="1">
      <c r="A26" s="287"/>
      <c r="B26" s="287"/>
      <c r="C26" s="454"/>
      <c r="D26" s="454"/>
      <c r="E26" s="279"/>
      <c r="F26" s="279"/>
      <c r="G26" s="279"/>
      <c r="H26" s="279"/>
      <c r="I26" s="279"/>
      <c r="J26" s="359"/>
      <c r="K26" s="361"/>
      <c r="L26" s="36">
        <v>0</v>
      </c>
      <c r="M26" s="17" t="s">
        <v>22</v>
      </c>
      <c r="N26" s="36">
        <v>0</v>
      </c>
      <c r="O26" s="361"/>
      <c r="P26" s="359"/>
      <c r="Q26" s="279"/>
      <c r="R26" s="279"/>
      <c r="S26" s="279"/>
      <c r="T26" s="279"/>
      <c r="U26" s="279"/>
      <c r="V26" s="455"/>
      <c r="W26" s="455"/>
      <c r="X26" s="455"/>
      <c r="Y26" s="455"/>
    </row>
    <row r="27" spans="1:26" s="1" customFormat="1" ht="20.100000000000001" customHeight="1">
      <c r="B27" s="37"/>
      <c r="J27" s="38"/>
      <c r="K27" s="39"/>
      <c r="L27" s="40"/>
      <c r="M27" s="41"/>
      <c r="N27" s="40"/>
      <c r="O27" s="42"/>
      <c r="P27" s="40"/>
      <c r="V27" s="157"/>
      <c r="W27" s="157"/>
      <c r="X27" s="157"/>
      <c r="Y27" s="157"/>
    </row>
    <row r="28" spans="1:26" s="1" customFormat="1" ht="28.05" customHeight="1">
      <c r="A28" s="287" t="s">
        <v>27</v>
      </c>
      <c r="B28" s="287"/>
      <c r="C28" s="454">
        <v>0.39930555555555558</v>
      </c>
      <c r="D28" s="454"/>
      <c r="E28" s="279">
        <f>U9</f>
        <v>7</v>
      </c>
      <c r="F28" s="279"/>
      <c r="G28" s="279"/>
      <c r="H28" s="279"/>
      <c r="I28" s="279"/>
      <c r="J28" s="359">
        <f>L28+L29</f>
        <v>0</v>
      </c>
      <c r="K28" s="361" t="s">
        <v>21</v>
      </c>
      <c r="L28" s="36">
        <v>0</v>
      </c>
      <c r="M28" s="17" t="s">
        <v>22</v>
      </c>
      <c r="N28" s="36">
        <v>0</v>
      </c>
      <c r="O28" s="361" t="s">
        <v>23</v>
      </c>
      <c r="P28" s="359">
        <f>N28+N29</f>
        <v>0</v>
      </c>
      <c r="Q28" s="276">
        <f>X9</f>
        <v>8</v>
      </c>
      <c r="R28" s="276"/>
      <c r="S28" s="276"/>
      <c r="T28" s="276"/>
      <c r="U28" s="276"/>
      <c r="V28" s="455" t="s">
        <v>24</v>
      </c>
      <c r="W28" s="455"/>
      <c r="X28" s="455"/>
      <c r="Y28" s="455"/>
    </row>
    <row r="29" spans="1:26" s="1" customFormat="1" ht="28.05" customHeight="1">
      <c r="A29" s="287"/>
      <c r="B29" s="287"/>
      <c r="C29" s="454"/>
      <c r="D29" s="454"/>
      <c r="E29" s="279"/>
      <c r="F29" s="279"/>
      <c r="G29" s="279"/>
      <c r="H29" s="279"/>
      <c r="I29" s="279"/>
      <c r="J29" s="359"/>
      <c r="K29" s="361"/>
      <c r="L29" s="36">
        <v>0</v>
      </c>
      <c r="M29" s="17" t="s">
        <v>22</v>
      </c>
      <c r="N29" s="36">
        <v>0</v>
      </c>
      <c r="O29" s="361"/>
      <c r="P29" s="359"/>
      <c r="Q29" s="276"/>
      <c r="R29" s="276"/>
      <c r="S29" s="276"/>
      <c r="T29" s="276"/>
      <c r="U29" s="276"/>
      <c r="V29" s="455"/>
      <c r="W29" s="455"/>
      <c r="X29" s="455"/>
      <c r="Y29" s="455"/>
    </row>
    <row r="30" spans="1:26" s="1" customFormat="1" ht="20.100000000000001" customHeight="1">
      <c r="A30" s="43"/>
      <c r="B30" s="37"/>
      <c r="C30" s="44"/>
      <c r="D30" s="44"/>
      <c r="F30" s="41"/>
      <c r="G30" s="41"/>
      <c r="H30" s="41"/>
      <c r="I30" s="41"/>
      <c r="J30" s="36"/>
      <c r="K30" s="45"/>
      <c r="L30" s="36"/>
      <c r="M30" s="16"/>
      <c r="N30" s="36"/>
      <c r="O30" s="45"/>
      <c r="P30" s="36"/>
      <c r="Q30" s="37"/>
      <c r="R30" s="37"/>
      <c r="S30" s="37"/>
      <c r="T30" s="37"/>
      <c r="V30" s="152"/>
      <c r="W30" s="152"/>
      <c r="X30" s="152"/>
      <c r="Y30" s="152"/>
    </row>
    <row r="31" spans="1:26" s="1" customFormat="1" ht="28.05" customHeight="1">
      <c r="A31" s="453" t="s">
        <v>28</v>
      </c>
      <c r="B31" s="453"/>
      <c r="C31" s="453"/>
      <c r="D31" s="453"/>
      <c r="J31" s="46"/>
      <c r="L31" s="46"/>
      <c r="N31" s="46"/>
      <c r="P31" s="46"/>
      <c r="V31" s="157"/>
      <c r="W31" s="157"/>
      <c r="X31" s="157"/>
      <c r="Y31" s="157"/>
    </row>
    <row r="32" spans="1:26" s="1" customFormat="1" ht="28.05" customHeight="1">
      <c r="A32" s="287" t="s">
        <v>29</v>
      </c>
      <c r="B32" s="287"/>
      <c r="C32" s="454">
        <v>0.44791666666666669</v>
      </c>
      <c r="D32" s="454"/>
      <c r="E32" s="279" t="s">
        <v>30</v>
      </c>
      <c r="F32" s="279"/>
      <c r="G32" s="279"/>
      <c r="H32" s="279"/>
      <c r="I32" s="279"/>
      <c r="J32" s="359">
        <f>L32+L33</f>
        <v>0</v>
      </c>
      <c r="K32" s="361" t="s">
        <v>21</v>
      </c>
      <c r="L32" s="36">
        <v>0</v>
      </c>
      <c r="M32" s="17" t="s">
        <v>22</v>
      </c>
      <c r="N32" s="36">
        <v>0</v>
      </c>
      <c r="O32" s="361" t="s">
        <v>23</v>
      </c>
      <c r="P32" s="359">
        <f>N32+N33</f>
        <v>0</v>
      </c>
      <c r="Q32" s="279" t="s">
        <v>31</v>
      </c>
      <c r="R32" s="279"/>
      <c r="S32" s="279"/>
      <c r="T32" s="279"/>
      <c r="U32" s="279"/>
      <c r="V32" s="455" t="s">
        <v>24</v>
      </c>
      <c r="W32" s="455"/>
      <c r="X32" s="455"/>
      <c r="Y32" s="455"/>
    </row>
    <row r="33" spans="1:25" s="1" customFormat="1" ht="28.05" customHeight="1">
      <c r="A33" s="287"/>
      <c r="B33" s="287"/>
      <c r="C33" s="454"/>
      <c r="D33" s="454"/>
      <c r="E33" s="279"/>
      <c r="F33" s="279"/>
      <c r="G33" s="279"/>
      <c r="H33" s="279"/>
      <c r="I33" s="279"/>
      <c r="J33" s="359"/>
      <c r="K33" s="361"/>
      <c r="L33" s="36">
        <v>0</v>
      </c>
      <c r="M33" s="17" t="s">
        <v>22</v>
      </c>
      <c r="N33" s="36">
        <v>0</v>
      </c>
      <c r="O33" s="361"/>
      <c r="P33" s="359"/>
      <c r="Q33" s="279"/>
      <c r="R33" s="279"/>
      <c r="S33" s="279"/>
      <c r="T33" s="279"/>
      <c r="U33" s="279"/>
      <c r="V33" s="455"/>
      <c r="W33" s="455"/>
      <c r="X33" s="455"/>
      <c r="Y33" s="455"/>
    </row>
    <row r="34" spans="1:25" s="1" customFormat="1" ht="20.100000000000001" customHeight="1">
      <c r="B34" s="37"/>
      <c r="J34" s="46"/>
      <c r="L34" s="46"/>
      <c r="N34" s="46"/>
      <c r="P34" s="46"/>
      <c r="V34" s="157"/>
      <c r="W34" s="157"/>
      <c r="X34" s="157"/>
      <c r="Y34" s="157"/>
    </row>
    <row r="35" spans="1:25" s="1" customFormat="1" ht="28.05" customHeight="1">
      <c r="A35" s="287" t="s">
        <v>32</v>
      </c>
      <c r="B35" s="287"/>
      <c r="C35" s="454">
        <v>0.44791666666666669</v>
      </c>
      <c r="D35" s="454"/>
      <c r="E35" s="279" t="s">
        <v>33</v>
      </c>
      <c r="F35" s="279"/>
      <c r="G35" s="279"/>
      <c r="H35" s="279"/>
      <c r="I35" s="279"/>
      <c r="J35" s="359">
        <f>L35+L36</f>
        <v>0</v>
      </c>
      <c r="K35" s="361" t="s">
        <v>21</v>
      </c>
      <c r="L35" s="36">
        <v>0</v>
      </c>
      <c r="M35" s="17" t="s">
        <v>22</v>
      </c>
      <c r="N35" s="36">
        <v>0</v>
      </c>
      <c r="O35" s="361" t="s">
        <v>23</v>
      </c>
      <c r="P35" s="359">
        <f>N35+N36</f>
        <v>0</v>
      </c>
      <c r="Q35" s="276" t="s">
        <v>34</v>
      </c>
      <c r="R35" s="276"/>
      <c r="S35" s="276"/>
      <c r="T35" s="276"/>
      <c r="U35" s="276"/>
      <c r="V35" s="455" t="s">
        <v>24</v>
      </c>
      <c r="W35" s="455"/>
      <c r="X35" s="455"/>
      <c r="Y35" s="455"/>
    </row>
    <row r="36" spans="1:25" s="1" customFormat="1" ht="28.05" customHeight="1">
      <c r="A36" s="287"/>
      <c r="B36" s="287"/>
      <c r="C36" s="454"/>
      <c r="D36" s="454"/>
      <c r="E36" s="279"/>
      <c r="F36" s="279"/>
      <c r="G36" s="279"/>
      <c r="H36" s="279"/>
      <c r="I36" s="279"/>
      <c r="J36" s="359"/>
      <c r="K36" s="361"/>
      <c r="L36" s="36">
        <v>0</v>
      </c>
      <c r="M36" s="17" t="s">
        <v>22</v>
      </c>
      <c r="N36" s="36">
        <v>0</v>
      </c>
      <c r="O36" s="361"/>
      <c r="P36" s="359"/>
      <c r="Q36" s="276"/>
      <c r="R36" s="276"/>
      <c r="S36" s="276"/>
      <c r="T36" s="276"/>
      <c r="U36" s="276"/>
      <c r="V36" s="455"/>
      <c r="W36" s="455"/>
      <c r="X36" s="455"/>
      <c r="Y36" s="455"/>
    </row>
    <row r="37" spans="1:25" s="1" customFormat="1" ht="20.100000000000001" customHeight="1">
      <c r="A37" s="43"/>
      <c r="B37" s="37"/>
      <c r="C37" s="44"/>
      <c r="D37" s="44"/>
      <c r="F37" s="41"/>
      <c r="G37" s="41"/>
      <c r="H37" s="41"/>
      <c r="I37" s="41"/>
      <c r="J37" s="36"/>
      <c r="K37" s="45"/>
      <c r="L37" s="36"/>
      <c r="M37" s="16"/>
      <c r="N37" s="36"/>
      <c r="O37" s="45"/>
      <c r="P37" s="36"/>
      <c r="Q37" s="37"/>
      <c r="R37" s="37"/>
      <c r="S37" s="37"/>
      <c r="T37" s="37"/>
      <c r="V37" s="152"/>
      <c r="W37" s="152"/>
      <c r="X37" s="152"/>
      <c r="Y37" s="152"/>
    </row>
    <row r="38" spans="1:25" s="1" customFormat="1" ht="28.05" customHeight="1">
      <c r="A38" s="453" t="s">
        <v>35</v>
      </c>
      <c r="B38" s="453"/>
      <c r="C38" s="453"/>
      <c r="D38" s="453"/>
      <c r="J38" s="46"/>
      <c r="L38" s="46"/>
      <c r="N38" s="46"/>
      <c r="P38" s="46"/>
      <c r="V38" s="158"/>
      <c r="W38" s="158"/>
      <c r="X38" s="158"/>
      <c r="Y38" s="158"/>
    </row>
    <row r="39" spans="1:25" s="1" customFormat="1" ht="28.05" customHeight="1">
      <c r="A39" s="287" t="s">
        <v>36</v>
      </c>
      <c r="B39" s="287"/>
      <c r="C39" s="454">
        <v>0.49652777777777779</v>
      </c>
      <c r="D39" s="454"/>
      <c r="E39" s="279" t="s">
        <v>37</v>
      </c>
      <c r="F39" s="279"/>
      <c r="G39" s="279"/>
      <c r="H39" s="279"/>
      <c r="I39" s="279"/>
      <c r="J39" s="456">
        <f>L39+L40</f>
        <v>0</v>
      </c>
      <c r="K39" s="457" t="s">
        <v>21</v>
      </c>
      <c r="L39" s="36">
        <v>0</v>
      </c>
      <c r="M39" s="17" t="s">
        <v>22</v>
      </c>
      <c r="N39" s="36">
        <v>0</v>
      </c>
      <c r="O39" s="457" t="s">
        <v>23</v>
      </c>
      <c r="P39" s="456">
        <f>N39+N40</f>
        <v>0</v>
      </c>
      <c r="Q39" s="279" t="s">
        <v>38</v>
      </c>
      <c r="R39" s="279"/>
      <c r="S39" s="279"/>
      <c r="T39" s="279"/>
      <c r="U39" s="279"/>
      <c r="V39" s="455" t="s">
        <v>24</v>
      </c>
      <c r="W39" s="455"/>
      <c r="X39" s="455"/>
      <c r="Y39" s="455"/>
    </row>
    <row r="40" spans="1:25" s="1" customFormat="1" ht="28.05" customHeight="1">
      <c r="A40" s="287"/>
      <c r="B40" s="287"/>
      <c r="C40" s="454"/>
      <c r="D40" s="454"/>
      <c r="E40" s="279"/>
      <c r="F40" s="279"/>
      <c r="G40" s="279"/>
      <c r="H40" s="279"/>
      <c r="I40" s="279"/>
      <c r="J40" s="456"/>
      <c r="K40" s="457"/>
      <c r="L40" s="36">
        <v>0</v>
      </c>
      <c r="M40" s="17" t="s">
        <v>22</v>
      </c>
      <c r="N40" s="36">
        <v>0</v>
      </c>
      <c r="O40" s="457"/>
      <c r="P40" s="456"/>
      <c r="Q40" s="279"/>
      <c r="R40" s="279"/>
      <c r="S40" s="279"/>
      <c r="T40" s="279"/>
      <c r="U40" s="279"/>
      <c r="V40" s="455"/>
      <c r="W40" s="455"/>
      <c r="X40" s="455"/>
      <c r="Y40" s="455"/>
    </row>
    <row r="41" spans="1:25" ht="28.05" customHeight="1"/>
    <row r="42" spans="1:25" ht="28.05" customHeight="1">
      <c r="A42" s="47" t="s">
        <v>39</v>
      </c>
      <c r="B42" s="48"/>
      <c r="C42" s="49"/>
      <c r="D42" s="49"/>
      <c r="E42" s="50"/>
      <c r="F42" s="50"/>
      <c r="G42" s="50"/>
      <c r="H42" s="50"/>
      <c r="I42" s="46"/>
      <c r="J42" s="8"/>
      <c r="K42" s="16"/>
      <c r="L42" s="16"/>
      <c r="M42" s="16"/>
      <c r="N42" s="8"/>
      <c r="O42" s="36"/>
      <c r="P42" s="50"/>
      <c r="Q42" s="50"/>
      <c r="R42" s="50"/>
      <c r="S42" s="50"/>
      <c r="T42" s="48"/>
      <c r="U42" s="48"/>
      <c r="V42" s="48"/>
      <c r="W42" s="48"/>
    </row>
    <row r="43" spans="1:25" ht="28.05" customHeight="1">
      <c r="A43" s="1"/>
      <c r="B43" s="48"/>
      <c r="C43" s="49"/>
      <c r="D43" s="49"/>
      <c r="E43" s="50"/>
      <c r="F43" s="50"/>
      <c r="G43" s="50"/>
      <c r="H43" s="50"/>
      <c r="I43" s="46"/>
      <c r="J43" s="8"/>
      <c r="K43" s="16"/>
      <c r="L43" s="16"/>
      <c r="M43" s="4"/>
      <c r="N43" s="8"/>
      <c r="O43" s="63"/>
      <c r="P43" s="63"/>
      <c r="Q43" s="63"/>
      <c r="R43" s="63"/>
      <c r="S43" s="63"/>
      <c r="T43" s="64"/>
      <c r="U43" s="64"/>
      <c r="V43" s="64"/>
      <c r="W43" s="64"/>
    </row>
    <row r="44" spans="1:25" ht="28.05" customHeight="1">
      <c r="B44" s="458" t="s">
        <v>40</v>
      </c>
      <c r="C44" s="458"/>
      <c r="D44" s="458"/>
      <c r="E44" s="458"/>
      <c r="F44" s="458"/>
      <c r="G44" s="458"/>
      <c r="H44" s="458"/>
      <c r="I44" s="458"/>
      <c r="J44" s="458"/>
      <c r="K44" s="458"/>
      <c r="L44" s="14"/>
      <c r="M44" s="14"/>
      <c r="N44" s="462"/>
      <c r="O44" s="458" t="s">
        <v>43</v>
      </c>
      <c r="P44" s="458"/>
      <c r="Q44" s="463"/>
      <c r="R44" s="463"/>
      <c r="S44" s="463"/>
      <c r="T44" s="463"/>
      <c r="U44" s="463"/>
      <c r="V44" s="463"/>
      <c r="W44" s="463"/>
      <c r="X44" s="463"/>
    </row>
    <row r="45" spans="1:25" ht="28.05" customHeight="1">
      <c r="B45" s="459"/>
      <c r="C45" s="459"/>
      <c r="D45" s="459"/>
      <c r="E45" s="459"/>
      <c r="F45" s="459"/>
      <c r="G45" s="459"/>
      <c r="H45" s="459"/>
      <c r="I45" s="459"/>
      <c r="J45" s="459"/>
      <c r="K45" s="459"/>
      <c r="L45" s="14"/>
      <c r="M45" s="14"/>
      <c r="N45" s="462"/>
      <c r="O45" s="459"/>
      <c r="P45" s="459"/>
      <c r="Q45" s="464"/>
      <c r="R45" s="464"/>
      <c r="S45" s="464"/>
      <c r="T45" s="464"/>
      <c r="U45" s="464"/>
      <c r="V45" s="464"/>
      <c r="W45" s="464"/>
      <c r="X45" s="464"/>
    </row>
    <row r="46" spans="1:25" ht="28.05" customHeight="1">
      <c r="B46" s="458" t="s">
        <v>41</v>
      </c>
      <c r="C46" s="458"/>
      <c r="D46" s="460"/>
      <c r="E46" s="460"/>
      <c r="F46" s="460"/>
      <c r="G46" s="460"/>
      <c r="H46" s="460"/>
      <c r="I46" s="460"/>
      <c r="J46" s="460"/>
      <c r="K46" s="460"/>
      <c r="L46" s="14"/>
      <c r="M46" s="14"/>
      <c r="N46" s="462"/>
      <c r="O46" s="458" t="s">
        <v>43</v>
      </c>
      <c r="P46" s="458"/>
      <c r="Q46" s="463"/>
      <c r="R46" s="463"/>
      <c r="S46" s="463"/>
      <c r="T46" s="463"/>
      <c r="U46" s="463"/>
      <c r="V46" s="463"/>
      <c r="W46" s="463"/>
      <c r="X46" s="463"/>
    </row>
    <row r="47" spans="1:25" ht="28.05" customHeight="1">
      <c r="B47" s="459"/>
      <c r="C47" s="459"/>
      <c r="D47" s="461"/>
      <c r="E47" s="461"/>
      <c r="F47" s="461"/>
      <c r="G47" s="461"/>
      <c r="H47" s="461"/>
      <c r="I47" s="461"/>
      <c r="J47" s="461"/>
      <c r="K47" s="461"/>
      <c r="L47" s="14"/>
      <c r="M47" s="14"/>
      <c r="N47" s="462"/>
      <c r="O47" s="459"/>
      <c r="P47" s="459"/>
      <c r="Q47" s="464"/>
      <c r="R47" s="464"/>
      <c r="S47" s="464"/>
      <c r="T47" s="464"/>
      <c r="U47" s="464"/>
      <c r="V47" s="464"/>
      <c r="W47" s="464"/>
      <c r="X47" s="464"/>
    </row>
    <row r="48" spans="1:25" ht="28.05" customHeight="1">
      <c r="B48" s="458" t="s">
        <v>44</v>
      </c>
      <c r="C48" s="458"/>
      <c r="D48" s="458"/>
      <c r="E48" s="458"/>
      <c r="F48" s="458"/>
      <c r="G48" s="458"/>
      <c r="H48" s="458"/>
      <c r="I48" s="458"/>
      <c r="J48" s="458"/>
      <c r="K48" s="458"/>
      <c r="L48" s="14"/>
      <c r="M48" s="14"/>
      <c r="N48" s="462"/>
      <c r="O48" s="458" t="s">
        <v>43</v>
      </c>
      <c r="P48" s="458"/>
      <c r="Q48" s="463"/>
      <c r="R48" s="463"/>
      <c r="S48" s="463"/>
      <c r="T48" s="463"/>
      <c r="U48" s="463"/>
      <c r="V48" s="463"/>
      <c r="W48" s="463"/>
      <c r="X48" s="463"/>
    </row>
    <row r="49" spans="2:24" ht="28.05" customHeight="1">
      <c r="B49" s="459"/>
      <c r="C49" s="459"/>
      <c r="D49" s="459"/>
      <c r="E49" s="459"/>
      <c r="F49" s="459"/>
      <c r="G49" s="459"/>
      <c r="H49" s="459"/>
      <c r="I49" s="459"/>
      <c r="J49" s="459"/>
      <c r="K49" s="459"/>
      <c r="L49" s="14"/>
      <c r="M49" s="14"/>
      <c r="N49" s="462"/>
      <c r="O49" s="459"/>
      <c r="P49" s="459"/>
      <c r="Q49" s="464"/>
      <c r="R49" s="464"/>
      <c r="S49" s="464"/>
      <c r="T49" s="464"/>
      <c r="U49" s="464"/>
      <c r="V49" s="464"/>
      <c r="W49" s="464"/>
      <c r="X49" s="464"/>
    </row>
    <row r="50" spans="2:24" ht="28.05" customHeight="1">
      <c r="B50" s="458" t="s">
        <v>44</v>
      </c>
      <c r="C50" s="458"/>
      <c r="D50" s="460"/>
      <c r="E50" s="460"/>
      <c r="F50" s="460"/>
      <c r="G50" s="460"/>
      <c r="H50" s="460"/>
      <c r="I50" s="460"/>
      <c r="J50" s="460"/>
      <c r="K50" s="460"/>
      <c r="L50" s="14"/>
      <c r="M50" s="14"/>
      <c r="N50" s="462"/>
      <c r="O50" s="458" t="s">
        <v>43</v>
      </c>
      <c r="P50" s="458"/>
      <c r="Q50" s="463"/>
      <c r="R50" s="463"/>
      <c r="S50" s="463"/>
      <c r="T50" s="463"/>
      <c r="U50" s="463"/>
      <c r="V50" s="463"/>
      <c r="W50" s="463"/>
      <c r="X50" s="463"/>
    </row>
    <row r="51" spans="2:24" ht="28.05" customHeight="1">
      <c r="B51" s="459"/>
      <c r="C51" s="459"/>
      <c r="D51" s="461"/>
      <c r="E51" s="461"/>
      <c r="F51" s="461"/>
      <c r="G51" s="461"/>
      <c r="H51" s="461"/>
      <c r="I51" s="461"/>
      <c r="J51" s="461"/>
      <c r="K51" s="461"/>
      <c r="L51" s="14"/>
      <c r="M51" s="14"/>
      <c r="N51" s="462"/>
      <c r="O51" s="459"/>
      <c r="P51" s="459"/>
      <c r="Q51" s="464"/>
      <c r="R51" s="464"/>
      <c r="S51" s="464"/>
      <c r="T51" s="464"/>
      <c r="U51" s="464"/>
      <c r="V51" s="464"/>
      <c r="W51" s="464"/>
      <c r="X51" s="464"/>
    </row>
    <row r="52" spans="2:24" ht="28.05" customHeight="1">
      <c r="B52" s="4"/>
      <c r="C52" s="4"/>
      <c r="D52" s="4"/>
      <c r="N52" s="64"/>
      <c r="O52" s="6"/>
      <c r="P52" s="6"/>
      <c r="Q52" s="6"/>
      <c r="R52" s="6"/>
      <c r="T52" s="64"/>
      <c r="U52" s="6"/>
      <c r="V52" s="6"/>
      <c r="W52" s="6"/>
      <c r="X52" s="6"/>
    </row>
  </sheetData>
  <mergeCells count="111">
    <mergeCell ref="B50:C51"/>
    <mergeCell ref="D50:K51"/>
    <mergeCell ref="N50:N51"/>
    <mergeCell ref="O50:P51"/>
    <mergeCell ref="O48:P49"/>
    <mergeCell ref="Q50:X51"/>
    <mergeCell ref="Q48:X49"/>
    <mergeCell ref="B48:C49"/>
    <mergeCell ref="D48:K49"/>
    <mergeCell ref="N48:N49"/>
    <mergeCell ref="Q39:U40"/>
    <mergeCell ref="V39:Y40"/>
    <mergeCell ref="B44:C45"/>
    <mergeCell ref="D44:K45"/>
    <mergeCell ref="N44:N45"/>
    <mergeCell ref="O46:P47"/>
    <mergeCell ref="O44:P45"/>
    <mergeCell ref="Q46:X47"/>
    <mergeCell ref="Q44:X45"/>
    <mergeCell ref="A38:D38"/>
    <mergeCell ref="A39:B40"/>
    <mergeCell ref="C39:D40"/>
    <mergeCell ref="E39:I40"/>
    <mergeCell ref="J39:J40"/>
    <mergeCell ref="K39:K40"/>
    <mergeCell ref="O39:O40"/>
    <mergeCell ref="P39:P40"/>
    <mergeCell ref="B46:C47"/>
    <mergeCell ref="D46:K47"/>
    <mergeCell ref="N46:N47"/>
    <mergeCell ref="A35:B36"/>
    <mergeCell ref="C35:D36"/>
    <mergeCell ref="E35:I36"/>
    <mergeCell ref="J35:J36"/>
    <mergeCell ref="K35:K36"/>
    <mergeCell ref="O35:O36"/>
    <mergeCell ref="P35:P36"/>
    <mergeCell ref="Q35:U36"/>
    <mergeCell ref="V35:Y36"/>
    <mergeCell ref="P28:P29"/>
    <mergeCell ref="Q28:U29"/>
    <mergeCell ref="V28:Y29"/>
    <mergeCell ref="A31:D31"/>
    <mergeCell ref="A32:B33"/>
    <mergeCell ref="C32:D33"/>
    <mergeCell ref="E32:I33"/>
    <mergeCell ref="J32:J33"/>
    <mergeCell ref="K32:K33"/>
    <mergeCell ref="O32:O33"/>
    <mergeCell ref="A28:B29"/>
    <mergeCell ref="C28:D29"/>
    <mergeCell ref="E28:I29"/>
    <mergeCell ref="J28:J29"/>
    <mergeCell ref="K28:K29"/>
    <mergeCell ref="O28:O29"/>
    <mergeCell ref="P32:P33"/>
    <mergeCell ref="Q32:U33"/>
    <mergeCell ref="V32:Y33"/>
    <mergeCell ref="A25:B26"/>
    <mergeCell ref="C25:D26"/>
    <mergeCell ref="E25:I26"/>
    <mergeCell ref="J25:J26"/>
    <mergeCell ref="K25:K26"/>
    <mergeCell ref="O25:O26"/>
    <mergeCell ref="P25:P26"/>
    <mergeCell ref="Q25:U26"/>
    <mergeCell ref="V25:Y26"/>
    <mergeCell ref="A22:B23"/>
    <mergeCell ref="C22:D23"/>
    <mergeCell ref="E22:I23"/>
    <mergeCell ref="J22:J23"/>
    <mergeCell ref="K22:K23"/>
    <mergeCell ref="O22:O23"/>
    <mergeCell ref="P22:P23"/>
    <mergeCell ref="Q22:U23"/>
    <mergeCell ref="V22:Y23"/>
    <mergeCell ref="A19:B20"/>
    <mergeCell ref="C19:D20"/>
    <mergeCell ref="E19:I20"/>
    <mergeCell ref="J19:J20"/>
    <mergeCell ref="K19:K20"/>
    <mergeCell ref="O19:O20"/>
    <mergeCell ref="P19:P20"/>
    <mergeCell ref="Q19:U20"/>
    <mergeCell ref="V19:Y20"/>
    <mergeCell ref="B9:C16"/>
    <mergeCell ref="E9:F16"/>
    <mergeCell ref="H9:I16"/>
    <mergeCell ref="K9:L16"/>
    <mergeCell ref="O9:P16"/>
    <mergeCell ref="R9:S16"/>
    <mergeCell ref="U9:V16"/>
    <mergeCell ref="X9:Y16"/>
    <mergeCell ref="A18:D18"/>
    <mergeCell ref="V18:Y18"/>
    <mergeCell ref="O1:Q1"/>
    <mergeCell ref="R1:Y1"/>
    <mergeCell ref="S2:X2"/>
    <mergeCell ref="M4:N4"/>
    <mergeCell ref="B8:C8"/>
    <mergeCell ref="E8:F8"/>
    <mergeCell ref="H8:I8"/>
    <mergeCell ref="K8:L8"/>
    <mergeCell ref="O8:P8"/>
    <mergeCell ref="R8:S8"/>
    <mergeCell ref="U8:V8"/>
    <mergeCell ref="X8:Y8"/>
    <mergeCell ref="V7:X7"/>
    <mergeCell ref="P7:R7"/>
    <mergeCell ref="I7:K7"/>
    <mergeCell ref="C7:E7"/>
  </mergeCells>
  <phoneticPr fontId="3"/>
  <printOptions horizontalCentered="1" verticalCentered="1"/>
  <pageMargins left="0.59" right="0.59" top="0.39" bottom="0.39" header="0" footer="0"/>
  <pageSetup paperSize="9" scale="5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topLeftCell="A31" zoomScale="70" zoomScaleNormal="100" zoomScaleSheetLayoutView="70" workbookViewId="0">
      <selection activeCell="U63" sqref="U63"/>
    </sheetView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6"/>
      <c r="C1" s="66"/>
      <c r="D1" s="66"/>
      <c r="E1" s="66"/>
      <c r="F1" s="66"/>
      <c r="G1" s="66"/>
      <c r="H1" s="66"/>
      <c r="I1" s="274" t="str">
        <f>U10組合せ!Q3</f>
        <v>１次ラウンド</v>
      </c>
      <c r="J1" s="274"/>
      <c r="K1" s="274"/>
      <c r="L1" s="274"/>
      <c r="M1" s="274"/>
      <c r="N1" s="108"/>
      <c r="O1" s="108"/>
      <c r="P1" s="108"/>
      <c r="Q1" s="108"/>
      <c r="R1" s="108"/>
      <c r="T1" s="275" t="s">
        <v>86</v>
      </c>
      <c r="U1" s="275"/>
      <c r="V1" s="275"/>
      <c r="W1" s="275"/>
      <c r="X1" s="274" t="str">
        <f>U10組合せ!A8</f>
        <v>真岡ハイトラ運動公園陸上競技場</v>
      </c>
      <c r="Y1" s="274"/>
      <c r="Z1" s="274"/>
      <c r="AA1" s="274"/>
      <c r="AB1" s="274"/>
      <c r="AC1" s="274"/>
      <c r="AD1" s="274"/>
      <c r="AE1" s="274"/>
      <c r="AF1" s="274"/>
      <c r="AG1" s="274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2"/>
      <c r="S2" s="72"/>
      <c r="T2" s="72"/>
      <c r="U2" s="7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275" t="s">
        <v>89</v>
      </c>
      <c r="J3" s="275"/>
      <c r="M3" s="72"/>
      <c r="R3" s="72"/>
      <c r="S3" s="72"/>
      <c r="T3" s="72"/>
      <c r="U3" s="72"/>
      <c r="V3" s="10"/>
      <c r="X3" s="275" t="s">
        <v>90</v>
      </c>
      <c r="Y3" s="275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0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10"/>
      <c r="H5" s="11"/>
      <c r="I5" s="11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10"/>
      <c r="W5" s="11"/>
      <c r="X5" s="11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276">
        <v>1</v>
      </c>
      <c r="D6" s="276"/>
      <c r="E6" s="18"/>
      <c r="F6" s="1"/>
      <c r="G6" s="276">
        <v>2</v>
      </c>
      <c r="H6" s="276"/>
      <c r="I6" s="18"/>
      <c r="J6" s="1"/>
      <c r="K6" s="276">
        <v>3</v>
      </c>
      <c r="L6" s="276"/>
      <c r="M6" s="18"/>
      <c r="N6" s="1"/>
      <c r="O6" s="276">
        <v>4</v>
      </c>
      <c r="P6" s="276"/>
      <c r="Q6" s="1"/>
      <c r="R6" s="276">
        <v>5</v>
      </c>
      <c r="S6" s="276"/>
      <c r="T6" s="18"/>
      <c r="U6" s="1"/>
      <c r="V6" s="276">
        <v>6</v>
      </c>
      <c r="W6" s="276"/>
      <c r="X6" s="18"/>
      <c r="Y6" s="1"/>
      <c r="Z6" s="276">
        <v>7</v>
      </c>
      <c r="AA6" s="276"/>
      <c r="AB6" s="18"/>
      <c r="AC6" s="1"/>
      <c r="AD6" s="276">
        <v>8</v>
      </c>
      <c r="AE6" s="276"/>
    </row>
    <row r="7" spans="1:33" ht="20.100000000000001" customHeight="1">
      <c r="A7" s="1"/>
      <c r="B7" s="1"/>
      <c r="C7" s="283" t="str">
        <f>U10組合せ!C8</f>
        <v>ＴＥＡＭ　リフレＳＣ</v>
      </c>
      <c r="D7" s="283"/>
      <c r="E7" s="69"/>
      <c r="F7" s="106"/>
      <c r="G7" s="283" t="str">
        <f>U10組合せ!C10</f>
        <v>大田原城山サッカークラブ</v>
      </c>
      <c r="H7" s="283"/>
      <c r="I7" s="69"/>
      <c r="J7" s="112"/>
      <c r="K7" s="283" t="str">
        <f>U10組合せ!C12</f>
        <v>足利サッカークラブジュニア</v>
      </c>
      <c r="L7" s="283"/>
      <c r="M7" s="69"/>
      <c r="N7" s="112"/>
      <c r="O7" s="283" t="str">
        <f>U10組合せ!C14</f>
        <v>ＦＣプリメーロ</v>
      </c>
      <c r="P7" s="283"/>
      <c r="Q7" s="112"/>
      <c r="R7" s="283" t="str">
        <f>U10組合せ!C16</f>
        <v>ＦＣ中村Ｕ－１０</v>
      </c>
      <c r="S7" s="283"/>
      <c r="T7" s="69"/>
      <c r="U7" s="112"/>
      <c r="V7" s="283" t="str">
        <f>U10組合せ!C18</f>
        <v>Ｓ４　スペランツァ</v>
      </c>
      <c r="W7" s="283"/>
      <c r="X7" s="69"/>
      <c r="Y7" s="112"/>
      <c r="Z7" s="283" t="str">
        <f>U10組合せ!C20</f>
        <v>さくらボン・ディ・ボーラ</v>
      </c>
      <c r="AA7" s="283"/>
      <c r="AB7" s="69"/>
      <c r="AC7" s="112"/>
      <c r="AD7" s="283" t="str">
        <f>U10組合せ!C22</f>
        <v>藤原ＦＣ</v>
      </c>
      <c r="AE7" s="283"/>
    </row>
    <row r="8" spans="1:33" ht="20.100000000000001" customHeight="1">
      <c r="A8" s="1"/>
      <c r="B8" s="1"/>
      <c r="C8" s="283"/>
      <c r="D8" s="283"/>
      <c r="E8" s="69"/>
      <c r="F8" s="106"/>
      <c r="G8" s="283"/>
      <c r="H8" s="283"/>
      <c r="I8" s="69"/>
      <c r="J8" s="112"/>
      <c r="K8" s="283"/>
      <c r="L8" s="283"/>
      <c r="M8" s="69"/>
      <c r="N8" s="112"/>
      <c r="O8" s="283"/>
      <c r="P8" s="283"/>
      <c r="Q8" s="112"/>
      <c r="R8" s="283"/>
      <c r="S8" s="283"/>
      <c r="T8" s="69"/>
      <c r="U8" s="112"/>
      <c r="V8" s="283"/>
      <c r="W8" s="283"/>
      <c r="X8" s="69"/>
      <c r="Y8" s="112"/>
      <c r="Z8" s="283"/>
      <c r="AA8" s="283"/>
      <c r="AB8" s="69"/>
      <c r="AC8" s="112"/>
      <c r="AD8" s="283"/>
      <c r="AE8" s="283"/>
    </row>
    <row r="9" spans="1:33" ht="20.100000000000001" customHeight="1">
      <c r="A9" s="1"/>
      <c r="B9" s="1"/>
      <c r="C9" s="283"/>
      <c r="D9" s="283"/>
      <c r="E9" s="69"/>
      <c r="F9" s="106"/>
      <c r="G9" s="283"/>
      <c r="H9" s="283"/>
      <c r="I9" s="69"/>
      <c r="J9" s="112"/>
      <c r="K9" s="283"/>
      <c r="L9" s="283"/>
      <c r="M9" s="69"/>
      <c r="N9" s="112"/>
      <c r="O9" s="283"/>
      <c r="P9" s="283"/>
      <c r="Q9" s="112"/>
      <c r="R9" s="283"/>
      <c r="S9" s="283"/>
      <c r="T9" s="69"/>
      <c r="U9" s="112"/>
      <c r="V9" s="283"/>
      <c r="W9" s="283"/>
      <c r="X9" s="69"/>
      <c r="Y9" s="112"/>
      <c r="Z9" s="283"/>
      <c r="AA9" s="283"/>
      <c r="AB9" s="69"/>
      <c r="AC9" s="112"/>
      <c r="AD9" s="283"/>
      <c r="AE9" s="283"/>
    </row>
    <row r="10" spans="1:33" ht="19.5" customHeight="1">
      <c r="A10" s="1"/>
      <c r="B10" s="1"/>
      <c r="C10" s="283"/>
      <c r="D10" s="283"/>
      <c r="E10" s="69"/>
      <c r="F10" s="106"/>
      <c r="G10" s="283"/>
      <c r="H10" s="283"/>
      <c r="I10" s="69"/>
      <c r="J10" s="112"/>
      <c r="K10" s="283"/>
      <c r="L10" s="283"/>
      <c r="M10" s="69"/>
      <c r="N10" s="112"/>
      <c r="O10" s="283"/>
      <c r="P10" s="283"/>
      <c r="Q10" s="112"/>
      <c r="R10" s="283"/>
      <c r="S10" s="283"/>
      <c r="T10" s="69"/>
      <c r="U10" s="112"/>
      <c r="V10" s="283"/>
      <c r="W10" s="283"/>
      <c r="X10" s="69"/>
      <c r="Y10" s="112"/>
      <c r="Z10" s="283"/>
      <c r="AA10" s="283"/>
      <c r="AB10" s="69"/>
      <c r="AC10" s="112"/>
      <c r="AD10" s="283"/>
      <c r="AE10" s="283"/>
    </row>
    <row r="11" spans="1:33" ht="20.100000000000001" customHeight="1">
      <c r="A11" s="1"/>
      <c r="B11" s="1"/>
      <c r="C11" s="283"/>
      <c r="D11" s="283"/>
      <c r="E11" s="69"/>
      <c r="F11" s="106"/>
      <c r="G11" s="283"/>
      <c r="H11" s="283"/>
      <c r="I11" s="69"/>
      <c r="J11" s="112"/>
      <c r="K11" s="283"/>
      <c r="L11" s="283"/>
      <c r="M11" s="69"/>
      <c r="N11" s="112"/>
      <c r="O11" s="283"/>
      <c r="P11" s="283"/>
      <c r="Q11" s="112"/>
      <c r="R11" s="283"/>
      <c r="S11" s="283"/>
      <c r="T11" s="69"/>
      <c r="U11" s="112"/>
      <c r="V11" s="283"/>
      <c r="W11" s="283"/>
      <c r="X11" s="69"/>
      <c r="Y11" s="112"/>
      <c r="Z11" s="283"/>
      <c r="AA11" s="283"/>
      <c r="AB11" s="69"/>
      <c r="AC11" s="112"/>
      <c r="AD11" s="283"/>
      <c r="AE11" s="283"/>
    </row>
    <row r="12" spans="1:33" ht="20.100000000000001" customHeight="1">
      <c r="A12" s="1"/>
      <c r="B12" s="1"/>
      <c r="C12" s="283"/>
      <c r="D12" s="283"/>
      <c r="E12" s="69"/>
      <c r="F12" s="106"/>
      <c r="G12" s="283"/>
      <c r="H12" s="283"/>
      <c r="I12" s="69"/>
      <c r="J12" s="112"/>
      <c r="K12" s="283"/>
      <c r="L12" s="283"/>
      <c r="M12" s="69"/>
      <c r="N12" s="112"/>
      <c r="O12" s="283"/>
      <c r="P12" s="283"/>
      <c r="Q12" s="112"/>
      <c r="R12" s="283"/>
      <c r="S12" s="283"/>
      <c r="T12" s="69"/>
      <c r="U12" s="112"/>
      <c r="V12" s="283"/>
      <c r="W12" s="283"/>
      <c r="X12" s="69"/>
      <c r="Y12" s="112"/>
      <c r="Z12" s="283"/>
      <c r="AA12" s="283"/>
      <c r="AB12" s="69"/>
      <c r="AC12" s="112"/>
      <c r="AD12" s="283"/>
      <c r="AE12" s="283"/>
    </row>
    <row r="13" spans="1:33" ht="20.100000000000001" customHeight="1">
      <c r="A13" s="1"/>
      <c r="B13" s="1"/>
      <c r="C13" s="283"/>
      <c r="D13" s="283"/>
      <c r="E13" s="69"/>
      <c r="F13" s="106"/>
      <c r="G13" s="283"/>
      <c r="H13" s="283"/>
      <c r="I13" s="69"/>
      <c r="J13" s="112"/>
      <c r="K13" s="283"/>
      <c r="L13" s="283"/>
      <c r="M13" s="69"/>
      <c r="N13" s="112"/>
      <c r="O13" s="283"/>
      <c r="P13" s="283"/>
      <c r="Q13" s="112"/>
      <c r="R13" s="283"/>
      <c r="S13" s="283"/>
      <c r="T13" s="69"/>
      <c r="U13" s="112"/>
      <c r="V13" s="283"/>
      <c r="W13" s="283"/>
      <c r="X13" s="69"/>
      <c r="Y13" s="112"/>
      <c r="Z13" s="283"/>
      <c r="AA13" s="283"/>
      <c r="AB13" s="69"/>
      <c r="AC13" s="112"/>
      <c r="AD13" s="283"/>
      <c r="AE13" s="283"/>
    </row>
    <row r="14" spans="1:33" ht="19.5" customHeight="1">
      <c r="A14" s="1"/>
      <c r="B14" s="1"/>
      <c r="C14" s="283"/>
      <c r="D14" s="283"/>
      <c r="E14" s="69"/>
      <c r="F14" s="106"/>
      <c r="G14" s="283"/>
      <c r="H14" s="283"/>
      <c r="I14" s="69"/>
      <c r="J14" s="112"/>
      <c r="K14" s="283"/>
      <c r="L14" s="283"/>
      <c r="M14" s="69"/>
      <c r="N14" s="112"/>
      <c r="O14" s="283"/>
      <c r="P14" s="283"/>
      <c r="Q14" s="112"/>
      <c r="R14" s="283"/>
      <c r="S14" s="283"/>
      <c r="T14" s="69"/>
      <c r="U14" s="112"/>
      <c r="V14" s="283"/>
      <c r="W14" s="283"/>
      <c r="X14" s="69"/>
      <c r="Y14" s="112"/>
      <c r="Z14" s="283"/>
      <c r="AA14" s="283"/>
      <c r="AB14" s="69"/>
      <c r="AC14" s="112"/>
      <c r="AD14" s="283"/>
      <c r="AE14" s="283"/>
    </row>
    <row r="15" spans="1:33" ht="19.2">
      <c r="B15" s="68" t="s">
        <v>91</v>
      </c>
      <c r="D15" s="6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13"/>
      <c r="AD15" s="120" t="s">
        <v>158</v>
      </c>
      <c r="AE15" s="120" t="s">
        <v>157</v>
      </c>
      <c r="AF15" s="120" t="s">
        <v>159</v>
      </c>
      <c r="AG15" s="114"/>
    </row>
    <row r="16" spans="1:33" ht="13.5" customHeight="1">
      <c r="B16" s="276" t="s">
        <v>92</v>
      </c>
      <c r="C16" s="276" t="s">
        <v>4</v>
      </c>
      <c r="D16" s="284">
        <v>0.5</v>
      </c>
      <c r="E16" s="284"/>
      <c r="F16" s="284"/>
      <c r="G16" s="279" t="str">
        <f>C7</f>
        <v>ＴＥＡＭ　リフレＳＣ</v>
      </c>
      <c r="H16" s="279"/>
      <c r="I16" s="279"/>
      <c r="J16" s="279"/>
      <c r="K16" s="279"/>
      <c r="L16" s="279"/>
      <c r="M16" s="279"/>
      <c r="N16" s="278">
        <f>P16+P17</f>
        <v>0</v>
      </c>
      <c r="O16" s="285" t="s">
        <v>9</v>
      </c>
      <c r="P16" s="141">
        <v>0</v>
      </c>
      <c r="Q16" s="7" t="s">
        <v>45</v>
      </c>
      <c r="R16" s="141">
        <v>0</v>
      </c>
      <c r="S16" s="285" t="s">
        <v>10</v>
      </c>
      <c r="T16" s="278">
        <f>R16+R17</f>
        <v>0</v>
      </c>
      <c r="U16" s="279" t="str">
        <f>G7</f>
        <v>大田原城山サッカークラブ</v>
      </c>
      <c r="V16" s="279"/>
      <c r="W16" s="279"/>
      <c r="X16" s="279"/>
      <c r="Y16" s="279"/>
      <c r="Z16" s="279"/>
      <c r="AA16" s="279"/>
      <c r="AC16" s="280" t="s">
        <v>127</v>
      </c>
      <c r="AD16" s="286">
        <v>5</v>
      </c>
      <c r="AE16" s="286" t="s">
        <v>157</v>
      </c>
      <c r="AF16" s="286">
        <v>6</v>
      </c>
      <c r="AG16" s="277" t="s">
        <v>128</v>
      </c>
    </row>
    <row r="17" spans="2:33" ht="14.1" customHeight="1">
      <c r="B17" s="276"/>
      <c r="C17" s="276"/>
      <c r="D17" s="284"/>
      <c r="E17" s="284"/>
      <c r="F17" s="284"/>
      <c r="G17" s="279"/>
      <c r="H17" s="279"/>
      <c r="I17" s="279"/>
      <c r="J17" s="279"/>
      <c r="K17" s="279"/>
      <c r="L17" s="279"/>
      <c r="M17" s="279"/>
      <c r="N17" s="278"/>
      <c r="O17" s="285"/>
      <c r="P17" s="141">
        <v>0</v>
      </c>
      <c r="Q17" s="7" t="s">
        <v>45</v>
      </c>
      <c r="R17" s="141">
        <v>0</v>
      </c>
      <c r="S17" s="285"/>
      <c r="T17" s="278"/>
      <c r="U17" s="279"/>
      <c r="V17" s="279"/>
      <c r="W17" s="279"/>
      <c r="X17" s="279"/>
      <c r="Y17" s="279"/>
      <c r="Z17" s="279"/>
      <c r="AA17" s="279"/>
      <c r="AC17" s="280"/>
      <c r="AD17" s="286"/>
      <c r="AE17" s="286"/>
      <c r="AF17" s="286"/>
      <c r="AG17" s="277"/>
    </row>
    <row r="18" spans="2:33" ht="14.1" customHeight="1">
      <c r="B18" s="276" t="s">
        <v>93</v>
      </c>
      <c r="C18" s="276" t="s">
        <v>4</v>
      </c>
      <c r="D18" s="284">
        <v>0.5</v>
      </c>
      <c r="E18" s="284"/>
      <c r="F18" s="284"/>
      <c r="G18" s="279" t="str">
        <f>K7</f>
        <v>足利サッカークラブジュニア</v>
      </c>
      <c r="H18" s="279"/>
      <c r="I18" s="279"/>
      <c r="J18" s="279"/>
      <c r="K18" s="279"/>
      <c r="L18" s="279"/>
      <c r="M18" s="279"/>
      <c r="N18" s="278">
        <f>P18+P19</f>
        <v>0</v>
      </c>
      <c r="O18" s="285" t="s">
        <v>9</v>
      </c>
      <c r="P18" s="141">
        <v>0</v>
      </c>
      <c r="Q18" s="7" t="s">
        <v>45</v>
      </c>
      <c r="R18" s="141">
        <v>0</v>
      </c>
      <c r="S18" s="285" t="s">
        <v>10</v>
      </c>
      <c r="T18" s="278">
        <f>R18+R19</f>
        <v>0</v>
      </c>
      <c r="U18" s="279" t="str">
        <f>O7</f>
        <v>ＦＣプリメーロ</v>
      </c>
      <c r="V18" s="279"/>
      <c r="W18" s="279"/>
      <c r="X18" s="279"/>
      <c r="Y18" s="279"/>
      <c r="Z18" s="279"/>
      <c r="AA18" s="279"/>
      <c r="AC18" s="280" t="s">
        <v>127</v>
      </c>
      <c r="AD18" s="286">
        <v>7</v>
      </c>
      <c r="AE18" s="286" t="s">
        <v>157</v>
      </c>
      <c r="AF18" s="286">
        <v>8</v>
      </c>
      <c r="AG18" s="277" t="s">
        <v>128</v>
      </c>
    </row>
    <row r="19" spans="2:33" ht="14.1" customHeight="1">
      <c r="B19" s="276"/>
      <c r="C19" s="276"/>
      <c r="D19" s="284"/>
      <c r="E19" s="284"/>
      <c r="F19" s="284"/>
      <c r="G19" s="279"/>
      <c r="H19" s="279"/>
      <c r="I19" s="279"/>
      <c r="J19" s="279"/>
      <c r="K19" s="279"/>
      <c r="L19" s="279"/>
      <c r="M19" s="279"/>
      <c r="N19" s="278"/>
      <c r="O19" s="285"/>
      <c r="P19" s="141">
        <v>0</v>
      </c>
      <c r="Q19" s="7" t="s">
        <v>45</v>
      </c>
      <c r="R19" s="141">
        <v>0</v>
      </c>
      <c r="S19" s="285"/>
      <c r="T19" s="278"/>
      <c r="U19" s="279"/>
      <c r="V19" s="279"/>
      <c r="W19" s="279"/>
      <c r="X19" s="279"/>
      <c r="Y19" s="279"/>
      <c r="Z19" s="279"/>
      <c r="AA19" s="279"/>
      <c r="AC19" s="280"/>
      <c r="AD19" s="286"/>
      <c r="AE19" s="286"/>
      <c r="AF19" s="286"/>
      <c r="AG19" s="277"/>
    </row>
    <row r="20" spans="2:33" ht="14.1" customHeight="1">
      <c r="B20" s="276" t="s">
        <v>92</v>
      </c>
      <c r="C20" s="276" t="s">
        <v>5</v>
      </c>
      <c r="D20" s="284">
        <v>0.52430555555555558</v>
      </c>
      <c r="E20" s="284"/>
      <c r="F20" s="284"/>
      <c r="G20" s="279" t="str">
        <f>R7</f>
        <v>ＦＣ中村Ｕ－１０</v>
      </c>
      <c r="H20" s="279"/>
      <c r="I20" s="279"/>
      <c r="J20" s="279"/>
      <c r="K20" s="279"/>
      <c r="L20" s="279"/>
      <c r="M20" s="279"/>
      <c r="N20" s="278">
        <f>P20+P21</f>
        <v>0</v>
      </c>
      <c r="O20" s="285" t="s">
        <v>9</v>
      </c>
      <c r="P20" s="141">
        <v>0</v>
      </c>
      <c r="Q20" s="7" t="s">
        <v>45</v>
      </c>
      <c r="R20" s="141">
        <v>0</v>
      </c>
      <c r="S20" s="285" t="s">
        <v>10</v>
      </c>
      <c r="T20" s="278">
        <f>R20+R21</f>
        <v>0</v>
      </c>
      <c r="U20" s="279" t="str">
        <f>V7</f>
        <v>Ｓ４　スペランツァ</v>
      </c>
      <c r="V20" s="279"/>
      <c r="W20" s="279"/>
      <c r="X20" s="279"/>
      <c r="Y20" s="279"/>
      <c r="Z20" s="279"/>
      <c r="AA20" s="279"/>
      <c r="AC20" s="280" t="s">
        <v>127</v>
      </c>
      <c r="AD20" s="286">
        <v>1</v>
      </c>
      <c r="AE20" s="286" t="s">
        <v>157</v>
      </c>
      <c r="AF20" s="286">
        <v>2</v>
      </c>
      <c r="AG20" s="277" t="s">
        <v>128</v>
      </c>
    </row>
    <row r="21" spans="2:33" ht="14.1" customHeight="1">
      <c r="B21" s="276"/>
      <c r="C21" s="276"/>
      <c r="D21" s="284"/>
      <c r="E21" s="284"/>
      <c r="F21" s="284"/>
      <c r="G21" s="279"/>
      <c r="H21" s="279"/>
      <c r="I21" s="279"/>
      <c r="J21" s="279"/>
      <c r="K21" s="279"/>
      <c r="L21" s="279"/>
      <c r="M21" s="279"/>
      <c r="N21" s="278"/>
      <c r="O21" s="285"/>
      <c r="P21" s="141">
        <v>0</v>
      </c>
      <c r="Q21" s="7" t="s">
        <v>45</v>
      </c>
      <c r="R21" s="141">
        <v>0</v>
      </c>
      <c r="S21" s="285"/>
      <c r="T21" s="278"/>
      <c r="U21" s="279"/>
      <c r="V21" s="279"/>
      <c r="W21" s="279"/>
      <c r="X21" s="279"/>
      <c r="Y21" s="279"/>
      <c r="Z21" s="279"/>
      <c r="AA21" s="279"/>
      <c r="AC21" s="280"/>
      <c r="AD21" s="286"/>
      <c r="AE21" s="286"/>
      <c r="AF21" s="286"/>
      <c r="AG21" s="277"/>
    </row>
    <row r="22" spans="2:33" ht="14.1" customHeight="1">
      <c r="B22" s="276" t="s">
        <v>93</v>
      </c>
      <c r="C22" s="276" t="s">
        <v>5</v>
      </c>
      <c r="D22" s="284">
        <v>0.52430555555555558</v>
      </c>
      <c r="E22" s="284"/>
      <c r="F22" s="284"/>
      <c r="G22" s="279" t="str">
        <f>Z7</f>
        <v>さくらボン・ディ・ボーラ</v>
      </c>
      <c r="H22" s="279"/>
      <c r="I22" s="279"/>
      <c r="J22" s="279"/>
      <c r="K22" s="279"/>
      <c r="L22" s="279"/>
      <c r="M22" s="279"/>
      <c r="N22" s="278">
        <f>P22+P23</f>
        <v>0</v>
      </c>
      <c r="O22" s="285" t="s">
        <v>9</v>
      </c>
      <c r="P22" s="141">
        <v>0</v>
      </c>
      <c r="Q22" s="7" t="s">
        <v>45</v>
      </c>
      <c r="R22" s="141">
        <v>0</v>
      </c>
      <c r="S22" s="285" t="s">
        <v>10</v>
      </c>
      <c r="T22" s="278">
        <f>R22+R23</f>
        <v>0</v>
      </c>
      <c r="U22" s="279" t="str">
        <f>AD7</f>
        <v>藤原ＦＣ</v>
      </c>
      <c r="V22" s="279"/>
      <c r="W22" s="279"/>
      <c r="X22" s="279"/>
      <c r="Y22" s="279"/>
      <c r="Z22" s="279"/>
      <c r="AA22" s="279"/>
      <c r="AC22" s="280" t="s">
        <v>127</v>
      </c>
      <c r="AD22" s="286">
        <v>3</v>
      </c>
      <c r="AE22" s="286" t="s">
        <v>157</v>
      </c>
      <c r="AF22" s="286">
        <v>4</v>
      </c>
      <c r="AG22" s="277" t="s">
        <v>128</v>
      </c>
    </row>
    <row r="23" spans="2:33" ht="14.1" customHeight="1">
      <c r="B23" s="276"/>
      <c r="C23" s="276"/>
      <c r="D23" s="284"/>
      <c r="E23" s="284"/>
      <c r="F23" s="284"/>
      <c r="G23" s="279"/>
      <c r="H23" s="279"/>
      <c r="I23" s="279"/>
      <c r="J23" s="279"/>
      <c r="K23" s="279"/>
      <c r="L23" s="279"/>
      <c r="M23" s="279"/>
      <c r="N23" s="278"/>
      <c r="O23" s="285"/>
      <c r="P23" s="141">
        <v>0</v>
      </c>
      <c r="Q23" s="7" t="s">
        <v>45</v>
      </c>
      <c r="R23" s="141">
        <v>0</v>
      </c>
      <c r="S23" s="285"/>
      <c r="T23" s="278"/>
      <c r="U23" s="279"/>
      <c r="V23" s="279"/>
      <c r="W23" s="279"/>
      <c r="X23" s="279"/>
      <c r="Y23" s="279"/>
      <c r="Z23" s="279"/>
      <c r="AA23" s="279"/>
      <c r="AC23" s="280"/>
      <c r="AD23" s="286"/>
      <c r="AE23" s="286"/>
      <c r="AF23" s="286"/>
      <c r="AG23" s="277"/>
    </row>
    <row r="24" spans="2:33" ht="14.1" customHeight="1">
      <c r="B24" s="276" t="s">
        <v>92</v>
      </c>
      <c r="C24" s="276" t="s">
        <v>6</v>
      </c>
      <c r="D24" s="284">
        <v>0.54861111111111116</v>
      </c>
      <c r="E24" s="284"/>
      <c r="F24" s="284"/>
      <c r="G24" s="279" t="str">
        <f>C7</f>
        <v>ＴＥＡＭ　リフレＳＣ</v>
      </c>
      <c r="H24" s="279"/>
      <c r="I24" s="279"/>
      <c r="J24" s="279"/>
      <c r="K24" s="279"/>
      <c r="L24" s="279"/>
      <c r="M24" s="279"/>
      <c r="N24" s="278">
        <f>P24+P25</f>
        <v>0</v>
      </c>
      <c r="O24" s="285" t="s">
        <v>9</v>
      </c>
      <c r="P24" s="141">
        <v>0</v>
      </c>
      <c r="Q24" s="7" t="s">
        <v>45</v>
      </c>
      <c r="R24" s="141">
        <v>0</v>
      </c>
      <c r="S24" s="285" t="s">
        <v>10</v>
      </c>
      <c r="T24" s="278">
        <f>R24+R25</f>
        <v>0</v>
      </c>
      <c r="U24" s="279" t="str">
        <f>K7</f>
        <v>足利サッカークラブジュニア</v>
      </c>
      <c r="V24" s="279"/>
      <c r="W24" s="279"/>
      <c r="X24" s="279"/>
      <c r="Y24" s="279"/>
      <c r="Z24" s="279"/>
      <c r="AA24" s="279"/>
      <c r="AC24" s="280" t="s">
        <v>127</v>
      </c>
      <c r="AD24" s="286">
        <v>6</v>
      </c>
      <c r="AE24" s="286" t="s">
        <v>157</v>
      </c>
      <c r="AF24" s="286">
        <v>7</v>
      </c>
      <c r="AG24" s="277" t="s">
        <v>128</v>
      </c>
    </row>
    <row r="25" spans="2:33" ht="14.1" customHeight="1">
      <c r="B25" s="276"/>
      <c r="C25" s="276"/>
      <c r="D25" s="284"/>
      <c r="E25" s="284"/>
      <c r="F25" s="284"/>
      <c r="G25" s="279"/>
      <c r="H25" s="279"/>
      <c r="I25" s="279"/>
      <c r="J25" s="279"/>
      <c r="K25" s="279"/>
      <c r="L25" s="279"/>
      <c r="M25" s="279"/>
      <c r="N25" s="278"/>
      <c r="O25" s="285"/>
      <c r="P25" s="141">
        <v>0</v>
      </c>
      <c r="Q25" s="7" t="s">
        <v>45</v>
      </c>
      <c r="R25" s="141">
        <v>0</v>
      </c>
      <c r="S25" s="285"/>
      <c r="T25" s="278"/>
      <c r="U25" s="279"/>
      <c r="V25" s="279"/>
      <c r="W25" s="279"/>
      <c r="X25" s="279"/>
      <c r="Y25" s="279"/>
      <c r="Z25" s="279"/>
      <c r="AA25" s="279"/>
      <c r="AC25" s="280"/>
      <c r="AD25" s="286"/>
      <c r="AE25" s="286"/>
      <c r="AF25" s="286"/>
      <c r="AG25" s="277"/>
    </row>
    <row r="26" spans="2:33" ht="14.1" customHeight="1">
      <c r="B26" s="276" t="s">
        <v>93</v>
      </c>
      <c r="C26" s="276" t="s">
        <v>6</v>
      </c>
      <c r="D26" s="284">
        <v>0.54861111111111116</v>
      </c>
      <c r="E26" s="284"/>
      <c r="F26" s="284"/>
      <c r="G26" s="279" t="str">
        <f>G7</f>
        <v>大田原城山サッカークラブ</v>
      </c>
      <c r="H26" s="279"/>
      <c r="I26" s="279"/>
      <c r="J26" s="279"/>
      <c r="K26" s="279"/>
      <c r="L26" s="279"/>
      <c r="M26" s="279"/>
      <c r="N26" s="278">
        <f>P26+P27</f>
        <v>0</v>
      </c>
      <c r="O26" s="285" t="s">
        <v>9</v>
      </c>
      <c r="P26" s="141">
        <v>0</v>
      </c>
      <c r="Q26" s="7" t="s">
        <v>45</v>
      </c>
      <c r="R26" s="141">
        <v>0</v>
      </c>
      <c r="S26" s="285" t="s">
        <v>10</v>
      </c>
      <c r="T26" s="278">
        <f>R26+R27</f>
        <v>0</v>
      </c>
      <c r="U26" s="279" t="str">
        <f>O7</f>
        <v>ＦＣプリメーロ</v>
      </c>
      <c r="V26" s="279"/>
      <c r="W26" s="279"/>
      <c r="X26" s="279"/>
      <c r="Y26" s="279"/>
      <c r="Z26" s="279"/>
      <c r="AA26" s="279"/>
      <c r="AC26" s="280" t="s">
        <v>127</v>
      </c>
      <c r="AD26" s="286">
        <v>8</v>
      </c>
      <c r="AE26" s="286" t="s">
        <v>157</v>
      </c>
      <c r="AF26" s="286">
        <v>5</v>
      </c>
      <c r="AG26" s="277" t="s">
        <v>128</v>
      </c>
    </row>
    <row r="27" spans="2:33" ht="14.1" customHeight="1">
      <c r="B27" s="276"/>
      <c r="C27" s="276"/>
      <c r="D27" s="284"/>
      <c r="E27" s="284"/>
      <c r="F27" s="284"/>
      <c r="G27" s="279"/>
      <c r="H27" s="279"/>
      <c r="I27" s="279"/>
      <c r="J27" s="279"/>
      <c r="K27" s="279"/>
      <c r="L27" s="279"/>
      <c r="M27" s="279"/>
      <c r="N27" s="278"/>
      <c r="O27" s="285"/>
      <c r="P27" s="141">
        <v>0</v>
      </c>
      <c r="Q27" s="7" t="s">
        <v>45</v>
      </c>
      <c r="R27" s="141">
        <v>0</v>
      </c>
      <c r="S27" s="285"/>
      <c r="T27" s="278"/>
      <c r="U27" s="279"/>
      <c r="V27" s="279"/>
      <c r="W27" s="279"/>
      <c r="X27" s="279"/>
      <c r="Y27" s="279"/>
      <c r="Z27" s="279"/>
      <c r="AA27" s="279"/>
      <c r="AC27" s="280"/>
      <c r="AD27" s="286"/>
      <c r="AE27" s="286"/>
      <c r="AF27" s="286"/>
      <c r="AG27" s="277"/>
    </row>
    <row r="28" spans="2:33" ht="14.1" customHeight="1">
      <c r="B28" s="276" t="s">
        <v>92</v>
      </c>
      <c r="C28" s="276" t="s">
        <v>7</v>
      </c>
      <c r="D28" s="284">
        <v>0.57291666666666663</v>
      </c>
      <c r="E28" s="284"/>
      <c r="F28" s="284"/>
      <c r="G28" s="279" t="str">
        <f>R7</f>
        <v>ＦＣ中村Ｕ－１０</v>
      </c>
      <c r="H28" s="279"/>
      <c r="I28" s="279"/>
      <c r="J28" s="279"/>
      <c r="K28" s="279"/>
      <c r="L28" s="279"/>
      <c r="M28" s="279"/>
      <c r="N28" s="278">
        <f>P28+P29</f>
        <v>0</v>
      </c>
      <c r="O28" s="285" t="s">
        <v>9</v>
      </c>
      <c r="P28" s="141">
        <v>0</v>
      </c>
      <c r="Q28" s="7" t="s">
        <v>45</v>
      </c>
      <c r="R28" s="141">
        <v>0</v>
      </c>
      <c r="S28" s="285" t="s">
        <v>10</v>
      </c>
      <c r="T28" s="278">
        <f>R28+R29</f>
        <v>0</v>
      </c>
      <c r="U28" s="279" t="str">
        <f>Z7</f>
        <v>さくらボン・ディ・ボーラ</v>
      </c>
      <c r="V28" s="279"/>
      <c r="W28" s="279"/>
      <c r="X28" s="279"/>
      <c r="Y28" s="279"/>
      <c r="Z28" s="279"/>
      <c r="AA28" s="279"/>
      <c r="AC28" s="280" t="s">
        <v>127</v>
      </c>
      <c r="AD28" s="286">
        <v>2</v>
      </c>
      <c r="AE28" s="286" t="s">
        <v>157</v>
      </c>
      <c r="AF28" s="286">
        <v>3</v>
      </c>
      <c r="AG28" s="277" t="s">
        <v>128</v>
      </c>
    </row>
    <row r="29" spans="2:33" ht="14.1" customHeight="1">
      <c r="B29" s="276"/>
      <c r="C29" s="276"/>
      <c r="D29" s="284"/>
      <c r="E29" s="284"/>
      <c r="F29" s="284"/>
      <c r="G29" s="279"/>
      <c r="H29" s="279"/>
      <c r="I29" s="279"/>
      <c r="J29" s="279"/>
      <c r="K29" s="279"/>
      <c r="L29" s="279"/>
      <c r="M29" s="279"/>
      <c r="N29" s="278"/>
      <c r="O29" s="285"/>
      <c r="P29" s="141">
        <v>0</v>
      </c>
      <c r="Q29" s="7" t="s">
        <v>45</v>
      </c>
      <c r="R29" s="141">
        <v>0</v>
      </c>
      <c r="S29" s="285"/>
      <c r="T29" s="278"/>
      <c r="U29" s="279"/>
      <c r="V29" s="279"/>
      <c r="W29" s="279"/>
      <c r="X29" s="279"/>
      <c r="Y29" s="279"/>
      <c r="Z29" s="279"/>
      <c r="AA29" s="279"/>
      <c r="AC29" s="280"/>
      <c r="AD29" s="286"/>
      <c r="AE29" s="286"/>
      <c r="AF29" s="286"/>
      <c r="AG29" s="277"/>
    </row>
    <row r="30" spans="2:33" ht="14.1" customHeight="1">
      <c r="B30" s="276" t="s">
        <v>93</v>
      </c>
      <c r="C30" s="276" t="s">
        <v>7</v>
      </c>
      <c r="D30" s="284">
        <v>0.57291666666666663</v>
      </c>
      <c r="E30" s="284"/>
      <c r="F30" s="284"/>
      <c r="G30" s="279" t="str">
        <f>V7</f>
        <v>Ｓ４　スペランツァ</v>
      </c>
      <c r="H30" s="279"/>
      <c r="I30" s="279"/>
      <c r="J30" s="279"/>
      <c r="K30" s="279"/>
      <c r="L30" s="279"/>
      <c r="M30" s="279"/>
      <c r="N30" s="278">
        <f>P30+P31</f>
        <v>0</v>
      </c>
      <c r="O30" s="285" t="s">
        <v>9</v>
      </c>
      <c r="P30" s="141">
        <v>0</v>
      </c>
      <c r="Q30" s="7" t="s">
        <v>45</v>
      </c>
      <c r="R30" s="141">
        <v>0</v>
      </c>
      <c r="S30" s="285" t="s">
        <v>10</v>
      </c>
      <c r="T30" s="278">
        <f>R30+R31</f>
        <v>0</v>
      </c>
      <c r="U30" s="279" t="str">
        <f>AD7</f>
        <v>藤原ＦＣ</v>
      </c>
      <c r="V30" s="279"/>
      <c r="W30" s="279"/>
      <c r="X30" s="279"/>
      <c r="Y30" s="279"/>
      <c r="Z30" s="279"/>
      <c r="AA30" s="279"/>
      <c r="AC30" s="280" t="s">
        <v>127</v>
      </c>
      <c r="AD30" s="286">
        <v>4</v>
      </c>
      <c r="AE30" s="286" t="s">
        <v>157</v>
      </c>
      <c r="AF30" s="286">
        <v>1</v>
      </c>
      <c r="AG30" s="277" t="s">
        <v>128</v>
      </c>
    </row>
    <row r="31" spans="2:33" ht="14.1" customHeight="1">
      <c r="B31" s="276"/>
      <c r="C31" s="276"/>
      <c r="D31" s="284"/>
      <c r="E31" s="284"/>
      <c r="F31" s="284"/>
      <c r="G31" s="279"/>
      <c r="H31" s="279"/>
      <c r="I31" s="279"/>
      <c r="J31" s="279"/>
      <c r="K31" s="279"/>
      <c r="L31" s="279"/>
      <c r="M31" s="279"/>
      <c r="N31" s="278"/>
      <c r="O31" s="285"/>
      <c r="P31" s="141">
        <v>0</v>
      </c>
      <c r="Q31" s="7" t="s">
        <v>45</v>
      </c>
      <c r="R31" s="141">
        <v>0</v>
      </c>
      <c r="S31" s="285"/>
      <c r="T31" s="278"/>
      <c r="U31" s="279"/>
      <c r="V31" s="279"/>
      <c r="W31" s="279"/>
      <c r="X31" s="279"/>
      <c r="Y31" s="279"/>
      <c r="Z31" s="279"/>
      <c r="AA31" s="279"/>
      <c r="AC31" s="280"/>
      <c r="AD31" s="286"/>
      <c r="AE31" s="286"/>
      <c r="AF31" s="286"/>
      <c r="AG31" s="277"/>
    </row>
    <row r="32" spans="2:33" ht="14.1" customHeight="1">
      <c r="B32" s="276" t="s">
        <v>92</v>
      </c>
      <c r="C32" s="276" t="s">
        <v>8</v>
      </c>
      <c r="D32" s="284">
        <v>0.59722222222222221</v>
      </c>
      <c r="E32" s="284"/>
      <c r="F32" s="284"/>
      <c r="G32" s="279" t="str">
        <f>C7</f>
        <v>ＴＥＡＭ　リフレＳＣ</v>
      </c>
      <c r="H32" s="279"/>
      <c r="I32" s="279"/>
      <c r="J32" s="279"/>
      <c r="K32" s="279"/>
      <c r="L32" s="279"/>
      <c r="M32" s="279"/>
      <c r="N32" s="278">
        <f>P32+P33</f>
        <v>0</v>
      </c>
      <c r="O32" s="285" t="s">
        <v>9</v>
      </c>
      <c r="P32" s="141">
        <v>0</v>
      </c>
      <c r="Q32" s="7" t="s">
        <v>45</v>
      </c>
      <c r="R32" s="141">
        <v>0</v>
      </c>
      <c r="S32" s="285" t="s">
        <v>10</v>
      </c>
      <c r="T32" s="278">
        <f>R32+R33</f>
        <v>0</v>
      </c>
      <c r="U32" s="279" t="str">
        <f>O7</f>
        <v>ＦＣプリメーロ</v>
      </c>
      <c r="V32" s="279"/>
      <c r="W32" s="279"/>
      <c r="X32" s="279"/>
      <c r="Y32" s="279"/>
      <c r="Z32" s="279"/>
      <c r="AA32" s="279"/>
      <c r="AC32" s="280" t="s">
        <v>127</v>
      </c>
      <c r="AD32" s="286">
        <v>7</v>
      </c>
      <c r="AE32" s="286" t="s">
        <v>157</v>
      </c>
      <c r="AF32" s="286">
        <v>8</v>
      </c>
      <c r="AG32" s="277" t="s">
        <v>128</v>
      </c>
    </row>
    <row r="33" spans="2:33" ht="14.1" customHeight="1">
      <c r="B33" s="276"/>
      <c r="C33" s="276"/>
      <c r="D33" s="284"/>
      <c r="E33" s="284"/>
      <c r="F33" s="284"/>
      <c r="G33" s="279"/>
      <c r="H33" s="279"/>
      <c r="I33" s="279"/>
      <c r="J33" s="279"/>
      <c r="K33" s="279"/>
      <c r="L33" s="279"/>
      <c r="M33" s="279"/>
      <c r="N33" s="278"/>
      <c r="O33" s="285"/>
      <c r="P33" s="141">
        <v>0</v>
      </c>
      <c r="Q33" s="7" t="s">
        <v>45</v>
      </c>
      <c r="R33" s="141">
        <v>0</v>
      </c>
      <c r="S33" s="285"/>
      <c r="T33" s="278"/>
      <c r="U33" s="279"/>
      <c r="V33" s="279"/>
      <c r="W33" s="279"/>
      <c r="X33" s="279"/>
      <c r="Y33" s="279"/>
      <c r="Z33" s="279"/>
      <c r="AA33" s="279"/>
      <c r="AC33" s="280"/>
      <c r="AD33" s="286"/>
      <c r="AE33" s="286"/>
      <c r="AF33" s="286"/>
      <c r="AG33" s="277"/>
    </row>
    <row r="34" spans="2:33" ht="14.1" customHeight="1">
      <c r="B34" s="276" t="s">
        <v>93</v>
      </c>
      <c r="C34" s="276" t="s">
        <v>8</v>
      </c>
      <c r="D34" s="284">
        <v>0.59722222222222221</v>
      </c>
      <c r="E34" s="284"/>
      <c r="F34" s="284"/>
      <c r="G34" s="279" t="str">
        <f>G7</f>
        <v>大田原城山サッカークラブ</v>
      </c>
      <c r="H34" s="279"/>
      <c r="I34" s="279"/>
      <c r="J34" s="279"/>
      <c r="K34" s="279"/>
      <c r="L34" s="279"/>
      <c r="M34" s="279"/>
      <c r="N34" s="278">
        <f>P34+P35</f>
        <v>0</v>
      </c>
      <c r="O34" s="285" t="s">
        <v>9</v>
      </c>
      <c r="P34" s="141">
        <v>0</v>
      </c>
      <c r="Q34" s="7" t="s">
        <v>45</v>
      </c>
      <c r="R34" s="141">
        <v>0</v>
      </c>
      <c r="S34" s="285" t="s">
        <v>10</v>
      </c>
      <c r="T34" s="278">
        <f>R34+R35</f>
        <v>0</v>
      </c>
      <c r="U34" s="279" t="str">
        <f>K7</f>
        <v>足利サッカークラブジュニア</v>
      </c>
      <c r="V34" s="279"/>
      <c r="W34" s="279"/>
      <c r="X34" s="279"/>
      <c r="Y34" s="279"/>
      <c r="Z34" s="279"/>
      <c r="AA34" s="279"/>
      <c r="AC34" s="280" t="s">
        <v>127</v>
      </c>
      <c r="AD34" s="286">
        <v>5</v>
      </c>
      <c r="AE34" s="286" t="s">
        <v>157</v>
      </c>
      <c r="AF34" s="286">
        <v>6</v>
      </c>
      <c r="AG34" s="277" t="s">
        <v>128</v>
      </c>
    </row>
    <row r="35" spans="2:33" ht="14.1" customHeight="1">
      <c r="B35" s="276"/>
      <c r="C35" s="276"/>
      <c r="D35" s="284"/>
      <c r="E35" s="284"/>
      <c r="F35" s="284"/>
      <c r="G35" s="279"/>
      <c r="H35" s="279"/>
      <c r="I35" s="279"/>
      <c r="J35" s="279"/>
      <c r="K35" s="279"/>
      <c r="L35" s="279"/>
      <c r="M35" s="279"/>
      <c r="N35" s="278"/>
      <c r="O35" s="285"/>
      <c r="P35" s="141">
        <v>0</v>
      </c>
      <c r="Q35" s="7" t="s">
        <v>45</v>
      </c>
      <c r="R35" s="141">
        <v>0</v>
      </c>
      <c r="S35" s="285"/>
      <c r="T35" s="278"/>
      <c r="U35" s="279"/>
      <c r="V35" s="279"/>
      <c r="W35" s="279"/>
      <c r="X35" s="279"/>
      <c r="Y35" s="279"/>
      <c r="Z35" s="279"/>
      <c r="AA35" s="279"/>
      <c r="AC35" s="280"/>
      <c r="AD35" s="286"/>
      <c r="AE35" s="286"/>
      <c r="AF35" s="286"/>
      <c r="AG35" s="277"/>
    </row>
    <row r="36" spans="2:33" ht="14.1" customHeight="1">
      <c r="B36" s="276" t="s">
        <v>92</v>
      </c>
      <c r="C36" s="276" t="s">
        <v>0</v>
      </c>
      <c r="D36" s="284">
        <v>0.62152777777777779</v>
      </c>
      <c r="E36" s="284"/>
      <c r="F36" s="284"/>
      <c r="G36" s="279" t="str">
        <f>R7</f>
        <v>ＦＣ中村Ｕ－１０</v>
      </c>
      <c r="H36" s="279"/>
      <c r="I36" s="279"/>
      <c r="J36" s="279"/>
      <c r="K36" s="279"/>
      <c r="L36" s="279"/>
      <c r="M36" s="279"/>
      <c r="N36" s="278">
        <f>P36+P37</f>
        <v>0</v>
      </c>
      <c r="O36" s="285" t="s">
        <v>9</v>
      </c>
      <c r="P36" s="141">
        <v>0</v>
      </c>
      <c r="Q36" s="7" t="s">
        <v>45</v>
      </c>
      <c r="R36" s="141">
        <v>0</v>
      </c>
      <c r="S36" s="285" t="s">
        <v>10</v>
      </c>
      <c r="T36" s="278">
        <f>R36+R37</f>
        <v>0</v>
      </c>
      <c r="U36" s="279" t="str">
        <f>AD7</f>
        <v>藤原ＦＣ</v>
      </c>
      <c r="V36" s="279"/>
      <c r="W36" s="279"/>
      <c r="X36" s="279"/>
      <c r="Y36" s="279"/>
      <c r="Z36" s="279"/>
      <c r="AA36" s="279"/>
      <c r="AC36" s="280" t="s">
        <v>127</v>
      </c>
      <c r="AD36" s="286">
        <v>3</v>
      </c>
      <c r="AE36" s="286" t="s">
        <v>157</v>
      </c>
      <c r="AF36" s="286">
        <v>4</v>
      </c>
      <c r="AG36" s="277" t="s">
        <v>128</v>
      </c>
    </row>
    <row r="37" spans="2:33" ht="14.1" customHeight="1">
      <c r="B37" s="276"/>
      <c r="C37" s="276"/>
      <c r="D37" s="284"/>
      <c r="E37" s="284"/>
      <c r="F37" s="284"/>
      <c r="G37" s="279"/>
      <c r="H37" s="279"/>
      <c r="I37" s="279"/>
      <c r="J37" s="279"/>
      <c r="K37" s="279"/>
      <c r="L37" s="279"/>
      <c r="M37" s="279"/>
      <c r="N37" s="278"/>
      <c r="O37" s="285"/>
      <c r="P37" s="141">
        <v>0</v>
      </c>
      <c r="Q37" s="7" t="s">
        <v>45</v>
      </c>
      <c r="R37" s="141">
        <v>0</v>
      </c>
      <c r="S37" s="285"/>
      <c r="T37" s="278"/>
      <c r="U37" s="279"/>
      <c r="V37" s="279"/>
      <c r="W37" s="279"/>
      <c r="X37" s="279"/>
      <c r="Y37" s="279"/>
      <c r="Z37" s="279"/>
      <c r="AA37" s="279"/>
      <c r="AC37" s="280"/>
      <c r="AD37" s="286"/>
      <c r="AE37" s="286"/>
      <c r="AF37" s="286"/>
      <c r="AG37" s="277"/>
    </row>
    <row r="38" spans="2:33" ht="14.1" customHeight="1">
      <c r="B38" s="276" t="s">
        <v>93</v>
      </c>
      <c r="C38" s="276" t="s">
        <v>0</v>
      </c>
      <c r="D38" s="284">
        <v>0.62152777777777779</v>
      </c>
      <c r="E38" s="284"/>
      <c r="F38" s="284"/>
      <c r="G38" s="279" t="str">
        <f>V7</f>
        <v>Ｓ４　スペランツァ</v>
      </c>
      <c r="H38" s="279"/>
      <c r="I38" s="279"/>
      <c r="J38" s="279"/>
      <c r="K38" s="279"/>
      <c r="L38" s="279"/>
      <c r="M38" s="279"/>
      <c r="N38" s="278">
        <f>P38+P39</f>
        <v>0</v>
      </c>
      <c r="O38" s="285" t="s">
        <v>9</v>
      </c>
      <c r="P38" s="141">
        <v>0</v>
      </c>
      <c r="Q38" s="7" t="s">
        <v>45</v>
      </c>
      <c r="R38" s="141">
        <v>0</v>
      </c>
      <c r="S38" s="285" t="s">
        <v>10</v>
      </c>
      <c r="T38" s="278">
        <f>R38+R39</f>
        <v>0</v>
      </c>
      <c r="U38" s="279" t="str">
        <f>Z7</f>
        <v>さくらボン・ディ・ボーラ</v>
      </c>
      <c r="V38" s="279"/>
      <c r="W38" s="279"/>
      <c r="X38" s="279"/>
      <c r="Y38" s="279"/>
      <c r="Z38" s="279"/>
      <c r="AA38" s="279"/>
      <c r="AC38" s="280" t="s">
        <v>127</v>
      </c>
      <c r="AD38" s="286">
        <v>1</v>
      </c>
      <c r="AE38" s="286" t="s">
        <v>157</v>
      </c>
      <c r="AF38" s="286">
        <v>2</v>
      </c>
      <c r="AG38" s="277" t="s">
        <v>128</v>
      </c>
    </row>
    <row r="39" spans="2:33" ht="14.1" customHeight="1">
      <c r="B39" s="276"/>
      <c r="C39" s="276"/>
      <c r="D39" s="284"/>
      <c r="E39" s="284"/>
      <c r="F39" s="284"/>
      <c r="G39" s="279"/>
      <c r="H39" s="279"/>
      <c r="I39" s="279"/>
      <c r="J39" s="279"/>
      <c r="K39" s="279"/>
      <c r="L39" s="279"/>
      <c r="M39" s="279"/>
      <c r="N39" s="278"/>
      <c r="O39" s="285"/>
      <c r="P39" s="141">
        <v>0</v>
      </c>
      <c r="Q39" s="7" t="s">
        <v>45</v>
      </c>
      <c r="R39" s="141">
        <v>0</v>
      </c>
      <c r="S39" s="285"/>
      <c r="T39" s="278"/>
      <c r="U39" s="279"/>
      <c r="V39" s="279"/>
      <c r="W39" s="279"/>
      <c r="X39" s="279"/>
      <c r="Y39" s="279"/>
      <c r="Z39" s="279"/>
      <c r="AA39" s="279"/>
      <c r="AC39" s="280"/>
      <c r="AD39" s="286"/>
      <c r="AE39" s="286"/>
      <c r="AF39" s="286"/>
      <c r="AG39" s="277"/>
    </row>
    <row r="40" spans="2:33" ht="8.1" customHeight="1"/>
    <row r="41" spans="2:33" ht="19.5" customHeight="1">
      <c r="B41" s="288" t="str">
        <f>I3 &amp;"リーグ"</f>
        <v>Aリーグ</v>
      </c>
      <c r="C41" s="289"/>
      <c r="D41" s="289"/>
      <c r="E41" s="290"/>
      <c r="F41" s="310" t="str">
        <f>B43</f>
        <v>ＴＥＡＭ　リフレＳＣ</v>
      </c>
      <c r="G41" s="312"/>
      <c r="H41" s="310" t="str">
        <f>B45</f>
        <v>大田原城山サッカークラブ</v>
      </c>
      <c r="I41" s="312"/>
      <c r="J41" s="310" t="str">
        <f>B47</f>
        <v>足利サッカークラブジュニア</v>
      </c>
      <c r="K41" s="312"/>
      <c r="L41" s="310" t="str">
        <f>B49</f>
        <v>ＦＣプリメーロ</v>
      </c>
      <c r="M41" s="312"/>
      <c r="N41" s="294" t="s">
        <v>1</v>
      </c>
      <c r="O41" s="294" t="s">
        <v>2</v>
      </c>
      <c r="P41" s="294" t="s">
        <v>3</v>
      </c>
      <c r="Q41" s="116"/>
      <c r="R41" s="288" t="str">
        <f>X3 &amp;"リーグ"</f>
        <v>AAリーグ</v>
      </c>
      <c r="S41" s="289"/>
      <c r="T41" s="289"/>
      <c r="U41" s="290"/>
      <c r="V41" s="310" t="str">
        <f>R7</f>
        <v>ＦＣ中村Ｕ－１０</v>
      </c>
      <c r="W41" s="312"/>
      <c r="X41" s="310" t="str">
        <f>V7</f>
        <v>Ｓ４　スペランツァ</v>
      </c>
      <c r="Y41" s="312"/>
      <c r="Z41" s="310" t="str">
        <f>Z7</f>
        <v>さくらボン・ディ・ボーラ</v>
      </c>
      <c r="AA41" s="312"/>
      <c r="AB41" s="310" t="str">
        <f>AD7</f>
        <v>藤原ＦＣ</v>
      </c>
      <c r="AC41" s="312"/>
      <c r="AD41" s="294" t="s">
        <v>1</v>
      </c>
      <c r="AE41" s="294" t="s">
        <v>2</v>
      </c>
      <c r="AF41" s="294" t="s">
        <v>3</v>
      </c>
    </row>
    <row r="42" spans="2:33" ht="20.100000000000001" customHeight="1">
      <c r="B42" s="291"/>
      <c r="C42" s="292"/>
      <c r="D42" s="292"/>
      <c r="E42" s="293"/>
      <c r="F42" s="313"/>
      <c r="G42" s="315"/>
      <c r="H42" s="313"/>
      <c r="I42" s="315"/>
      <c r="J42" s="313"/>
      <c r="K42" s="315"/>
      <c r="L42" s="313"/>
      <c r="M42" s="315"/>
      <c r="N42" s="295"/>
      <c r="O42" s="295"/>
      <c r="P42" s="295"/>
      <c r="Q42" s="116"/>
      <c r="R42" s="291"/>
      <c r="S42" s="292"/>
      <c r="T42" s="292"/>
      <c r="U42" s="293"/>
      <c r="V42" s="313"/>
      <c r="W42" s="315"/>
      <c r="X42" s="313"/>
      <c r="Y42" s="315"/>
      <c r="Z42" s="313"/>
      <c r="AA42" s="315"/>
      <c r="AB42" s="313"/>
      <c r="AC42" s="315"/>
      <c r="AD42" s="295"/>
      <c r="AE42" s="295"/>
      <c r="AF42" s="295"/>
    </row>
    <row r="43" spans="2:33" ht="20.100000000000001" customHeight="1">
      <c r="B43" s="310" t="str">
        <f>C7</f>
        <v>ＴＥＡＭ　リフレＳＣ</v>
      </c>
      <c r="C43" s="311"/>
      <c r="D43" s="311"/>
      <c r="E43" s="312"/>
      <c r="F43" s="302"/>
      <c r="G43" s="303"/>
      <c r="H43" s="156">
        <f>N16</f>
        <v>0</v>
      </c>
      <c r="I43" s="156">
        <f>T16</f>
        <v>0</v>
      </c>
      <c r="J43" s="156">
        <f>N24</f>
        <v>0</v>
      </c>
      <c r="K43" s="156">
        <f>T24</f>
        <v>0</v>
      </c>
      <c r="L43" s="156">
        <f>N32</f>
        <v>0</v>
      </c>
      <c r="M43" s="156">
        <f>T32</f>
        <v>0</v>
      </c>
      <c r="N43" s="306">
        <f>COUNTIF(F44:M44,"○")*3+COUNTIF(F44:M44,"△")</f>
        <v>3</v>
      </c>
      <c r="O43" s="306">
        <f>H43-I43+J43-K43+L43-M43</f>
        <v>0</v>
      </c>
      <c r="P43" s="308"/>
      <c r="Q43" s="18"/>
      <c r="R43" s="310" t="str">
        <f>R7</f>
        <v>ＦＣ中村Ｕ－１０</v>
      </c>
      <c r="S43" s="311"/>
      <c r="T43" s="311"/>
      <c r="U43" s="312"/>
      <c r="V43" s="302"/>
      <c r="W43" s="303"/>
      <c r="X43" s="156">
        <f>N20</f>
        <v>0</v>
      </c>
      <c r="Y43" s="156">
        <f>T20</f>
        <v>0</v>
      </c>
      <c r="Z43" s="156">
        <f>N28</f>
        <v>0</v>
      </c>
      <c r="AA43" s="156">
        <f>T28</f>
        <v>0</v>
      </c>
      <c r="AB43" s="156">
        <f>N36</f>
        <v>0</v>
      </c>
      <c r="AC43" s="156">
        <f>T36</f>
        <v>0</v>
      </c>
      <c r="AD43" s="306">
        <f>COUNTIF(V44:AC44,"○")*3+COUNTIF(V44:AC44,"△")</f>
        <v>3</v>
      </c>
      <c r="AE43" s="306">
        <f>X43-Y43+Z43-AA43+AB43-AC43</f>
        <v>0</v>
      </c>
      <c r="AF43" s="308"/>
    </row>
    <row r="44" spans="2:33" ht="20.100000000000001" customHeight="1">
      <c r="B44" s="313"/>
      <c r="C44" s="314"/>
      <c r="D44" s="314"/>
      <c r="E44" s="315"/>
      <c r="F44" s="304"/>
      <c r="G44" s="305"/>
      <c r="H44" s="332" t="str">
        <f>IF(H43&gt;I43,"○",IF(H43&lt;I43,"×",IF(H43=I43,"△")))</f>
        <v>△</v>
      </c>
      <c r="I44" s="333"/>
      <c r="J44" s="332" t="str">
        <f>IF(J43&gt;K43,"○",IF(J43&lt;K43,"×",IF(J43=K43,"△")))</f>
        <v>△</v>
      </c>
      <c r="K44" s="333"/>
      <c r="L44" s="332" t="str">
        <f>IF(L43&gt;M43,"○",IF(L43&lt;M43,"×",IF(L43=M43,"△")))</f>
        <v>△</v>
      </c>
      <c r="M44" s="333"/>
      <c r="N44" s="307"/>
      <c r="O44" s="307"/>
      <c r="P44" s="309"/>
      <c r="Q44" s="18"/>
      <c r="R44" s="313"/>
      <c r="S44" s="314"/>
      <c r="T44" s="314"/>
      <c r="U44" s="315"/>
      <c r="V44" s="304"/>
      <c r="W44" s="305"/>
      <c r="X44" s="332" t="str">
        <f>IF(X43&gt;Y43,"○",IF(X43&lt;Y43,"×",IF(X43=Y43,"△")))</f>
        <v>△</v>
      </c>
      <c r="Y44" s="333"/>
      <c r="Z44" s="332" t="str">
        <f>IF(Z43&gt;AA43,"○",IF(Z43&lt;AA43,"×",IF(Z43=AA43,"△")))</f>
        <v>△</v>
      </c>
      <c r="AA44" s="333"/>
      <c r="AB44" s="332" t="str">
        <f>IF(AB43&gt;AC43,"○",IF(AB43&lt;AC43,"×",IF(AB43=AC43,"△")))</f>
        <v>△</v>
      </c>
      <c r="AC44" s="333"/>
      <c r="AD44" s="307"/>
      <c r="AE44" s="307"/>
      <c r="AF44" s="309"/>
    </row>
    <row r="45" spans="2:33" ht="20.100000000000001" customHeight="1">
      <c r="B45" s="310" t="str">
        <f>G7</f>
        <v>大田原城山サッカークラブ</v>
      </c>
      <c r="C45" s="311"/>
      <c r="D45" s="311"/>
      <c r="E45" s="312"/>
      <c r="F45" s="156">
        <f>I43</f>
        <v>0</v>
      </c>
      <c r="G45" s="156">
        <f>H43</f>
        <v>0</v>
      </c>
      <c r="H45" s="302"/>
      <c r="I45" s="303"/>
      <c r="J45" s="156">
        <f>N34</f>
        <v>0</v>
      </c>
      <c r="K45" s="156">
        <f>T34</f>
        <v>0</v>
      </c>
      <c r="L45" s="156">
        <f>N26</f>
        <v>0</v>
      </c>
      <c r="M45" s="156">
        <f>T26</f>
        <v>0</v>
      </c>
      <c r="N45" s="306">
        <f>COUNTIF(F46:M46,"○")*3+COUNTIF(F46:M46,"△")</f>
        <v>3</v>
      </c>
      <c r="O45" s="306">
        <f>F45-G45+J45-K45+L45-M45</f>
        <v>0</v>
      </c>
      <c r="P45" s="308"/>
      <c r="Q45" s="18"/>
      <c r="R45" s="310" t="str">
        <f>V7</f>
        <v>Ｓ４　スペランツァ</v>
      </c>
      <c r="S45" s="311"/>
      <c r="T45" s="311"/>
      <c r="U45" s="312"/>
      <c r="V45" s="156">
        <f>Y43</f>
        <v>0</v>
      </c>
      <c r="W45" s="156">
        <f>X43</f>
        <v>0</v>
      </c>
      <c r="X45" s="302"/>
      <c r="Y45" s="303"/>
      <c r="Z45" s="156">
        <f>N38</f>
        <v>0</v>
      </c>
      <c r="AA45" s="156">
        <f>T38</f>
        <v>0</v>
      </c>
      <c r="AB45" s="156">
        <f>N30</f>
        <v>0</v>
      </c>
      <c r="AC45" s="156">
        <f>T30</f>
        <v>0</v>
      </c>
      <c r="AD45" s="306">
        <f>COUNTIF(V46:AC46,"○")*3+COUNTIF(V46:AC46,"△")</f>
        <v>3</v>
      </c>
      <c r="AE45" s="306">
        <f>V45-W45+Z45-AA45+AB45-AC45</f>
        <v>0</v>
      </c>
      <c r="AF45" s="308"/>
    </row>
    <row r="46" spans="2:33" ht="20.100000000000001" customHeight="1">
      <c r="B46" s="313"/>
      <c r="C46" s="314"/>
      <c r="D46" s="314"/>
      <c r="E46" s="315"/>
      <c r="F46" s="332" t="str">
        <f>IF(F45&gt;G45,"○",IF(F45&lt;G45,"×",IF(F45=G45,"△")))</f>
        <v>△</v>
      </c>
      <c r="G46" s="333"/>
      <c r="H46" s="304"/>
      <c r="I46" s="305"/>
      <c r="J46" s="332" t="str">
        <f>IF(J45&gt;K45,"○",IF(J45&lt;K45,"×",IF(J45=K45,"△")))</f>
        <v>△</v>
      </c>
      <c r="K46" s="333"/>
      <c r="L46" s="332" t="str">
        <f>IF(L45&gt;M45,"○",IF(L45&lt;M45,"×",IF(L45=M45,"△")))</f>
        <v>△</v>
      </c>
      <c r="M46" s="333"/>
      <c r="N46" s="307"/>
      <c r="O46" s="307"/>
      <c r="P46" s="309"/>
      <c r="Q46" s="18"/>
      <c r="R46" s="313"/>
      <c r="S46" s="314"/>
      <c r="T46" s="314"/>
      <c r="U46" s="315"/>
      <c r="V46" s="332" t="str">
        <f>IF(V45&gt;W45,"○",IF(V45&lt;W45,"×",IF(V45=W45,"△")))</f>
        <v>△</v>
      </c>
      <c r="W46" s="333"/>
      <c r="X46" s="304"/>
      <c r="Y46" s="305"/>
      <c r="Z46" s="332" t="str">
        <f>IF(Z45&gt;AA45,"○",IF(Z45&lt;AA45,"×",IF(Z45=AA45,"△")))</f>
        <v>△</v>
      </c>
      <c r="AA46" s="333"/>
      <c r="AB46" s="332" t="str">
        <f>IF(AB45&gt;AC45,"○",IF(AB45&lt;AC45,"×",IF(AB45=AC45,"△")))</f>
        <v>△</v>
      </c>
      <c r="AC46" s="333"/>
      <c r="AD46" s="307"/>
      <c r="AE46" s="307"/>
      <c r="AF46" s="309"/>
    </row>
    <row r="47" spans="2:33" ht="20.100000000000001" customHeight="1">
      <c r="B47" s="310" t="str">
        <f>K7</f>
        <v>足利サッカークラブジュニア</v>
      </c>
      <c r="C47" s="311"/>
      <c r="D47" s="311"/>
      <c r="E47" s="312"/>
      <c r="F47" s="156">
        <f>K43</f>
        <v>0</v>
      </c>
      <c r="G47" s="156">
        <f>J43</f>
        <v>0</v>
      </c>
      <c r="H47" s="156">
        <f>K45</f>
        <v>0</v>
      </c>
      <c r="I47" s="156">
        <f>J45</f>
        <v>0</v>
      </c>
      <c r="J47" s="302"/>
      <c r="K47" s="303"/>
      <c r="L47" s="156">
        <f>N18</f>
        <v>0</v>
      </c>
      <c r="M47" s="156">
        <f>T18</f>
        <v>0</v>
      </c>
      <c r="N47" s="306">
        <f>COUNTIF(F48:M48,"○")*3+COUNTIF(F48:M48,"△")</f>
        <v>3</v>
      </c>
      <c r="O47" s="306">
        <f>F47-G47+H47-I47+L47-M47</f>
        <v>0</v>
      </c>
      <c r="P47" s="308"/>
      <c r="Q47" s="18"/>
      <c r="R47" s="310" t="str">
        <f>Z7</f>
        <v>さくらボン・ディ・ボーラ</v>
      </c>
      <c r="S47" s="311"/>
      <c r="T47" s="311"/>
      <c r="U47" s="312"/>
      <c r="V47" s="156">
        <f>AA43</f>
        <v>0</v>
      </c>
      <c r="W47" s="156">
        <f>Z43</f>
        <v>0</v>
      </c>
      <c r="X47" s="156">
        <f>AA45</f>
        <v>0</v>
      </c>
      <c r="Y47" s="156">
        <f>Z45</f>
        <v>0</v>
      </c>
      <c r="Z47" s="302"/>
      <c r="AA47" s="303"/>
      <c r="AB47" s="156">
        <f>N22</f>
        <v>0</v>
      </c>
      <c r="AC47" s="156">
        <f>T22</f>
        <v>0</v>
      </c>
      <c r="AD47" s="306">
        <f>COUNTIF(V48:AC48,"○")*3+COUNTIF(V48:AC48,"△")</f>
        <v>3</v>
      </c>
      <c r="AE47" s="306">
        <f>V47-W47+X47-Y47+AB47-AC47</f>
        <v>0</v>
      </c>
      <c r="AF47" s="308"/>
    </row>
    <row r="48" spans="2:33" ht="20.100000000000001" customHeight="1">
      <c r="B48" s="313"/>
      <c r="C48" s="314"/>
      <c r="D48" s="314"/>
      <c r="E48" s="315"/>
      <c r="F48" s="332" t="str">
        <f>IF(F47&gt;G47,"○",IF(F47&lt;G47,"×",IF(F47=G47,"△")))</f>
        <v>△</v>
      </c>
      <c r="G48" s="333"/>
      <c r="H48" s="332" t="str">
        <f>IF(H47&gt;I47,"○",IF(H47&lt;I47,"×",IF(H47=I47,"△")))</f>
        <v>△</v>
      </c>
      <c r="I48" s="333"/>
      <c r="J48" s="304"/>
      <c r="K48" s="305"/>
      <c r="L48" s="332" t="str">
        <f>IF(L47&gt;M47,"○",IF(L47&lt;M47,"×",IF(L47=M47,"△")))</f>
        <v>△</v>
      </c>
      <c r="M48" s="333"/>
      <c r="N48" s="307"/>
      <c r="O48" s="307"/>
      <c r="P48" s="309"/>
      <c r="Q48" s="18"/>
      <c r="R48" s="313"/>
      <c r="S48" s="314"/>
      <c r="T48" s="314"/>
      <c r="U48" s="315"/>
      <c r="V48" s="332" t="str">
        <f>IF(V47&gt;W47,"○",IF(V47&lt;W47,"×",IF(V47=W47,"△")))</f>
        <v>△</v>
      </c>
      <c r="W48" s="333"/>
      <c r="X48" s="332" t="str">
        <f>IF(X47&gt;Y47,"○",IF(X47&lt;Y47,"×",IF(X47=Y47,"△")))</f>
        <v>△</v>
      </c>
      <c r="Y48" s="333"/>
      <c r="Z48" s="304"/>
      <c r="AA48" s="305"/>
      <c r="AB48" s="332" t="str">
        <f>IF(AB47&gt;AC47,"○",IF(AB47&lt;AC47,"×",IF(AB47=AC47,"△")))</f>
        <v>△</v>
      </c>
      <c r="AC48" s="333"/>
      <c r="AD48" s="307"/>
      <c r="AE48" s="307"/>
      <c r="AF48" s="309"/>
    </row>
    <row r="49" spans="1:33" ht="20.100000000000001" customHeight="1">
      <c r="B49" s="310" t="str">
        <f>O7</f>
        <v>ＦＣプリメーロ</v>
      </c>
      <c r="C49" s="311"/>
      <c r="D49" s="311"/>
      <c r="E49" s="312"/>
      <c r="F49" s="156">
        <f>M43</f>
        <v>0</v>
      </c>
      <c r="G49" s="156">
        <f>L43</f>
        <v>0</v>
      </c>
      <c r="H49" s="156">
        <f>M45</f>
        <v>0</v>
      </c>
      <c r="I49" s="156">
        <f>L45</f>
        <v>0</v>
      </c>
      <c r="J49" s="156">
        <f>M47</f>
        <v>0</v>
      </c>
      <c r="K49" s="156">
        <f>L47</f>
        <v>0</v>
      </c>
      <c r="L49" s="302"/>
      <c r="M49" s="303"/>
      <c r="N49" s="306">
        <f>COUNTIF(F50:M50,"○")*3+COUNTIF(F50:M50,"△")</f>
        <v>3</v>
      </c>
      <c r="O49" s="306">
        <f>F49-G49+H49-I49+J49-K49</f>
        <v>0</v>
      </c>
      <c r="P49" s="308"/>
      <c r="Q49" s="18"/>
      <c r="R49" s="310" t="str">
        <f>AD7</f>
        <v>藤原ＦＣ</v>
      </c>
      <c r="S49" s="311"/>
      <c r="T49" s="311"/>
      <c r="U49" s="312"/>
      <c r="V49" s="156">
        <f>AC43</f>
        <v>0</v>
      </c>
      <c r="W49" s="156">
        <f>AB43</f>
        <v>0</v>
      </c>
      <c r="X49" s="156">
        <f>AC45</f>
        <v>0</v>
      </c>
      <c r="Y49" s="156">
        <f>AB45</f>
        <v>0</v>
      </c>
      <c r="Z49" s="156">
        <f>AC47</f>
        <v>0</v>
      </c>
      <c r="AA49" s="156">
        <f>AB47</f>
        <v>0</v>
      </c>
      <c r="AB49" s="302"/>
      <c r="AC49" s="303"/>
      <c r="AD49" s="306">
        <f>COUNTIF(V50:AC50,"○")*3+COUNTIF(V50:AC50,"△")</f>
        <v>3</v>
      </c>
      <c r="AE49" s="306">
        <f>V49-W49+X49-Y49+Z49-AA49</f>
        <v>0</v>
      </c>
      <c r="AF49" s="308"/>
    </row>
    <row r="50" spans="1:33" ht="20.100000000000001" customHeight="1">
      <c r="B50" s="313"/>
      <c r="C50" s="314"/>
      <c r="D50" s="314"/>
      <c r="E50" s="315"/>
      <c r="F50" s="332" t="str">
        <f>IF(F49&gt;G49,"○",IF(F49&lt;G49,"×",IF(F49=G49,"△")))</f>
        <v>△</v>
      </c>
      <c r="G50" s="333"/>
      <c r="H50" s="332" t="str">
        <f>IF(H49&gt;I49,"○",IF(H49&lt;I49,"×",IF(H49=I49,"△")))</f>
        <v>△</v>
      </c>
      <c r="I50" s="333"/>
      <c r="J50" s="332" t="str">
        <f>IF(J49&gt;K49,"○",IF(J49&lt;K49,"×",IF(J49=K49,"△")))</f>
        <v>△</v>
      </c>
      <c r="K50" s="333"/>
      <c r="L50" s="304"/>
      <c r="M50" s="305"/>
      <c r="N50" s="307"/>
      <c r="O50" s="307"/>
      <c r="P50" s="309"/>
      <c r="Q50" s="18"/>
      <c r="R50" s="313"/>
      <c r="S50" s="314"/>
      <c r="T50" s="314"/>
      <c r="U50" s="315"/>
      <c r="V50" s="332" t="str">
        <f>IF(V49&gt;W49,"○",IF(V49&lt;W49,"×",IF(V49=W49,"△")))</f>
        <v>△</v>
      </c>
      <c r="W50" s="333"/>
      <c r="X50" s="332" t="str">
        <f>IF(X49&gt;Y49,"○",IF(X49&lt;Y49,"×",IF(X49=Y49,"△")))</f>
        <v>△</v>
      </c>
      <c r="Y50" s="333"/>
      <c r="Z50" s="332" t="str">
        <f>IF(Z49&gt;AA49,"○",IF(Z49&lt;AA49,"×",IF(Z49=AA49,"△")))</f>
        <v>△</v>
      </c>
      <c r="AA50" s="333"/>
      <c r="AB50" s="304"/>
      <c r="AC50" s="305"/>
      <c r="AD50" s="307"/>
      <c r="AE50" s="307"/>
      <c r="AF50" s="309"/>
    </row>
    <row r="51" spans="1:33" ht="20.100000000000001" customHeight="1"/>
    <row r="52" spans="1:33" ht="21.75" customHeight="1">
      <c r="A52" s="9" t="str">
        <f>A1</f>
        <v>■第1日　10月12日</v>
      </c>
      <c r="B52" s="66"/>
      <c r="C52" s="66"/>
      <c r="D52" s="66"/>
      <c r="E52" s="66"/>
      <c r="F52" s="66"/>
      <c r="G52" s="66"/>
      <c r="H52" s="66"/>
      <c r="I52" s="274" t="str">
        <f>I1</f>
        <v>１次ラウンド</v>
      </c>
      <c r="J52" s="274"/>
      <c r="K52" s="274"/>
      <c r="L52" s="274"/>
      <c r="M52" s="274"/>
      <c r="N52" s="108"/>
      <c r="O52" s="108"/>
      <c r="P52" s="108"/>
      <c r="Q52" s="108"/>
      <c r="R52" s="108"/>
      <c r="T52" s="275" t="s">
        <v>167</v>
      </c>
      <c r="U52" s="275"/>
      <c r="V52" s="275"/>
      <c r="W52" s="275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72"/>
      <c r="S53" s="72"/>
      <c r="T53" s="72"/>
      <c r="U53" s="7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275" t="s">
        <v>46</v>
      </c>
      <c r="J54" s="275"/>
      <c r="M54" s="72"/>
      <c r="R54" s="72"/>
      <c r="S54" s="72"/>
      <c r="T54" s="72"/>
      <c r="U54" s="72"/>
      <c r="V54" s="275" t="s">
        <v>81</v>
      </c>
      <c r="W54" s="275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0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2"/>
      <c r="Y55" s="2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53"/>
      <c r="E56" s="12"/>
      <c r="F56" s="12"/>
      <c r="G56" s="110"/>
      <c r="H56" s="11"/>
      <c r="I56" s="111"/>
      <c r="J56" s="12"/>
      <c r="K56" s="13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10"/>
      <c r="W56" s="11"/>
      <c r="X56" s="111"/>
      <c r="Y56" s="12"/>
      <c r="Z56" s="13"/>
      <c r="AA56" s="3"/>
      <c r="AB56" s="1"/>
      <c r="AC56" s="1"/>
      <c r="AD56" s="1"/>
    </row>
    <row r="57" spans="1:33" ht="20.100000000000001" customHeight="1">
      <c r="A57" s="1"/>
      <c r="B57" s="1"/>
      <c r="C57" s="276">
        <v>1</v>
      </c>
      <c r="D57" s="276"/>
      <c r="E57" s="18"/>
      <c r="F57" s="1"/>
      <c r="G57" s="276">
        <v>2</v>
      </c>
      <c r="H57" s="276"/>
      <c r="I57" s="18"/>
      <c r="J57" s="1"/>
      <c r="K57" s="276">
        <v>3</v>
      </c>
      <c r="L57" s="276"/>
      <c r="M57" s="18"/>
      <c r="N57" s="1"/>
      <c r="O57" s="276">
        <v>4</v>
      </c>
      <c r="P57" s="276"/>
      <c r="Q57" s="1"/>
      <c r="R57" s="276">
        <v>5</v>
      </c>
      <c r="S57" s="276"/>
      <c r="T57" s="18"/>
      <c r="U57" s="1"/>
      <c r="V57" s="276">
        <v>6</v>
      </c>
      <c r="W57" s="276"/>
      <c r="X57" s="18"/>
      <c r="Y57" s="1"/>
      <c r="Z57" s="276">
        <v>7</v>
      </c>
      <c r="AA57" s="276"/>
      <c r="AB57" s="18"/>
      <c r="AC57" s="1"/>
      <c r="AD57" s="276"/>
      <c r="AE57" s="276"/>
    </row>
    <row r="58" spans="1:33" ht="20.100000000000001" customHeight="1">
      <c r="A58" s="1"/>
      <c r="B58" s="1"/>
      <c r="C58" s="283">
        <v>1</v>
      </c>
      <c r="D58" s="283"/>
      <c r="E58" s="69"/>
      <c r="F58" s="106"/>
      <c r="G58" s="283">
        <v>2</v>
      </c>
      <c r="H58" s="283"/>
      <c r="I58" s="69"/>
      <c r="J58" s="112"/>
      <c r="K58" s="283">
        <v>3</v>
      </c>
      <c r="L58" s="283"/>
      <c r="M58" s="69"/>
      <c r="N58" s="112"/>
      <c r="O58" s="283">
        <v>4</v>
      </c>
      <c r="P58" s="283"/>
      <c r="Q58" s="112"/>
      <c r="R58" s="283">
        <v>5</v>
      </c>
      <c r="S58" s="283"/>
      <c r="T58" s="69"/>
      <c r="U58" s="112"/>
      <c r="V58" s="283">
        <v>6</v>
      </c>
      <c r="W58" s="283"/>
      <c r="X58" s="69"/>
      <c r="Y58" s="112"/>
      <c r="Z58" s="283">
        <v>7</v>
      </c>
      <c r="AA58" s="283"/>
      <c r="AB58" s="69"/>
      <c r="AC58" s="112"/>
      <c r="AD58" s="283"/>
      <c r="AE58" s="283"/>
    </row>
    <row r="59" spans="1:33" ht="20.100000000000001" customHeight="1">
      <c r="A59" s="1"/>
      <c r="B59" s="1"/>
      <c r="C59" s="283"/>
      <c r="D59" s="283"/>
      <c r="E59" s="69"/>
      <c r="F59" s="106"/>
      <c r="G59" s="283"/>
      <c r="H59" s="283"/>
      <c r="I59" s="69"/>
      <c r="J59" s="112"/>
      <c r="K59" s="283"/>
      <c r="L59" s="283"/>
      <c r="M59" s="69"/>
      <c r="N59" s="112"/>
      <c r="O59" s="283"/>
      <c r="P59" s="283"/>
      <c r="Q59" s="112"/>
      <c r="R59" s="283"/>
      <c r="S59" s="283"/>
      <c r="T59" s="69"/>
      <c r="U59" s="112"/>
      <c r="V59" s="283"/>
      <c r="W59" s="283"/>
      <c r="X59" s="69"/>
      <c r="Y59" s="112"/>
      <c r="Z59" s="283"/>
      <c r="AA59" s="283"/>
      <c r="AB59" s="69"/>
      <c r="AC59" s="112"/>
      <c r="AD59" s="283"/>
      <c r="AE59" s="283"/>
    </row>
    <row r="60" spans="1:33" ht="20.100000000000001" customHeight="1">
      <c r="A60" s="1"/>
      <c r="B60" s="1"/>
      <c r="C60" s="283"/>
      <c r="D60" s="283"/>
      <c r="E60" s="69"/>
      <c r="F60" s="106"/>
      <c r="G60" s="283"/>
      <c r="H60" s="283"/>
      <c r="I60" s="69"/>
      <c r="J60" s="112"/>
      <c r="K60" s="283"/>
      <c r="L60" s="283"/>
      <c r="M60" s="69"/>
      <c r="N60" s="112"/>
      <c r="O60" s="283"/>
      <c r="P60" s="283"/>
      <c r="Q60" s="112"/>
      <c r="R60" s="283"/>
      <c r="S60" s="283"/>
      <c r="T60" s="69"/>
      <c r="U60" s="112"/>
      <c r="V60" s="283"/>
      <c r="W60" s="283"/>
      <c r="X60" s="69"/>
      <c r="Y60" s="112"/>
      <c r="Z60" s="283"/>
      <c r="AA60" s="283"/>
      <c r="AB60" s="69"/>
      <c r="AC60" s="112"/>
      <c r="AD60" s="283"/>
      <c r="AE60" s="283"/>
    </row>
    <row r="61" spans="1:33" ht="19.5" customHeight="1">
      <c r="A61" s="1"/>
      <c r="B61" s="1"/>
      <c r="C61" s="283"/>
      <c r="D61" s="283"/>
      <c r="E61" s="69"/>
      <c r="F61" s="106"/>
      <c r="G61" s="283"/>
      <c r="H61" s="283"/>
      <c r="I61" s="69"/>
      <c r="J61" s="112"/>
      <c r="K61" s="283"/>
      <c r="L61" s="283"/>
      <c r="M61" s="69"/>
      <c r="N61" s="112"/>
      <c r="O61" s="283"/>
      <c r="P61" s="283"/>
      <c r="Q61" s="112"/>
      <c r="R61" s="283"/>
      <c r="S61" s="283"/>
      <c r="T61" s="69"/>
      <c r="U61" s="112"/>
      <c r="V61" s="283"/>
      <c r="W61" s="283"/>
      <c r="X61" s="69"/>
      <c r="Y61" s="112"/>
      <c r="Z61" s="283"/>
      <c r="AA61" s="283"/>
      <c r="AB61" s="69"/>
      <c r="AC61" s="112"/>
      <c r="AD61" s="283"/>
      <c r="AE61" s="283"/>
    </row>
    <row r="62" spans="1:33" ht="20.100000000000001" customHeight="1">
      <c r="A62" s="1"/>
      <c r="B62" s="1"/>
      <c r="C62" s="283"/>
      <c r="D62" s="283"/>
      <c r="E62" s="69"/>
      <c r="F62" s="106"/>
      <c r="G62" s="283"/>
      <c r="H62" s="283"/>
      <c r="I62" s="69"/>
      <c r="J62" s="112"/>
      <c r="K62" s="283"/>
      <c r="L62" s="283"/>
      <c r="M62" s="69"/>
      <c r="N62" s="112"/>
      <c r="O62" s="283"/>
      <c r="P62" s="283"/>
      <c r="Q62" s="112"/>
      <c r="R62" s="283"/>
      <c r="S62" s="283"/>
      <c r="T62" s="69"/>
      <c r="U62" s="112"/>
      <c r="V62" s="283"/>
      <c r="W62" s="283"/>
      <c r="X62" s="69"/>
      <c r="Y62" s="112"/>
      <c r="Z62" s="283"/>
      <c r="AA62" s="283"/>
      <c r="AB62" s="69"/>
      <c r="AC62" s="112"/>
      <c r="AD62" s="283"/>
      <c r="AE62" s="283"/>
    </row>
    <row r="63" spans="1:33" ht="20.100000000000001" customHeight="1">
      <c r="A63" s="1"/>
      <c r="B63" s="1"/>
      <c r="C63" s="283"/>
      <c r="D63" s="283"/>
      <c r="E63" s="69"/>
      <c r="F63" s="106"/>
      <c r="G63" s="283"/>
      <c r="H63" s="283"/>
      <c r="I63" s="69"/>
      <c r="J63" s="112"/>
      <c r="K63" s="283"/>
      <c r="L63" s="283"/>
      <c r="M63" s="69"/>
      <c r="N63" s="112"/>
      <c r="O63" s="283"/>
      <c r="P63" s="283"/>
      <c r="Q63" s="112"/>
      <c r="R63" s="283"/>
      <c r="S63" s="283"/>
      <c r="T63" s="69"/>
      <c r="U63" s="112"/>
      <c r="V63" s="283"/>
      <c r="W63" s="283"/>
      <c r="X63" s="69"/>
      <c r="Y63" s="112"/>
      <c r="Z63" s="283"/>
      <c r="AA63" s="283"/>
      <c r="AB63" s="69"/>
      <c r="AC63" s="112"/>
      <c r="AD63" s="283"/>
      <c r="AE63" s="283"/>
    </row>
    <row r="64" spans="1:33" ht="20.100000000000001" customHeight="1">
      <c r="A64" s="1"/>
      <c r="B64" s="1"/>
      <c r="C64" s="283"/>
      <c r="D64" s="283"/>
      <c r="E64" s="69"/>
      <c r="F64" s="106"/>
      <c r="G64" s="283"/>
      <c r="H64" s="283"/>
      <c r="I64" s="69"/>
      <c r="J64" s="112"/>
      <c r="K64" s="283"/>
      <c r="L64" s="283"/>
      <c r="M64" s="69"/>
      <c r="N64" s="112"/>
      <c r="O64" s="283"/>
      <c r="P64" s="283"/>
      <c r="Q64" s="112"/>
      <c r="R64" s="283"/>
      <c r="S64" s="283"/>
      <c r="T64" s="69"/>
      <c r="U64" s="112"/>
      <c r="V64" s="283"/>
      <c r="W64" s="283"/>
      <c r="X64" s="69"/>
      <c r="Y64" s="112"/>
      <c r="Z64" s="283"/>
      <c r="AA64" s="283"/>
      <c r="AB64" s="69"/>
      <c r="AC64" s="112"/>
      <c r="AD64" s="283"/>
      <c r="AE64" s="283"/>
    </row>
    <row r="65" spans="1:33" ht="19.5" customHeight="1">
      <c r="A65" s="1"/>
      <c r="B65" s="1"/>
      <c r="C65" s="283"/>
      <c r="D65" s="283"/>
      <c r="E65" s="69"/>
      <c r="F65" s="106"/>
      <c r="G65" s="283"/>
      <c r="H65" s="283"/>
      <c r="I65" s="69"/>
      <c r="J65" s="112"/>
      <c r="K65" s="283"/>
      <c r="L65" s="283"/>
      <c r="M65" s="69"/>
      <c r="N65" s="112"/>
      <c r="O65" s="283"/>
      <c r="P65" s="283"/>
      <c r="Q65" s="112"/>
      <c r="R65" s="283"/>
      <c r="S65" s="283"/>
      <c r="T65" s="69"/>
      <c r="U65" s="112"/>
      <c r="V65" s="283"/>
      <c r="W65" s="283"/>
      <c r="X65" s="69"/>
      <c r="Y65" s="112"/>
      <c r="Z65" s="283"/>
      <c r="AA65" s="283"/>
      <c r="AB65" s="69"/>
      <c r="AC65" s="112"/>
      <c r="AD65" s="283"/>
      <c r="AE65" s="283"/>
    </row>
    <row r="66" spans="1:33" ht="19.2">
      <c r="B66" s="68" t="s">
        <v>91</v>
      </c>
      <c r="D66" s="6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93"/>
      <c r="AC66" s="194"/>
      <c r="AD66" s="195" t="s">
        <v>158</v>
      </c>
      <c r="AE66" s="195" t="s">
        <v>157</v>
      </c>
      <c r="AF66" s="195" t="s">
        <v>159</v>
      </c>
      <c r="AG66" s="196"/>
    </row>
    <row r="67" spans="1:33" ht="13.5" customHeight="1">
      <c r="B67" s="276" t="s">
        <v>92</v>
      </c>
      <c r="C67" s="276" t="s">
        <v>4</v>
      </c>
      <c r="D67" s="284">
        <v>0.5</v>
      </c>
      <c r="E67" s="284"/>
      <c r="F67" s="284"/>
      <c r="G67" s="279">
        <f>C58</f>
        <v>1</v>
      </c>
      <c r="H67" s="279"/>
      <c r="I67" s="279"/>
      <c r="J67" s="279"/>
      <c r="K67" s="279"/>
      <c r="L67" s="279"/>
      <c r="M67" s="279"/>
      <c r="N67" s="278">
        <f>P67+P68</f>
        <v>0</v>
      </c>
      <c r="O67" s="285" t="s">
        <v>9</v>
      </c>
      <c r="P67" s="141">
        <v>0</v>
      </c>
      <c r="Q67" s="7" t="s">
        <v>45</v>
      </c>
      <c r="R67" s="141">
        <v>0</v>
      </c>
      <c r="S67" s="285" t="s">
        <v>10</v>
      </c>
      <c r="T67" s="278">
        <f>R67+R68</f>
        <v>0</v>
      </c>
      <c r="U67" s="279">
        <f>G58</f>
        <v>2</v>
      </c>
      <c r="V67" s="279"/>
      <c r="W67" s="279"/>
      <c r="X67" s="279"/>
      <c r="Y67" s="279"/>
      <c r="Z67" s="279"/>
      <c r="AA67" s="279"/>
      <c r="AB67" s="465"/>
      <c r="AC67" s="465" t="s">
        <v>127</v>
      </c>
      <c r="AD67" s="468">
        <v>5</v>
      </c>
      <c r="AE67" s="468" t="s">
        <v>157</v>
      </c>
      <c r="AF67" s="468">
        <v>6</v>
      </c>
      <c r="AG67" s="469" t="s">
        <v>128</v>
      </c>
    </row>
    <row r="68" spans="1:33" ht="14.1" customHeight="1">
      <c r="B68" s="276"/>
      <c r="C68" s="276"/>
      <c r="D68" s="284"/>
      <c r="E68" s="284"/>
      <c r="F68" s="284"/>
      <c r="G68" s="279"/>
      <c r="H68" s="279"/>
      <c r="I68" s="279"/>
      <c r="J68" s="279"/>
      <c r="K68" s="279"/>
      <c r="L68" s="279"/>
      <c r="M68" s="279"/>
      <c r="N68" s="278"/>
      <c r="O68" s="285"/>
      <c r="P68" s="141">
        <v>0</v>
      </c>
      <c r="Q68" s="7" t="s">
        <v>45</v>
      </c>
      <c r="R68" s="141">
        <v>0</v>
      </c>
      <c r="S68" s="285"/>
      <c r="T68" s="278"/>
      <c r="U68" s="279"/>
      <c r="V68" s="279"/>
      <c r="W68" s="279"/>
      <c r="X68" s="279"/>
      <c r="Y68" s="279"/>
      <c r="Z68" s="279"/>
      <c r="AA68" s="279"/>
      <c r="AB68" s="465"/>
      <c r="AC68" s="465"/>
      <c r="AD68" s="468"/>
      <c r="AE68" s="468"/>
      <c r="AF68" s="468"/>
      <c r="AG68" s="469"/>
    </row>
    <row r="69" spans="1:33" ht="14.1" customHeight="1">
      <c r="B69" s="276" t="s">
        <v>93</v>
      </c>
      <c r="C69" s="276" t="s">
        <v>4</v>
      </c>
      <c r="D69" s="284">
        <v>0.5</v>
      </c>
      <c r="E69" s="284"/>
      <c r="F69" s="284"/>
      <c r="G69" s="279">
        <f>K58</f>
        <v>3</v>
      </c>
      <c r="H69" s="279"/>
      <c r="I69" s="279"/>
      <c r="J69" s="279"/>
      <c r="K69" s="279"/>
      <c r="L69" s="279"/>
      <c r="M69" s="279"/>
      <c r="N69" s="278">
        <f>P69+P70</f>
        <v>0</v>
      </c>
      <c r="O69" s="285" t="s">
        <v>9</v>
      </c>
      <c r="P69" s="141">
        <v>0</v>
      </c>
      <c r="Q69" s="7" t="s">
        <v>45</v>
      </c>
      <c r="R69" s="141">
        <v>0</v>
      </c>
      <c r="S69" s="285" t="s">
        <v>10</v>
      </c>
      <c r="T69" s="278">
        <f>R69+R70</f>
        <v>0</v>
      </c>
      <c r="U69" s="287">
        <f>O58</f>
        <v>4</v>
      </c>
      <c r="V69" s="287"/>
      <c r="W69" s="287"/>
      <c r="X69" s="287"/>
      <c r="Y69" s="287"/>
      <c r="Z69" s="287"/>
      <c r="AA69" s="287"/>
      <c r="AB69" s="465"/>
      <c r="AC69" s="465" t="s">
        <v>127</v>
      </c>
      <c r="AD69" s="468">
        <v>7</v>
      </c>
      <c r="AE69" s="468" t="s">
        <v>157</v>
      </c>
      <c r="AF69" s="468">
        <v>2</v>
      </c>
      <c r="AG69" s="469" t="s">
        <v>128</v>
      </c>
    </row>
    <row r="70" spans="1:33" ht="14.1" customHeight="1">
      <c r="B70" s="276"/>
      <c r="C70" s="276"/>
      <c r="D70" s="284"/>
      <c r="E70" s="284"/>
      <c r="F70" s="284"/>
      <c r="G70" s="279"/>
      <c r="H70" s="279"/>
      <c r="I70" s="279"/>
      <c r="J70" s="279"/>
      <c r="K70" s="279"/>
      <c r="L70" s="279"/>
      <c r="M70" s="279"/>
      <c r="N70" s="278"/>
      <c r="O70" s="285"/>
      <c r="P70" s="141">
        <v>0</v>
      </c>
      <c r="Q70" s="7" t="s">
        <v>45</v>
      </c>
      <c r="R70" s="141">
        <v>0</v>
      </c>
      <c r="S70" s="285"/>
      <c r="T70" s="278"/>
      <c r="U70" s="287"/>
      <c r="V70" s="287"/>
      <c r="W70" s="287"/>
      <c r="X70" s="287"/>
      <c r="Y70" s="287"/>
      <c r="Z70" s="287"/>
      <c r="AA70" s="287"/>
      <c r="AB70" s="465"/>
      <c r="AC70" s="465"/>
      <c r="AD70" s="468"/>
      <c r="AE70" s="468"/>
      <c r="AF70" s="468"/>
      <c r="AG70" s="469"/>
    </row>
    <row r="71" spans="1:33" ht="14.1" customHeight="1">
      <c r="B71" s="276" t="s">
        <v>92</v>
      </c>
      <c r="C71" s="276" t="s">
        <v>5</v>
      </c>
      <c r="D71" s="284">
        <v>0.52083333333333337</v>
      </c>
      <c r="E71" s="284"/>
      <c r="F71" s="284"/>
      <c r="G71" s="279">
        <f>R58</f>
        <v>5</v>
      </c>
      <c r="H71" s="279"/>
      <c r="I71" s="279"/>
      <c r="J71" s="279"/>
      <c r="K71" s="279"/>
      <c r="L71" s="279"/>
      <c r="M71" s="279"/>
      <c r="N71" s="278">
        <f>P71+P72</f>
        <v>0</v>
      </c>
      <c r="O71" s="285" t="s">
        <v>9</v>
      </c>
      <c r="P71" s="141">
        <v>0</v>
      </c>
      <c r="Q71" s="7" t="s">
        <v>45</v>
      </c>
      <c r="R71" s="141">
        <v>0</v>
      </c>
      <c r="S71" s="285" t="s">
        <v>10</v>
      </c>
      <c r="T71" s="278">
        <f>R71+R72</f>
        <v>0</v>
      </c>
      <c r="U71" s="279">
        <f>V58</f>
        <v>6</v>
      </c>
      <c r="V71" s="279"/>
      <c r="W71" s="279"/>
      <c r="X71" s="279"/>
      <c r="Y71" s="279"/>
      <c r="Z71" s="279"/>
      <c r="AA71" s="279"/>
      <c r="AB71" s="465"/>
      <c r="AC71" s="465" t="s">
        <v>127</v>
      </c>
      <c r="AD71" s="468">
        <v>3</v>
      </c>
      <c r="AE71" s="468" t="s">
        <v>157</v>
      </c>
      <c r="AF71" s="468">
        <v>1</v>
      </c>
      <c r="AG71" s="469" t="s">
        <v>128</v>
      </c>
    </row>
    <row r="72" spans="1:33" ht="14.1" customHeight="1">
      <c r="B72" s="276"/>
      <c r="C72" s="276"/>
      <c r="D72" s="284"/>
      <c r="E72" s="284"/>
      <c r="F72" s="284"/>
      <c r="G72" s="279"/>
      <c r="H72" s="279"/>
      <c r="I72" s="279"/>
      <c r="J72" s="279"/>
      <c r="K72" s="279"/>
      <c r="L72" s="279"/>
      <c r="M72" s="279"/>
      <c r="N72" s="278"/>
      <c r="O72" s="285"/>
      <c r="P72" s="141">
        <v>0</v>
      </c>
      <c r="Q72" s="7" t="s">
        <v>45</v>
      </c>
      <c r="R72" s="141">
        <v>0</v>
      </c>
      <c r="S72" s="285"/>
      <c r="T72" s="278"/>
      <c r="U72" s="279"/>
      <c r="V72" s="279"/>
      <c r="W72" s="279"/>
      <c r="X72" s="279"/>
      <c r="Y72" s="279"/>
      <c r="Z72" s="279"/>
      <c r="AA72" s="279"/>
      <c r="AB72" s="465"/>
      <c r="AC72" s="465"/>
      <c r="AD72" s="468"/>
      <c r="AE72" s="468"/>
      <c r="AF72" s="468"/>
      <c r="AG72" s="469"/>
    </row>
    <row r="73" spans="1:33" ht="14.1" customHeight="1">
      <c r="B73" s="276" t="s">
        <v>93</v>
      </c>
      <c r="C73" s="276" t="s">
        <v>5</v>
      </c>
      <c r="D73" s="284">
        <v>0.52083333333333337</v>
      </c>
      <c r="E73" s="284"/>
      <c r="F73" s="284"/>
      <c r="G73" s="287"/>
      <c r="H73" s="287"/>
      <c r="I73" s="287"/>
      <c r="J73" s="287"/>
      <c r="K73" s="287"/>
      <c r="L73" s="287"/>
      <c r="M73" s="287"/>
      <c r="N73" s="278"/>
      <c r="O73" s="285"/>
      <c r="P73" s="141"/>
      <c r="Q73" s="7"/>
      <c r="R73" s="141"/>
      <c r="S73" s="285"/>
      <c r="T73" s="278"/>
      <c r="U73" s="279"/>
      <c r="V73" s="279"/>
      <c r="W73" s="279"/>
      <c r="X73" s="279"/>
      <c r="Y73" s="279"/>
      <c r="Z73" s="279"/>
      <c r="AA73" s="279"/>
      <c r="AB73" s="465"/>
      <c r="AC73" s="465"/>
      <c r="AD73" s="468"/>
      <c r="AE73" s="468"/>
      <c r="AF73" s="468"/>
      <c r="AG73" s="469"/>
    </row>
    <row r="74" spans="1:33" ht="14.1" customHeight="1">
      <c r="B74" s="276"/>
      <c r="C74" s="276"/>
      <c r="D74" s="284"/>
      <c r="E74" s="284"/>
      <c r="F74" s="284"/>
      <c r="G74" s="287"/>
      <c r="H74" s="287"/>
      <c r="I74" s="287"/>
      <c r="J74" s="287"/>
      <c r="K74" s="287"/>
      <c r="L74" s="287"/>
      <c r="M74" s="287"/>
      <c r="N74" s="278"/>
      <c r="O74" s="285"/>
      <c r="P74" s="141"/>
      <c r="Q74" s="7"/>
      <c r="R74" s="141"/>
      <c r="S74" s="285"/>
      <c r="T74" s="278"/>
      <c r="U74" s="279"/>
      <c r="V74" s="279"/>
      <c r="W74" s="279"/>
      <c r="X74" s="279"/>
      <c r="Y74" s="279"/>
      <c r="Z74" s="279"/>
      <c r="AA74" s="279"/>
      <c r="AB74" s="465"/>
      <c r="AC74" s="465"/>
      <c r="AD74" s="468"/>
      <c r="AE74" s="468"/>
      <c r="AF74" s="468"/>
      <c r="AG74" s="469"/>
    </row>
    <row r="75" spans="1:33" ht="14.1" customHeight="1">
      <c r="B75" s="276" t="s">
        <v>92</v>
      </c>
      <c r="C75" s="276" t="s">
        <v>6</v>
      </c>
      <c r="D75" s="284">
        <v>0.54166666666666663</v>
      </c>
      <c r="E75" s="284"/>
      <c r="F75" s="284"/>
      <c r="G75" s="279">
        <f>C58</f>
        <v>1</v>
      </c>
      <c r="H75" s="279"/>
      <c r="I75" s="279"/>
      <c r="J75" s="279"/>
      <c r="K75" s="279"/>
      <c r="L75" s="279"/>
      <c r="M75" s="279"/>
      <c r="N75" s="278">
        <f>P75+P76</f>
        <v>0</v>
      </c>
      <c r="O75" s="285" t="s">
        <v>9</v>
      </c>
      <c r="P75" s="141">
        <v>0</v>
      </c>
      <c r="Q75" s="7" t="s">
        <v>45</v>
      </c>
      <c r="R75" s="141">
        <v>0</v>
      </c>
      <c r="S75" s="285" t="s">
        <v>10</v>
      </c>
      <c r="T75" s="278">
        <f>R75+R76</f>
        <v>0</v>
      </c>
      <c r="U75" s="279">
        <f>K58</f>
        <v>3</v>
      </c>
      <c r="V75" s="279"/>
      <c r="W75" s="279"/>
      <c r="X75" s="279"/>
      <c r="Y75" s="279"/>
      <c r="Z75" s="279"/>
      <c r="AA75" s="279"/>
      <c r="AB75" s="465"/>
      <c r="AC75" s="465" t="s">
        <v>127</v>
      </c>
      <c r="AD75" s="468">
        <v>6</v>
      </c>
      <c r="AE75" s="468" t="s">
        <v>157</v>
      </c>
      <c r="AF75" s="468">
        <v>7</v>
      </c>
      <c r="AG75" s="469" t="s">
        <v>128</v>
      </c>
    </row>
    <row r="76" spans="1:33" ht="14.1" customHeight="1">
      <c r="B76" s="276"/>
      <c r="C76" s="276"/>
      <c r="D76" s="284"/>
      <c r="E76" s="284"/>
      <c r="F76" s="284"/>
      <c r="G76" s="279"/>
      <c r="H76" s="279"/>
      <c r="I76" s="279"/>
      <c r="J76" s="279"/>
      <c r="K76" s="279"/>
      <c r="L76" s="279"/>
      <c r="M76" s="279"/>
      <c r="N76" s="278"/>
      <c r="O76" s="285"/>
      <c r="P76" s="141">
        <v>0</v>
      </c>
      <c r="Q76" s="7" t="s">
        <v>45</v>
      </c>
      <c r="R76" s="141">
        <v>0</v>
      </c>
      <c r="S76" s="285"/>
      <c r="T76" s="278"/>
      <c r="U76" s="279"/>
      <c r="V76" s="279"/>
      <c r="W76" s="279"/>
      <c r="X76" s="279"/>
      <c r="Y76" s="279"/>
      <c r="Z76" s="279"/>
      <c r="AA76" s="279"/>
      <c r="AB76" s="465"/>
      <c r="AC76" s="465"/>
      <c r="AD76" s="468"/>
      <c r="AE76" s="468"/>
      <c r="AF76" s="468"/>
      <c r="AG76" s="469"/>
    </row>
    <row r="77" spans="1:33" ht="14.1" customHeight="1">
      <c r="B77" s="276" t="s">
        <v>93</v>
      </c>
      <c r="C77" s="276" t="s">
        <v>6</v>
      </c>
      <c r="D77" s="284">
        <v>0.54166666666666663</v>
      </c>
      <c r="E77" s="284"/>
      <c r="F77" s="284"/>
      <c r="G77" s="279">
        <f>G58</f>
        <v>2</v>
      </c>
      <c r="H77" s="279"/>
      <c r="I77" s="279"/>
      <c r="J77" s="279"/>
      <c r="K77" s="279"/>
      <c r="L77" s="279"/>
      <c r="M77" s="279"/>
      <c r="N77" s="278">
        <f>P77+P78</f>
        <v>0</v>
      </c>
      <c r="O77" s="285" t="s">
        <v>9</v>
      </c>
      <c r="P77" s="141">
        <v>0</v>
      </c>
      <c r="Q77" s="7" t="s">
        <v>45</v>
      </c>
      <c r="R77" s="141">
        <v>0</v>
      </c>
      <c r="S77" s="285" t="s">
        <v>10</v>
      </c>
      <c r="T77" s="278">
        <f>R77+R78</f>
        <v>0</v>
      </c>
      <c r="U77" s="287">
        <f>O58</f>
        <v>4</v>
      </c>
      <c r="V77" s="287"/>
      <c r="W77" s="287"/>
      <c r="X77" s="287"/>
      <c r="Y77" s="287"/>
      <c r="Z77" s="287"/>
      <c r="AA77" s="287"/>
      <c r="AB77" s="465"/>
      <c r="AC77" s="465" t="s">
        <v>127</v>
      </c>
      <c r="AD77" s="468">
        <v>5</v>
      </c>
      <c r="AE77" s="468" t="s">
        <v>157</v>
      </c>
      <c r="AF77" s="468">
        <v>3</v>
      </c>
      <c r="AG77" s="469" t="s">
        <v>128</v>
      </c>
    </row>
    <row r="78" spans="1:33" ht="14.1" customHeight="1">
      <c r="B78" s="276"/>
      <c r="C78" s="276"/>
      <c r="D78" s="284"/>
      <c r="E78" s="284"/>
      <c r="F78" s="284"/>
      <c r="G78" s="279"/>
      <c r="H78" s="279"/>
      <c r="I78" s="279"/>
      <c r="J78" s="279"/>
      <c r="K78" s="279"/>
      <c r="L78" s="279"/>
      <c r="M78" s="279"/>
      <c r="N78" s="278"/>
      <c r="O78" s="285"/>
      <c r="P78" s="141">
        <v>0</v>
      </c>
      <c r="Q78" s="7" t="s">
        <v>45</v>
      </c>
      <c r="R78" s="141">
        <v>0</v>
      </c>
      <c r="S78" s="285"/>
      <c r="T78" s="278"/>
      <c r="U78" s="287"/>
      <c r="V78" s="287"/>
      <c r="W78" s="287"/>
      <c r="X78" s="287"/>
      <c r="Y78" s="287"/>
      <c r="Z78" s="287"/>
      <c r="AA78" s="287"/>
      <c r="AB78" s="465"/>
      <c r="AC78" s="465"/>
      <c r="AD78" s="468"/>
      <c r="AE78" s="468"/>
      <c r="AF78" s="468"/>
      <c r="AG78" s="469"/>
    </row>
    <row r="79" spans="1:33" ht="14.1" customHeight="1">
      <c r="B79" s="276" t="s">
        <v>92</v>
      </c>
      <c r="C79" s="276" t="s">
        <v>7</v>
      </c>
      <c r="D79" s="284">
        <v>0.5625</v>
      </c>
      <c r="E79" s="284"/>
      <c r="F79" s="284"/>
      <c r="G79" s="279">
        <f>R58</f>
        <v>5</v>
      </c>
      <c r="H79" s="279"/>
      <c r="I79" s="279"/>
      <c r="J79" s="279"/>
      <c r="K79" s="279"/>
      <c r="L79" s="279"/>
      <c r="M79" s="279"/>
      <c r="N79" s="278">
        <f>P79+P80</f>
        <v>0</v>
      </c>
      <c r="O79" s="285" t="s">
        <v>9</v>
      </c>
      <c r="P79" s="141">
        <v>0</v>
      </c>
      <c r="Q79" s="7" t="s">
        <v>45</v>
      </c>
      <c r="R79" s="141">
        <v>0</v>
      </c>
      <c r="S79" s="285" t="s">
        <v>10</v>
      </c>
      <c r="T79" s="278">
        <f>R79+R80</f>
        <v>0</v>
      </c>
      <c r="U79" s="287">
        <f>Z58</f>
        <v>7</v>
      </c>
      <c r="V79" s="287"/>
      <c r="W79" s="287"/>
      <c r="X79" s="287"/>
      <c r="Y79" s="287"/>
      <c r="Z79" s="287"/>
      <c r="AA79" s="287"/>
      <c r="AB79" s="465"/>
      <c r="AC79" s="465" t="s">
        <v>127</v>
      </c>
      <c r="AD79" s="468">
        <v>4</v>
      </c>
      <c r="AE79" s="468" t="s">
        <v>157</v>
      </c>
      <c r="AF79" s="468">
        <v>1</v>
      </c>
      <c r="AG79" s="469" t="s">
        <v>128</v>
      </c>
    </row>
    <row r="80" spans="1:33" ht="14.1" customHeight="1">
      <c r="B80" s="276"/>
      <c r="C80" s="276"/>
      <c r="D80" s="284"/>
      <c r="E80" s="284"/>
      <c r="F80" s="284"/>
      <c r="G80" s="279"/>
      <c r="H80" s="279"/>
      <c r="I80" s="279"/>
      <c r="J80" s="279"/>
      <c r="K80" s="279"/>
      <c r="L80" s="279"/>
      <c r="M80" s="279"/>
      <c r="N80" s="278"/>
      <c r="O80" s="285"/>
      <c r="P80" s="141">
        <v>0</v>
      </c>
      <c r="Q80" s="7" t="s">
        <v>45</v>
      </c>
      <c r="R80" s="141">
        <v>0</v>
      </c>
      <c r="S80" s="285"/>
      <c r="T80" s="278"/>
      <c r="U80" s="287"/>
      <c r="V80" s="287"/>
      <c r="W80" s="287"/>
      <c r="X80" s="287"/>
      <c r="Y80" s="287"/>
      <c r="Z80" s="287"/>
      <c r="AA80" s="287"/>
      <c r="AB80" s="465"/>
      <c r="AC80" s="465"/>
      <c r="AD80" s="468"/>
      <c r="AE80" s="468"/>
      <c r="AF80" s="468"/>
      <c r="AG80" s="469"/>
    </row>
    <row r="81" spans="2:33" ht="14.1" customHeight="1">
      <c r="B81" s="276" t="s">
        <v>93</v>
      </c>
      <c r="C81" s="276" t="s">
        <v>7</v>
      </c>
      <c r="D81" s="284">
        <v>0.5625</v>
      </c>
      <c r="E81" s="284"/>
      <c r="F81" s="284"/>
      <c r="G81" s="279"/>
      <c r="H81" s="279"/>
      <c r="I81" s="279"/>
      <c r="J81" s="279"/>
      <c r="K81" s="279"/>
      <c r="L81" s="279"/>
      <c r="M81" s="279"/>
      <c r="N81" s="278"/>
      <c r="O81" s="285"/>
      <c r="P81" s="141"/>
      <c r="Q81" s="7"/>
      <c r="R81" s="141"/>
      <c r="S81" s="285"/>
      <c r="T81" s="278"/>
      <c r="U81" s="279"/>
      <c r="V81" s="279"/>
      <c r="W81" s="279"/>
      <c r="X81" s="279"/>
      <c r="Y81" s="279"/>
      <c r="Z81" s="279"/>
      <c r="AA81" s="279"/>
      <c r="AB81" s="465"/>
      <c r="AC81" s="465"/>
      <c r="AD81" s="468"/>
      <c r="AE81" s="468"/>
      <c r="AF81" s="468"/>
      <c r="AG81" s="469"/>
    </row>
    <row r="82" spans="2:33" ht="14.1" customHeight="1">
      <c r="B82" s="276"/>
      <c r="C82" s="276"/>
      <c r="D82" s="284"/>
      <c r="E82" s="284"/>
      <c r="F82" s="284"/>
      <c r="G82" s="279"/>
      <c r="H82" s="279"/>
      <c r="I82" s="279"/>
      <c r="J82" s="279"/>
      <c r="K82" s="279"/>
      <c r="L82" s="279"/>
      <c r="M82" s="279"/>
      <c r="N82" s="278"/>
      <c r="O82" s="285"/>
      <c r="P82" s="141"/>
      <c r="Q82" s="7"/>
      <c r="R82" s="141"/>
      <c r="S82" s="285"/>
      <c r="T82" s="278"/>
      <c r="U82" s="279"/>
      <c r="V82" s="279"/>
      <c r="W82" s="279"/>
      <c r="X82" s="279"/>
      <c r="Y82" s="279"/>
      <c r="Z82" s="279"/>
      <c r="AA82" s="279"/>
      <c r="AB82" s="465"/>
      <c r="AC82" s="465"/>
      <c r="AD82" s="468"/>
      <c r="AE82" s="468"/>
      <c r="AF82" s="468"/>
      <c r="AG82" s="469"/>
    </row>
    <row r="83" spans="2:33" ht="14.1" customHeight="1">
      <c r="B83" s="276" t="s">
        <v>92</v>
      </c>
      <c r="C83" s="276" t="s">
        <v>8</v>
      </c>
      <c r="D83" s="284">
        <v>0.58333333333333337</v>
      </c>
      <c r="E83" s="284"/>
      <c r="F83" s="284"/>
      <c r="G83" s="279">
        <f>C58</f>
        <v>1</v>
      </c>
      <c r="H83" s="279"/>
      <c r="I83" s="279"/>
      <c r="J83" s="279"/>
      <c r="K83" s="279"/>
      <c r="L83" s="279"/>
      <c r="M83" s="279"/>
      <c r="N83" s="278">
        <f>P83+P84</f>
        <v>0</v>
      </c>
      <c r="O83" s="285" t="s">
        <v>9</v>
      </c>
      <c r="P83" s="141">
        <v>0</v>
      </c>
      <c r="Q83" s="7" t="s">
        <v>45</v>
      </c>
      <c r="R83" s="141">
        <v>0</v>
      </c>
      <c r="S83" s="285" t="s">
        <v>10</v>
      </c>
      <c r="T83" s="278">
        <f>R83+R84</f>
        <v>0</v>
      </c>
      <c r="U83" s="287">
        <f>O58</f>
        <v>4</v>
      </c>
      <c r="V83" s="287"/>
      <c r="W83" s="287"/>
      <c r="X83" s="287"/>
      <c r="Y83" s="287"/>
      <c r="Z83" s="287"/>
      <c r="AA83" s="287"/>
      <c r="AB83" s="465"/>
      <c r="AC83" s="465" t="s">
        <v>127</v>
      </c>
      <c r="AD83" s="468">
        <v>7</v>
      </c>
      <c r="AE83" s="468" t="s">
        <v>157</v>
      </c>
      <c r="AF83" s="468">
        <v>5</v>
      </c>
      <c r="AG83" s="469" t="s">
        <v>128</v>
      </c>
    </row>
    <row r="84" spans="2:33" ht="14.1" customHeight="1">
      <c r="B84" s="276"/>
      <c r="C84" s="276"/>
      <c r="D84" s="284"/>
      <c r="E84" s="284"/>
      <c r="F84" s="284"/>
      <c r="G84" s="279"/>
      <c r="H84" s="279"/>
      <c r="I84" s="279"/>
      <c r="J84" s="279"/>
      <c r="K84" s="279"/>
      <c r="L84" s="279"/>
      <c r="M84" s="279"/>
      <c r="N84" s="278"/>
      <c r="O84" s="285"/>
      <c r="P84" s="141">
        <v>0</v>
      </c>
      <c r="Q84" s="7" t="s">
        <v>45</v>
      </c>
      <c r="R84" s="141">
        <v>0</v>
      </c>
      <c r="S84" s="285"/>
      <c r="T84" s="278"/>
      <c r="U84" s="287"/>
      <c r="V84" s="287"/>
      <c r="W84" s="287"/>
      <c r="X84" s="287"/>
      <c r="Y84" s="287"/>
      <c r="Z84" s="287"/>
      <c r="AA84" s="287"/>
      <c r="AB84" s="465"/>
      <c r="AC84" s="465"/>
      <c r="AD84" s="468"/>
      <c r="AE84" s="468"/>
      <c r="AF84" s="468"/>
      <c r="AG84" s="469"/>
    </row>
    <row r="85" spans="2:33" ht="14.1" customHeight="1">
      <c r="B85" s="276" t="s">
        <v>93</v>
      </c>
      <c r="C85" s="276" t="s">
        <v>8</v>
      </c>
      <c r="D85" s="284">
        <v>0.58333333333333337</v>
      </c>
      <c r="E85" s="284"/>
      <c r="F85" s="284"/>
      <c r="G85" s="279">
        <f>G58</f>
        <v>2</v>
      </c>
      <c r="H85" s="279"/>
      <c r="I85" s="279"/>
      <c r="J85" s="279"/>
      <c r="K85" s="279"/>
      <c r="L85" s="279"/>
      <c r="M85" s="279"/>
      <c r="N85" s="278">
        <f>P85+P86</f>
        <v>0</v>
      </c>
      <c r="O85" s="285" t="s">
        <v>9</v>
      </c>
      <c r="P85" s="141">
        <v>0</v>
      </c>
      <c r="Q85" s="7" t="s">
        <v>45</v>
      </c>
      <c r="R85" s="141">
        <v>0</v>
      </c>
      <c r="S85" s="285" t="s">
        <v>10</v>
      </c>
      <c r="T85" s="278">
        <f>R85+R86</f>
        <v>0</v>
      </c>
      <c r="U85" s="279">
        <f>K58</f>
        <v>3</v>
      </c>
      <c r="V85" s="279"/>
      <c r="W85" s="279"/>
      <c r="X85" s="279"/>
      <c r="Y85" s="279"/>
      <c r="Z85" s="279"/>
      <c r="AA85" s="279"/>
      <c r="AB85" s="465"/>
      <c r="AC85" s="465" t="s">
        <v>127</v>
      </c>
      <c r="AD85" s="468">
        <v>6</v>
      </c>
      <c r="AE85" s="468" t="s">
        <v>157</v>
      </c>
      <c r="AF85" s="468">
        <v>4</v>
      </c>
      <c r="AG85" s="469" t="s">
        <v>128</v>
      </c>
    </row>
    <row r="86" spans="2:33" ht="14.1" customHeight="1">
      <c r="B86" s="276"/>
      <c r="C86" s="276"/>
      <c r="D86" s="284"/>
      <c r="E86" s="284"/>
      <c r="F86" s="284"/>
      <c r="G86" s="279"/>
      <c r="H86" s="279"/>
      <c r="I86" s="279"/>
      <c r="J86" s="279"/>
      <c r="K86" s="279"/>
      <c r="L86" s="279"/>
      <c r="M86" s="279"/>
      <c r="N86" s="278"/>
      <c r="O86" s="285"/>
      <c r="P86" s="141">
        <v>0</v>
      </c>
      <c r="Q86" s="7" t="s">
        <v>45</v>
      </c>
      <c r="R86" s="141">
        <v>0</v>
      </c>
      <c r="S86" s="285"/>
      <c r="T86" s="278"/>
      <c r="U86" s="279"/>
      <c r="V86" s="279"/>
      <c r="W86" s="279"/>
      <c r="X86" s="279"/>
      <c r="Y86" s="279"/>
      <c r="Z86" s="279"/>
      <c r="AA86" s="279"/>
      <c r="AB86" s="465"/>
      <c r="AC86" s="465"/>
      <c r="AD86" s="468"/>
      <c r="AE86" s="468"/>
      <c r="AF86" s="468"/>
      <c r="AG86" s="469"/>
    </row>
    <row r="87" spans="2:33" ht="14.1" customHeight="1">
      <c r="B87" s="276" t="s">
        <v>92</v>
      </c>
      <c r="C87" s="276" t="s">
        <v>0</v>
      </c>
      <c r="D87" s="284">
        <v>0.60416666666666663</v>
      </c>
      <c r="E87" s="284"/>
      <c r="F87" s="284"/>
      <c r="G87" s="279">
        <f>V58</f>
        <v>6</v>
      </c>
      <c r="H87" s="279"/>
      <c r="I87" s="279"/>
      <c r="J87" s="279"/>
      <c r="K87" s="279"/>
      <c r="L87" s="279"/>
      <c r="M87" s="279"/>
      <c r="N87" s="278">
        <f>P87+P88</f>
        <v>0</v>
      </c>
      <c r="O87" s="285" t="s">
        <v>9</v>
      </c>
      <c r="P87" s="141">
        <v>0</v>
      </c>
      <c r="Q87" s="7" t="s">
        <v>45</v>
      </c>
      <c r="R87" s="141">
        <v>0</v>
      </c>
      <c r="S87" s="285" t="s">
        <v>10</v>
      </c>
      <c r="T87" s="278">
        <f>R87+R88</f>
        <v>0</v>
      </c>
      <c r="U87" s="279">
        <f>Z58</f>
        <v>7</v>
      </c>
      <c r="V87" s="279"/>
      <c r="W87" s="279"/>
      <c r="X87" s="279"/>
      <c r="Y87" s="279"/>
      <c r="Z87" s="279"/>
      <c r="AA87" s="279"/>
      <c r="AB87" s="465"/>
      <c r="AC87" s="465" t="s">
        <v>127</v>
      </c>
      <c r="AD87" s="468">
        <v>2</v>
      </c>
      <c r="AE87" s="468" t="s">
        <v>157</v>
      </c>
      <c r="AF87" s="468">
        <v>1</v>
      </c>
      <c r="AG87" s="469" t="s">
        <v>128</v>
      </c>
    </row>
    <row r="88" spans="2:33" ht="14.1" customHeight="1">
      <c r="B88" s="276"/>
      <c r="C88" s="276"/>
      <c r="D88" s="284"/>
      <c r="E88" s="284"/>
      <c r="F88" s="284"/>
      <c r="G88" s="279"/>
      <c r="H88" s="279"/>
      <c r="I88" s="279"/>
      <c r="J88" s="279"/>
      <c r="K88" s="279"/>
      <c r="L88" s="279"/>
      <c r="M88" s="279"/>
      <c r="N88" s="278"/>
      <c r="O88" s="285"/>
      <c r="P88" s="141">
        <v>0</v>
      </c>
      <c r="Q88" s="7" t="s">
        <v>45</v>
      </c>
      <c r="R88" s="141">
        <v>0</v>
      </c>
      <c r="S88" s="285"/>
      <c r="T88" s="278"/>
      <c r="U88" s="279"/>
      <c r="V88" s="279"/>
      <c r="W88" s="279"/>
      <c r="X88" s="279"/>
      <c r="Y88" s="279"/>
      <c r="Z88" s="279"/>
      <c r="AA88" s="279"/>
      <c r="AB88" s="465"/>
      <c r="AC88" s="465"/>
      <c r="AD88" s="468"/>
      <c r="AE88" s="468"/>
      <c r="AF88" s="468"/>
      <c r="AG88" s="469"/>
    </row>
    <row r="89" spans="2:33" ht="14.1" customHeight="1">
      <c r="B89" s="276" t="s">
        <v>93</v>
      </c>
      <c r="C89" s="276" t="s">
        <v>0</v>
      </c>
      <c r="D89" s="284">
        <v>0.60416666666666663</v>
      </c>
      <c r="E89" s="284"/>
      <c r="F89" s="284"/>
      <c r="G89" s="279"/>
      <c r="H89" s="279"/>
      <c r="I89" s="279"/>
      <c r="J89" s="279"/>
      <c r="K89" s="279"/>
      <c r="L89" s="279"/>
      <c r="M89" s="279"/>
      <c r="N89" s="466"/>
      <c r="O89" s="285"/>
      <c r="P89" s="115"/>
      <c r="Q89" s="7"/>
      <c r="R89" s="115"/>
      <c r="S89" s="285"/>
      <c r="T89" s="466"/>
      <c r="U89" s="287"/>
      <c r="V89" s="287"/>
      <c r="W89" s="287"/>
      <c r="X89" s="287"/>
      <c r="Y89" s="287"/>
      <c r="Z89" s="287"/>
      <c r="AA89" s="287"/>
      <c r="AB89" s="280"/>
      <c r="AC89" s="280"/>
      <c r="AD89" s="467"/>
      <c r="AE89" s="467"/>
      <c r="AF89" s="467"/>
      <c r="AG89" s="277"/>
    </row>
    <row r="90" spans="2:33" ht="14.1" customHeight="1">
      <c r="B90" s="276"/>
      <c r="C90" s="276"/>
      <c r="D90" s="284"/>
      <c r="E90" s="284"/>
      <c r="F90" s="284"/>
      <c r="G90" s="279"/>
      <c r="H90" s="279"/>
      <c r="I90" s="279"/>
      <c r="J90" s="279"/>
      <c r="K90" s="279"/>
      <c r="L90" s="279"/>
      <c r="M90" s="279"/>
      <c r="N90" s="466"/>
      <c r="O90" s="285"/>
      <c r="P90" s="115"/>
      <c r="Q90" s="7"/>
      <c r="R90" s="115"/>
      <c r="S90" s="285"/>
      <c r="T90" s="466"/>
      <c r="U90" s="287"/>
      <c r="V90" s="287"/>
      <c r="W90" s="287"/>
      <c r="X90" s="287"/>
      <c r="Y90" s="287"/>
      <c r="Z90" s="287"/>
      <c r="AA90" s="287"/>
      <c r="AB90" s="280"/>
      <c r="AC90" s="280"/>
      <c r="AD90" s="467"/>
      <c r="AE90" s="467"/>
      <c r="AF90" s="467"/>
      <c r="AG90" s="277"/>
    </row>
    <row r="91" spans="2:33" ht="8.1" customHeight="1"/>
    <row r="92" spans="2:33" ht="19.5" customHeight="1">
      <c r="B92" s="288" t="str">
        <f>I54 &amp;"リーグ"</f>
        <v>Bリーグ</v>
      </c>
      <c r="C92" s="289"/>
      <c r="D92" s="289"/>
      <c r="E92" s="290"/>
      <c r="F92" s="310">
        <f>B94</f>
        <v>1</v>
      </c>
      <c r="G92" s="312"/>
      <c r="H92" s="310">
        <f>B96</f>
        <v>2</v>
      </c>
      <c r="I92" s="312"/>
      <c r="J92" s="310">
        <f>B98</f>
        <v>3</v>
      </c>
      <c r="K92" s="312"/>
      <c r="L92" s="310">
        <f>B100</f>
        <v>4</v>
      </c>
      <c r="M92" s="312"/>
      <c r="N92" s="294" t="s">
        <v>1</v>
      </c>
      <c r="O92" s="294" t="s">
        <v>2</v>
      </c>
      <c r="P92" s="294" t="s">
        <v>3</v>
      </c>
      <c r="Q92" s="116"/>
      <c r="R92" s="288" t="str">
        <f>V54 &amp;"リーグ"</f>
        <v>BBリーグ</v>
      </c>
      <c r="S92" s="289"/>
      <c r="T92" s="289"/>
      <c r="U92" s="290"/>
      <c r="V92" s="310">
        <f>R58</f>
        <v>5</v>
      </c>
      <c r="W92" s="312"/>
      <c r="X92" s="310">
        <f>V58</f>
        <v>6</v>
      </c>
      <c r="Y92" s="312"/>
      <c r="Z92" s="310">
        <f>Z58</f>
        <v>7</v>
      </c>
      <c r="AA92" s="312"/>
      <c r="AB92" s="294" t="s">
        <v>1</v>
      </c>
      <c r="AC92" s="294" t="s">
        <v>2</v>
      </c>
      <c r="AD92" s="294" t="s">
        <v>3</v>
      </c>
    </row>
    <row r="93" spans="2:33" ht="20.100000000000001" customHeight="1">
      <c r="B93" s="291"/>
      <c r="C93" s="292"/>
      <c r="D93" s="292"/>
      <c r="E93" s="293"/>
      <c r="F93" s="313"/>
      <c r="G93" s="315"/>
      <c r="H93" s="313"/>
      <c r="I93" s="315"/>
      <c r="J93" s="313"/>
      <c r="K93" s="315"/>
      <c r="L93" s="313"/>
      <c r="M93" s="315"/>
      <c r="N93" s="295"/>
      <c r="O93" s="295"/>
      <c r="P93" s="295"/>
      <c r="Q93" s="116"/>
      <c r="R93" s="291"/>
      <c r="S93" s="292"/>
      <c r="T93" s="292"/>
      <c r="U93" s="293"/>
      <c r="V93" s="313"/>
      <c r="W93" s="315"/>
      <c r="X93" s="313"/>
      <c r="Y93" s="315"/>
      <c r="Z93" s="313"/>
      <c r="AA93" s="315"/>
      <c r="AB93" s="295"/>
      <c r="AC93" s="295"/>
      <c r="AD93" s="295"/>
    </row>
    <row r="94" spans="2:33" ht="20.100000000000001" customHeight="1">
      <c r="B94" s="310">
        <f>C58</f>
        <v>1</v>
      </c>
      <c r="C94" s="311"/>
      <c r="D94" s="311"/>
      <c r="E94" s="312"/>
      <c r="F94" s="302"/>
      <c r="G94" s="303"/>
      <c r="H94" s="156">
        <f>N67</f>
        <v>0</v>
      </c>
      <c r="I94" s="156">
        <f>T67</f>
        <v>0</v>
      </c>
      <c r="J94" s="156">
        <f>N75</f>
        <v>0</v>
      </c>
      <c r="K94" s="156">
        <f>T75</f>
        <v>0</v>
      </c>
      <c r="L94" s="156">
        <f>N83</f>
        <v>0</v>
      </c>
      <c r="M94" s="156">
        <f>T83</f>
        <v>0</v>
      </c>
      <c r="N94" s="306">
        <f>COUNTIF(F95:M95,"○")*3+COUNTIF(F95:M95,"△")</f>
        <v>3</v>
      </c>
      <c r="O94" s="306">
        <f>H94-I94+J94-K94+L94-M94</f>
        <v>0</v>
      </c>
      <c r="P94" s="308"/>
      <c r="Q94" s="18"/>
      <c r="R94" s="310">
        <f>R58</f>
        <v>5</v>
      </c>
      <c r="S94" s="311"/>
      <c r="T94" s="311"/>
      <c r="U94" s="312"/>
      <c r="V94" s="302"/>
      <c r="W94" s="303"/>
      <c r="X94" s="156">
        <f>N71</f>
        <v>0</v>
      </c>
      <c r="Y94" s="156">
        <f>T71</f>
        <v>0</v>
      </c>
      <c r="Z94" s="156">
        <f>N79</f>
        <v>0</v>
      </c>
      <c r="AA94" s="156">
        <f>T79</f>
        <v>0</v>
      </c>
      <c r="AB94" s="306">
        <f>COUNTIF(V95:AA95,"○")*3+COUNTIF(V95:AA95,"△")</f>
        <v>2</v>
      </c>
      <c r="AC94" s="306">
        <f>X94-Y94+Z94-AA94</f>
        <v>0</v>
      </c>
      <c r="AD94" s="308"/>
    </row>
    <row r="95" spans="2:33" ht="20.100000000000001" customHeight="1">
      <c r="B95" s="313"/>
      <c r="C95" s="314"/>
      <c r="D95" s="314"/>
      <c r="E95" s="315"/>
      <c r="F95" s="304"/>
      <c r="G95" s="305"/>
      <c r="H95" s="332" t="str">
        <f>IF(H94&gt;I94,"○",IF(H94&lt;I94,"×",IF(H94=I94,"△")))</f>
        <v>△</v>
      </c>
      <c r="I95" s="333"/>
      <c r="J95" s="332" t="str">
        <f>IF(J94&gt;K94,"○",IF(J94&lt;K94,"×",IF(J94=K94,"△")))</f>
        <v>△</v>
      </c>
      <c r="K95" s="333"/>
      <c r="L95" s="332" t="str">
        <f>IF(L94&gt;M94,"○",IF(L94&lt;M94,"×",IF(L94=M94,"△")))</f>
        <v>△</v>
      </c>
      <c r="M95" s="333"/>
      <c r="N95" s="307"/>
      <c r="O95" s="307"/>
      <c r="P95" s="309"/>
      <c r="Q95" s="18"/>
      <c r="R95" s="313"/>
      <c r="S95" s="314"/>
      <c r="T95" s="314"/>
      <c r="U95" s="315"/>
      <c r="V95" s="304"/>
      <c r="W95" s="305"/>
      <c r="X95" s="332" t="str">
        <f>IF(X94&gt;Y94,"○",IF(X94&lt;Y94,"×",IF(X94=Y94,"△")))</f>
        <v>△</v>
      </c>
      <c r="Y95" s="333"/>
      <c r="Z95" s="332" t="str">
        <f>IF(Z94&gt;AA94,"○",IF(Z94&lt;AA94,"×",IF(Z94=AA94,"△")))</f>
        <v>△</v>
      </c>
      <c r="AA95" s="333"/>
      <c r="AB95" s="307"/>
      <c r="AC95" s="307"/>
      <c r="AD95" s="309"/>
    </row>
    <row r="96" spans="2:33" ht="20.100000000000001" customHeight="1">
      <c r="B96" s="310">
        <f>G58</f>
        <v>2</v>
      </c>
      <c r="C96" s="311"/>
      <c r="D96" s="311"/>
      <c r="E96" s="312"/>
      <c r="F96" s="156">
        <f>I94</f>
        <v>0</v>
      </c>
      <c r="G96" s="156">
        <f>H94</f>
        <v>0</v>
      </c>
      <c r="H96" s="302"/>
      <c r="I96" s="303"/>
      <c r="J96" s="156">
        <f>N85</f>
        <v>0</v>
      </c>
      <c r="K96" s="156">
        <f>T85</f>
        <v>0</v>
      </c>
      <c r="L96" s="156">
        <f>N77</f>
        <v>0</v>
      </c>
      <c r="M96" s="156">
        <f>T77</f>
        <v>0</v>
      </c>
      <c r="N96" s="306">
        <f>COUNTIF(F97:M97,"○")*3+COUNTIF(F97:M97,"△")</f>
        <v>3</v>
      </c>
      <c r="O96" s="306">
        <f>F96-G96+J96-K96+L96-M96</f>
        <v>0</v>
      </c>
      <c r="P96" s="308"/>
      <c r="Q96" s="18"/>
      <c r="R96" s="310">
        <f>V58</f>
        <v>6</v>
      </c>
      <c r="S96" s="311"/>
      <c r="T96" s="311"/>
      <c r="U96" s="312"/>
      <c r="V96" s="156">
        <f>Y94</f>
        <v>0</v>
      </c>
      <c r="W96" s="156">
        <f>X94</f>
        <v>0</v>
      </c>
      <c r="X96" s="302"/>
      <c r="Y96" s="303"/>
      <c r="Z96" s="156">
        <f>N87</f>
        <v>0</v>
      </c>
      <c r="AA96" s="156">
        <f>T87</f>
        <v>0</v>
      </c>
      <c r="AB96" s="306">
        <f>COUNTIF(V97:AA97,"○")*3+COUNTIF(V97:AA97,"△")</f>
        <v>2</v>
      </c>
      <c r="AC96" s="306">
        <f>V96-W96+Z96-AA96</f>
        <v>0</v>
      </c>
      <c r="AD96" s="308"/>
    </row>
    <row r="97" spans="2:30" ht="20.100000000000001" customHeight="1">
      <c r="B97" s="313"/>
      <c r="C97" s="314"/>
      <c r="D97" s="314"/>
      <c r="E97" s="315"/>
      <c r="F97" s="332" t="str">
        <f>IF(F96&gt;G96,"○",IF(F96&lt;G96,"×",IF(F96=G96,"△")))</f>
        <v>△</v>
      </c>
      <c r="G97" s="333"/>
      <c r="H97" s="304"/>
      <c r="I97" s="305"/>
      <c r="J97" s="332" t="str">
        <f>IF(J96&gt;K96,"○",IF(J96&lt;K96,"×",IF(J96=K96,"△")))</f>
        <v>△</v>
      </c>
      <c r="K97" s="333"/>
      <c r="L97" s="332" t="str">
        <f>IF(L96&gt;M96,"○",IF(L96&lt;M96,"×",IF(L96=M96,"△")))</f>
        <v>△</v>
      </c>
      <c r="M97" s="333"/>
      <c r="N97" s="307"/>
      <c r="O97" s="307"/>
      <c r="P97" s="309"/>
      <c r="Q97" s="18"/>
      <c r="R97" s="313"/>
      <c r="S97" s="314"/>
      <c r="T97" s="314"/>
      <c r="U97" s="315"/>
      <c r="V97" s="332" t="str">
        <f>IF(V96&gt;W96,"○",IF(V96&lt;W96,"×",IF(V96=W96,"△")))</f>
        <v>△</v>
      </c>
      <c r="W97" s="333"/>
      <c r="X97" s="304"/>
      <c r="Y97" s="305"/>
      <c r="Z97" s="332" t="str">
        <f>IF(Z96&gt;AA96,"○",IF(Z96&lt;AA96,"×",IF(Z96=AA96,"△")))</f>
        <v>△</v>
      </c>
      <c r="AA97" s="333"/>
      <c r="AB97" s="307"/>
      <c r="AC97" s="307"/>
      <c r="AD97" s="309"/>
    </row>
    <row r="98" spans="2:30" ht="20.100000000000001" customHeight="1">
      <c r="B98" s="310">
        <f>K58</f>
        <v>3</v>
      </c>
      <c r="C98" s="311"/>
      <c r="D98" s="311"/>
      <c r="E98" s="312"/>
      <c r="F98" s="156">
        <f>K94</f>
        <v>0</v>
      </c>
      <c r="G98" s="156">
        <f>J94</f>
        <v>0</v>
      </c>
      <c r="H98" s="156">
        <f>K96</f>
        <v>0</v>
      </c>
      <c r="I98" s="156">
        <f>J96</f>
        <v>0</v>
      </c>
      <c r="J98" s="302"/>
      <c r="K98" s="303"/>
      <c r="L98" s="156">
        <f>N69</f>
        <v>0</v>
      </c>
      <c r="M98" s="156">
        <f>T69</f>
        <v>0</v>
      </c>
      <c r="N98" s="306">
        <f>COUNTIF(F99:M99,"○")*3+COUNTIF(F99:M99,"△")</f>
        <v>3</v>
      </c>
      <c r="O98" s="306">
        <f>F98-G98+H98-I98+L98-M98</f>
        <v>0</v>
      </c>
      <c r="P98" s="308"/>
      <c r="Q98" s="18"/>
      <c r="R98" s="310">
        <f>Z58</f>
        <v>7</v>
      </c>
      <c r="S98" s="311"/>
      <c r="T98" s="311"/>
      <c r="U98" s="312"/>
      <c r="V98" s="156">
        <f>AA94</f>
        <v>0</v>
      </c>
      <c r="W98" s="156">
        <f>Z94</f>
        <v>0</v>
      </c>
      <c r="X98" s="156">
        <f>AA96</f>
        <v>0</v>
      </c>
      <c r="Y98" s="156">
        <f>Z96</f>
        <v>0</v>
      </c>
      <c r="Z98" s="302"/>
      <c r="AA98" s="303"/>
      <c r="AB98" s="306">
        <f>COUNTIF(V99:AA99,"○")*3+COUNTIF(V99:AA99,"△")</f>
        <v>2</v>
      </c>
      <c r="AC98" s="306">
        <f>V98-W98+X98-Y98</f>
        <v>0</v>
      </c>
      <c r="AD98" s="308"/>
    </row>
    <row r="99" spans="2:30" ht="20.100000000000001" customHeight="1">
      <c r="B99" s="313"/>
      <c r="C99" s="314"/>
      <c r="D99" s="314"/>
      <c r="E99" s="315"/>
      <c r="F99" s="332" t="str">
        <f>IF(F98&gt;G98,"○",IF(F98&lt;G98,"×",IF(F98=G98,"△")))</f>
        <v>△</v>
      </c>
      <c r="G99" s="333"/>
      <c r="H99" s="332" t="str">
        <f>IF(H98&gt;I98,"○",IF(H98&lt;I98,"×",IF(H98=I98,"△")))</f>
        <v>△</v>
      </c>
      <c r="I99" s="333"/>
      <c r="J99" s="304"/>
      <c r="K99" s="305"/>
      <c r="L99" s="332" t="str">
        <f>IF(L98&gt;M98,"○",IF(L98&lt;M98,"×",IF(L98=M98,"△")))</f>
        <v>△</v>
      </c>
      <c r="M99" s="333"/>
      <c r="N99" s="307"/>
      <c r="O99" s="307"/>
      <c r="P99" s="309"/>
      <c r="Q99" s="18"/>
      <c r="R99" s="313"/>
      <c r="S99" s="314"/>
      <c r="T99" s="314"/>
      <c r="U99" s="315"/>
      <c r="V99" s="332" t="str">
        <f>IF(V98&gt;W98,"○",IF(V98&lt;W98,"×",IF(V98=W98,"△")))</f>
        <v>△</v>
      </c>
      <c r="W99" s="333"/>
      <c r="X99" s="332" t="str">
        <f>IF(X98&gt;Y98,"○",IF(X98&lt;Y98,"×",IF(X98=Y98,"△")))</f>
        <v>△</v>
      </c>
      <c r="Y99" s="333"/>
      <c r="Z99" s="304"/>
      <c r="AA99" s="305"/>
      <c r="AB99" s="307"/>
      <c r="AC99" s="307"/>
      <c r="AD99" s="309"/>
    </row>
    <row r="100" spans="2:30" ht="20.100000000000001" customHeight="1">
      <c r="B100" s="310">
        <f>O58</f>
        <v>4</v>
      </c>
      <c r="C100" s="311"/>
      <c r="D100" s="311"/>
      <c r="E100" s="312"/>
      <c r="F100" s="156">
        <f>M94</f>
        <v>0</v>
      </c>
      <c r="G100" s="156">
        <f>L94</f>
        <v>0</v>
      </c>
      <c r="H100" s="156">
        <f>M96</f>
        <v>0</v>
      </c>
      <c r="I100" s="156">
        <f>L96</f>
        <v>0</v>
      </c>
      <c r="J100" s="156">
        <f>M98</f>
        <v>0</v>
      </c>
      <c r="K100" s="156">
        <f>L98</f>
        <v>0</v>
      </c>
      <c r="L100" s="302"/>
      <c r="M100" s="303"/>
      <c r="N100" s="306">
        <f>COUNTIF(F101:M101,"○")*3+COUNTIF(F101:M101,"△")</f>
        <v>3</v>
      </c>
      <c r="O100" s="306">
        <f>F100-G100+H100-I100+J100-K100</f>
        <v>0</v>
      </c>
      <c r="P100" s="308"/>
      <c r="Q100" s="18"/>
    </row>
    <row r="101" spans="2:30" ht="20.100000000000001" customHeight="1">
      <c r="B101" s="313"/>
      <c r="C101" s="314"/>
      <c r="D101" s="314"/>
      <c r="E101" s="315"/>
      <c r="F101" s="332" t="str">
        <f>IF(F100&gt;G100,"○",IF(F100&lt;G100,"×",IF(F100=G100,"△")))</f>
        <v>△</v>
      </c>
      <c r="G101" s="333"/>
      <c r="H101" s="332" t="str">
        <f>IF(H100&gt;I100,"○",IF(H100&lt;I100,"×",IF(H100=I100,"△")))</f>
        <v>△</v>
      </c>
      <c r="I101" s="333"/>
      <c r="J101" s="332" t="str">
        <f>IF(J100&gt;K100,"○",IF(J100&lt;K100,"×",IF(J100=K100,"△")))</f>
        <v>△</v>
      </c>
      <c r="K101" s="333"/>
      <c r="L101" s="304"/>
      <c r="M101" s="305"/>
      <c r="N101" s="307"/>
      <c r="O101" s="307"/>
      <c r="P101" s="309"/>
      <c r="Q101" s="18"/>
    </row>
    <row r="102" spans="2:30" ht="20.100000000000001" customHeight="1"/>
  </sheetData>
  <mergeCells count="538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C57:D57"/>
    <mergeCell ref="G57:H57"/>
    <mergeCell ref="K57:L57"/>
    <mergeCell ref="O57:P57"/>
    <mergeCell ref="R57:S57"/>
    <mergeCell ref="AG71:AG72"/>
    <mergeCell ref="T71:T72"/>
    <mergeCell ref="U71:AA72"/>
    <mergeCell ref="AC71:AC72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O69:O70"/>
    <mergeCell ref="S69:S70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G71:M72"/>
    <mergeCell ref="N71:N72"/>
    <mergeCell ref="O71:O72"/>
    <mergeCell ref="S71:S72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T89:T90"/>
    <mergeCell ref="U89:AA90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M90"/>
    <mergeCell ref="N89:N90"/>
    <mergeCell ref="O89:O90"/>
    <mergeCell ref="S89:S90"/>
    <mergeCell ref="B94:E95"/>
    <mergeCell ref="F94:G95"/>
    <mergeCell ref="N94:N95"/>
    <mergeCell ref="O94:O95"/>
    <mergeCell ref="P94:P95"/>
    <mergeCell ref="R94:U95"/>
    <mergeCell ref="V94:W95"/>
    <mergeCell ref="AD94:AD95"/>
    <mergeCell ref="V92:W93"/>
    <mergeCell ref="X92:Y93"/>
    <mergeCell ref="Z92:AA93"/>
    <mergeCell ref="AD92:AD93"/>
    <mergeCell ref="AB92:AB93"/>
    <mergeCell ref="AC92:AC93"/>
    <mergeCell ref="AC94:AC95"/>
    <mergeCell ref="AD96:AD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AC96:AC97"/>
    <mergeCell ref="B100:E101"/>
    <mergeCell ref="L100:M101"/>
    <mergeCell ref="N100:N101"/>
    <mergeCell ref="O100:O101"/>
    <mergeCell ref="P100:P101"/>
    <mergeCell ref="Z98:AA99"/>
    <mergeCell ref="AD98:AD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AC98:AC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抽選結果</vt:lpstr>
      <vt:lpstr>U10組合せ</vt:lpstr>
      <vt:lpstr>AB</vt:lpstr>
      <vt:lpstr>CD</vt:lpstr>
      <vt:lpstr>FF</vt:lpstr>
      <vt:lpstr>GH</vt:lpstr>
      <vt:lpstr>IJ</vt:lpstr>
      <vt:lpstr>KL</vt:lpstr>
      <vt:lpstr>MN</vt:lpstr>
      <vt:lpstr>OP</vt:lpstr>
      <vt:lpstr>２日目ab</vt:lpstr>
      <vt:lpstr>２日目cd</vt:lpstr>
      <vt:lpstr>準々決勝・準決勝・決勝</vt:lpstr>
      <vt:lpstr>8×7</vt:lpstr>
      <vt:lpstr>'２日目ab'!Print_Area</vt:lpstr>
      <vt:lpstr>'２日目cd'!Print_Area</vt:lpstr>
      <vt:lpstr>'8×7'!Print_Area</vt:lpstr>
      <vt:lpstr>AB!Print_Area</vt:lpstr>
      <vt:lpstr>CD!Print_Area</vt:lpstr>
      <vt:lpstr>FF!Print_Area</vt:lpstr>
      <vt:lpstr>GH!Print_Area</vt:lpstr>
      <vt:lpstr>IJ!Print_Area</vt:lpstr>
      <vt:lpstr>KL!Print_Area</vt:lpstr>
      <vt:lpstr>MN!Print_Area</vt:lpstr>
      <vt:lpstr>OP!Print_Area</vt:lpstr>
      <vt:lpstr>U10組合せ!Print_Area</vt:lpstr>
      <vt:lpstr>準々決勝・準決勝・決勝!Print_Area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2024-09-21T07:24:54Z</cp:lastPrinted>
  <dcterms:created xsi:type="dcterms:W3CDTF">2005-09-26T14:53:02Z</dcterms:created>
  <dcterms:modified xsi:type="dcterms:W3CDTF">2024-09-22T11:01:05Z</dcterms:modified>
</cp:coreProperties>
</file>