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R6U10関係\"/>
    </mc:Choice>
  </mc:AlternateContent>
  <bookViews>
    <workbookView xWindow="0" yWindow="0" windowWidth="23040" windowHeight="9384" tabRatio="861" activeTab="12"/>
  </bookViews>
  <sheets>
    <sheet name="抽選結果" sheetId="143" r:id="rId1"/>
    <sheet name="U10組合せ" sheetId="85" r:id="rId2"/>
    <sheet name="AB" sheetId="137" r:id="rId3"/>
    <sheet name="CD" sheetId="134" r:id="rId4"/>
    <sheet name="FF" sheetId="127" r:id="rId5"/>
    <sheet name="GH" sheetId="141" r:id="rId6"/>
    <sheet name="IJ" sheetId="136" r:id="rId7"/>
    <sheet name="KL" sheetId="140" r:id="rId8"/>
    <sheet name="MN" sheetId="139" r:id="rId9"/>
    <sheet name="OP" sheetId="138" r:id="rId10"/>
    <sheet name="２日目ab" sheetId="132" r:id="rId11"/>
    <sheet name="２日目cd" sheetId="133" r:id="rId12"/>
    <sheet name="準々決勝・準決勝・決勝" sheetId="83" r:id="rId13"/>
    <sheet name="8×7" sheetId="135" r:id="rId14"/>
  </sheets>
  <definedNames>
    <definedName name="_xlnm.Print_Area" localSheetId="10">'２日目ab'!$A$1:$Y$76</definedName>
    <definedName name="_xlnm.Print_Area" localSheetId="11">'２日目cd'!$A$1:$Y$75</definedName>
    <definedName name="_xlnm.Print_Area" localSheetId="13">'8×7'!$A$1:$AG$101</definedName>
    <definedName name="_xlnm.Print_Area" localSheetId="2">AB!$A$1:$AF$101</definedName>
    <definedName name="_xlnm.Print_Area" localSheetId="3">CD!$A$1:$AG$92</definedName>
    <definedName name="_xlnm.Print_Area" localSheetId="4">FF!$A$1:$AG$101</definedName>
    <definedName name="_xlnm.Print_Area" localSheetId="5">GH!$A$1:$AG$92</definedName>
    <definedName name="_xlnm.Print_Area" localSheetId="6">IJ!$A$1:$AG$101</definedName>
    <definedName name="_xlnm.Print_Area" localSheetId="7">KL!$A$1:$AG$92</definedName>
    <definedName name="_xlnm.Print_Area" localSheetId="8">MN!$A$1:$AG$92</definedName>
    <definedName name="_xlnm.Print_Area" localSheetId="9">OP!$A$1:$AG$92</definedName>
    <definedName name="_xlnm.Print_Area" localSheetId="12">準々決勝・準決勝・決勝!$A$1:$Y$53</definedName>
    <definedName name="_xlnm.Print_Area" localSheetId="0">抽選結果!$A$1:$G$130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49" i="85" l="1"/>
  <c r="Q51" i="83"/>
  <c r="Q49" i="83"/>
  <c r="Q47" i="83"/>
  <c r="D51" i="83"/>
  <c r="D49" i="83"/>
  <c r="P39" i="83"/>
  <c r="J39" i="83"/>
  <c r="K9" i="83" l="1"/>
  <c r="H9" i="83"/>
  <c r="E9" i="83"/>
  <c r="B9" i="83"/>
  <c r="Q75" i="132"/>
  <c r="E75" i="132"/>
  <c r="E66" i="132"/>
  <c r="X9" i="83"/>
  <c r="U9" i="83"/>
  <c r="R9" i="83"/>
  <c r="O9" i="83"/>
  <c r="Q74" i="133"/>
  <c r="E74" i="133"/>
  <c r="Q72" i="132"/>
  <c r="E72" i="132"/>
  <c r="Q69" i="132"/>
  <c r="E69" i="132"/>
  <c r="Q66" i="132"/>
  <c r="X27" i="133" l="1"/>
  <c r="U27" i="133"/>
  <c r="R27" i="133"/>
  <c r="O27" i="133"/>
  <c r="J27" i="133"/>
  <c r="G27" i="133"/>
  <c r="D27" i="133"/>
  <c r="A27" i="133"/>
  <c r="X9" i="133"/>
  <c r="U9" i="133"/>
  <c r="R9" i="133"/>
  <c r="O9" i="133"/>
  <c r="J9" i="133"/>
  <c r="G9" i="133"/>
  <c r="D9" i="133"/>
  <c r="A9" i="133"/>
  <c r="X27" i="132"/>
  <c r="U27" i="132"/>
  <c r="R27" i="132"/>
  <c r="O27" i="132"/>
  <c r="J27" i="132"/>
  <c r="G27" i="132"/>
  <c r="D27" i="132"/>
  <c r="A27" i="132"/>
  <c r="X9" i="132"/>
  <c r="U9" i="132"/>
  <c r="R9" i="132"/>
  <c r="O9" i="132"/>
  <c r="J9" i="132"/>
  <c r="G9" i="132"/>
  <c r="D9" i="132"/>
  <c r="A9" i="132"/>
  <c r="AF96" i="85"/>
  <c r="AH120" i="85" l="1"/>
  <c r="AF122" i="85"/>
  <c r="AF124" i="85"/>
  <c r="AF126" i="85"/>
  <c r="AF128" i="85"/>
  <c r="AF130" i="85"/>
  <c r="AF132" i="85"/>
  <c r="AF134" i="85"/>
  <c r="AF120" i="85"/>
  <c r="AH104" i="85"/>
  <c r="AF106" i="85"/>
  <c r="AF108" i="85"/>
  <c r="AF110" i="85"/>
  <c r="AF112" i="85"/>
  <c r="AF114" i="85"/>
  <c r="AF116" i="85"/>
  <c r="AF118" i="85"/>
  <c r="AF104" i="85"/>
  <c r="AH88" i="85"/>
  <c r="AF90" i="85"/>
  <c r="AF92" i="85"/>
  <c r="AF94" i="85"/>
  <c r="AF98" i="85"/>
  <c r="AF100" i="85"/>
  <c r="AF102" i="85"/>
  <c r="AF88" i="85"/>
  <c r="AH72" i="85"/>
  <c r="AF81" i="85"/>
  <c r="AF85" i="85"/>
  <c r="AF83" i="85"/>
  <c r="AF75" i="85"/>
  <c r="AF77" i="85"/>
  <c r="AF73" i="85"/>
  <c r="AH56" i="85"/>
  <c r="AF58" i="85"/>
  <c r="AF60" i="85"/>
  <c r="AF62" i="85"/>
  <c r="AF64" i="85"/>
  <c r="AF66" i="85"/>
  <c r="AF68" i="85"/>
  <c r="AF70" i="85"/>
  <c r="AF56" i="85"/>
  <c r="AH40" i="85"/>
  <c r="AF49" i="85"/>
  <c r="AF53" i="85"/>
  <c r="AF51" i="85"/>
  <c r="AF43" i="85"/>
  <c r="AF45" i="85"/>
  <c r="AF41" i="85"/>
  <c r="AH24" i="85"/>
  <c r="AF26" i="85"/>
  <c r="AF28" i="85"/>
  <c r="AF30" i="85"/>
  <c r="AF32" i="85"/>
  <c r="AF34" i="85"/>
  <c r="AF36" i="85"/>
  <c r="AF38" i="85"/>
  <c r="AF24" i="85"/>
  <c r="AH8" i="85"/>
  <c r="A8" i="85"/>
  <c r="AF17" i="85"/>
  <c r="AF19" i="85"/>
  <c r="AF21" i="85"/>
  <c r="AF11" i="85"/>
  <c r="AF13" i="85"/>
  <c r="AF9" i="85"/>
  <c r="C8" i="85"/>
  <c r="A120" i="85"/>
  <c r="A104" i="85"/>
  <c r="A88" i="85"/>
  <c r="A72" i="85"/>
  <c r="A40" i="85"/>
  <c r="A56" i="85"/>
  <c r="C129" i="85"/>
  <c r="C133" i="85"/>
  <c r="C131" i="85"/>
  <c r="C123" i="85"/>
  <c r="C125" i="85"/>
  <c r="C121" i="85"/>
  <c r="C106" i="85"/>
  <c r="C108" i="85"/>
  <c r="C110" i="85"/>
  <c r="C112" i="85"/>
  <c r="C114" i="85"/>
  <c r="C116" i="85"/>
  <c r="C118" i="85"/>
  <c r="C104" i="85"/>
  <c r="C90" i="85"/>
  <c r="C92" i="85"/>
  <c r="C94" i="85"/>
  <c r="C96" i="85"/>
  <c r="C98" i="85"/>
  <c r="C100" i="85"/>
  <c r="C102" i="85"/>
  <c r="C88" i="85"/>
  <c r="C74" i="85"/>
  <c r="C76" i="85"/>
  <c r="C78" i="85"/>
  <c r="C80" i="85"/>
  <c r="C82" i="85"/>
  <c r="C84" i="85"/>
  <c r="C86" i="85"/>
  <c r="C72" i="85"/>
  <c r="C69" i="85"/>
  <c r="C67" i="85"/>
  <c r="C65" i="85"/>
  <c r="C59" i="85"/>
  <c r="C61" i="85"/>
  <c r="C57" i="85"/>
  <c r="C42" i="85"/>
  <c r="C44" i="85"/>
  <c r="C46" i="85"/>
  <c r="C48" i="85"/>
  <c r="C50" i="85"/>
  <c r="C52" i="85"/>
  <c r="C54" i="85"/>
  <c r="C40" i="85"/>
  <c r="A24" i="85"/>
  <c r="C26" i="85"/>
  <c r="C28" i="85"/>
  <c r="C30" i="85"/>
  <c r="C32" i="85"/>
  <c r="C34" i="85"/>
  <c r="C36" i="85"/>
  <c r="C38" i="85"/>
  <c r="C24" i="85"/>
  <c r="C20" i="85"/>
  <c r="C16" i="85"/>
  <c r="C12" i="85"/>
  <c r="C10" i="85"/>
  <c r="C14" i="85"/>
  <c r="C18" i="85"/>
  <c r="C22" i="85"/>
  <c r="A109" i="143" l="1"/>
  <c r="A110" i="143"/>
  <c r="A111" i="143"/>
  <c r="A112" i="143"/>
  <c r="A113" i="143"/>
  <c r="A114" i="143"/>
  <c r="A115" i="143"/>
  <c r="A116" i="143"/>
  <c r="A117" i="143"/>
  <c r="A118" i="143"/>
  <c r="A119" i="143"/>
  <c r="A120" i="143"/>
  <c r="A121" i="143"/>
  <c r="A122" i="143"/>
  <c r="A123" i="143"/>
  <c r="A124" i="143"/>
  <c r="A125" i="143"/>
  <c r="A126" i="143"/>
  <c r="A127" i="143"/>
  <c r="A128" i="143"/>
  <c r="A129" i="143"/>
  <c r="A130" i="143"/>
  <c r="A108" i="143"/>
  <c r="A98" i="143"/>
  <c r="A99" i="143"/>
  <c r="A100" i="143"/>
  <c r="A101" i="143"/>
  <c r="A102" i="143"/>
  <c r="A103" i="143"/>
  <c r="A104" i="143"/>
  <c r="A105" i="143"/>
  <c r="A106" i="143"/>
  <c r="A97" i="143"/>
  <c r="A88" i="143"/>
  <c r="A89" i="143"/>
  <c r="A90" i="143"/>
  <c r="A91" i="143"/>
  <c r="A92" i="143"/>
  <c r="A93" i="143"/>
  <c r="A94" i="143"/>
  <c r="A95" i="143"/>
  <c r="A87" i="143"/>
  <c r="A86" i="143"/>
  <c r="A85" i="143"/>
  <c r="A84" i="143"/>
  <c r="A80" i="143"/>
  <c r="A81" i="143"/>
  <c r="A82" i="143"/>
  <c r="A79" i="143"/>
  <c r="A78" i="143"/>
  <c r="A77" i="143"/>
  <c r="A76" i="143"/>
  <c r="A75" i="143"/>
  <c r="A74" i="143"/>
  <c r="A73" i="143"/>
  <c r="A72" i="143"/>
  <c r="A71" i="143"/>
  <c r="A70" i="143"/>
  <c r="A69" i="143"/>
  <c r="A68" i="143"/>
  <c r="A67" i="143"/>
  <c r="A65" i="143"/>
  <c r="A64" i="143"/>
  <c r="A63" i="143"/>
  <c r="A62" i="143"/>
  <c r="A61" i="143"/>
  <c r="A60" i="143"/>
  <c r="A59" i="143"/>
  <c r="A58" i="143"/>
  <c r="A57" i="143"/>
  <c r="A56" i="143"/>
  <c r="A55" i="143"/>
  <c r="A54" i="143"/>
  <c r="A53" i="143"/>
  <c r="A52" i="143"/>
  <c r="A50" i="143"/>
  <c r="A24" i="143"/>
  <c r="A25" i="143"/>
  <c r="A26" i="143"/>
  <c r="A27" i="143"/>
  <c r="A28" i="143"/>
  <c r="A30" i="143"/>
  <c r="A31" i="143"/>
  <c r="A32" i="143"/>
  <c r="A33" i="143"/>
  <c r="A34" i="143"/>
  <c r="A35" i="143"/>
  <c r="A36" i="143"/>
  <c r="A37" i="143"/>
  <c r="A38" i="143"/>
  <c r="A39" i="143"/>
  <c r="A40" i="143"/>
  <c r="A41" i="143"/>
  <c r="A42" i="143"/>
  <c r="A43" i="143"/>
  <c r="A44" i="143"/>
  <c r="A45" i="143"/>
  <c r="A46" i="143"/>
  <c r="A47" i="143"/>
  <c r="A48" i="143"/>
  <c r="A49" i="143"/>
  <c r="A23" i="143"/>
  <c r="A21" i="143"/>
  <c r="A20" i="143"/>
  <c r="A19" i="143"/>
  <c r="A18" i="143"/>
  <c r="A17" i="143"/>
  <c r="A16" i="143"/>
  <c r="A15" i="143"/>
  <c r="A14" i="143"/>
  <c r="A13" i="143"/>
  <c r="A12" i="143"/>
  <c r="A11" i="143"/>
  <c r="A10" i="143"/>
  <c r="A9" i="143"/>
  <c r="A8" i="143"/>
  <c r="A7" i="143"/>
  <c r="A6" i="143"/>
  <c r="AA58" i="138" l="1"/>
  <c r="U76" i="138" s="1"/>
  <c r="W58" i="138"/>
  <c r="G82" i="138" s="1"/>
  <c r="S58" i="138"/>
  <c r="G76" i="138" s="1"/>
  <c r="N58" i="138"/>
  <c r="J58" i="138"/>
  <c r="U67" i="138" s="1"/>
  <c r="F58" i="138"/>
  <c r="C87" i="138" s="1"/>
  <c r="G85" i="138" s="1"/>
  <c r="AD7" i="138"/>
  <c r="Z7" i="138"/>
  <c r="U28" i="138" s="1"/>
  <c r="V7" i="138"/>
  <c r="G30" i="138" s="1"/>
  <c r="R7" i="138"/>
  <c r="G20" i="138" s="1"/>
  <c r="O7" i="138"/>
  <c r="B49" i="138" s="1"/>
  <c r="L41" i="138" s="1"/>
  <c r="K7" i="138"/>
  <c r="B47" i="138" s="1"/>
  <c r="J41" i="138" s="1"/>
  <c r="G7" i="138"/>
  <c r="U16" i="138" s="1"/>
  <c r="C7" i="138"/>
  <c r="G24" i="138" s="1"/>
  <c r="AA58" i="139"/>
  <c r="U76" i="139" s="1"/>
  <c r="W58" i="139"/>
  <c r="U70" i="139" s="1"/>
  <c r="S58" i="139"/>
  <c r="G76" i="139" s="1"/>
  <c r="N58" i="139"/>
  <c r="J58" i="139"/>
  <c r="U67" i="139" s="1"/>
  <c r="F58" i="139"/>
  <c r="G67" i="139" s="1"/>
  <c r="AD7" i="139"/>
  <c r="U22" i="139" s="1"/>
  <c r="Z7" i="139"/>
  <c r="R47" i="139" s="1"/>
  <c r="V7" i="139"/>
  <c r="U20" i="139" s="1"/>
  <c r="R7" i="139"/>
  <c r="R43" i="139" s="1"/>
  <c r="O7" i="139"/>
  <c r="U32" i="139" s="1"/>
  <c r="K7" i="139"/>
  <c r="G18" i="139" s="1"/>
  <c r="G7" i="139"/>
  <c r="U16" i="139" s="1"/>
  <c r="C7" i="139"/>
  <c r="G24" i="139" s="1"/>
  <c r="AA58" i="140"/>
  <c r="U76" i="140" s="1"/>
  <c r="W58" i="140"/>
  <c r="U70" i="140" s="1"/>
  <c r="S58" i="140"/>
  <c r="G76" i="140" s="1"/>
  <c r="N58" i="140"/>
  <c r="U79" i="140" s="1"/>
  <c r="J58" i="140"/>
  <c r="C89" i="140" s="1"/>
  <c r="I85" i="140" s="1"/>
  <c r="F58" i="140"/>
  <c r="C87" i="140" s="1"/>
  <c r="G85" i="140" s="1"/>
  <c r="AD7" i="140"/>
  <c r="U36" i="140" s="1"/>
  <c r="Z7" i="140"/>
  <c r="Z41" i="140" s="1"/>
  <c r="R7" i="140"/>
  <c r="R43" i="140" s="1"/>
  <c r="V7" i="140"/>
  <c r="X41" i="140" s="1"/>
  <c r="O7" i="140"/>
  <c r="U18" i="140" s="1"/>
  <c r="K7" i="140"/>
  <c r="B47" i="140" s="1"/>
  <c r="J41" i="140" s="1"/>
  <c r="G7" i="140"/>
  <c r="U16" i="140" s="1"/>
  <c r="C7" i="140"/>
  <c r="G24" i="140" s="1"/>
  <c r="AD58" i="136"/>
  <c r="AB92" i="136" s="1"/>
  <c r="Z58" i="136"/>
  <c r="Z92" i="136" s="1"/>
  <c r="V58" i="136"/>
  <c r="G89" i="136" s="1"/>
  <c r="R58" i="136"/>
  <c r="G79" i="136" s="1"/>
  <c r="O58" i="136"/>
  <c r="U77" i="136" s="1"/>
  <c r="K58" i="136"/>
  <c r="B98" i="136" s="1"/>
  <c r="J92" i="136" s="1"/>
  <c r="G58" i="136"/>
  <c r="B96" i="136" s="1"/>
  <c r="H92" i="136" s="1"/>
  <c r="C58" i="136"/>
  <c r="G83" i="136" s="1"/>
  <c r="AD7" i="136"/>
  <c r="AB41" i="136" s="1"/>
  <c r="Z7" i="136"/>
  <c r="U28" i="136" s="1"/>
  <c r="V7" i="136"/>
  <c r="G30" i="136" s="1"/>
  <c r="R7" i="136"/>
  <c r="R43" i="136" s="1"/>
  <c r="O7" i="136"/>
  <c r="U18" i="136" s="1"/>
  <c r="K7" i="136"/>
  <c r="G18" i="136" s="1"/>
  <c r="G7" i="136"/>
  <c r="G26" i="136" s="1"/>
  <c r="C7" i="136"/>
  <c r="G24" i="136" s="1"/>
  <c r="AA58" i="141"/>
  <c r="U76" i="141" s="1"/>
  <c r="W58" i="141"/>
  <c r="G82" i="141" s="1"/>
  <c r="S58" i="141"/>
  <c r="G70" i="141" s="1"/>
  <c r="N58" i="141"/>
  <c r="U79" i="141" s="1"/>
  <c r="J58" i="141"/>
  <c r="C89" i="141" s="1"/>
  <c r="I85" i="141" s="1"/>
  <c r="F58" i="141"/>
  <c r="C87" i="141" s="1"/>
  <c r="G85" i="141" s="1"/>
  <c r="AD7" i="141"/>
  <c r="AB41" i="141" s="1"/>
  <c r="Z7" i="141"/>
  <c r="Z41" i="141" s="1"/>
  <c r="V7" i="141"/>
  <c r="G38" i="141" s="1"/>
  <c r="R7" i="141"/>
  <c r="G36" i="141" s="1"/>
  <c r="O7" i="141"/>
  <c r="U32" i="141" s="1"/>
  <c r="K7" i="141"/>
  <c r="U34" i="141" s="1"/>
  <c r="G7" i="141"/>
  <c r="G34" i="141" s="1"/>
  <c r="C7" i="141"/>
  <c r="G16" i="141" s="1"/>
  <c r="AD58" i="127"/>
  <c r="Z58" i="127"/>
  <c r="V58" i="127"/>
  <c r="R58" i="127"/>
  <c r="O58" i="127"/>
  <c r="K58" i="127"/>
  <c r="G58" i="127"/>
  <c r="C58" i="127"/>
  <c r="AD7" i="127"/>
  <c r="Z7" i="127"/>
  <c r="V7" i="127"/>
  <c r="R7" i="127"/>
  <c r="O7" i="127"/>
  <c r="K7" i="127"/>
  <c r="G7" i="127"/>
  <c r="C7" i="127"/>
  <c r="AA58" i="134"/>
  <c r="R91" i="134" s="1"/>
  <c r="Z85" i="134" s="1"/>
  <c r="W58" i="134"/>
  <c r="G82" i="134" s="1"/>
  <c r="S58" i="134"/>
  <c r="R87" i="134" s="1"/>
  <c r="V85" i="134" s="1"/>
  <c r="N58" i="134"/>
  <c r="C91" i="134" s="1"/>
  <c r="K85" i="134" s="1"/>
  <c r="J58" i="134"/>
  <c r="C89" i="134" s="1"/>
  <c r="I85" i="134" s="1"/>
  <c r="F58" i="134"/>
  <c r="G67" i="134" s="1"/>
  <c r="AD7" i="134"/>
  <c r="AB41" i="134" s="1"/>
  <c r="Z7" i="134"/>
  <c r="U28" i="134" s="1"/>
  <c r="V7" i="134"/>
  <c r="R45" i="134" s="1"/>
  <c r="R7" i="134"/>
  <c r="R43" i="134" s="1"/>
  <c r="O7" i="134"/>
  <c r="U32" i="134" s="1"/>
  <c r="K7" i="134"/>
  <c r="U24" i="134" s="1"/>
  <c r="G7" i="134"/>
  <c r="G34" i="134" s="1"/>
  <c r="C7" i="134"/>
  <c r="B43" i="134" s="1"/>
  <c r="F41" i="134" s="1"/>
  <c r="X52" i="138"/>
  <c r="X1" i="138"/>
  <c r="X52" i="139"/>
  <c r="X1" i="139"/>
  <c r="X52" i="140"/>
  <c r="X1" i="140"/>
  <c r="X52" i="136"/>
  <c r="X1" i="136"/>
  <c r="X52" i="141"/>
  <c r="X1" i="141"/>
  <c r="X52" i="127"/>
  <c r="X1" i="127"/>
  <c r="X52" i="134"/>
  <c r="X1" i="134"/>
  <c r="L89" i="141"/>
  <c r="I91" i="141" s="1"/>
  <c r="J87" i="141"/>
  <c r="G89" i="141" s="1"/>
  <c r="I87" i="141"/>
  <c r="H89" i="141" s="1"/>
  <c r="R85" i="141"/>
  <c r="C85" i="141"/>
  <c r="T82" i="141"/>
  <c r="AA89" i="141" s="1"/>
  <c r="X91" i="141" s="1"/>
  <c r="N82" i="141"/>
  <c r="Z89" i="141" s="1"/>
  <c r="T79" i="141"/>
  <c r="N79" i="141"/>
  <c r="K89" i="141" s="1"/>
  <c r="T76" i="141"/>
  <c r="AA87" i="141" s="1"/>
  <c r="V91" i="141" s="1"/>
  <c r="N76" i="141"/>
  <c r="Z87" i="141" s="1"/>
  <c r="T73" i="141"/>
  <c r="L87" i="141" s="1"/>
  <c r="G91" i="141" s="1"/>
  <c r="N73" i="141"/>
  <c r="K87" i="141" s="1"/>
  <c r="T70" i="141"/>
  <c r="Y87" i="141" s="1"/>
  <c r="V89" i="141" s="1"/>
  <c r="N70" i="141"/>
  <c r="X87" i="141" s="1"/>
  <c r="T67" i="141"/>
  <c r="N67" i="141"/>
  <c r="I52" i="141"/>
  <c r="AB47" i="141"/>
  <c r="AA49" i="141" s="1"/>
  <c r="R47" i="141"/>
  <c r="L47" i="141"/>
  <c r="K49" i="141" s="1"/>
  <c r="V45" i="141"/>
  <c r="L45" i="141"/>
  <c r="I49" i="141" s="1"/>
  <c r="F45" i="141"/>
  <c r="X44" i="141"/>
  <c r="AA43" i="141"/>
  <c r="V47" i="141" s="1"/>
  <c r="Y43" i="141"/>
  <c r="X43" i="141"/>
  <c r="W45" i="141" s="1"/>
  <c r="M43" i="141"/>
  <c r="F49" i="141" s="1"/>
  <c r="I43" i="141"/>
  <c r="X41" i="141"/>
  <c r="R41" i="141"/>
  <c r="B41" i="141"/>
  <c r="T38" i="141"/>
  <c r="AA45" i="141" s="1"/>
  <c r="X47" i="141" s="1"/>
  <c r="N38" i="141"/>
  <c r="Z45" i="141" s="1"/>
  <c r="T36" i="141"/>
  <c r="AC43" i="141" s="1"/>
  <c r="V49" i="141" s="1"/>
  <c r="N36" i="141"/>
  <c r="AB43" i="141" s="1"/>
  <c r="T34" i="141"/>
  <c r="K45" i="141" s="1"/>
  <c r="H47" i="141" s="1"/>
  <c r="N34" i="141"/>
  <c r="J45" i="141" s="1"/>
  <c r="T32" i="141"/>
  <c r="N32" i="141"/>
  <c r="L43" i="141" s="1"/>
  <c r="L44" i="141" s="1"/>
  <c r="T30" i="141"/>
  <c r="AC45" i="141" s="1"/>
  <c r="X49" i="141" s="1"/>
  <c r="N30" i="141"/>
  <c r="AB45" i="141" s="1"/>
  <c r="T28" i="141"/>
  <c r="N28" i="141"/>
  <c r="Z43" i="141" s="1"/>
  <c r="T26" i="141"/>
  <c r="M45" i="141" s="1"/>
  <c r="H49" i="141" s="1"/>
  <c r="N26" i="141"/>
  <c r="T24" i="141"/>
  <c r="K43" i="141" s="1"/>
  <c r="F47" i="141" s="1"/>
  <c r="N24" i="141"/>
  <c r="J43" i="141" s="1"/>
  <c r="T22" i="141"/>
  <c r="AC47" i="141" s="1"/>
  <c r="Z49" i="141" s="1"/>
  <c r="N22" i="141"/>
  <c r="T20" i="141"/>
  <c r="N20" i="141"/>
  <c r="T18" i="141"/>
  <c r="M47" i="141" s="1"/>
  <c r="J49" i="141" s="1"/>
  <c r="J50" i="141" s="1"/>
  <c r="N18" i="141"/>
  <c r="T16" i="141"/>
  <c r="N16" i="141"/>
  <c r="H43" i="141" s="1"/>
  <c r="G45" i="141" s="1"/>
  <c r="B47" i="141"/>
  <c r="J41" i="141" s="1"/>
  <c r="I1" i="141"/>
  <c r="A1" i="141"/>
  <c r="A52" i="141" s="1"/>
  <c r="AA87" i="140"/>
  <c r="V91" i="140" s="1"/>
  <c r="J87" i="140"/>
  <c r="G89" i="140" s="1"/>
  <c r="I87" i="140"/>
  <c r="H89" i="140" s="1"/>
  <c r="R85" i="140"/>
  <c r="C85" i="140"/>
  <c r="T82" i="140"/>
  <c r="AA89" i="140" s="1"/>
  <c r="X91" i="140" s="1"/>
  <c r="N82" i="140"/>
  <c r="Z89" i="140" s="1"/>
  <c r="T79" i="140"/>
  <c r="L89" i="140" s="1"/>
  <c r="I91" i="140" s="1"/>
  <c r="N79" i="140"/>
  <c r="K89" i="140" s="1"/>
  <c r="T76" i="140"/>
  <c r="N76" i="140"/>
  <c r="Z87" i="140" s="1"/>
  <c r="T73" i="140"/>
  <c r="L87" i="140" s="1"/>
  <c r="G91" i="140" s="1"/>
  <c r="N73" i="140"/>
  <c r="K87" i="140" s="1"/>
  <c r="T70" i="140"/>
  <c r="Y87" i="140" s="1"/>
  <c r="V89" i="140" s="1"/>
  <c r="N70" i="140"/>
  <c r="X87" i="140" s="1"/>
  <c r="T67" i="140"/>
  <c r="N67" i="140"/>
  <c r="J49" i="140"/>
  <c r="AB47" i="140"/>
  <c r="AA49" i="140" s="1"/>
  <c r="M47" i="140"/>
  <c r="L47" i="140"/>
  <c r="L48" i="140" s="1"/>
  <c r="AA45" i="140"/>
  <c r="X47" i="140" s="1"/>
  <c r="M45" i="140"/>
  <c r="H49" i="140" s="1"/>
  <c r="L45" i="140"/>
  <c r="I49" i="140" s="1"/>
  <c r="Y43" i="140"/>
  <c r="V45" i="140" s="1"/>
  <c r="X43" i="140"/>
  <c r="W45" i="140" s="1"/>
  <c r="M43" i="140"/>
  <c r="F49" i="140" s="1"/>
  <c r="I43" i="140"/>
  <c r="F45" i="140" s="1"/>
  <c r="H43" i="140"/>
  <c r="H44" i="140" s="1"/>
  <c r="R41" i="140"/>
  <c r="B41" i="140"/>
  <c r="T38" i="140"/>
  <c r="N38" i="140"/>
  <c r="Z45" i="140" s="1"/>
  <c r="T36" i="140"/>
  <c r="AC43" i="140" s="1"/>
  <c r="V49" i="140" s="1"/>
  <c r="N36" i="140"/>
  <c r="AB43" i="140" s="1"/>
  <c r="T34" i="140"/>
  <c r="K45" i="140" s="1"/>
  <c r="H47" i="140" s="1"/>
  <c r="N34" i="140"/>
  <c r="J45" i="140" s="1"/>
  <c r="T32" i="140"/>
  <c r="N32" i="140"/>
  <c r="L43" i="140" s="1"/>
  <c r="L44" i="140" s="1"/>
  <c r="T30" i="140"/>
  <c r="AC45" i="140" s="1"/>
  <c r="X49" i="140" s="1"/>
  <c r="N30" i="140"/>
  <c r="AB45" i="140" s="1"/>
  <c r="T28" i="140"/>
  <c r="AA43" i="140" s="1"/>
  <c r="V47" i="140" s="1"/>
  <c r="N28" i="140"/>
  <c r="Z43" i="140" s="1"/>
  <c r="T26" i="140"/>
  <c r="N26" i="140"/>
  <c r="T24" i="140"/>
  <c r="K43" i="140" s="1"/>
  <c r="F47" i="140" s="1"/>
  <c r="N24" i="140"/>
  <c r="J43" i="140" s="1"/>
  <c r="T22" i="140"/>
  <c r="AC47" i="140" s="1"/>
  <c r="Z49" i="140" s="1"/>
  <c r="Z50" i="140" s="1"/>
  <c r="N22" i="140"/>
  <c r="T20" i="140"/>
  <c r="N20" i="140"/>
  <c r="T18" i="140"/>
  <c r="N18" i="140"/>
  <c r="T16" i="140"/>
  <c r="N16" i="140"/>
  <c r="I1" i="140"/>
  <c r="I52" i="140" s="1"/>
  <c r="A1" i="140"/>
  <c r="A52" i="140" s="1"/>
  <c r="AA89" i="139"/>
  <c r="X91" i="139" s="1"/>
  <c r="L89" i="139"/>
  <c r="I91" i="139" s="1"/>
  <c r="AA87" i="139"/>
  <c r="V91" i="139" s="1"/>
  <c r="X87" i="139"/>
  <c r="I87" i="139"/>
  <c r="R85" i="139"/>
  <c r="C85" i="139"/>
  <c r="T82" i="139"/>
  <c r="N82" i="139"/>
  <c r="Z89" i="139" s="1"/>
  <c r="T79" i="139"/>
  <c r="N79" i="139"/>
  <c r="K89" i="139" s="1"/>
  <c r="J91" i="139" s="1"/>
  <c r="T76" i="139"/>
  <c r="N76" i="139"/>
  <c r="Z87" i="139" s="1"/>
  <c r="T73" i="139"/>
  <c r="L87" i="139" s="1"/>
  <c r="G91" i="139" s="1"/>
  <c r="N73" i="139"/>
  <c r="K87" i="139" s="1"/>
  <c r="T70" i="139"/>
  <c r="Y87" i="139" s="1"/>
  <c r="V89" i="139" s="1"/>
  <c r="N70" i="139"/>
  <c r="T67" i="139"/>
  <c r="J87" i="139" s="1"/>
  <c r="G89" i="139" s="1"/>
  <c r="N67" i="139"/>
  <c r="I52" i="139"/>
  <c r="G49" i="139"/>
  <c r="L47" i="139"/>
  <c r="AA45" i="139"/>
  <c r="X47" i="139" s="1"/>
  <c r="M45" i="139"/>
  <c r="H49" i="139" s="1"/>
  <c r="L45" i="139"/>
  <c r="L46" i="139" s="1"/>
  <c r="AB43" i="139"/>
  <c r="AA43" i="139"/>
  <c r="V47" i="139" s="1"/>
  <c r="Y43" i="139"/>
  <c r="X44" i="139" s="1"/>
  <c r="X43" i="139"/>
  <c r="W45" i="139" s="1"/>
  <c r="L43" i="139"/>
  <c r="R41" i="139"/>
  <c r="B41" i="139"/>
  <c r="T38" i="139"/>
  <c r="N38" i="139"/>
  <c r="Z45" i="139" s="1"/>
  <c r="Z46" i="139" s="1"/>
  <c r="T36" i="139"/>
  <c r="AC43" i="139" s="1"/>
  <c r="V49" i="139" s="1"/>
  <c r="N36" i="139"/>
  <c r="T34" i="139"/>
  <c r="K45" i="139" s="1"/>
  <c r="H47" i="139" s="1"/>
  <c r="N34" i="139"/>
  <c r="J45" i="139" s="1"/>
  <c r="I47" i="139" s="1"/>
  <c r="T32" i="139"/>
  <c r="M43" i="139" s="1"/>
  <c r="F49" i="139" s="1"/>
  <c r="N32" i="139"/>
  <c r="T30" i="139"/>
  <c r="AC45" i="139" s="1"/>
  <c r="X49" i="139" s="1"/>
  <c r="N30" i="139"/>
  <c r="AB45" i="139" s="1"/>
  <c r="T28" i="139"/>
  <c r="N28" i="139"/>
  <c r="Z43" i="139" s="1"/>
  <c r="T26" i="139"/>
  <c r="N26" i="139"/>
  <c r="T24" i="139"/>
  <c r="K43" i="139" s="1"/>
  <c r="F47" i="139" s="1"/>
  <c r="N24" i="139"/>
  <c r="J43" i="139" s="1"/>
  <c r="T22" i="139"/>
  <c r="AC47" i="139" s="1"/>
  <c r="Z49" i="139" s="1"/>
  <c r="N22" i="139"/>
  <c r="AB47" i="139" s="1"/>
  <c r="T20" i="139"/>
  <c r="N20" i="139"/>
  <c r="T18" i="139"/>
  <c r="M47" i="139" s="1"/>
  <c r="J49" i="139" s="1"/>
  <c r="N18" i="139"/>
  <c r="T16" i="139"/>
  <c r="I43" i="139" s="1"/>
  <c r="F45" i="139" s="1"/>
  <c r="N16" i="139"/>
  <c r="H43" i="139" s="1"/>
  <c r="I1" i="139"/>
  <c r="A1" i="139"/>
  <c r="A52" i="139" s="1"/>
  <c r="AA89" i="138"/>
  <c r="X91" i="138" s="1"/>
  <c r="AA87" i="138"/>
  <c r="V91" i="138" s="1"/>
  <c r="Y87" i="138"/>
  <c r="V89" i="138" s="1"/>
  <c r="I87" i="138"/>
  <c r="R85" i="138"/>
  <c r="C85" i="138"/>
  <c r="T82" i="138"/>
  <c r="N82" i="138"/>
  <c r="Z89" i="138" s="1"/>
  <c r="T79" i="138"/>
  <c r="L89" i="138" s="1"/>
  <c r="I91" i="138" s="1"/>
  <c r="I92" i="138" s="1"/>
  <c r="N79" i="138"/>
  <c r="K89" i="138" s="1"/>
  <c r="J91" i="138" s="1"/>
  <c r="T76" i="138"/>
  <c r="N76" i="138"/>
  <c r="Z87" i="138" s="1"/>
  <c r="T73" i="138"/>
  <c r="L87" i="138" s="1"/>
  <c r="G91" i="138" s="1"/>
  <c r="N73" i="138"/>
  <c r="K87" i="138" s="1"/>
  <c r="T70" i="138"/>
  <c r="N70" i="138"/>
  <c r="X87" i="138" s="1"/>
  <c r="T67" i="138"/>
  <c r="J87" i="138" s="1"/>
  <c r="G89" i="138" s="1"/>
  <c r="N67" i="138"/>
  <c r="M47" i="138"/>
  <c r="J49" i="138" s="1"/>
  <c r="F47" i="138"/>
  <c r="AC45" i="138"/>
  <c r="X49" i="138" s="1"/>
  <c r="AA45" i="138"/>
  <c r="X47" i="138" s="1"/>
  <c r="M45" i="138"/>
  <c r="H49" i="138" s="1"/>
  <c r="K45" i="138"/>
  <c r="H47" i="138" s="1"/>
  <c r="J45" i="138"/>
  <c r="X43" i="138"/>
  <c r="W45" i="138" s="1"/>
  <c r="M43" i="138"/>
  <c r="F49" i="138" s="1"/>
  <c r="K43" i="138"/>
  <c r="X41" i="138"/>
  <c r="R41" i="138"/>
  <c r="B41" i="138"/>
  <c r="T38" i="138"/>
  <c r="N38" i="138"/>
  <c r="Z45" i="138" s="1"/>
  <c r="T36" i="138"/>
  <c r="AC43" i="138" s="1"/>
  <c r="V49" i="138" s="1"/>
  <c r="N36" i="138"/>
  <c r="AB43" i="138" s="1"/>
  <c r="T34" i="138"/>
  <c r="N34" i="138"/>
  <c r="T32" i="138"/>
  <c r="N32" i="138"/>
  <c r="L43" i="138" s="1"/>
  <c r="T30" i="138"/>
  <c r="N30" i="138"/>
  <c r="AB45" i="138" s="1"/>
  <c r="T28" i="138"/>
  <c r="AA43" i="138" s="1"/>
  <c r="N28" i="138"/>
  <c r="Z43" i="138" s="1"/>
  <c r="T26" i="138"/>
  <c r="N26" i="138"/>
  <c r="L45" i="138" s="1"/>
  <c r="T24" i="138"/>
  <c r="N24" i="138"/>
  <c r="J43" i="138" s="1"/>
  <c r="T22" i="138"/>
  <c r="AC47" i="138" s="1"/>
  <c r="Z49" i="138" s="1"/>
  <c r="N22" i="138"/>
  <c r="AB47" i="138" s="1"/>
  <c r="T20" i="138"/>
  <c r="Y43" i="138" s="1"/>
  <c r="N20" i="138"/>
  <c r="T18" i="138"/>
  <c r="N18" i="138"/>
  <c r="L47" i="138" s="1"/>
  <c r="T16" i="138"/>
  <c r="I43" i="138" s="1"/>
  <c r="F45" i="138" s="1"/>
  <c r="N16" i="138"/>
  <c r="H43" i="138" s="1"/>
  <c r="I1" i="138"/>
  <c r="I52" i="138" s="1"/>
  <c r="A1" i="138"/>
  <c r="A52" i="138" s="1"/>
  <c r="Z100" i="137"/>
  <c r="X100" i="137"/>
  <c r="AC98" i="137"/>
  <c r="Y98" i="137"/>
  <c r="G98" i="137"/>
  <c r="Z96" i="137"/>
  <c r="F96" i="137"/>
  <c r="AC94" i="137"/>
  <c r="V100" i="137" s="1"/>
  <c r="AA94" i="137"/>
  <c r="V98" i="137" s="1"/>
  <c r="J94" i="137"/>
  <c r="I94" i="137"/>
  <c r="R92" i="137"/>
  <c r="B92" i="137"/>
  <c r="T89" i="137"/>
  <c r="AA96" i="137" s="1"/>
  <c r="X98" i="137" s="1"/>
  <c r="X99" i="137" s="1"/>
  <c r="N89" i="137"/>
  <c r="T87" i="137"/>
  <c r="N87" i="137"/>
  <c r="AB94" i="137" s="1"/>
  <c r="T85" i="137"/>
  <c r="K96" i="137" s="1"/>
  <c r="H98" i="137" s="1"/>
  <c r="N85" i="137"/>
  <c r="J96" i="137" s="1"/>
  <c r="T83" i="137"/>
  <c r="M94" i="137" s="1"/>
  <c r="F100" i="137" s="1"/>
  <c r="N83" i="137"/>
  <c r="L94" i="137" s="1"/>
  <c r="L95" i="137" s="1"/>
  <c r="T81" i="137"/>
  <c r="AC96" i="137" s="1"/>
  <c r="N81" i="137"/>
  <c r="AB96" i="137" s="1"/>
  <c r="AB97" i="137" s="1"/>
  <c r="T79" i="137"/>
  <c r="N79" i="137"/>
  <c r="Z94" i="137" s="1"/>
  <c r="T77" i="137"/>
  <c r="M96" i="137" s="1"/>
  <c r="H100" i="137" s="1"/>
  <c r="N77" i="137"/>
  <c r="L96" i="137" s="1"/>
  <c r="T75" i="137"/>
  <c r="K94" i="137" s="1"/>
  <c r="F98" i="137" s="1"/>
  <c r="N75" i="137"/>
  <c r="T73" i="137"/>
  <c r="N73" i="137"/>
  <c r="AB98" i="137" s="1"/>
  <c r="T71" i="137"/>
  <c r="Y94" i="137" s="1"/>
  <c r="V96" i="137" s="1"/>
  <c r="N71" i="137"/>
  <c r="X94" i="137" s="1"/>
  <c r="T69" i="137"/>
  <c r="M98" i="137" s="1"/>
  <c r="N69" i="137"/>
  <c r="L98" i="137" s="1"/>
  <c r="K100" i="137" s="1"/>
  <c r="T67" i="137"/>
  <c r="N67" i="137"/>
  <c r="H94" i="137" s="1"/>
  <c r="G96" i="137" s="1"/>
  <c r="AD58" i="137"/>
  <c r="Z58" i="137"/>
  <c r="U89" i="137" s="1"/>
  <c r="V58" i="137"/>
  <c r="G89" i="137" s="1"/>
  <c r="R58" i="137"/>
  <c r="G79" i="137" s="1"/>
  <c r="O58" i="137"/>
  <c r="U69" i="137" s="1"/>
  <c r="K58" i="137"/>
  <c r="U75" i="137" s="1"/>
  <c r="G58" i="137"/>
  <c r="B96" i="137" s="1"/>
  <c r="H92" i="137" s="1"/>
  <c r="C58" i="137"/>
  <c r="G75" i="137" s="1"/>
  <c r="X52" i="137"/>
  <c r="I52" i="137"/>
  <c r="A52" i="137"/>
  <c r="Z49" i="137"/>
  <c r="V49" i="137"/>
  <c r="H48" i="137"/>
  <c r="AC47" i="137"/>
  <c r="M47" i="137"/>
  <c r="J49" i="137" s="1"/>
  <c r="F45" i="137"/>
  <c r="Z43" i="137"/>
  <c r="W47" i="137" s="1"/>
  <c r="M43" i="137"/>
  <c r="F49" i="137" s="1"/>
  <c r="I43" i="137"/>
  <c r="R41" i="137"/>
  <c r="B41" i="137"/>
  <c r="T38" i="137"/>
  <c r="AA45" i="137" s="1"/>
  <c r="X47" i="137" s="1"/>
  <c r="N38" i="137"/>
  <c r="Z45" i="137" s="1"/>
  <c r="T36" i="137"/>
  <c r="AC43" i="137" s="1"/>
  <c r="N36" i="137"/>
  <c r="AB43" i="137" s="1"/>
  <c r="W49" i="137" s="1"/>
  <c r="T34" i="137"/>
  <c r="K45" i="137" s="1"/>
  <c r="H47" i="137" s="1"/>
  <c r="N34" i="137"/>
  <c r="J45" i="137" s="1"/>
  <c r="I47" i="137" s="1"/>
  <c r="T32" i="137"/>
  <c r="N32" i="137"/>
  <c r="L43" i="137" s="1"/>
  <c r="G49" i="137" s="1"/>
  <c r="F50" i="137" s="1"/>
  <c r="T30" i="137"/>
  <c r="AC45" i="137" s="1"/>
  <c r="X49" i="137" s="1"/>
  <c r="N30" i="137"/>
  <c r="AB45" i="137" s="1"/>
  <c r="Y49" i="137" s="1"/>
  <c r="T28" i="137"/>
  <c r="AA43" i="137" s="1"/>
  <c r="V47" i="137" s="1"/>
  <c r="N28" i="137"/>
  <c r="T26" i="137"/>
  <c r="M45" i="137" s="1"/>
  <c r="H49" i="137" s="1"/>
  <c r="N26" i="137"/>
  <c r="L45" i="137" s="1"/>
  <c r="T24" i="137"/>
  <c r="K43" i="137" s="1"/>
  <c r="F47" i="137" s="1"/>
  <c r="F48" i="137" s="1"/>
  <c r="N24" i="137"/>
  <c r="J43" i="137" s="1"/>
  <c r="G47" i="137" s="1"/>
  <c r="T22" i="137"/>
  <c r="N22" i="137"/>
  <c r="AB47" i="137" s="1"/>
  <c r="T20" i="137"/>
  <c r="Y43" i="137" s="1"/>
  <c r="V45" i="137" s="1"/>
  <c r="N20" i="137"/>
  <c r="X43" i="137" s="1"/>
  <c r="T18" i="137"/>
  <c r="N18" i="137"/>
  <c r="L47" i="137" s="1"/>
  <c r="K49" i="137" s="1"/>
  <c r="T16" i="137"/>
  <c r="N16" i="137"/>
  <c r="H43" i="137" s="1"/>
  <c r="AD7" i="137"/>
  <c r="U36" i="137" s="1"/>
  <c r="Z7" i="137"/>
  <c r="R47" i="137" s="1"/>
  <c r="V7" i="137"/>
  <c r="U20" i="137" s="1"/>
  <c r="R7" i="137"/>
  <c r="G28" i="137" s="1"/>
  <c r="O7" i="137"/>
  <c r="U18" i="137" s="1"/>
  <c r="K7" i="137"/>
  <c r="U34" i="137" s="1"/>
  <c r="G7" i="137"/>
  <c r="G34" i="137" s="1"/>
  <c r="C7" i="137"/>
  <c r="G16" i="137" s="1"/>
  <c r="X1" i="137"/>
  <c r="I1" i="137"/>
  <c r="A1" i="137"/>
  <c r="Y100" i="136"/>
  <c r="AB98" i="136"/>
  <c r="F98" i="136"/>
  <c r="AB96" i="136"/>
  <c r="Z96" i="136"/>
  <c r="L96" i="136"/>
  <c r="I100" i="136" s="1"/>
  <c r="F96" i="136"/>
  <c r="AC94" i="136"/>
  <c r="V100" i="136" s="1"/>
  <c r="AA94" i="136"/>
  <c r="V98" i="136" s="1"/>
  <c r="K94" i="136"/>
  <c r="I94" i="136"/>
  <c r="H94" i="136"/>
  <c r="G96" i="136" s="1"/>
  <c r="R92" i="136"/>
  <c r="B92" i="136"/>
  <c r="T89" i="136"/>
  <c r="AA96" i="136" s="1"/>
  <c r="X98" i="136" s="1"/>
  <c r="N89" i="136"/>
  <c r="T87" i="136"/>
  <c r="N87" i="136"/>
  <c r="AB94" i="136" s="1"/>
  <c r="W100" i="136" s="1"/>
  <c r="T85" i="136"/>
  <c r="K96" i="136" s="1"/>
  <c r="H98" i="136" s="1"/>
  <c r="N85" i="136"/>
  <c r="J96" i="136" s="1"/>
  <c r="T83" i="136"/>
  <c r="M94" i="136" s="1"/>
  <c r="F100" i="136" s="1"/>
  <c r="N83" i="136"/>
  <c r="L94" i="136" s="1"/>
  <c r="T81" i="136"/>
  <c r="AC96" i="136" s="1"/>
  <c r="X100" i="136" s="1"/>
  <c r="X101" i="136" s="1"/>
  <c r="N81" i="136"/>
  <c r="T79" i="136"/>
  <c r="N79" i="136"/>
  <c r="Z94" i="136" s="1"/>
  <c r="W98" i="136" s="1"/>
  <c r="T77" i="136"/>
  <c r="M96" i="136" s="1"/>
  <c r="H100" i="136" s="1"/>
  <c r="N77" i="136"/>
  <c r="T75" i="136"/>
  <c r="N75" i="136"/>
  <c r="J94" i="136" s="1"/>
  <c r="T73" i="136"/>
  <c r="AC98" i="136" s="1"/>
  <c r="Z100" i="136" s="1"/>
  <c r="N73" i="136"/>
  <c r="T71" i="136"/>
  <c r="Y94" i="136" s="1"/>
  <c r="V96" i="136" s="1"/>
  <c r="N71" i="136"/>
  <c r="X94" i="136" s="1"/>
  <c r="T69" i="136"/>
  <c r="M98" i="136" s="1"/>
  <c r="J100" i="136" s="1"/>
  <c r="N69" i="136"/>
  <c r="L98" i="136" s="1"/>
  <c r="T67" i="136"/>
  <c r="N67" i="136"/>
  <c r="I52" i="136"/>
  <c r="A52" i="136"/>
  <c r="X49" i="136"/>
  <c r="V49" i="136"/>
  <c r="AB47" i="136"/>
  <c r="AA49" i="136" s="1"/>
  <c r="AC45" i="136"/>
  <c r="V45" i="136"/>
  <c r="AC43" i="136"/>
  <c r="Y43" i="136"/>
  <c r="H43" i="136"/>
  <c r="R41" i="136"/>
  <c r="B41" i="136"/>
  <c r="T38" i="136"/>
  <c r="AA45" i="136" s="1"/>
  <c r="X47" i="136" s="1"/>
  <c r="N38" i="136"/>
  <c r="Z45" i="136" s="1"/>
  <c r="T36" i="136"/>
  <c r="N36" i="136"/>
  <c r="AB43" i="136" s="1"/>
  <c r="T34" i="136"/>
  <c r="K45" i="136" s="1"/>
  <c r="H47" i="136" s="1"/>
  <c r="N34" i="136"/>
  <c r="J45" i="136" s="1"/>
  <c r="T32" i="136"/>
  <c r="M43" i="136" s="1"/>
  <c r="F49" i="136" s="1"/>
  <c r="N32" i="136"/>
  <c r="L43" i="136" s="1"/>
  <c r="T30" i="136"/>
  <c r="N30" i="136"/>
  <c r="AB45" i="136" s="1"/>
  <c r="T28" i="136"/>
  <c r="AA43" i="136" s="1"/>
  <c r="N28" i="136"/>
  <c r="Z43" i="136" s="1"/>
  <c r="W47" i="136" s="1"/>
  <c r="T26" i="136"/>
  <c r="M45" i="136" s="1"/>
  <c r="H49" i="136" s="1"/>
  <c r="N26" i="136"/>
  <c r="L45" i="136" s="1"/>
  <c r="T24" i="136"/>
  <c r="K43" i="136" s="1"/>
  <c r="F47" i="136" s="1"/>
  <c r="N24" i="136"/>
  <c r="J43" i="136" s="1"/>
  <c r="T22" i="136"/>
  <c r="AC47" i="136" s="1"/>
  <c r="N22" i="136"/>
  <c r="T20" i="136"/>
  <c r="N20" i="136"/>
  <c r="X43" i="136" s="1"/>
  <c r="T18" i="136"/>
  <c r="M47" i="136" s="1"/>
  <c r="J49" i="136" s="1"/>
  <c r="N18" i="136"/>
  <c r="L47" i="136" s="1"/>
  <c r="T16" i="136"/>
  <c r="I43" i="136" s="1"/>
  <c r="F45" i="136" s="1"/>
  <c r="N16" i="136"/>
  <c r="I1" i="136"/>
  <c r="A1" i="136"/>
  <c r="I52" i="135"/>
  <c r="A52" i="135"/>
  <c r="B100" i="135"/>
  <c r="L92" i="135" s="1"/>
  <c r="R98" i="135"/>
  <c r="B98" i="135"/>
  <c r="W96" i="135"/>
  <c r="R96" i="135"/>
  <c r="M96" i="135"/>
  <c r="H100" i="135" s="1"/>
  <c r="K96" i="135"/>
  <c r="H98" i="135" s="1"/>
  <c r="B96" i="135"/>
  <c r="X94" i="135"/>
  <c r="R94" i="135"/>
  <c r="K94" i="135"/>
  <c r="F98" i="135" s="1"/>
  <c r="J94" i="135"/>
  <c r="G98" i="135" s="1"/>
  <c r="B94" i="135"/>
  <c r="Z92" i="135"/>
  <c r="X92" i="135"/>
  <c r="V92" i="135"/>
  <c r="R92" i="135"/>
  <c r="J92" i="135"/>
  <c r="H92" i="135"/>
  <c r="F92" i="135"/>
  <c r="B92" i="135"/>
  <c r="U87" i="135"/>
  <c r="T87" i="135"/>
  <c r="AA96" i="135" s="1"/>
  <c r="X98" i="135" s="1"/>
  <c r="N87" i="135"/>
  <c r="Z96" i="135" s="1"/>
  <c r="G87" i="135"/>
  <c r="U85" i="135"/>
  <c r="T85" i="135"/>
  <c r="N85" i="135"/>
  <c r="J96" i="135" s="1"/>
  <c r="G85" i="135"/>
  <c r="U83" i="135"/>
  <c r="T83" i="135"/>
  <c r="M94" i="135" s="1"/>
  <c r="F100" i="135" s="1"/>
  <c r="N83" i="135"/>
  <c r="L94" i="135" s="1"/>
  <c r="G83" i="135"/>
  <c r="U79" i="135"/>
  <c r="T79" i="135"/>
  <c r="AA94" i="135" s="1"/>
  <c r="V98" i="135" s="1"/>
  <c r="N79" i="135"/>
  <c r="Z94" i="135" s="1"/>
  <c r="G79" i="135"/>
  <c r="U77" i="135"/>
  <c r="T77" i="135"/>
  <c r="N77" i="135"/>
  <c r="L96" i="135" s="1"/>
  <c r="G77" i="135"/>
  <c r="U75" i="135"/>
  <c r="T75" i="135"/>
  <c r="N75" i="135"/>
  <c r="G75" i="135"/>
  <c r="U71" i="135"/>
  <c r="T71" i="135"/>
  <c r="Y94" i="135" s="1"/>
  <c r="N71" i="135"/>
  <c r="G71" i="135"/>
  <c r="U69" i="135"/>
  <c r="T69" i="135"/>
  <c r="M98" i="135" s="1"/>
  <c r="J100" i="135" s="1"/>
  <c r="N69" i="135"/>
  <c r="L98" i="135" s="1"/>
  <c r="G69" i="135"/>
  <c r="U67" i="135"/>
  <c r="T67" i="135"/>
  <c r="I94" i="135" s="1"/>
  <c r="F96" i="135" s="1"/>
  <c r="N67" i="135"/>
  <c r="H94" i="135" s="1"/>
  <c r="G67" i="135"/>
  <c r="J49" i="135"/>
  <c r="I49" i="135"/>
  <c r="AB47" i="135"/>
  <c r="AA49" i="135" s="1"/>
  <c r="Y47" i="135"/>
  <c r="M47" i="135"/>
  <c r="L47" i="135"/>
  <c r="K49" i="135" s="1"/>
  <c r="F47" i="135"/>
  <c r="AA45" i="135"/>
  <c r="X47" i="135" s="1"/>
  <c r="X48" i="135" s="1"/>
  <c r="Z45" i="135"/>
  <c r="Z46" i="135" s="1"/>
  <c r="L45" i="135"/>
  <c r="AA43" i="135"/>
  <c r="V47" i="135" s="1"/>
  <c r="Z43" i="135"/>
  <c r="W47" i="135" s="1"/>
  <c r="L43" i="135"/>
  <c r="G49" i="135" s="1"/>
  <c r="K43" i="135"/>
  <c r="H43" i="135"/>
  <c r="G45" i="135" s="1"/>
  <c r="R41" i="135"/>
  <c r="B41" i="135"/>
  <c r="T38" i="135"/>
  <c r="N38" i="135"/>
  <c r="T36" i="135"/>
  <c r="AC43" i="135" s="1"/>
  <c r="V49" i="135" s="1"/>
  <c r="N36" i="135"/>
  <c r="AB43" i="135" s="1"/>
  <c r="T34" i="135"/>
  <c r="K45" i="135" s="1"/>
  <c r="H47" i="135" s="1"/>
  <c r="N34" i="135"/>
  <c r="J45" i="135" s="1"/>
  <c r="T32" i="135"/>
  <c r="M43" i="135" s="1"/>
  <c r="F49" i="135" s="1"/>
  <c r="N32" i="135"/>
  <c r="T30" i="135"/>
  <c r="AC45" i="135" s="1"/>
  <c r="X49" i="135" s="1"/>
  <c r="N30" i="135"/>
  <c r="AB45" i="135" s="1"/>
  <c r="T28" i="135"/>
  <c r="N28" i="135"/>
  <c r="T26" i="135"/>
  <c r="M45" i="135" s="1"/>
  <c r="H49" i="135" s="1"/>
  <c r="H50" i="135" s="1"/>
  <c r="N26" i="135"/>
  <c r="T24" i="135"/>
  <c r="N24" i="135"/>
  <c r="J43" i="135" s="1"/>
  <c r="T22" i="135"/>
  <c r="AC47" i="135" s="1"/>
  <c r="N22" i="135"/>
  <c r="T20" i="135"/>
  <c r="Y43" i="135" s="1"/>
  <c r="V45" i="135" s="1"/>
  <c r="N20" i="135"/>
  <c r="X43" i="135" s="1"/>
  <c r="T18" i="135"/>
  <c r="N18" i="135"/>
  <c r="T16" i="135"/>
  <c r="I43" i="135" s="1"/>
  <c r="F45" i="135" s="1"/>
  <c r="N16" i="135"/>
  <c r="AD7" i="135"/>
  <c r="AB41" i="135" s="1"/>
  <c r="Z7" i="135"/>
  <c r="G22" i="135" s="1"/>
  <c r="V7" i="135"/>
  <c r="G38" i="135" s="1"/>
  <c r="R7" i="135"/>
  <c r="G20" i="135" s="1"/>
  <c r="O7" i="135"/>
  <c r="U18" i="135" s="1"/>
  <c r="K7" i="135"/>
  <c r="U24" i="135" s="1"/>
  <c r="G7" i="135"/>
  <c r="G34" i="135" s="1"/>
  <c r="C7" i="135"/>
  <c r="G16" i="135" s="1"/>
  <c r="X1" i="135"/>
  <c r="I1" i="135"/>
  <c r="A1" i="135"/>
  <c r="I52" i="134"/>
  <c r="A52" i="134"/>
  <c r="AA87" i="134"/>
  <c r="V91" i="134" s="1"/>
  <c r="I87" i="134"/>
  <c r="R85" i="134"/>
  <c r="C85" i="134"/>
  <c r="T82" i="134"/>
  <c r="AA89" i="134" s="1"/>
  <c r="X91" i="134" s="1"/>
  <c r="N82" i="134"/>
  <c r="Z89" i="134" s="1"/>
  <c r="T79" i="134"/>
  <c r="L89" i="134" s="1"/>
  <c r="I91" i="134" s="1"/>
  <c r="N79" i="134"/>
  <c r="K89" i="134" s="1"/>
  <c r="T76" i="134"/>
  <c r="N76" i="134"/>
  <c r="Z87" i="134" s="1"/>
  <c r="T73" i="134"/>
  <c r="L87" i="134" s="1"/>
  <c r="G91" i="134" s="1"/>
  <c r="N73" i="134"/>
  <c r="K87" i="134" s="1"/>
  <c r="T70" i="134"/>
  <c r="Y87" i="134" s="1"/>
  <c r="V89" i="134" s="1"/>
  <c r="N70" i="134"/>
  <c r="X87" i="134" s="1"/>
  <c r="T67" i="134"/>
  <c r="J87" i="134" s="1"/>
  <c r="G89" i="134" s="1"/>
  <c r="N67" i="134"/>
  <c r="AB47" i="134"/>
  <c r="AA49" i="134" s="1"/>
  <c r="M47" i="134"/>
  <c r="J49" i="134" s="1"/>
  <c r="AC45" i="134"/>
  <c r="X49" i="134" s="1"/>
  <c r="AB45" i="134"/>
  <c r="Y49" i="134" s="1"/>
  <c r="AB43" i="134"/>
  <c r="W49" i="134" s="1"/>
  <c r="R41" i="134"/>
  <c r="B41" i="134"/>
  <c r="T38" i="134"/>
  <c r="AA45" i="134" s="1"/>
  <c r="X47" i="134" s="1"/>
  <c r="N38" i="134"/>
  <c r="Z45" i="134" s="1"/>
  <c r="T36" i="134"/>
  <c r="AC43" i="134" s="1"/>
  <c r="V49" i="134" s="1"/>
  <c r="N36" i="134"/>
  <c r="T34" i="134"/>
  <c r="K45" i="134" s="1"/>
  <c r="H47" i="134" s="1"/>
  <c r="N34" i="134"/>
  <c r="J45" i="134" s="1"/>
  <c r="T32" i="134"/>
  <c r="M43" i="134" s="1"/>
  <c r="F49" i="134" s="1"/>
  <c r="N32" i="134"/>
  <c r="L43" i="134" s="1"/>
  <c r="T30" i="134"/>
  <c r="N30" i="134"/>
  <c r="T28" i="134"/>
  <c r="AA43" i="134" s="1"/>
  <c r="V47" i="134" s="1"/>
  <c r="N28" i="134"/>
  <c r="Z43" i="134" s="1"/>
  <c r="T26" i="134"/>
  <c r="M45" i="134" s="1"/>
  <c r="H49" i="134" s="1"/>
  <c r="N26" i="134"/>
  <c r="L45" i="134" s="1"/>
  <c r="T24" i="134"/>
  <c r="K43" i="134" s="1"/>
  <c r="F47" i="134" s="1"/>
  <c r="N24" i="134"/>
  <c r="J43" i="134" s="1"/>
  <c r="T22" i="134"/>
  <c r="AC47" i="134" s="1"/>
  <c r="Z49" i="134" s="1"/>
  <c r="N22" i="134"/>
  <c r="T20" i="134"/>
  <c r="Y43" i="134" s="1"/>
  <c r="N20" i="134"/>
  <c r="X43" i="134" s="1"/>
  <c r="T18" i="134"/>
  <c r="N18" i="134"/>
  <c r="L47" i="134" s="1"/>
  <c r="T16" i="134"/>
  <c r="I43" i="134" s="1"/>
  <c r="F45" i="134" s="1"/>
  <c r="N16" i="134"/>
  <c r="H43" i="134" s="1"/>
  <c r="I1" i="134"/>
  <c r="A1" i="134"/>
  <c r="D2" i="133"/>
  <c r="D2" i="132"/>
  <c r="I52" i="127"/>
  <c r="I1" i="127"/>
  <c r="R1" i="133"/>
  <c r="R1" i="132"/>
  <c r="A1" i="133"/>
  <c r="A1" i="132"/>
  <c r="P74" i="133"/>
  <c r="J74" i="133"/>
  <c r="P71" i="133"/>
  <c r="J71" i="133"/>
  <c r="P68" i="133"/>
  <c r="J68" i="133"/>
  <c r="P65" i="133"/>
  <c r="J65" i="133"/>
  <c r="Q62" i="133"/>
  <c r="P62" i="133"/>
  <c r="J62" i="133"/>
  <c r="E62" i="133"/>
  <c r="Q58" i="133"/>
  <c r="P58" i="133"/>
  <c r="J58" i="133"/>
  <c r="E58" i="133"/>
  <c r="Q55" i="133"/>
  <c r="Q71" i="133" s="1"/>
  <c r="P55" i="133"/>
  <c r="J55" i="133"/>
  <c r="E55" i="133"/>
  <c r="Q52" i="133"/>
  <c r="P52" i="133"/>
  <c r="J52" i="133"/>
  <c r="E52" i="133"/>
  <c r="E71" i="133" s="1"/>
  <c r="Q49" i="133"/>
  <c r="Q68" i="133" s="1"/>
  <c r="P49" i="133"/>
  <c r="J49" i="133"/>
  <c r="E49" i="133"/>
  <c r="Q46" i="133"/>
  <c r="E68" i="133" s="1"/>
  <c r="P46" i="133"/>
  <c r="J46" i="133"/>
  <c r="E46" i="133"/>
  <c r="Q43" i="133"/>
  <c r="Q65" i="133" s="1"/>
  <c r="P43" i="133"/>
  <c r="J43" i="133"/>
  <c r="E43" i="133"/>
  <c r="Q40" i="133"/>
  <c r="E65" i="133" s="1"/>
  <c r="P40" i="133"/>
  <c r="J40" i="133"/>
  <c r="E40" i="133"/>
  <c r="P75" i="132"/>
  <c r="J75" i="132"/>
  <c r="P72" i="132"/>
  <c r="J72" i="132"/>
  <c r="P69" i="132"/>
  <c r="J69" i="132"/>
  <c r="P66" i="132"/>
  <c r="J66" i="132"/>
  <c r="Q63" i="132"/>
  <c r="P63" i="132"/>
  <c r="J63" i="132"/>
  <c r="E63" i="132"/>
  <c r="Q60" i="132"/>
  <c r="P60" i="132"/>
  <c r="J60" i="132"/>
  <c r="E60" i="132"/>
  <c r="Q56" i="132"/>
  <c r="P56" i="132"/>
  <c r="J56" i="132"/>
  <c r="E56" i="132"/>
  <c r="Q53" i="132"/>
  <c r="P53" i="132"/>
  <c r="J53" i="132"/>
  <c r="E53" i="132"/>
  <c r="Q50" i="132"/>
  <c r="P50" i="132"/>
  <c r="J50" i="132"/>
  <c r="E50" i="132"/>
  <c r="Q46" i="132"/>
  <c r="P46" i="132"/>
  <c r="J46" i="132"/>
  <c r="E46" i="132"/>
  <c r="Q43" i="132"/>
  <c r="P43" i="132"/>
  <c r="J43" i="132"/>
  <c r="E43" i="132"/>
  <c r="Q40" i="132"/>
  <c r="P40" i="132"/>
  <c r="J40" i="132"/>
  <c r="E40" i="132"/>
  <c r="AB97" i="136" l="1"/>
  <c r="L95" i="136"/>
  <c r="G100" i="136"/>
  <c r="X50" i="137"/>
  <c r="H48" i="139"/>
  <c r="L44" i="139"/>
  <c r="Z46" i="138"/>
  <c r="L44" i="138"/>
  <c r="G49" i="138"/>
  <c r="O91" i="138"/>
  <c r="V50" i="134"/>
  <c r="I88" i="134"/>
  <c r="W45" i="136"/>
  <c r="V46" i="136" s="1"/>
  <c r="X44" i="136"/>
  <c r="H101" i="136"/>
  <c r="J95" i="136"/>
  <c r="G98" i="136"/>
  <c r="AB99" i="136"/>
  <c r="H44" i="141"/>
  <c r="X44" i="140"/>
  <c r="G45" i="140"/>
  <c r="L48" i="139"/>
  <c r="V45" i="139"/>
  <c r="AE43" i="139"/>
  <c r="V46" i="139"/>
  <c r="G45" i="137"/>
  <c r="F46" i="137" s="1"/>
  <c r="H44" i="137"/>
  <c r="AA49" i="137"/>
  <c r="Z50" i="137" s="1"/>
  <c r="AB48" i="137"/>
  <c r="AE49" i="137"/>
  <c r="L48" i="134"/>
  <c r="V45" i="138"/>
  <c r="AE45" i="138" s="1"/>
  <c r="X44" i="138"/>
  <c r="V46" i="138"/>
  <c r="L48" i="138"/>
  <c r="J95" i="137"/>
  <c r="U70" i="134"/>
  <c r="U73" i="134"/>
  <c r="U20" i="138"/>
  <c r="V41" i="136"/>
  <c r="U16" i="136"/>
  <c r="R87" i="139"/>
  <c r="V85" i="139" s="1"/>
  <c r="G16" i="136"/>
  <c r="G81" i="136"/>
  <c r="B43" i="136"/>
  <c r="F41" i="136" s="1"/>
  <c r="G22" i="139"/>
  <c r="Z41" i="136"/>
  <c r="U20" i="141"/>
  <c r="R45" i="141"/>
  <c r="G79" i="138"/>
  <c r="G26" i="134"/>
  <c r="R47" i="136"/>
  <c r="G30" i="141"/>
  <c r="U38" i="141"/>
  <c r="U28" i="141"/>
  <c r="U67" i="137"/>
  <c r="U69" i="136"/>
  <c r="B100" i="136"/>
  <c r="L92" i="136" s="1"/>
  <c r="G30" i="137"/>
  <c r="R45" i="139"/>
  <c r="U71" i="137"/>
  <c r="G22" i="141"/>
  <c r="U83" i="136"/>
  <c r="G30" i="139"/>
  <c r="G38" i="139"/>
  <c r="G22" i="138"/>
  <c r="R45" i="137"/>
  <c r="G18" i="140"/>
  <c r="B49" i="141"/>
  <c r="L41" i="141" s="1"/>
  <c r="U38" i="135"/>
  <c r="B49" i="135"/>
  <c r="L41" i="135" s="1"/>
  <c r="G38" i="137"/>
  <c r="U26" i="139"/>
  <c r="U22" i="141"/>
  <c r="G20" i="139"/>
  <c r="G36" i="139"/>
  <c r="V41" i="139"/>
  <c r="Z41" i="138"/>
  <c r="B47" i="136"/>
  <c r="J41" i="136" s="1"/>
  <c r="R45" i="136"/>
  <c r="G32" i="136"/>
  <c r="U24" i="136"/>
  <c r="G34" i="140"/>
  <c r="G36" i="140"/>
  <c r="V41" i="140"/>
  <c r="G28" i="140"/>
  <c r="U30" i="140"/>
  <c r="G67" i="140"/>
  <c r="G79" i="140"/>
  <c r="G82" i="140"/>
  <c r="B47" i="139"/>
  <c r="J41" i="139" s="1"/>
  <c r="B49" i="139"/>
  <c r="L41" i="139" s="1"/>
  <c r="Z41" i="139"/>
  <c r="G16" i="139"/>
  <c r="G28" i="139"/>
  <c r="U34" i="139"/>
  <c r="R89" i="139"/>
  <c r="X85" i="139" s="1"/>
  <c r="R91" i="139"/>
  <c r="Z85" i="139" s="1"/>
  <c r="V41" i="138"/>
  <c r="G67" i="138"/>
  <c r="G73" i="138"/>
  <c r="R91" i="138"/>
  <c r="Z85" i="138" s="1"/>
  <c r="G67" i="141"/>
  <c r="G73" i="141"/>
  <c r="U26" i="141"/>
  <c r="G20" i="141"/>
  <c r="R43" i="141"/>
  <c r="U82" i="134"/>
  <c r="U67" i="134"/>
  <c r="U22" i="134"/>
  <c r="U34" i="134"/>
  <c r="U16" i="134"/>
  <c r="G38" i="134"/>
  <c r="B45" i="134"/>
  <c r="H41" i="134" s="1"/>
  <c r="G18" i="134"/>
  <c r="G24" i="134"/>
  <c r="B100" i="137"/>
  <c r="L92" i="137" s="1"/>
  <c r="G71" i="137"/>
  <c r="G77" i="137"/>
  <c r="B98" i="137"/>
  <c r="J92" i="137" s="1"/>
  <c r="U77" i="137"/>
  <c r="U83" i="137"/>
  <c r="G85" i="137"/>
  <c r="G83" i="137"/>
  <c r="G67" i="137"/>
  <c r="B94" i="137"/>
  <c r="F92" i="137" s="1"/>
  <c r="G20" i="137"/>
  <c r="B47" i="137"/>
  <c r="J41" i="137" s="1"/>
  <c r="U24" i="137"/>
  <c r="R49" i="137"/>
  <c r="R43" i="137"/>
  <c r="U26" i="135"/>
  <c r="B47" i="135"/>
  <c r="J41" i="135" s="1"/>
  <c r="U16" i="137"/>
  <c r="U30" i="137"/>
  <c r="V41" i="135"/>
  <c r="U20" i="135"/>
  <c r="G28" i="135"/>
  <c r="U32" i="135"/>
  <c r="G18" i="137"/>
  <c r="G36" i="135"/>
  <c r="U22" i="137"/>
  <c r="AB41" i="137"/>
  <c r="U16" i="135"/>
  <c r="G18" i="135"/>
  <c r="G30" i="135"/>
  <c r="U34" i="135"/>
  <c r="B45" i="135"/>
  <c r="H41" i="135" s="1"/>
  <c r="G24" i="137"/>
  <c r="B43" i="135"/>
  <c r="F41" i="135" s="1"/>
  <c r="B43" i="137"/>
  <c r="F41" i="137" s="1"/>
  <c r="G32" i="137"/>
  <c r="U70" i="138"/>
  <c r="C89" i="138"/>
  <c r="I85" i="138" s="1"/>
  <c r="R47" i="138"/>
  <c r="U38" i="138"/>
  <c r="G38" i="138"/>
  <c r="R45" i="138"/>
  <c r="G36" i="138"/>
  <c r="G28" i="138"/>
  <c r="R43" i="138"/>
  <c r="U32" i="138"/>
  <c r="U26" i="138"/>
  <c r="G18" i="138"/>
  <c r="U34" i="138"/>
  <c r="G16" i="138"/>
  <c r="G82" i="139"/>
  <c r="C89" i="139"/>
  <c r="I85" i="139" s="1"/>
  <c r="U28" i="139"/>
  <c r="U38" i="139"/>
  <c r="X41" i="139"/>
  <c r="R91" i="140"/>
  <c r="Z85" i="140" s="1"/>
  <c r="U67" i="140"/>
  <c r="G73" i="140"/>
  <c r="U22" i="140"/>
  <c r="AB41" i="140"/>
  <c r="R49" i="140"/>
  <c r="R47" i="140"/>
  <c r="U28" i="140"/>
  <c r="G22" i="140"/>
  <c r="U38" i="140"/>
  <c r="R45" i="140"/>
  <c r="U20" i="140"/>
  <c r="G30" i="140"/>
  <c r="G38" i="140"/>
  <c r="U34" i="140"/>
  <c r="U71" i="136"/>
  <c r="G71" i="136"/>
  <c r="G87" i="136"/>
  <c r="R94" i="136"/>
  <c r="U75" i="136"/>
  <c r="U85" i="136"/>
  <c r="G69" i="136"/>
  <c r="G85" i="136"/>
  <c r="G77" i="136"/>
  <c r="G67" i="136"/>
  <c r="B94" i="136"/>
  <c r="F92" i="136" s="1"/>
  <c r="U22" i="136"/>
  <c r="R49" i="136"/>
  <c r="U36" i="136"/>
  <c r="U30" i="136"/>
  <c r="G38" i="136"/>
  <c r="X41" i="136"/>
  <c r="B45" i="136"/>
  <c r="H41" i="136" s="1"/>
  <c r="R91" i="141"/>
  <c r="Z85" i="141" s="1"/>
  <c r="U70" i="141"/>
  <c r="U67" i="141"/>
  <c r="G79" i="141"/>
  <c r="V41" i="141"/>
  <c r="G28" i="141"/>
  <c r="G18" i="141"/>
  <c r="U16" i="141"/>
  <c r="U79" i="134"/>
  <c r="G79" i="134"/>
  <c r="G73" i="134"/>
  <c r="C87" i="134"/>
  <c r="G85" i="134" s="1"/>
  <c r="X41" i="134"/>
  <c r="G30" i="134"/>
  <c r="U26" i="134"/>
  <c r="B49" i="134"/>
  <c r="L41" i="134" s="1"/>
  <c r="B47" i="134"/>
  <c r="J41" i="134" s="1"/>
  <c r="G16" i="134"/>
  <c r="Y91" i="141"/>
  <c r="Z90" i="141"/>
  <c r="AD89" i="141"/>
  <c r="H91" i="141"/>
  <c r="G92" i="141" s="1"/>
  <c r="K88" i="141"/>
  <c r="AE43" i="141"/>
  <c r="W47" i="141"/>
  <c r="AE47" i="141" s="1"/>
  <c r="Z44" i="141"/>
  <c r="F46" i="141"/>
  <c r="O45" i="141"/>
  <c r="H50" i="141"/>
  <c r="O91" i="141"/>
  <c r="W49" i="141"/>
  <c r="AB44" i="141"/>
  <c r="Z88" i="141"/>
  <c r="W91" i="141"/>
  <c r="V92" i="141" s="1"/>
  <c r="AB91" i="141" s="1"/>
  <c r="G90" i="141"/>
  <c r="O89" i="141"/>
  <c r="N89" i="141" s="1"/>
  <c r="J44" i="141"/>
  <c r="N43" i="141" s="1"/>
  <c r="G47" i="141"/>
  <c r="F48" i="141" s="1"/>
  <c r="N47" i="141" s="1"/>
  <c r="O43" i="141"/>
  <c r="W89" i="141"/>
  <c r="V90" i="141" s="1"/>
  <c r="AB89" i="141" s="1"/>
  <c r="X88" i="141"/>
  <c r="AD87" i="141"/>
  <c r="AC87" i="141" s="1"/>
  <c r="X92" i="141"/>
  <c r="I47" i="141"/>
  <c r="H48" i="141" s="1"/>
  <c r="J46" i="141"/>
  <c r="AD91" i="141"/>
  <c r="Z50" i="141"/>
  <c r="Y49" i="141"/>
  <c r="X50" i="141" s="1"/>
  <c r="AB46" i="141"/>
  <c r="Y47" i="141"/>
  <c r="X48" i="141" s="1"/>
  <c r="Z46" i="141"/>
  <c r="J91" i="141"/>
  <c r="I92" i="141" s="1"/>
  <c r="K90" i="141"/>
  <c r="AE45" i="141"/>
  <c r="V46" i="141"/>
  <c r="L46" i="141"/>
  <c r="L48" i="141"/>
  <c r="U73" i="141"/>
  <c r="U82" i="141"/>
  <c r="U18" i="141"/>
  <c r="U24" i="141"/>
  <c r="U30" i="141"/>
  <c r="U36" i="141"/>
  <c r="R49" i="141"/>
  <c r="G76" i="141"/>
  <c r="I88" i="141"/>
  <c r="R89" i="141"/>
  <c r="X85" i="141" s="1"/>
  <c r="C91" i="141"/>
  <c r="K85" i="141" s="1"/>
  <c r="G26" i="141"/>
  <c r="G32" i="141"/>
  <c r="AB48" i="141"/>
  <c r="B43" i="141"/>
  <c r="F41" i="141" s="1"/>
  <c r="B45" i="141"/>
  <c r="H41" i="141" s="1"/>
  <c r="O87" i="141"/>
  <c r="N87" i="141" s="1"/>
  <c r="G24" i="141"/>
  <c r="R87" i="141"/>
  <c r="V85" i="141" s="1"/>
  <c r="G49" i="141"/>
  <c r="F50" i="141" s="1"/>
  <c r="N49" i="141" s="1"/>
  <c r="V46" i="140"/>
  <c r="AE45" i="140"/>
  <c r="Z90" i="140"/>
  <c r="Y91" i="140"/>
  <c r="J44" i="140"/>
  <c r="N43" i="140" s="1"/>
  <c r="G47" i="140"/>
  <c r="O43" i="140"/>
  <c r="X92" i="140"/>
  <c r="F48" i="140"/>
  <c r="O47" i="140"/>
  <c r="I47" i="140"/>
  <c r="H48" i="140" s="1"/>
  <c r="J46" i="140"/>
  <c r="AD89" i="140"/>
  <c r="H91" i="140"/>
  <c r="G92" i="140" s="1"/>
  <c r="K88" i="140"/>
  <c r="AE43" i="140"/>
  <c r="W47" i="140"/>
  <c r="V48" i="140" s="1"/>
  <c r="Z44" i="140"/>
  <c r="AD43" i="140" s="1"/>
  <c r="H50" i="140"/>
  <c r="O91" i="140"/>
  <c r="W49" i="140"/>
  <c r="AB44" i="140"/>
  <c r="Z88" i="140"/>
  <c r="W91" i="140"/>
  <c r="V92" i="140" s="1"/>
  <c r="AB91" i="140" s="1"/>
  <c r="O89" i="140"/>
  <c r="N89" i="140" s="1"/>
  <c r="G90" i="140"/>
  <c r="AD87" i="140"/>
  <c r="AC87" i="140" s="1"/>
  <c r="W89" i="140"/>
  <c r="V90" i="140" s="1"/>
  <c r="AB89" i="140" s="1"/>
  <c r="X88" i="140"/>
  <c r="V50" i="140"/>
  <c r="O45" i="140"/>
  <c r="F46" i="140"/>
  <c r="AD91" i="140"/>
  <c r="Y49" i="140"/>
  <c r="X50" i="140" s="1"/>
  <c r="AB46" i="140"/>
  <c r="K90" i="140"/>
  <c r="J91" i="140"/>
  <c r="I92" i="140" s="1"/>
  <c r="Y47" i="140"/>
  <c r="X48" i="140" s="1"/>
  <c r="Z46" i="140"/>
  <c r="K49" i="140"/>
  <c r="J50" i="140" s="1"/>
  <c r="L46" i="140"/>
  <c r="U73" i="140"/>
  <c r="U82" i="140"/>
  <c r="U24" i="140"/>
  <c r="G20" i="140"/>
  <c r="G32" i="140"/>
  <c r="AB48" i="140"/>
  <c r="B43" i="140"/>
  <c r="F41" i="140" s="1"/>
  <c r="B45" i="140"/>
  <c r="H41" i="140" s="1"/>
  <c r="B49" i="140"/>
  <c r="L41" i="140" s="1"/>
  <c r="O87" i="140"/>
  <c r="N87" i="140" s="1"/>
  <c r="G26" i="140"/>
  <c r="U26" i="140"/>
  <c r="U32" i="140"/>
  <c r="G70" i="140"/>
  <c r="R87" i="140"/>
  <c r="V85" i="140" s="1"/>
  <c r="I88" i="140"/>
  <c r="M87" i="140" s="1"/>
  <c r="G16" i="140"/>
  <c r="G49" i="140"/>
  <c r="F50" i="140" s="1"/>
  <c r="C91" i="140"/>
  <c r="K85" i="140" s="1"/>
  <c r="R89" i="140"/>
  <c r="X85" i="140" s="1"/>
  <c r="AB48" i="139"/>
  <c r="AA49" i="139"/>
  <c r="Z50" i="139"/>
  <c r="O43" i="139"/>
  <c r="G45" i="139"/>
  <c r="O45" i="139" s="1"/>
  <c r="H44" i="139"/>
  <c r="N43" i="139" s="1"/>
  <c r="AB46" i="139"/>
  <c r="AD45" i="139" s="1"/>
  <c r="Y49" i="139"/>
  <c r="X50" i="139" s="1"/>
  <c r="J44" i="139"/>
  <c r="G47" i="139"/>
  <c r="O47" i="139" s="1"/>
  <c r="AD91" i="139"/>
  <c r="J50" i="139"/>
  <c r="Y91" i="139"/>
  <c r="X92" i="139" s="1"/>
  <c r="Z90" i="139"/>
  <c r="V50" i="139"/>
  <c r="B43" i="139"/>
  <c r="F41" i="139" s="1"/>
  <c r="G32" i="139"/>
  <c r="B45" i="139"/>
  <c r="H41" i="139" s="1"/>
  <c r="G26" i="139"/>
  <c r="X48" i="139"/>
  <c r="K49" i="139"/>
  <c r="Y47" i="139"/>
  <c r="C87" i="139"/>
  <c r="G85" i="139" s="1"/>
  <c r="G73" i="139"/>
  <c r="I49" i="139"/>
  <c r="H50" i="139" s="1"/>
  <c r="H91" i="139"/>
  <c r="G92" i="139" s="1"/>
  <c r="M91" i="139" s="1"/>
  <c r="K88" i="139"/>
  <c r="O89" i="139"/>
  <c r="C91" i="139"/>
  <c r="K85" i="139" s="1"/>
  <c r="U73" i="139"/>
  <c r="O91" i="139"/>
  <c r="I92" i="139"/>
  <c r="G34" i="139"/>
  <c r="G79" i="139"/>
  <c r="H89" i="139"/>
  <c r="G90" i="139" s="1"/>
  <c r="O87" i="139"/>
  <c r="N87" i="139" s="1"/>
  <c r="I88" i="139"/>
  <c r="M87" i="139" s="1"/>
  <c r="AD89" i="139"/>
  <c r="AC89" i="139" s="1"/>
  <c r="J46" i="139"/>
  <c r="G70" i="139"/>
  <c r="U79" i="139"/>
  <c r="W89" i="139"/>
  <c r="V90" i="139" s="1"/>
  <c r="AB89" i="139" s="1"/>
  <c r="X88" i="139"/>
  <c r="AD87" i="139"/>
  <c r="AC87" i="139" s="1"/>
  <c r="V48" i="139"/>
  <c r="W49" i="139"/>
  <c r="AE49" i="139" s="1"/>
  <c r="AB44" i="139"/>
  <c r="W47" i="139"/>
  <c r="AE47" i="139" s="1"/>
  <c r="Z44" i="139"/>
  <c r="AE45" i="139"/>
  <c r="K90" i="139"/>
  <c r="AB41" i="139"/>
  <c r="R49" i="139"/>
  <c r="U36" i="139"/>
  <c r="U30" i="139"/>
  <c r="F50" i="139"/>
  <c r="Z88" i="139"/>
  <c r="W91" i="139"/>
  <c r="V92" i="139" s="1"/>
  <c r="AB91" i="139" s="1"/>
  <c r="U82" i="139"/>
  <c r="U18" i="139"/>
  <c r="U24" i="139"/>
  <c r="H48" i="138"/>
  <c r="N91" i="138"/>
  <c r="V47" i="138"/>
  <c r="AE43" i="138"/>
  <c r="W49" i="138"/>
  <c r="AB44" i="138"/>
  <c r="F50" i="138"/>
  <c r="AB48" i="138"/>
  <c r="AA49" i="138"/>
  <c r="Z50" i="138"/>
  <c r="AB46" i="138"/>
  <c r="Y49" i="138"/>
  <c r="X50" i="138" s="1"/>
  <c r="AD91" i="138"/>
  <c r="O43" i="138"/>
  <c r="G45" i="138"/>
  <c r="H44" i="138"/>
  <c r="O45" i="138"/>
  <c r="F46" i="138"/>
  <c r="J44" i="138"/>
  <c r="G47" i="138"/>
  <c r="F48" i="138" s="1"/>
  <c r="N47" i="138" s="1"/>
  <c r="I47" i="138"/>
  <c r="J46" i="138"/>
  <c r="O47" i="138"/>
  <c r="G92" i="138"/>
  <c r="M91" i="138" s="1"/>
  <c r="AB41" i="138"/>
  <c r="R49" i="138"/>
  <c r="U36" i="138"/>
  <c r="U30" i="138"/>
  <c r="U79" i="138"/>
  <c r="C91" i="138"/>
  <c r="K85" i="138" s="1"/>
  <c r="U73" i="138"/>
  <c r="Z88" i="138"/>
  <c r="W91" i="138"/>
  <c r="V92" i="138" s="1"/>
  <c r="I49" i="138"/>
  <c r="L46" i="138"/>
  <c r="O87" i="138"/>
  <c r="N87" i="138" s="1"/>
  <c r="I88" i="138"/>
  <c r="U22" i="138"/>
  <c r="K49" i="138"/>
  <c r="J50" i="138" s="1"/>
  <c r="V50" i="138"/>
  <c r="R87" i="138"/>
  <c r="V85" i="138" s="1"/>
  <c r="W89" i="138"/>
  <c r="V90" i="138" s="1"/>
  <c r="AB89" i="138" s="1"/>
  <c r="X88" i="138"/>
  <c r="AD87" i="138"/>
  <c r="AC87" i="138" s="1"/>
  <c r="B43" i="138"/>
  <c r="F41" i="138" s="1"/>
  <c r="G32" i="138"/>
  <c r="Y47" i="138"/>
  <c r="AD89" i="138"/>
  <c r="K90" i="138"/>
  <c r="B45" i="138"/>
  <c r="H41" i="138" s="1"/>
  <c r="G26" i="138"/>
  <c r="X48" i="138"/>
  <c r="G70" i="138"/>
  <c r="Y91" i="138"/>
  <c r="X92" i="138" s="1"/>
  <c r="Z90" i="138"/>
  <c r="G34" i="138"/>
  <c r="O89" i="138"/>
  <c r="W47" i="138"/>
  <c r="Z44" i="138"/>
  <c r="AD43" i="138" s="1"/>
  <c r="H91" i="138"/>
  <c r="K88" i="138"/>
  <c r="H89" i="138"/>
  <c r="G90" i="138" s="1"/>
  <c r="U82" i="138"/>
  <c r="U18" i="138"/>
  <c r="U24" i="138"/>
  <c r="R89" i="138"/>
  <c r="X85" i="138" s="1"/>
  <c r="I49" i="137"/>
  <c r="H50" i="137" s="1"/>
  <c r="O45" i="137"/>
  <c r="L46" i="137"/>
  <c r="N45" i="137" s="1"/>
  <c r="J50" i="137"/>
  <c r="O49" i="137"/>
  <c r="AE43" i="137"/>
  <c r="X44" i="137"/>
  <c r="W45" i="137"/>
  <c r="V46" i="137" s="1"/>
  <c r="V50" i="137"/>
  <c r="AD49" i="137" s="1"/>
  <c r="V48" i="137"/>
  <c r="Y47" i="137"/>
  <c r="X48" i="137" s="1"/>
  <c r="Z46" i="137"/>
  <c r="O98" i="137"/>
  <c r="F99" i="137"/>
  <c r="L48" i="137"/>
  <c r="N47" i="137" s="1"/>
  <c r="W96" i="137"/>
  <c r="V97" i="137" s="1"/>
  <c r="X95" i="137"/>
  <c r="AE94" i="137"/>
  <c r="R94" i="137"/>
  <c r="V92" i="137"/>
  <c r="G87" i="137"/>
  <c r="W100" i="137"/>
  <c r="AB95" i="137"/>
  <c r="O47" i="137"/>
  <c r="G26" i="137"/>
  <c r="O43" i="137"/>
  <c r="AB44" i="137"/>
  <c r="L99" i="137"/>
  <c r="J100" i="137"/>
  <c r="J101" i="137" s="1"/>
  <c r="H101" i="137"/>
  <c r="W98" i="137"/>
  <c r="V99" i="137" s="1"/>
  <c r="AD98" i="137" s="1"/>
  <c r="Z95" i="137"/>
  <c r="J44" i="137"/>
  <c r="L44" i="137"/>
  <c r="V101" i="137"/>
  <c r="Z44" i="137"/>
  <c r="Z92" i="137"/>
  <c r="R98" i="137"/>
  <c r="U79" i="137"/>
  <c r="G73" i="137"/>
  <c r="AB99" i="137"/>
  <c r="AA100" i="137"/>
  <c r="AB92" i="137"/>
  <c r="R100" i="137"/>
  <c r="U87" i="137"/>
  <c r="U81" i="137"/>
  <c r="U73" i="137"/>
  <c r="O96" i="137"/>
  <c r="F97" i="137"/>
  <c r="U32" i="137"/>
  <c r="U26" i="137"/>
  <c r="B49" i="137"/>
  <c r="L41" i="137" s="1"/>
  <c r="B45" i="137"/>
  <c r="H41" i="137" s="1"/>
  <c r="J46" i="137"/>
  <c r="V41" i="137"/>
  <c r="Z97" i="137"/>
  <c r="G36" i="137"/>
  <c r="X41" i="137"/>
  <c r="G100" i="137"/>
  <c r="O100" i="137" s="1"/>
  <c r="J97" i="137"/>
  <c r="I98" i="137"/>
  <c r="H99" i="137"/>
  <c r="G22" i="137"/>
  <c r="U38" i="137"/>
  <c r="U28" i="137"/>
  <c r="Z41" i="137"/>
  <c r="O94" i="137"/>
  <c r="H95" i="137"/>
  <c r="N94" i="137" s="1"/>
  <c r="AB46" i="137"/>
  <c r="L97" i="137"/>
  <c r="I100" i="137"/>
  <c r="Y100" i="137"/>
  <c r="X101" i="137" s="1"/>
  <c r="U85" i="137"/>
  <c r="G69" i="137"/>
  <c r="G81" i="137"/>
  <c r="X92" i="137"/>
  <c r="R96" i="137"/>
  <c r="O96" i="136"/>
  <c r="F46" i="136"/>
  <c r="F101" i="136"/>
  <c r="J44" i="136"/>
  <c r="G47" i="136"/>
  <c r="L44" i="136"/>
  <c r="G49" i="136"/>
  <c r="F50" i="136" s="1"/>
  <c r="N49" i="136" s="1"/>
  <c r="L97" i="136"/>
  <c r="H50" i="136"/>
  <c r="L48" i="136"/>
  <c r="K49" i="136"/>
  <c r="J50" i="136"/>
  <c r="V47" i="136"/>
  <c r="Z44" i="136"/>
  <c r="Z46" i="136"/>
  <c r="Y47" i="136"/>
  <c r="X48" i="136" s="1"/>
  <c r="V101" i="136"/>
  <c r="AB48" i="136"/>
  <c r="Z49" i="136"/>
  <c r="Z50" i="136" s="1"/>
  <c r="J97" i="136"/>
  <c r="I98" i="136"/>
  <c r="H99" i="136" s="1"/>
  <c r="J101" i="136"/>
  <c r="J46" i="136"/>
  <c r="I47" i="136"/>
  <c r="AE45" i="136"/>
  <c r="L99" i="136"/>
  <c r="K100" i="136"/>
  <c r="O100" i="136" s="1"/>
  <c r="V99" i="136"/>
  <c r="AE98" i="136"/>
  <c r="AB46" i="136"/>
  <c r="Y49" i="136"/>
  <c r="X50" i="136" s="1"/>
  <c r="Z97" i="136"/>
  <c r="H48" i="136"/>
  <c r="L46" i="136"/>
  <c r="I49" i="136"/>
  <c r="W49" i="136"/>
  <c r="V50" i="136" s="1"/>
  <c r="AD49" i="136" s="1"/>
  <c r="AB44" i="136"/>
  <c r="O43" i="136"/>
  <c r="W96" i="136"/>
  <c r="AE96" i="136" s="1"/>
  <c r="X95" i="136"/>
  <c r="AE94" i="136"/>
  <c r="B49" i="136"/>
  <c r="L41" i="136" s="1"/>
  <c r="AA100" i="136"/>
  <c r="AE100" i="136" s="1"/>
  <c r="U20" i="136"/>
  <c r="U26" i="136"/>
  <c r="U32" i="136"/>
  <c r="U38" i="136"/>
  <c r="G45" i="136"/>
  <c r="O45" i="136" s="1"/>
  <c r="U67" i="136"/>
  <c r="U73" i="136"/>
  <c r="U79" i="136"/>
  <c r="G20" i="136"/>
  <c r="G22" i="136"/>
  <c r="G28" i="136"/>
  <c r="G34" i="136"/>
  <c r="G75" i="136"/>
  <c r="H95" i="136"/>
  <c r="N94" i="136" s="1"/>
  <c r="F97" i="136"/>
  <c r="F99" i="136"/>
  <c r="U89" i="136"/>
  <c r="Y98" i="136"/>
  <c r="X99" i="136" s="1"/>
  <c r="U34" i="136"/>
  <c r="AE43" i="136"/>
  <c r="V92" i="136"/>
  <c r="O94" i="136"/>
  <c r="G73" i="136"/>
  <c r="G36" i="136"/>
  <c r="H44" i="136"/>
  <c r="U81" i="136"/>
  <c r="U87" i="136"/>
  <c r="X92" i="136"/>
  <c r="R96" i="136"/>
  <c r="R98" i="136"/>
  <c r="R100" i="136"/>
  <c r="Z95" i="136"/>
  <c r="AB95" i="136"/>
  <c r="Z95" i="135"/>
  <c r="W98" i="135"/>
  <c r="V96" i="135"/>
  <c r="X95" i="135"/>
  <c r="AC94" i="135"/>
  <c r="V99" i="135"/>
  <c r="F99" i="135"/>
  <c r="H95" i="135"/>
  <c r="N94" i="135" s="1"/>
  <c r="G96" i="135"/>
  <c r="F97" i="135" s="1"/>
  <c r="N96" i="135" s="1"/>
  <c r="O94" i="135"/>
  <c r="G100" i="135"/>
  <c r="F101" i="135" s="1"/>
  <c r="N100" i="135" s="1"/>
  <c r="L95" i="135"/>
  <c r="L99" i="135"/>
  <c r="K100" i="135"/>
  <c r="J101" i="135" s="1"/>
  <c r="L97" i="135"/>
  <c r="I100" i="135"/>
  <c r="H101" i="135" s="1"/>
  <c r="J97" i="135"/>
  <c r="I98" i="135"/>
  <c r="O98" i="135" s="1"/>
  <c r="Z97" i="135"/>
  <c r="Y98" i="135"/>
  <c r="X99" i="135" s="1"/>
  <c r="J95" i="135"/>
  <c r="J44" i="135"/>
  <c r="G47" i="135"/>
  <c r="J46" i="135"/>
  <c r="I47" i="135"/>
  <c r="F48" i="135"/>
  <c r="W49" i="135"/>
  <c r="AE49" i="135" s="1"/>
  <c r="AB44" i="135"/>
  <c r="W45" i="135"/>
  <c r="AE43" i="135"/>
  <c r="X44" i="135"/>
  <c r="AE45" i="135"/>
  <c r="V46" i="135"/>
  <c r="AD45" i="135" s="1"/>
  <c r="AE47" i="135"/>
  <c r="V48" i="135"/>
  <c r="F50" i="135"/>
  <c r="N49" i="135" s="1"/>
  <c r="O49" i="135"/>
  <c r="Y49" i="135"/>
  <c r="X50" i="135" s="1"/>
  <c r="AB46" i="135"/>
  <c r="J50" i="135"/>
  <c r="L46" i="135"/>
  <c r="F46" i="135"/>
  <c r="O45" i="135"/>
  <c r="H48" i="135"/>
  <c r="Z49" i="135"/>
  <c r="Z50" i="135" s="1"/>
  <c r="AB48" i="135"/>
  <c r="O43" i="135"/>
  <c r="L48" i="135"/>
  <c r="U30" i="135"/>
  <c r="U36" i="135"/>
  <c r="X41" i="135"/>
  <c r="R43" i="135"/>
  <c r="R45" i="135"/>
  <c r="R47" i="135"/>
  <c r="R49" i="135"/>
  <c r="L44" i="135"/>
  <c r="O47" i="135"/>
  <c r="G26" i="135"/>
  <c r="G32" i="135"/>
  <c r="Z41" i="135"/>
  <c r="Z44" i="135"/>
  <c r="U22" i="135"/>
  <c r="U28" i="135"/>
  <c r="G24" i="135"/>
  <c r="H44" i="135"/>
  <c r="N43" i="135" s="1"/>
  <c r="W91" i="134"/>
  <c r="V92" i="134" s="1"/>
  <c r="Z88" i="134"/>
  <c r="AD89" i="134"/>
  <c r="AC89" i="134" s="1"/>
  <c r="H91" i="134"/>
  <c r="K88" i="134"/>
  <c r="O91" i="134"/>
  <c r="N91" i="134" s="1"/>
  <c r="G92" i="134"/>
  <c r="M87" i="134"/>
  <c r="O89" i="134"/>
  <c r="N89" i="134" s="1"/>
  <c r="G90" i="134"/>
  <c r="M89" i="134" s="1"/>
  <c r="AD91" i="134"/>
  <c r="J91" i="134"/>
  <c r="I92" i="134" s="1"/>
  <c r="K90" i="134"/>
  <c r="AD87" i="134"/>
  <c r="AC87" i="134" s="1"/>
  <c r="W89" i="134"/>
  <c r="V90" i="134" s="1"/>
  <c r="AB89" i="134" s="1"/>
  <c r="X88" i="134"/>
  <c r="AB87" i="134" s="1"/>
  <c r="Y91" i="134"/>
  <c r="X92" i="134" s="1"/>
  <c r="Z90" i="134"/>
  <c r="U76" i="134"/>
  <c r="O87" i="134"/>
  <c r="N87" i="134" s="1"/>
  <c r="G76" i="134"/>
  <c r="H89" i="134"/>
  <c r="R89" i="134"/>
  <c r="X85" i="134" s="1"/>
  <c r="G70" i="134"/>
  <c r="W47" i="134"/>
  <c r="Z44" i="134"/>
  <c r="X50" i="134"/>
  <c r="J44" i="134"/>
  <c r="G47" i="134"/>
  <c r="AB44" i="134"/>
  <c r="Z50" i="134"/>
  <c r="AB48" i="134"/>
  <c r="U20" i="134"/>
  <c r="AB46" i="134"/>
  <c r="G32" i="134"/>
  <c r="V45" i="134"/>
  <c r="X44" i="134"/>
  <c r="AD43" i="134" s="1"/>
  <c r="Z46" i="134"/>
  <c r="Y47" i="134"/>
  <c r="X48" i="134" s="1"/>
  <c r="G22" i="134"/>
  <c r="O43" i="134"/>
  <c r="H44" i="134"/>
  <c r="G45" i="134"/>
  <c r="O45" i="134" s="1"/>
  <c r="U36" i="134"/>
  <c r="U30" i="134"/>
  <c r="F46" i="134"/>
  <c r="L44" i="134"/>
  <c r="G49" i="134"/>
  <c r="F50" i="134" s="1"/>
  <c r="F48" i="134"/>
  <c r="U38" i="134"/>
  <c r="AE43" i="134"/>
  <c r="W45" i="134"/>
  <c r="U18" i="134"/>
  <c r="L46" i="134"/>
  <c r="I49" i="134"/>
  <c r="H50" i="134" s="1"/>
  <c r="R47" i="134"/>
  <c r="V41" i="134"/>
  <c r="G36" i="134"/>
  <c r="G28" i="134"/>
  <c r="G20" i="134"/>
  <c r="J46" i="134"/>
  <c r="I47" i="134"/>
  <c r="O47" i="134" s="1"/>
  <c r="R49" i="134"/>
  <c r="Z41" i="134"/>
  <c r="AE49" i="134"/>
  <c r="K49" i="134"/>
  <c r="J50" i="134" s="1"/>
  <c r="A1" i="127"/>
  <c r="A52" i="127" s="1"/>
  <c r="R100" i="127"/>
  <c r="R98" i="127"/>
  <c r="G81" i="127"/>
  <c r="G71" i="127"/>
  <c r="B100" i="127"/>
  <c r="L92" i="127" s="1"/>
  <c r="B98" i="127"/>
  <c r="J92" i="127" s="1"/>
  <c r="G85" i="127"/>
  <c r="G67" i="127"/>
  <c r="U36" i="127"/>
  <c r="U38" i="127"/>
  <c r="R45" i="127"/>
  <c r="G36" i="127"/>
  <c r="U18" i="127"/>
  <c r="G18" i="127"/>
  <c r="G26" i="127"/>
  <c r="B43" i="127"/>
  <c r="F41" i="127" s="1"/>
  <c r="J94" i="127"/>
  <c r="R92" i="127"/>
  <c r="B92" i="127"/>
  <c r="T89" i="127"/>
  <c r="AA96" i="127" s="1"/>
  <c r="X98" i="127" s="1"/>
  <c r="N89" i="127"/>
  <c r="Z96" i="127" s="1"/>
  <c r="Z97" i="127" s="1"/>
  <c r="T87" i="127"/>
  <c r="AC94" i="127" s="1"/>
  <c r="V100" i="127" s="1"/>
  <c r="N87" i="127"/>
  <c r="AB94" i="127" s="1"/>
  <c r="W100" i="127" s="1"/>
  <c r="T85" i="127"/>
  <c r="K96" i="127" s="1"/>
  <c r="H98" i="127" s="1"/>
  <c r="N85" i="127"/>
  <c r="J96" i="127" s="1"/>
  <c r="T83" i="127"/>
  <c r="M94" i="127" s="1"/>
  <c r="N83" i="127"/>
  <c r="L94" i="127" s="1"/>
  <c r="G100" i="127" s="1"/>
  <c r="T81" i="127"/>
  <c r="AC96" i="127" s="1"/>
  <c r="X100" i="127" s="1"/>
  <c r="N81" i="127"/>
  <c r="AB96" i="127" s="1"/>
  <c r="T79" i="127"/>
  <c r="AA94" i="127" s="1"/>
  <c r="V98" i="127" s="1"/>
  <c r="N79" i="127"/>
  <c r="Z94" i="127" s="1"/>
  <c r="W98" i="127" s="1"/>
  <c r="T77" i="127"/>
  <c r="M96" i="127" s="1"/>
  <c r="N77" i="127"/>
  <c r="L96" i="127" s="1"/>
  <c r="I100" i="127" s="1"/>
  <c r="T75" i="127"/>
  <c r="K94" i="127" s="1"/>
  <c r="F98" i="127" s="1"/>
  <c r="N75" i="127"/>
  <c r="T73" i="127"/>
  <c r="AC98" i="127" s="1"/>
  <c r="Z100" i="127" s="1"/>
  <c r="N73" i="127"/>
  <c r="AB98" i="127" s="1"/>
  <c r="T71" i="127"/>
  <c r="Y94" i="127" s="1"/>
  <c r="N71" i="127"/>
  <c r="X94" i="127" s="1"/>
  <c r="W96" i="127" s="1"/>
  <c r="T69" i="127"/>
  <c r="M98" i="127" s="1"/>
  <c r="N69" i="127"/>
  <c r="L98" i="127" s="1"/>
  <c r="K100" i="127" s="1"/>
  <c r="T67" i="127"/>
  <c r="I94" i="127" s="1"/>
  <c r="F96" i="127" s="1"/>
  <c r="N67" i="127"/>
  <c r="H94" i="127" s="1"/>
  <c r="AB47" i="127"/>
  <c r="AA49" i="127" s="1"/>
  <c r="R41" i="127"/>
  <c r="B41" i="127"/>
  <c r="T38" i="127"/>
  <c r="AA45" i="127" s="1"/>
  <c r="X47" i="127" s="1"/>
  <c r="N38" i="127"/>
  <c r="Z45" i="127" s="1"/>
  <c r="T36" i="127"/>
  <c r="AC43" i="127" s="1"/>
  <c r="V49" i="127" s="1"/>
  <c r="N36" i="127"/>
  <c r="AB43" i="127" s="1"/>
  <c r="T34" i="127"/>
  <c r="K45" i="127" s="1"/>
  <c r="H47" i="127" s="1"/>
  <c r="N34" i="127"/>
  <c r="J45" i="127" s="1"/>
  <c r="T32" i="127"/>
  <c r="M43" i="127" s="1"/>
  <c r="F49" i="127" s="1"/>
  <c r="N32" i="127"/>
  <c r="L43" i="127" s="1"/>
  <c r="T30" i="127"/>
  <c r="AC45" i="127" s="1"/>
  <c r="X49" i="127" s="1"/>
  <c r="N30" i="127"/>
  <c r="AB45" i="127" s="1"/>
  <c r="T28" i="127"/>
  <c r="AA43" i="127" s="1"/>
  <c r="V47" i="127" s="1"/>
  <c r="N28" i="127"/>
  <c r="Z43" i="127" s="1"/>
  <c r="Z44" i="127" s="1"/>
  <c r="T26" i="127"/>
  <c r="M45" i="127" s="1"/>
  <c r="H49" i="127" s="1"/>
  <c r="N26" i="127"/>
  <c r="L45" i="127" s="1"/>
  <c r="T24" i="127"/>
  <c r="K43" i="127" s="1"/>
  <c r="F47" i="127" s="1"/>
  <c r="N24" i="127"/>
  <c r="J43" i="127" s="1"/>
  <c r="T22" i="127"/>
  <c r="AC47" i="127" s="1"/>
  <c r="Z49" i="127" s="1"/>
  <c r="N22" i="127"/>
  <c r="T20" i="127"/>
  <c r="Y43" i="127" s="1"/>
  <c r="V45" i="127" s="1"/>
  <c r="N20" i="127"/>
  <c r="X43" i="127" s="1"/>
  <c r="X44" i="127" s="1"/>
  <c r="T18" i="127"/>
  <c r="M47" i="127" s="1"/>
  <c r="J49" i="127" s="1"/>
  <c r="N18" i="127"/>
  <c r="L47" i="127" s="1"/>
  <c r="T16" i="127"/>
  <c r="I43" i="127" s="1"/>
  <c r="F45" i="127" s="1"/>
  <c r="N16" i="127"/>
  <c r="H43" i="127" s="1"/>
  <c r="H44" i="127" s="1"/>
  <c r="AD45" i="140" l="1"/>
  <c r="AE49" i="140"/>
  <c r="N98" i="136"/>
  <c r="AD45" i="137"/>
  <c r="AD43" i="137"/>
  <c r="AD43" i="136"/>
  <c r="O47" i="136"/>
  <c r="N45" i="136"/>
  <c r="AD45" i="136"/>
  <c r="AD43" i="141"/>
  <c r="AE49" i="141"/>
  <c r="M89" i="141"/>
  <c r="M91" i="141"/>
  <c r="AB87" i="140"/>
  <c r="N91" i="140"/>
  <c r="M89" i="138"/>
  <c r="AB87" i="138"/>
  <c r="AE47" i="134"/>
  <c r="H48" i="134"/>
  <c r="AD96" i="137"/>
  <c r="AE100" i="137"/>
  <c r="F101" i="137"/>
  <c r="N100" i="137" s="1"/>
  <c r="AE98" i="137"/>
  <c r="N43" i="136"/>
  <c r="O98" i="136"/>
  <c r="V97" i="136"/>
  <c r="AD96" i="136" s="1"/>
  <c r="AD47" i="140"/>
  <c r="O49" i="140"/>
  <c r="N43" i="137"/>
  <c r="N49" i="137"/>
  <c r="N45" i="134"/>
  <c r="AD49" i="134"/>
  <c r="AD45" i="138"/>
  <c r="O49" i="138"/>
  <c r="AD45" i="141"/>
  <c r="O49" i="141"/>
  <c r="AC89" i="141"/>
  <c r="M87" i="141"/>
  <c r="V48" i="141"/>
  <c r="AD47" i="141" s="1"/>
  <c r="N91" i="141"/>
  <c r="AB87" i="141"/>
  <c r="AC91" i="141"/>
  <c r="V50" i="141"/>
  <c r="AD49" i="141" s="1"/>
  <c r="N45" i="141"/>
  <c r="O47" i="141"/>
  <c r="M89" i="140"/>
  <c r="AE47" i="140"/>
  <c r="AC89" i="140"/>
  <c r="N49" i="140"/>
  <c r="N47" i="140"/>
  <c r="AC91" i="140"/>
  <c r="N45" i="140"/>
  <c r="AD49" i="140"/>
  <c r="M91" i="140"/>
  <c r="AD47" i="139"/>
  <c r="M89" i="139"/>
  <c r="N49" i="139"/>
  <c r="AB87" i="139"/>
  <c r="O49" i="139"/>
  <c r="F48" i="139"/>
  <c r="N47" i="139" s="1"/>
  <c r="AC91" i="139"/>
  <c r="AD49" i="139"/>
  <c r="N91" i="139"/>
  <c r="F46" i="139"/>
  <c r="N45" i="139" s="1"/>
  <c r="AD43" i="139"/>
  <c r="N89" i="139"/>
  <c r="AB91" i="138"/>
  <c r="V48" i="138"/>
  <c r="AD47" i="138" s="1"/>
  <c r="AE47" i="138"/>
  <c r="AC91" i="138"/>
  <c r="AE49" i="138"/>
  <c r="AD49" i="138"/>
  <c r="N89" i="138"/>
  <c r="H50" i="138"/>
  <c r="N45" i="138"/>
  <c r="N49" i="138"/>
  <c r="AC89" i="138"/>
  <c r="M87" i="138"/>
  <c r="N43" i="138"/>
  <c r="N98" i="137"/>
  <c r="AD47" i="137"/>
  <c r="AE47" i="137"/>
  <c r="AE96" i="137"/>
  <c r="N96" i="137"/>
  <c r="Z101" i="137"/>
  <c r="AD100" i="137" s="1"/>
  <c r="AE45" i="137"/>
  <c r="AD94" i="137"/>
  <c r="AE49" i="136"/>
  <c r="Z101" i="136"/>
  <c r="AE47" i="136"/>
  <c r="V48" i="136"/>
  <c r="AD47" i="136" s="1"/>
  <c r="N100" i="136"/>
  <c r="AD98" i="136"/>
  <c r="O49" i="136"/>
  <c r="AD94" i="136"/>
  <c r="N96" i="136"/>
  <c r="F48" i="136"/>
  <c r="N47" i="136" s="1"/>
  <c r="AD100" i="136"/>
  <c r="AB94" i="135"/>
  <c r="H99" i="135"/>
  <c r="N98" i="135" s="1"/>
  <c r="O96" i="135"/>
  <c r="O100" i="135"/>
  <c r="AB98" i="135"/>
  <c r="AC98" i="135"/>
  <c r="AC96" i="135"/>
  <c r="V97" i="135"/>
  <c r="AB96" i="135" s="1"/>
  <c r="N47" i="135"/>
  <c r="V50" i="135"/>
  <c r="AD49" i="135" s="1"/>
  <c r="N45" i="135"/>
  <c r="AD47" i="135"/>
  <c r="AD43" i="135"/>
  <c r="AB91" i="134"/>
  <c r="M91" i="134"/>
  <c r="AC91" i="134"/>
  <c r="O49" i="134"/>
  <c r="V48" i="134"/>
  <c r="AD47" i="134" s="1"/>
  <c r="N43" i="134"/>
  <c r="N47" i="134"/>
  <c r="AE45" i="134"/>
  <c r="V46" i="134"/>
  <c r="AD45" i="134" s="1"/>
  <c r="N49" i="134"/>
  <c r="G28" i="127"/>
  <c r="G20" i="127"/>
  <c r="U26" i="127"/>
  <c r="U20" i="127"/>
  <c r="U28" i="127"/>
  <c r="G22" i="127"/>
  <c r="X41" i="127"/>
  <c r="Z41" i="127"/>
  <c r="R47" i="127"/>
  <c r="U24" i="127"/>
  <c r="U32" i="127"/>
  <c r="U85" i="127"/>
  <c r="G75" i="127"/>
  <c r="B96" i="127"/>
  <c r="H92" i="127" s="1"/>
  <c r="G69" i="127"/>
  <c r="B94" i="127"/>
  <c r="F92" i="127" s="1"/>
  <c r="G32" i="127"/>
  <c r="V41" i="127"/>
  <c r="AB99" i="127"/>
  <c r="AB97" i="127"/>
  <c r="Y100" i="127"/>
  <c r="G79" i="127"/>
  <c r="X92" i="127"/>
  <c r="AB48" i="127"/>
  <c r="G87" i="127"/>
  <c r="G16" i="127"/>
  <c r="G30" i="127"/>
  <c r="U87" i="127"/>
  <c r="G24" i="127"/>
  <c r="R43" i="127"/>
  <c r="B47" i="127"/>
  <c r="J41" i="127" s="1"/>
  <c r="U73" i="127"/>
  <c r="G89" i="127"/>
  <c r="J95" i="127"/>
  <c r="G98" i="127"/>
  <c r="O98" i="127" s="1"/>
  <c r="W47" i="127"/>
  <c r="V92" i="127"/>
  <c r="Z50" i="127"/>
  <c r="G34" i="127"/>
  <c r="Z92" i="127"/>
  <c r="B45" i="127"/>
  <c r="H41" i="127" s="1"/>
  <c r="U71" i="127"/>
  <c r="AB92" i="127"/>
  <c r="G73" i="127"/>
  <c r="U79" i="127"/>
  <c r="R96" i="127"/>
  <c r="U81" i="127"/>
  <c r="U16" i="127"/>
  <c r="U30" i="127"/>
  <c r="U67" i="127"/>
  <c r="G83" i="127"/>
  <c r="U89" i="127"/>
  <c r="R94" i="127"/>
  <c r="U69" i="127"/>
  <c r="U77" i="127"/>
  <c r="U83" i="127"/>
  <c r="U75" i="127"/>
  <c r="G77" i="127"/>
  <c r="AB41" i="127"/>
  <c r="U22" i="127"/>
  <c r="R49" i="127"/>
  <c r="G38" i="127"/>
  <c r="B49" i="127"/>
  <c r="L41" i="127" s="1"/>
  <c r="U34" i="127"/>
  <c r="L46" i="127"/>
  <c r="I49" i="127"/>
  <c r="H50" i="127" s="1"/>
  <c r="V96" i="127"/>
  <c r="X95" i="127"/>
  <c r="AE94" i="127"/>
  <c r="L97" i="127"/>
  <c r="H100" i="127"/>
  <c r="H101" i="127" s="1"/>
  <c r="L95" i="127"/>
  <c r="F100" i="127"/>
  <c r="J46" i="127"/>
  <c r="I47" i="127"/>
  <c r="H48" i="127"/>
  <c r="J97" i="127"/>
  <c r="I98" i="127"/>
  <c r="H99" i="127"/>
  <c r="V99" i="127"/>
  <c r="L48" i="127"/>
  <c r="K49" i="127"/>
  <c r="J44" i="127"/>
  <c r="G47" i="127"/>
  <c r="F48" i="127" s="1"/>
  <c r="AB46" i="127"/>
  <c r="Y49" i="127"/>
  <c r="X50" i="127" s="1"/>
  <c r="AB44" i="127"/>
  <c r="AD43" i="127" s="1"/>
  <c r="W49" i="127"/>
  <c r="O43" i="127"/>
  <c r="L99" i="127"/>
  <c r="J100" i="127"/>
  <c r="J101" i="127" s="1"/>
  <c r="V101" i="127"/>
  <c r="O94" i="127"/>
  <c r="L44" i="127"/>
  <c r="G49" i="127"/>
  <c r="Z46" i="127"/>
  <c r="Y47" i="127"/>
  <c r="X48" i="127" s="1"/>
  <c r="F50" i="127"/>
  <c r="V50" i="127"/>
  <c r="Y98" i="127"/>
  <c r="AE98" i="127" s="1"/>
  <c r="G96" i="127"/>
  <c r="F97" i="127" s="1"/>
  <c r="N96" i="127" s="1"/>
  <c r="AA100" i="127"/>
  <c r="Z101" i="127" s="1"/>
  <c r="G45" i="127"/>
  <c r="F46" i="127" s="1"/>
  <c r="H95" i="127"/>
  <c r="AE43" i="127"/>
  <c r="W45" i="127"/>
  <c r="V46" i="127" s="1"/>
  <c r="Z95" i="127"/>
  <c r="AB95" i="127"/>
  <c r="X7" i="85"/>
  <c r="AE49" i="127" l="1"/>
  <c r="F99" i="127"/>
  <c r="N47" i="127"/>
  <c r="O49" i="127"/>
  <c r="AE47" i="127"/>
  <c r="N98" i="127"/>
  <c r="AE100" i="127"/>
  <c r="AD45" i="127"/>
  <c r="V48" i="127"/>
  <c r="N43" i="127"/>
  <c r="AD49" i="127"/>
  <c r="O45" i="127"/>
  <c r="X101" i="127"/>
  <c r="AD100" i="127" s="1"/>
  <c r="X99" i="127"/>
  <c r="AD98" i="127" s="1"/>
  <c r="AD47" i="127"/>
  <c r="O96" i="127"/>
  <c r="N94" i="127"/>
  <c r="J50" i="127"/>
  <c r="N49" i="127" s="1"/>
  <c r="AE45" i="127"/>
  <c r="O47" i="127"/>
  <c r="O100" i="127"/>
  <c r="F101" i="127"/>
  <c r="N100" i="127" s="1"/>
  <c r="N45" i="127"/>
  <c r="AD94" i="127"/>
  <c r="V97" i="127"/>
  <c r="AD96" i="127" s="1"/>
  <c r="AE96" i="127"/>
  <c r="AC7" i="85" l="1"/>
  <c r="C2" i="83"/>
  <c r="R1" i="83"/>
  <c r="A1" i="83" l="1"/>
  <c r="P35" i="83" l="1"/>
  <c r="J35" i="83"/>
  <c r="P32" i="83"/>
  <c r="J32" i="83"/>
  <c r="Q28" i="83"/>
  <c r="P28" i="83"/>
  <c r="J28" i="83"/>
  <c r="E28" i="83"/>
  <c r="Q35" i="83" s="1"/>
  <c r="Q39" i="83" s="1"/>
  <c r="Q25" i="83"/>
  <c r="P25" i="83"/>
  <c r="J25" i="83"/>
  <c r="E25" i="83"/>
  <c r="E35" i="83" s="1"/>
  <c r="Q22" i="83"/>
  <c r="Q32" i="83" s="1"/>
  <c r="E39" i="83" s="1"/>
  <c r="P22" i="83"/>
  <c r="J22" i="83"/>
  <c r="E22" i="83"/>
  <c r="Q19" i="83"/>
  <c r="P19" i="83"/>
  <c r="J19" i="83"/>
  <c r="E19" i="83"/>
  <c r="E32" i="83" s="1"/>
</calcChain>
</file>

<file path=xl/sharedStrings.xml><?xml version="1.0" encoding="utf-8"?>
<sst xmlns="http://schemas.openxmlformats.org/spreadsheetml/2006/main" count="2604" uniqueCount="546">
  <si>
    <t>⑥</t>
    <phoneticPr fontId="3"/>
  </si>
  <si>
    <t>勝点</t>
    <rPh sb="0" eb="1">
      <t>カ</t>
    </rPh>
    <rPh sb="1" eb="2">
      <t>テン</t>
    </rPh>
    <phoneticPr fontId="3"/>
  </si>
  <si>
    <t>得失点</t>
    <rPh sb="0" eb="3">
      <t>トクシッテン</t>
    </rPh>
    <phoneticPr fontId="3"/>
  </si>
  <si>
    <t>順位</t>
    <rPh sb="0" eb="2">
      <t>ジュンイ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</si>
  <si>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</si>
  <si>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</si>
  <si>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</si>
  <si>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</si>
  <si>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</si>
  <si>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（</t>
    <phoneticPr fontId="3"/>
  </si>
  <si>
    <t>）</t>
    <phoneticPr fontId="3"/>
  </si>
  <si>
    <t>会場</t>
  </si>
  <si>
    <t>A④</t>
  </si>
  <si>
    <t>A③</t>
  </si>
  <si>
    <t>B③</t>
  </si>
  <si>
    <t>A①</t>
  </si>
  <si>
    <t>B①</t>
  </si>
  <si>
    <t>A②</t>
  </si>
  <si>
    <t>B②</t>
  </si>
  <si>
    <t>準々決勝</t>
  </si>
  <si>
    <t>A①</t>
    <phoneticPr fontId="3"/>
  </si>
  <si>
    <t>（</t>
  </si>
  <si>
    <t>ー</t>
  </si>
  <si>
    <t>）</t>
  </si>
  <si>
    <t>審判委員会</t>
    <rPh sb="0" eb="2">
      <t>シンパン</t>
    </rPh>
    <rPh sb="2" eb="5">
      <t>イインカイ</t>
    </rPh>
    <phoneticPr fontId="3"/>
  </si>
  <si>
    <t>B①</t>
    <phoneticPr fontId="3"/>
  </si>
  <si>
    <t>A②</t>
    <phoneticPr fontId="3"/>
  </si>
  <si>
    <t>B②</t>
    <phoneticPr fontId="3"/>
  </si>
  <si>
    <t>準決勝</t>
  </si>
  <si>
    <t>A③</t>
    <phoneticPr fontId="3"/>
  </si>
  <si>
    <t>B③</t>
    <phoneticPr fontId="3"/>
  </si>
  <si>
    <t>決勝</t>
  </si>
  <si>
    <t>A④</t>
    <phoneticPr fontId="3"/>
  </si>
  <si>
    <t>■成　績</t>
    <rPh sb="1" eb="2">
      <t>シゲル</t>
    </rPh>
    <rPh sb="3" eb="4">
      <t>イサオ</t>
    </rPh>
    <phoneticPr fontId="3"/>
  </si>
  <si>
    <t>優　勝</t>
    <rPh sb="0" eb="1">
      <t>ユウ</t>
    </rPh>
    <rPh sb="2" eb="3">
      <t>マサル</t>
    </rPh>
    <phoneticPr fontId="3"/>
  </si>
  <si>
    <t>準優勝</t>
    <phoneticPr fontId="3"/>
  </si>
  <si>
    <t>c</t>
    <phoneticPr fontId="3"/>
  </si>
  <si>
    <t>敢闘賞</t>
    <rPh sb="0" eb="3">
      <t>カントウショウ</t>
    </rPh>
    <phoneticPr fontId="3"/>
  </si>
  <si>
    <t>第３位</t>
    <rPh sb="0" eb="1">
      <t>ダイ</t>
    </rPh>
    <rPh sb="2" eb="3">
      <t>イ</t>
    </rPh>
    <phoneticPr fontId="3"/>
  </si>
  <si>
    <t>－</t>
  </si>
  <si>
    <t>B</t>
    <phoneticPr fontId="3"/>
  </si>
  <si>
    <t>d</t>
    <phoneticPr fontId="3"/>
  </si>
  <si>
    <t>第15会場</t>
    <rPh sb="0" eb="1">
      <t>ダイ</t>
    </rPh>
    <rPh sb="3" eb="5">
      <t>カイジョウ</t>
    </rPh>
    <phoneticPr fontId="3"/>
  </si>
  <si>
    <t>第13会場</t>
    <rPh sb="0" eb="1">
      <t>ダイ</t>
    </rPh>
    <rPh sb="3" eb="5">
      <t>カイジョウ</t>
    </rPh>
    <phoneticPr fontId="3"/>
  </si>
  <si>
    <t>第14会場</t>
    <rPh sb="0" eb="1">
      <t>ダイ</t>
    </rPh>
    <rPh sb="3" eb="5">
      <t>カイジョウ</t>
    </rPh>
    <phoneticPr fontId="3"/>
  </si>
  <si>
    <t>第11会場</t>
    <rPh sb="0" eb="1">
      <t>ダイ</t>
    </rPh>
    <rPh sb="3" eb="5">
      <t>カイジョウ</t>
    </rPh>
    <phoneticPr fontId="3"/>
  </si>
  <si>
    <t>第12会場</t>
    <rPh sb="0" eb="1">
      <t>ダイ</t>
    </rPh>
    <rPh sb="3" eb="5">
      <t>カイジョウ</t>
    </rPh>
    <phoneticPr fontId="3"/>
  </si>
  <si>
    <t>第9会場</t>
    <rPh sb="0" eb="1">
      <t>ダイ</t>
    </rPh>
    <rPh sb="2" eb="4">
      <t>カイジョウ</t>
    </rPh>
    <phoneticPr fontId="3"/>
  </si>
  <si>
    <t>第10会場</t>
    <rPh sb="0" eb="1">
      <t>ダイ</t>
    </rPh>
    <rPh sb="3" eb="5">
      <t>カイジョウ</t>
    </rPh>
    <phoneticPr fontId="3"/>
  </si>
  <si>
    <t>a</t>
    <phoneticPr fontId="3"/>
  </si>
  <si>
    <t>b</t>
    <phoneticPr fontId="3"/>
  </si>
  <si>
    <t>第16会場</t>
    <rPh sb="0" eb="1">
      <t>ダイ</t>
    </rPh>
    <rPh sb="3" eb="5">
      <t>カイジョウ</t>
    </rPh>
    <phoneticPr fontId="3"/>
  </si>
  <si>
    <t>BB</t>
  </si>
  <si>
    <t>D</t>
  </si>
  <si>
    <t>DD</t>
  </si>
  <si>
    <t>E</t>
  </si>
  <si>
    <t>EE</t>
  </si>
  <si>
    <t>F</t>
  </si>
  <si>
    <t>FF</t>
  </si>
  <si>
    <t>G</t>
  </si>
  <si>
    <t>GG</t>
  </si>
  <si>
    <t>H</t>
  </si>
  <si>
    <t>HH</t>
  </si>
  <si>
    <t>II</t>
  </si>
  <si>
    <t>I</t>
  </si>
  <si>
    <t>JJ</t>
  </si>
  <si>
    <t>J</t>
  </si>
  <si>
    <t>KK</t>
  </si>
  <si>
    <t>LL</t>
  </si>
  <si>
    <t>L</t>
  </si>
  <si>
    <t>MM</t>
  </si>
  <si>
    <t>M</t>
  </si>
  <si>
    <t>NN</t>
  </si>
  <si>
    <t>N</t>
  </si>
  <si>
    <t>AA</t>
    <phoneticPr fontId="3"/>
  </si>
  <si>
    <t>BB</t>
    <phoneticPr fontId="3"/>
  </si>
  <si>
    <t>PP</t>
    <phoneticPr fontId="3"/>
  </si>
  <si>
    <t>第2会場</t>
    <rPh sb="0" eb="1">
      <t>ダイ</t>
    </rPh>
    <rPh sb="2" eb="4">
      <t>カイジョウ</t>
    </rPh>
    <phoneticPr fontId="3"/>
  </si>
  <si>
    <t>A</t>
    <phoneticPr fontId="3"/>
  </si>
  <si>
    <t>P</t>
    <phoneticPr fontId="3"/>
  </si>
  <si>
    <t>第1会場</t>
    <rPh sb="0" eb="1">
      <t>ダイ</t>
    </rPh>
    <rPh sb="2" eb="4">
      <t>カイジョウ</t>
    </rPh>
    <phoneticPr fontId="3"/>
  </si>
  <si>
    <t>真岡ハイトラ運動公園運動広場1</t>
    <rPh sb="0" eb="2">
      <t>モオカ</t>
    </rPh>
    <rPh sb="6" eb="8">
      <t>ウンドウ</t>
    </rPh>
    <rPh sb="8" eb="10">
      <t>コウエン</t>
    </rPh>
    <rPh sb="10" eb="12">
      <t>ウンドウ</t>
    </rPh>
    <rPh sb="12" eb="14">
      <t>ヒロバ</t>
    </rPh>
    <phoneticPr fontId="3"/>
  </si>
  <si>
    <t>真岡ハイトラ運動公園運動広場１</t>
    <rPh sb="0" eb="2">
      <t>モオカ</t>
    </rPh>
    <rPh sb="6" eb="14">
      <t>ウンドウコウエンウンドウヒロバ</t>
    </rPh>
    <phoneticPr fontId="3"/>
  </si>
  <si>
    <t>A</t>
  </si>
  <si>
    <t>AA</t>
  </si>
  <si>
    <t>ピッチ</t>
    <phoneticPr fontId="3"/>
  </si>
  <si>
    <t>Ａ</t>
    <phoneticPr fontId="3"/>
  </si>
  <si>
    <t>Ｂ</t>
    <phoneticPr fontId="3"/>
  </si>
  <si>
    <t>B</t>
  </si>
  <si>
    <t>C</t>
  </si>
  <si>
    <t>CC</t>
  </si>
  <si>
    <t>(</t>
    <phoneticPr fontId="3"/>
  </si>
  <si>
    <t>)</t>
    <phoneticPr fontId="3"/>
  </si>
  <si>
    <t>総得点</t>
    <rPh sb="0" eb="3">
      <t>ソウトクテン</t>
    </rPh>
    <phoneticPr fontId="3"/>
  </si>
  <si>
    <t>－</t>
    <phoneticPr fontId="3"/>
  </si>
  <si>
    <t>F</t>
    <phoneticPr fontId="3"/>
  </si>
  <si>
    <t>FF</t>
    <phoneticPr fontId="3"/>
  </si>
  <si>
    <t>第6会場</t>
    <rPh sb="0" eb="1">
      <t>ダイ</t>
    </rPh>
    <rPh sb="2" eb="4">
      <t>カイジョウ</t>
    </rPh>
    <phoneticPr fontId="3"/>
  </si>
  <si>
    <t>第５３回栃木県U-10サッカー選手権大会　組み合わせ表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2">
      <t>ク</t>
    </rPh>
    <rPh sb="23" eb="24">
      <t>ア</t>
    </rPh>
    <rPh sb="26" eb="27">
      <t>ヒョウ</t>
    </rPh>
    <phoneticPr fontId="3"/>
  </si>
  <si>
    <t>開会式・入場行進　10月12日　8：30～　真岡ハイトラ運動公園陸上競技場</t>
    <rPh sb="0" eb="3">
      <t>カイカイシキ</t>
    </rPh>
    <rPh sb="4" eb="6">
      <t>ニュウジョウ</t>
    </rPh>
    <rPh sb="6" eb="8">
      <t>コウシン</t>
    </rPh>
    <rPh sb="11" eb="12">
      <t>ツキ</t>
    </rPh>
    <rPh sb="14" eb="15">
      <t>ニチ</t>
    </rPh>
    <rPh sb="22" eb="24">
      <t>モオカ</t>
    </rPh>
    <rPh sb="28" eb="30">
      <t>ウンドウ</t>
    </rPh>
    <rPh sb="30" eb="32">
      <t>コウエン</t>
    </rPh>
    <rPh sb="32" eb="34">
      <t>リクジョウ</t>
    </rPh>
    <rPh sb="34" eb="37">
      <t>キョウギジョウ</t>
    </rPh>
    <phoneticPr fontId="3"/>
  </si>
  <si>
    <t>■第1日　10月12日</t>
    <rPh sb="7" eb="8">
      <t>ツキ</t>
    </rPh>
    <rPh sb="10" eb="11">
      <t>ニチ</t>
    </rPh>
    <phoneticPr fontId="3"/>
  </si>
  <si>
    <t>■第2日　10月13日</t>
    <rPh sb="7" eb="8">
      <t>ツキ</t>
    </rPh>
    <rPh sb="10" eb="11">
      <t>ニチ</t>
    </rPh>
    <phoneticPr fontId="3"/>
  </si>
  <si>
    <t>■第3日　10月19日</t>
    <rPh sb="7" eb="8">
      <t>ツキ</t>
    </rPh>
    <rPh sb="10" eb="11">
      <t>ニチ</t>
    </rPh>
    <phoneticPr fontId="3"/>
  </si>
  <si>
    <t>真岡ハイトラ運動公園陸上競技場</t>
    <rPh sb="0" eb="2">
      <t>モオカ</t>
    </rPh>
    <rPh sb="6" eb="8">
      <t>ウンドウ</t>
    </rPh>
    <rPh sb="8" eb="10">
      <t>コウエン</t>
    </rPh>
    <rPh sb="10" eb="12">
      <t>リクジョウ</t>
    </rPh>
    <rPh sb="12" eb="15">
      <t>キョウギジョウ</t>
    </rPh>
    <phoneticPr fontId="3"/>
  </si>
  <si>
    <t>第１会場</t>
    <rPh sb="0" eb="1">
      <t>ダイ</t>
    </rPh>
    <phoneticPr fontId="3"/>
  </si>
  <si>
    <t>aブロック</t>
  </si>
  <si>
    <t>A⑤</t>
    <phoneticPr fontId="3"/>
  </si>
  <si>
    <t>A⑥</t>
    <phoneticPr fontId="3"/>
  </si>
  <si>
    <t>bブロック</t>
  </si>
  <si>
    <t>B⑤</t>
    <phoneticPr fontId="3"/>
  </si>
  <si>
    <t>B⑥</t>
    <phoneticPr fontId="3"/>
  </si>
  <si>
    <t>B④</t>
    <phoneticPr fontId="3"/>
  </si>
  <si>
    <t>＜ピッチ＞</t>
    <phoneticPr fontId="3"/>
  </si>
  <si>
    <t>第2会場</t>
    <rPh sb="0" eb="1">
      <t>ダイ</t>
    </rPh>
    <phoneticPr fontId="3"/>
  </si>
  <si>
    <t>cブロック</t>
  </si>
  <si>
    <t>dブロック</t>
  </si>
  <si>
    <t>主　・　補</t>
    <rPh sb="4" eb="5">
      <t>ホ</t>
    </rPh>
    <phoneticPr fontId="3"/>
  </si>
  <si>
    <t>・</t>
    <phoneticPr fontId="3"/>
  </si>
  <si>
    <t>主</t>
    <rPh sb="0" eb="1">
      <t>シュ</t>
    </rPh>
    <phoneticPr fontId="3"/>
  </si>
  <si>
    <t>補</t>
    <rPh sb="0" eb="1">
      <t>ホ</t>
    </rPh>
    <phoneticPr fontId="3"/>
  </si>
  <si>
    <t>１次ラウンド</t>
    <rPh sb="1" eb="2">
      <t>ジ</t>
    </rPh>
    <phoneticPr fontId="3"/>
  </si>
  <si>
    <t>K</t>
  </si>
  <si>
    <t>OO</t>
  </si>
  <si>
    <t>O</t>
  </si>
  <si>
    <t>※リーグ戦</t>
    <rPh sb="4" eb="5">
      <t>セン</t>
    </rPh>
    <phoneticPr fontId="3"/>
  </si>
  <si>
    <t>決勝トーナメント（１・２回戦）</t>
    <rPh sb="0" eb="2">
      <t>ケッショウ</t>
    </rPh>
    <rPh sb="12" eb="14">
      <t>カイセン</t>
    </rPh>
    <phoneticPr fontId="3"/>
  </si>
  <si>
    <t>決勝トーナメント（準々決勝・準決勝・決勝）</t>
    <rPh sb="0" eb="2">
      <t>ケッショウ</t>
    </rPh>
    <rPh sb="9" eb="11">
      <t>ジュンジュン</t>
    </rPh>
    <rPh sb="11" eb="13">
      <t>ケッショウ</t>
    </rPh>
    <rPh sb="14" eb="17">
      <t>ジュンケッショウ</t>
    </rPh>
    <rPh sb="18" eb="20">
      <t>ケッショウ</t>
    </rPh>
    <phoneticPr fontId="3"/>
  </si>
  <si>
    <t>第会場</t>
    <rPh sb="0" eb="1">
      <t>ダイ</t>
    </rPh>
    <rPh sb="1" eb="3">
      <t>カイジョウ</t>
    </rPh>
    <phoneticPr fontId="3"/>
  </si>
  <si>
    <t>第3会場</t>
    <rPh sb="0" eb="1">
      <t>ダイ</t>
    </rPh>
    <rPh sb="2" eb="4">
      <t>カイジョウ</t>
    </rPh>
    <phoneticPr fontId="3"/>
  </si>
  <si>
    <t>第4会場</t>
    <rPh sb="0" eb="1">
      <t>ダイ</t>
    </rPh>
    <rPh sb="2" eb="4">
      <t>カイジョウ</t>
    </rPh>
    <phoneticPr fontId="3"/>
  </si>
  <si>
    <t>第5会場</t>
    <rPh sb="0" eb="1">
      <t>ダイ</t>
    </rPh>
    <rPh sb="2" eb="4">
      <t>カイジョウ</t>
    </rPh>
    <phoneticPr fontId="3"/>
  </si>
  <si>
    <t>第7会場</t>
    <rPh sb="0" eb="1">
      <t>ダイ</t>
    </rPh>
    <rPh sb="2" eb="4">
      <t>カイジョウ</t>
    </rPh>
    <phoneticPr fontId="3"/>
  </si>
  <si>
    <t>第8会場</t>
    <rPh sb="0" eb="1">
      <t>ダイ</t>
    </rPh>
    <rPh sb="2" eb="4">
      <t>カイジョウ</t>
    </rPh>
    <phoneticPr fontId="3"/>
  </si>
  <si>
    <t>C</t>
    <phoneticPr fontId="3"/>
  </si>
  <si>
    <t>CC</t>
    <phoneticPr fontId="3"/>
  </si>
  <si>
    <t>D</t>
    <phoneticPr fontId="3"/>
  </si>
  <si>
    <t>DD</t>
    <phoneticPr fontId="3"/>
  </si>
  <si>
    <t>E</t>
    <phoneticPr fontId="3"/>
  </si>
  <si>
    <t>EE</t>
    <phoneticPr fontId="3"/>
  </si>
  <si>
    <t>G</t>
    <phoneticPr fontId="3"/>
  </si>
  <si>
    <t>GG</t>
    <phoneticPr fontId="3"/>
  </si>
  <si>
    <t>H</t>
    <phoneticPr fontId="3"/>
  </si>
  <si>
    <t>HH</t>
    <phoneticPr fontId="3"/>
  </si>
  <si>
    <t>I</t>
    <phoneticPr fontId="3"/>
  </si>
  <si>
    <t>II</t>
    <phoneticPr fontId="3"/>
  </si>
  <si>
    <t>J</t>
    <phoneticPr fontId="3"/>
  </si>
  <si>
    <t>JJ</t>
    <phoneticPr fontId="3"/>
  </si>
  <si>
    <t>K</t>
    <phoneticPr fontId="3"/>
  </si>
  <si>
    <t>KK</t>
    <phoneticPr fontId="3"/>
  </si>
  <si>
    <t>L</t>
    <phoneticPr fontId="3"/>
  </si>
  <si>
    <t>LL</t>
    <phoneticPr fontId="3"/>
  </si>
  <si>
    <t>M</t>
    <phoneticPr fontId="3"/>
  </si>
  <si>
    <t>MM</t>
    <phoneticPr fontId="3"/>
  </si>
  <si>
    <t>N</t>
    <phoneticPr fontId="3"/>
  </si>
  <si>
    <t>NN</t>
    <phoneticPr fontId="3"/>
  </si>
  <si>
    <t>O</t>
    <phoneticPr fontId="3"/>
  </si>
  <si>
    <t>OO</t>
    <phoneticPr fontId="3"/>
  </si>
  <si>
    <t>抽選結果</t>
  </si>
  <si>
    <t>ＫＳＣ鹿沼</t>
  </si>
  <si>
    <t>ＦＣあわのレジェンド</t>
  </si>
  <si>
    <t>サクラボンディボーラ</t>
  </si>
  <si>
    <t>フットボールクラブウジイエ</t>
  </si>
  <si>
    <t>カミマツヤマクラブ</t>
  </si>
  <si>
    <t>真岡西サッカークラブブリッツ</t>
  </si>
  <si>
    <t>イマイチエフシープログレス</t>
  </si>
  <si>
    <t>ＦＣ真岡２１ファンタジー</t>
  </si>
  <si>
    <t>イマイチジュニオール</t>
  </si>
  <si>
    <t>エスペランサＭＯＫＡ</t>
  </si>
  <si>
    <t>エフシーアワノレジェンド</t>
  </si>
  <si>
    <t>Ｊ－ＳＰＯＲＴＳＦＯＯＴＢＡＬＬＣＬＵＢ</t>
  </si>
  <si>
    <t>カヌマニシエフシー</t>
  </si>
  <si>
    <t>益子ＳＣ</t>
  </si>
  <si>
    <t>おおぞらＳＣ</t>
  </si>
  <si>
    <t>モオカニシサッカークラブブリッツ</t>
  </si>
  <si>
    <t>祖母井クラブ</t>
  </si>
  <si>
    <t>クゲタフットボールクラブ</t>
  </si>
  <si>
    <t>芳賀町けやき台サッカー場</t>
  </si>
  <si>
    <t>ＪＦＣアミスタ市貝</t>
  </si>
  <si>
    <t>エフシーモオカニジュウイチファンタジー</t>
  </si>
  <si>
    <t>ミナミカワウチサッカースポーツショウネンダン</t>
  </si>
  <si>
    <t>亀山サッカークラブ</t>
  </si>
  <si>
    <t>ジェイエフシーウィング</t>
  </si>
  <si>
    <t>南河内サッカースポーツ少年団</t>
  </si>
  <si>
    <t>石橋ＦＣ</t>
  </si>
  <si>
    <t>ミクリヤフットボールクラブ</t>
  </si>
  <si>
    <t>佐野ＳＳＳ</t>
  </si>
  <si>
    <t>サノスリーエス</t>
  </si>
  <si>
    <t>Ｋ－ＷＥＳＴ．ＦＣ２００１</t>
  </si>
  <si>
    <t>アシカガサッカークラブジュニア</t>
  </si>
  <si>
    <t>御厨フットボールクラブ</t>
  </si>
  <si>
    <t>エフシーシュジャク</t>
  </si>
  <si>
    <t>足利サッカークラブジュニア</t>
  </si>
  <si>
    <t>サカニシジュニオール</t>
  </si>
  <si>
    <t>ＦＣ毛野</t>
  </si>
  <si>
    <t>ミエヤママエエフシー</t>
  </si>
  <si>
    <t>ＦＣ　ＳＨＵＪＡＫＵ</t>
  </si>
  <si>
    <t>ジーアールエスアシカガジュニア</t>
  </si>
  <si>
    <t>坂西ジュニオール</t>
  </si>
  <si>
    <t>クレアエフシーアルドーレ</t>
  </si>
  <si>
    <t>シーエーアトレチコサノ</t>
  </si>
  <si>
    <t>ＧＲＳ足利Ｊｒ．</t>
  </si>
  <si>
    <t>クレアＦＣアルドーレ</t>
  </si>
  <si>
    <t>ＣＡ．アトレチコ　佐野</t>
  </si>
  <si>
    <t>ＴＡＣ　ＫＵＺＵＵ　ＦＣ</t>
  </si>
  <si>
    <t>大田原城山サッカークラブ</t>
  </si>
  <si>
    <t>オオタワラシロヤマサッカークラブ</t>
  </si>
  <si>
    <t>西原ＦＣ</t>
  </si>
  <si>
    <t>ムラサキヅカエフシー</t>
  </si>
  <si>
    <t>紫塚ＦＣ</t>
  </si>
  <si>
    <t>エフシー　アヴァンセ</t>
  </si>
  <si>
    <t>ＦＣ　Ａｖａｎｃｅ</t>
  </si>
  <si>
    <t>エフシーニシナスニジュウイチアストロ</t>
  </si>
  <si>
    <t>ＦＣ西那須２１アストロ</t>
  </si>
  <si>
    <t>オオヤマフットボールクラブアミーゴ</t>
  </si>
  <si>
    <t>大山フットボールクラブアミーゴ</t>
  </si>
  <si>
    <t>タカバヤシアオキフットボールクラブ</t>
  </si>
  <si>
    <t>ノハラグランディオスエフシー</t>
  </si>
  <si>
    <t>フットボールクラブガナドール大田原Ｕ１２</t>
  </si>
  <si>
    <t>野原グランディオスＦＣ</t>
  </si>
  <si>
    <t>エフシークロバネ</t>
  </si>
  <si>
    <t>ＫＯＨＡＲＵ　ＰＲＯＵＤ栃木フットボールクラブ</t>
  </si>
  <si>
    <t>ＦＣ黒羽</t>
  </si>
  <si>
    <t>フットボールクラブ氏家</t>
  </si>
  <si>
    <t>タカネザワニシフットボールクラブ</t>
  </si>
  <si>
    <t>上松山クラブ</t>
  </si>
  <si>
    <t>エフシー　スフィーダ</t>
  </si>
  <si>
    <t>阿久津サッカークラブ</t>
  </si>
  <si>
    <t>ＢＬＵＥ　ＴＨＵＮＤＥＲ</t>
  </si>
  <si>
    <t>高根沢西フットボールクラブ</t>
  </si>
  <si>
    <t>エフシーバジェルボナスカラスヤマ</t>
  </si>
  <si>
    <t>しおやＦＣヴィガウス</t>
  </si>
  <si>
    <t>ＦＣ　ＳＦｉＤＡ</t>
  </si>
  <si>
    <t>ＦＣバジェルボ那須烏山</t>
  </si>
  <si>
    <t>さくらボン・ディ・ボーラ</t>
  </si>
  <si>
    <t>鹿沼西ＦＣ</t>
  </si>
  <si>
    <t>カヌマトウコウエフシー</t>
  </si>
  <si>
    <t>北押原ＦＣ</t>
  </si>
  <si>
    <t>キタオシハラエフシー</t>
  </si>
  <si>
    <t>ニッコウスポーツクラブ</t>
  </si>
  <si>
    <t>ケーエスシーカヌマ</t>
  </si>
  <si>
    <t>今市ジュニオール</t>
  </si>
  <si>
    <t>今市ＦＣプログレス</t>
  </si>
  <si>
    <t>フジハラエフシー</t>
  </si>
  <si>
    <t>藤原ＦＣ</t>
  </si>
  <si>
    <t>宝木キッカーズＭＯＲＡＬＥ１０</t>
  </si>
  <si>
    <t>タカラギキッカーズモラールテン</t>
  </si>
  <si>
    <t>豊郷ＪＦＣ宇都宮</t>
  </si>
  <si>
    <t>ＦＣグランディール宇都宮</t>
  </si>
  <si>
    <t>エフシーミライ</t>
  </si>
  <si>
    <t>ＦＣみらい</t>
  </si>
  <si>
    <t>フジミサッカースポーツショウネンダン</t>
  </si>
  <si>
    <t>清原陽東サッカースポーツ少年団</t>
  </si>
  <si>
    <t>ミドリガオカワイエフシーサッカーキョウシツ</t>
  </si>
  <si>
    <t>エヌピーオーホウジンサウスウツノミヤスポーツクラブ</t>
  </si>
  <si>
    <t>緑が丘ＹＦＣサッカー教室</t>
  </si>
  <si>
    <t>ＳＵＧＡＯサッカークラブ</t>
  </si>
  <si>
    <t>栃木ＳＣ　Ｕ－１２</t>
  </si>
  <si>
    <t>ＴＥＡＭ　リフレＳＣ</t>
  </si>
  <si>
    <t>スガオウサッカークラブ</t>
  </si>
  <si>
    <t>ともぞうサッカークラブ　Ｕ１０</t>
  </si>
  <si>
    <t>石井フットボールクラブ</t>
  </si>
  <si>
    <t>イシイフットボールクラブ</t>
  </si>
  <si>
    <t>カテット白沢サッカースクール</t>
  </si>
  <si>
    <t>カテットシラサワサッカースクール</t>
  </si>
  <si>
    <t>Ｓ４　スペランツァ</t>
  </si>
  <si>
    <t>フットボールクラブ　アリーバ</t>
  </si>
  <si>
    <t>ｕｎｉｏｎｓｐｏｒｔｓｃｌｕｂ</t>
  </si>
  <si>
    <t>ＦＣスポルト宇都宮</t>
  </si>
  <si>
    <t>エスフォー　スペランツァ</t>
  </si>
  <si>
    <t>ユニオンスポーツクラブ</t>
  </si>
  <si>
    <t>ＩＳＯＳＯＣＣＥＲＣＬＵＢ</t>
  </si>
  <si>
    <t>エフシースポルトウツノミヤ</t>
  </si>
  <si>
    <t>イソサッカークラブ</t>
  </si>
  <si>
    <t>宇都宮フットボールクラブジュニア</t>
  </si>
  <si>
    <t>ウツノミヤフットボールクラブジュニア</t>
  </si>
  <si>
    <t>ＪＦＣファイターズ</t>
  </si>
  <si>
    <t>カメヤマサッカークラブ</t>
  </si>
  <si>
    <t>ＪＦＣアミスタ市貝Ｂ</t>
  </si>
  <si>
    <t>ウバガイクラブ</t>
  </si>
  <si>
    <t>都賀クラブジュニア</t>
  </si>
  <si>
    <t>ツガクラブジュニア</t>
  </si>
  <si>
    <t>野木ＳＳＳ</t>
  </si>
  <si>
    <t>ノギスリーエス</t>
  </si>
  <si>
    <t>ＦＣプリメーロ</t>
  </si>
  <si>
    <t>フットボールクラブプリメーロ</t>
  </si>
  <si>
    <t>ＦＣ城東</t>
  </si>
  <si>
    <t>エフシージョウトウ</t>
  </si>
  <si>
    <t>ＦＣがむしゃら</t>
  </si>
  <si>
    <t>エフシーガムシャラ</t>
  </si>
  <si>
    <t>間東ＦＣミラクルズ</t>
  </si>
  <si>
    <t>マヒガシエフシーミラクルズ</t>
  </si>
  <si>
    <t>小山ウエストＪＦＣ</t>
  </si>
  <si>
    <t>オオヤキタエフシーフォルテ</t>
  </si>
  <si>
    <t>ＪＦＣ　Ｗｉｎｇ</t>
  </si>
  <si>
    <t>サクラフットボールクラブジュニア</t>
  </si>
  <si>
    <t>大谷北ＦＣフォルテ</t>
  </si>
  <si>
    <t>オオヤヒガシフットボールクラブ</t>
  </si>
  <si>
    <t>ＳＡＫＵＲＡ　ＦＯＯＴＢＡＬＬ　ＣＬＵＢ　Ｊｒ</t>
  </si>
  <si>
    <t>エフシートチギジュニア</t>
  </si>
  <si>
    <t>大谷東フットボールクラブ</t>
  </si>
  <si>
    <t>Ｆ．Ｃ．栃木ジュニア</t>
  </si>
  <si>
    <t>ペガサスフジオカ２００７</t>
  </si>
  <si>
    <t>ＦＣカンピオーネ</t>
  </si>
  <si>
    <t>ＦＣ　ＶＡＬＯＮ</t>
  </si>
  <si>
    <t>エフシーバロン</t>
  </si>
  <si>
    <t>第53回栃木県U-1０サッカー選手権大会　抽選順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3">
      <t>チュウセン</t>
    </rPh>
    <rPh sb="23" eb="24">
      <t>ジュン</t>
    </rPh>
    <phoneticPr fontId="3"/>
  </si>
  <si>
    <t>芳賀→下都賀→両毛→北那須→塩谷南那須→上都賀→宇河</t>
    <phoneticPr fontId="3"/>
  </si>
  <si>
    <t>会場担当は各ブロック「５」に入る</t>
    <rPh sb="0" eb="2">
      <t>カイジョウ</t>
    </rPh>
    <rPh sb="2" eb="4">
      <t>タントウ</t>
    </rPh>
    <rPh sb="5" eb="6">
      <t>カク</t>
    </rPh>
    <rPh sb="14" eb="15">
      <t>ハイ</t>
    </rPh>
    <phoneticPr fontId="3"/>
  </si>
  <si>
    <t>【会場担当】</t>
    <rPh sb="1" eb="3">
      <t>カイジョウ</t>
    </rPh>
    <rPh sb="3" eb="5">
      <t>タントウ</t>
    </rPh>
    <phoneticPr fontId="3"/>
  </si>
  <si>
    <t>Ｄ，Ｈ，Ｌ，Ｎ，Ｐ</t>
    <phoneticPr fontId="3"/>
  </si>
  <si>
    <t>エスペランサモオカ</t>
  </si>
  <si>
    <t>ジェイスポーツフットボールクラブ</t>
  </si>
  <si>
    <t>ＦＣ中村Ｕ－１０</t>
  </si>
  <si>
    <t>エフシーナカムラ　アンダージュウ</t>
  </si>
  <si>
    <t>真岡ハイトラ運動公園陸上競技場</t>
  </si>
  <si>
    <t>Ａ，Ｂ，Ｉ，Ｍ</t>
    <phoneticPr fontId="3"/>
  </si>
  <si>
    <t>久下田ＦＣ</t>
  </si>
  <si>
    <t>真岡ハイトラ運動公園運動広場1</t>
  </si>
  <si>
    <t>ＨＦＣ．ＺＥＲＯ</t>
  </si>
  <si>
    <t>エイチエフシーゼロ</t>
  </si>
  <si>
    <t>真岡ハイトラ運動公園多目的広場</t>
  </si>
  <si>
    <t>ジェイエフシーアミスタイチカイ</t>
  </si>
  <si>
    <t>城見ヶ丘運動公園サッカー場</t>
  </si>
  <si>
    <t>イシバシエフシー</t>
  </si>
  <si>
    <t>Ｅ，Ｏ</t>
    <phoneticPr fontId="3"/>
  </si>
  <si>
    <t>別処山公園サッカー場</t>
  </si>
  <si>
    <t>サンエコ自然の森サッカー場</t>
  </si>
  <si>
    <t>Ｃ</t>
    <phoneticPr fontId="3"/>
  </si>
  <si>
    <t>トヨサトジェイエフシーウツノミヤ</t>
  </si>
  <si>
    <t>宇都宮市サッカー場（平出）</t>
  </si>
  <si>
    <t>Ｆ，Ｇ，Ｊ，Ｋ</t>
    <phoneticPr fontId="3"/>
  </si>
  <si>
    <t>トモゾウサッカークラブ　ユージュウ</t>
  </si>
  <si>
    <t>宇都宮市石井緑地サッカー場1・2</t>
  </si>
  <si>
    <t>宇都宮市石井緑地サッカー場3・4</t>
  </si>
  <si>
    <t>キヨハラヨウトウサッカースポーツショウネンダン</t>
  </si>
  <si>
    <t>宇都宮市石井緑地サッカー場5・6</t>
  </si>
  <si>
    <t>【芳賀】</t>
    <rPh sb="1" eb="3">
      <t>ハガ</t>
    </rPh>
    <phoneticPr fontId="3"/>
  </si>
  <si>
    <t>抽選結果</t>
    <phoneticPr fontId="3"/>
  </si>
  <si>
    <t>マシコエスシー</t>
  </si>
  <si>
    <t>ジェイエフシーファイターズ</t>
  </si>
  <si>
    <t>ジェイエフシーアミスタイチカイ</t>
    <phoneticPr fontId="47"/>
  </si>
  <si>
    <t>オオゾラエスシー</t>
  </si>
  <si>
    <t>モテギエフシー</t>
  </si>
  <si>
    <t>【下都賀】</t>
    <rPh sb="1" eb="4">
      <t>シモツガ</t>
    </rPh>
    <phoneticPr fontId="3"/>
  </si>
  <si>
    <t>ＴＯＣＨＩＧＩ　ＫＦＣ</t>
  </si>
  <si>
    <t>トチギケーエフシー</t>
  </si>
  <si>
    <t>栃木ウーヴァＦＣ・Ｕ－１０　セレソン</t>
  </si>
  <si>
    <t>トチギウーヴァフットボールクラブ　セレソン</t>
  </si>
  <si>
    <t>栃木ウーヴァＦＣ・Ｕ－１０　ウィナーズ</t>
  </si>
  <si>
    <t>トチギウーヴァフットボールクラブ　ウィナーズ</t>
  </si>
  <si>
    <t>オヤマウエストジェイエフシー</t>
  </si>
  <si>
    <t>Ｐｅｇａｓｕｓ藤岡２００７</t>
  </si>
  <si>
    <t>ＭＯＲＡＮＧＯ栃木フットボールクラブＵ１２</t>
  </si>
  <si>
    <t>モランゴトチギフットボールクラブＵ１２</t>
  </si>
  <si>
    <t>エフシーカンピオーネ</t>
  </si>
  <si>
    <t>栃木Ｃｈａｒｍｅ．Ｆ．Ｃ</t>
  </si>
  <si>
    <t>トチギシャルムエフシー</t>
  </si>
  <si>
    <t>ＦＣ　ＣＡＳＡ　ＦＯＲＴＵＮＡ　ＯＹＡＭＡ</t>
  </si>
  <si>
    <t>エフシーカーザフォルトゥーナオヤマ</t>
  </si>
  <si>
    <t>【両毛】</t>
    <rPh sb="1" eb="3">
      <t>リョウモウ</t>
    </rPh>
    <phoneticPr fontId="3"/>
  </si>
  <si>
    <t>佐野ＳＳＳヴィラ</t>
  </si>
  <si>
    <t>サノスリーエスヴィラ</t>
  </si>
  <si>
    <r>
      <t>ケーウエストエフシー</t>
    </r>
    <r>
      <rPr>
        <sz val="11"/>
        <rFont val="ＭＳ Ｐゴシック"/>
        <family val="3"/>
        <charset val="128"/>
        <scheme val="minor"/>
      </rPr>
      <t>ニセンイチ</t>
    </r>
    <phoneticPr fontId="47"/>
  </si>
  <si>
    <t>足利サッカークラブジュニア　Ｕ－９</t>
  </si>
  <si>
    <t>アシカガサッカークラブジュニア　アンダーナイン</t>
  </si>
  <si>
    <t>エフシーケノ</t>
  </si>
  <si>
    <t>三重・山前ＦＣ</t>
  </si>
  <si>
    <t>タック　クズウ　エフシー</t>
  </si>
  <si>
    <t>【北那須】</t>
    <rPh sb="1" eb="2">
      <t>キタ</t>
    </rPh>
    <rPh sb="2" eb="4">
      <t>ナス</t>
    </rPh>
    <phoneticPr fontId="3"/>
  </si>
  <si>
    <t>ニシハラエフシー</t>
  </si>
  <si>
    <t>東那須野ＦＣフェニックス</t>
  </si>
  <si>
    <t>ヒガシナスノエフシーフェニックス</t>
  </si>
  <si>
    <t>南イレブン</t>
  </si>
  <si>
    <t>ミナミイレブン</t>
  </si>
  <si>
    <t>高林・青木フットボールクラブ</t>
    <phoneticPr fontId="47"/>
  </si>
  <si>
    <t>フットボールクラブガナドールオオタワラアンダー１２</t>
    <phoneticPr fontId="47"/>
  </si>
  <si>
    <t>那須野ヶ原ＦＣボンジボーラ　ブルー</t>
  </si>
  <si>
    <t>ナスノガハラエフシ－ボンジボーラ　ブルー</t>
  </si>
  <si>
    <t>那須野ヶ原ＦＣボンジボーラ　イエロー</t>
  </si>
  <si>
    <t>ナスノガハラエフシ－ボンジボーラ　イエロー</t>
  </si>
  <si>
    <t>那須野ヶ原ＦＣボンジボーラ　Ｕ９</t>
  </si>
  <si>
    <t>ナスノガハラエフシ－ボンジボーラユーキュウ</t>
  </si>
  <si>
    <t>コハルプラウドトチギフットボールクラブ</t>
  </si>
  <si>
    <t>【塩谷南那須】</t>
    <rPh sb="1" eb="3">
      <t>シオヤ</t>
    </rPh>
    <rPh sb="3" eb="6">
      <t>ミナミナス</t>
    </rPh>
    <phoneticPr fontId="3"/>
  </si>
  <si>
    <t>アクツサッカークラブ</t>
  </si>
  <si>
    <t>ブルーサンダー</t>
  </si>
  <si>
    <t>シオヤエフシーヴィガウス</t>
  </si>
  <si>
    <t>ヴェルフェ矢板Ｕ－１２ｂｌａｎｃ</t>
  </si>
  <si>
    <t>ヴェルフェヤイタユージュウニブラン</t>
  </si>
  <si>
    <t>ヴェルフェ矢板Ｕ－１２ＶＥＲＴ</t>
  </si>
  <si>
    <t>ヴェルフェヤイタユージュウニヴェール</t>
  </si>
  <si>
    <t>さくらシティＦＣ</t>
  </si>
  <si>
    <t>サクラシティエフシー</t>
  </si>
  <si>
    <t>【上都賀】</t>
    <rPh sb="1" eb="4">
      <t>カミツガ</t>
    </rPh>
    <phoneticPr fontId="3"/>
  </si>
  <si>
    <t>鹿沼東光ＦＣ</t>
  </si>
  <si>
    <t>ＮＩＫＫＯ　ＳＰＯＲＴＳ　ＣＬＵＢ</t>
  </si>
  <si>
    <t>ＴＥＡＭ　é ｘｉｔｏ　　　</t>
    <phoneticPr fontId="47"/>
  </si>
  <si>
    <t>チーム　エクシト</t>
  </si>
  <si>
    <t>ＴＳＵＮＡＧＵ　Ｓｐｏｒｔｓ　Ａｃａｄｅｍｙ</t>
  </si>
  <si>
    <t>ツナグスポーツアカデミー</t>
  </si>
  <si>
    <t>【宇河】</t>
    <rPh sb="1" eb="3">
      <t>ウカワ</t>
    </rPh>
    <phoneticPr fontId="3"/>
  </si>
  <si>
    <t>昭和・戸祭・附属サッカークラブ</t>
  </si>
  <si>
    <t>ショウワトマツリフゾクサッカークラブ</t>
  </si>
  <si>
    <t>エフシーグランディールウツノミヤ</t>
  </si>
  <si>
    <t>富士見サッカースポーツ少年団</t>
  </si>
  <si>
    <t>雀宮フットボールクラブ</t>
  </si>
  <si>
    <t>スズメノミヤフットボールクラブ</t>
  </si>
  <si>
    <t>ＮＰＯ法人サウス宇都宮スポーツクラブ</t>
  </si>
  <si>
    <t>本郷北フットボールクラブ</t>
  </si>
  <si>
    <t>ホンゴウキタフットボールクラブ</t>
  </si>
  <si>
    <t>国本ジュニアサッカークラブ</t>
    <phoneticPr fontId="47"/>
  </si>
  <si>
    <t>クニモトジュニアサッカークラブ</t>
    <phoneticPr fontId="47"/>
  </si>
  <si>
    <t>トチギエスシー　ユージュウニ</t>
  </si>
  <si>
    <t>チームリフレサッカークラブ</t>
  </si>
  <si>
    <t>ともぞうサッカークラブ　Ｕ１０Ｂ</t>
  </si>
  <si>
    <t>トモゾウサッカークラブ　ユージュウビー</t>
  </si>
  <si>
    <t>ＦＣアリーバ</t>
  </si>
  <si>
    <t>ＩＳＯＳＯＣＣＥＲＣＬＵＢセグンド</t>
  </si>
  <si>
    <t>イソサッカークラブセグンド</t>
  </si>
  <si>
    <t>ＬＥＯＮＥ　ＳＳ</t>
  </si>
  <si>
    <t>レオーネサッカースクール</t>
  </si>
  <si>
    <t>茂木ＦＣ</t>
    <phoneticPr fontId="3"/>
  </si>
  <si>
    <t>N5</t>
    <phoneticPr fontId="3"/>
  </si>
  <si>
    <t>P5</t>
    <phoneticPr fontId="3"/>
  </si>
  <si>
    <t>L5</t>
    <phoneticPr fontId="3"/>
  </si>
  <si>
    <t>H5</t>
    <phoneticPr fontId="3"/>
  </si>
  <si>
    <t>D5</t>
    <phoneticPr fontId="3"/>
  </si>
  <si>
    <t>A5</t>
    <phoneticPr fontId="3"/>
  </si>
  <si>
    <t>B5</t>
    <phoneticPr fontId="3"/>
  </si>
  <si>
    <t>M5</t>
    <phoneticPr fontId="3"/>
  </si>
  <si>
    <t>I5</t>
    <phoneticPr fontId="3"/>
  </si>
  <si>
    <t>O5</t>
    <phoneticPr fontId="3"/>
  </si>
  <si>
    <t>E5</t>
    <phoneticPr fontId="3"/>
  </si>
  <si>
    <t>C5</t>
    <phoneticPr fontId="3"/>
  </si>
  <si>
    <t>F5</t>
    <phoneticPr fontId="3"/>
  </si>
  <si>
    <t>G5</t>
    <phoneticPr fontId="3"/>
  </si>
  <si>
    <t>K5</t>
    <phoneticPr fontId="3"/>
  </si>
  <si>
    <t>J5</t>
    <phoneticPr fontId="3"/>
  </si>
  <si>
    <t>K1</t>
    <phoneticPr fontId="3"/>
  </si>
  <si>
    <t>F6</t>
    <phoneticPr fontId="3"/>
  </si>
  <si>
    <t>E8</t>
    <phoneticPr fontId="3"/>
  </si>
  <si>
    <t>J7</t>
    <phoneticPr fontId="3"/>
  </si>
  <si>
    <t>O6</t>
    <phoneticPr fontId="3"/>
  </si>
  <si>
    <t>C4</t>
    <phoneticPr fontId="3"/>
  </si>
  <si>
    <t>C2</t>
    <phoneticPr fontId="3"/>
  </si>
  <si>
    <t>D4</t>
    <phoneticPr fontId="3"/>
  </si>
  <si>
    <t>F8</t>
    <phoneticPr fontId="3"/>
  </si>
  <si>
    <t>B8</t>
    <phoneticPr fontId="3"/>
  </si>
  <si>
    <t>G8</t>
    <phoneticPr fontId="3"/>
  </si>
  <si>
    <t>A4</t>
    <phoneticPr fontId="3"/>
  </si>
  <si>
    <t>G4</t>
    <phoneticPr fontId="3"/>
  </si>
  <si>
    <t>H4</t>
    <phoneticPr fontId="3"/>
  </si>
  <si>
    <t>D1</t>
    <phoneticPr fontId="3"/>
  </si>
  <si>
    <t>J1</t>
    <phoneticPr fontId="3"/>
  </si>
  <si>
    <t>J8</t>
    <phoneticPr fontId="3"/>
  </si>
  <si>
    <t>L4</t>
    <phoneticPr fontId="3"/>
  </si>
  <si>
    <t>E4</t>
    <phoneticPr fontId="3"/>
  </si>
  <si>
    <t>I1</t>
    <phoneticPr fontId="3"/>
  </si>
  <si>
    <t>O2</t>
    <phoneticPr fontId="3"/>
  </si>
  <si>
    <t>M4</t>
    <phoneticPr fontId="3"/>
  </si>
  <si>
    <t>P4</t>
    <phoneticPr fontId="3"/>
  </si>
  <si>
    <t>K7</t>
    <phoneticPr fontId="3"/>
  </si>
  <si>
    <t>M8</t>
    <phoneticPr fontId="3"/>
  </si>
  <si>
    <t>B1</t>
    <phoneticPr fontId="3"/>
  </si>
  <si>
    <t>L1</t>
    <phoneticPr fontId="3"/>
  </si>
  <si>
    <t>E2</t>
    <phoneticPr fontId="3"/>
  </si>
  <si>
    <t>P1</t>
    <phoneticPr fontId="3"/>
  </si>
  <si>
    <t>N4</t>
    <phoneticPr fontId="3"/>
  </si>
  <si>
    <t>G1</t>
    <phoneticPr fontId="3"/>
  </si>
  <si>
    <t>A3</t>
    <phoneticPr fontId="3"/>
  </si>
  <si>
    <t>L2</t>
    <phoneticPr fontId="3"/>
  </si>
  <si>
    <t>I6</t>
    <phoneticPr fontId="3"/>
  </si>
  <si>
    <t>F3</t>
    <phoneticPr fontId="3"/>
  </si>
  <si>
    <t>M1</t>
    <phoneticPr fontId="3"/>
  </si>
  <si>
    <t>H2</t>
    <phoneticPr fontId="3"/>
  </si>
  <si>
    <t>J4</t>
    <phoneticPr fontId="3"/>
  </si>
  <si>
    <t>O1</t>
    <phoneticPr fontId="3"/>
  </si>
  <si>
    <t>C8</t>
    <phoneticPr fontId="3"/>
  </si>
  <si>
    <t>D6</t>
    <phoneticPr fontId="3"/>
  </si>
  <si>
    <t>A2</t>
    <phoneticPr fontId="3"/>
  </si>
  <si>
    <t>M3</t>
    <phoneticPr fontId="3"/>
  </si>
  <si>
    <t>J6</t>
    <phoneticPr fontId="3"/>
  </si>
  <si>
    <t>C7</t>
    <phoneticPr fontId="3"/>
  </si>
  <si>
    <t>G7</t>
    <phoneticPr fontId="3"/>
  </si>
  <si>
    <t>K8</t>
    <phoneticPr fontId="3"/>
  </si>
  <si>
    <t>H1</t>
    <phoneticPr fontId="3"/>
  </si>
  <si>
    <t>B2</t>
    <phoneticPr fontId="3"/>
  </si>
  <si>
    <t>E7</t>
    <phoneticPr fontId="3"/>
  </si>
  <si>
    <t>F7</t>
    <phoneticPr fontId="3"/>
  </si>
  <si>
    <t>L6</t>
    <phoneticPr fontId="3"/>
  </si>
  <si>
    <t>O8</t>
    <phoneticPr fontId="3"/>
  </si>
  <si>
    <t>I3</t>
    <phoneticPr fontId="3"/>
  </si>
  <si>
    <t>N1</t>
    <phoneticPr fontId="3"/>
  </si>
  <si>
    <t>P3</t>
    <phoneticPr fontId="3"/>
  </si>
  <si>
    <t>K2</t>
    <phoneticPr fontId="3"/>
  </si>
  <si>
    <t>O4</t>
    <phoneticPr fontId="3"/>
  </si>
  <si>
    <t>J3</t>
    <phoneticPr fontId="3"/>
  </si>
  <si>
    <t>M7</t>
    <phoneticPr fontId="3"/>
  </si>
  <si>
    <t>I4</t>
    <phoneticPr fontId="3"/>
  </si>
  <si>
    <t>G3</t>
    <phoneticPr fontId="3"/>
  </si>
  <si>
    <t>K4</t>
    <phoneticPr fontId="3"/>
  </si>
  <si>
    <t>D2</t>
    <phoneticPr fontId="3"/>
  </si>
  <si>
    <t>C3</t>
    <phoneticPr fontId="3"/>
  </si>
  <si>
    <t>E6</t>
    <phoneticPr fontId="3"/>
  </si>
  <si>
    <t>B7</t>
    <phoneticPr fontId="3"/>
  </si>
  <si>
    <t>A7</t>
    <phoneticPr fontId="3"/>
  </si>
  <si>
    <t>F2</t>
    <phoneticPr fontId="3"/>
  </si>
  <si>
    <t>I8</t>
    <phoneticPr fontId="3"/>
  </si>
  <si>
    <t>K6</t>
    <phoneticPr fontId="3"/>
  </si>
  <si>
    <t>G6</t>
    <phoneticPr fontId="3"/>
  </si>
  <si>
    <t>O7</t>
    <phoneticPr fontId="3"/>
  </si>
  <si>
    <t>N2</t>
    <phoneticPr fontId="3"/>
  </si>
  <si>
    <t>B4</t>
    <phoneticPr fontId="3"/>
  </si>
  <si>
    <t>E1</t>
    <phoneticPr fontId="3"/>
  </si>
  <si>
    <t>A8</t>
    <phoneticPr fontId="3"/>
  </si>
  <si>
    <t>J2</t>
    <phoneticPr fontId="3"/>
  </si>
  <si>
    <t>F1</t>
    <phoneticPr fontId="3"/>
  </si>
  <si>
    <t>H6</t>
    <phoneticPr fontId="3"/>
  </si>
  <si>
    <t>N6</t>
    <phoneticPr fontId="3"/>
  </si>
  <si>
    <t>N3</t>
    <phoneticPr fontId="3"/>
  </si>
  <si>
    <t>F4</t>
    <phoneticPr fontId="3"/>
  </si>
  <si>
    <t>O3</t>
    <phoneticPr fontId="3"/>
  </si>
  <si>
    <t>L3</t>
    <phoneticPr fontId="3"/>
  </si>
  <si>
    <t>D3</t>
    <phoneticPr fontId="3"/>
  </si>
  <si>
    <t>H3</t>
    <phoneticPr fontId="3"/>
  </si>
  <si>
    <t>P6</t>
    <phoneticPr fontId="3"/>
  </si>
  <si>
    <t>M2</t>
    <phoneticPr fontId="3"/>
  </si>
  <si>
    <t>M6</t>
    <phoneticPr fontId="3"/>
  </si>
  <si>
    <t>B3</t>
    <phoneticPr fontId="3"/>
  </si>
  <si>
    <t>A1</t>
    <phoneticPr fontId="3"/>
  </si>
  <si>
    <t>B6</t>
    <phoneticPr fontId="3"/>
  </si>
  <si>
    <t>I7</t>
    <phoneticPr fontId="3"/>
  </si>
  <si>
    <t>E3</t>
    <phoneticPr fontId="3"/>
  </si>
  <si>
    <t>I2</t>
    <phoneticPr fontId="3"/>
  </si>
  <si>
    <t>A6</t>
    <phoneticPr fontId="3"/>
  </si>
  <si>
    <t>C6</t>
    <phoneticPr fontId="3"/>
  </si>
  <si>
    <t>P2</t>
    <phoneticPr fontId="3"/>
  </si>
  <si>
    <t>K3</t>
    <phoneticPr fontId="3"/>
  </si>
  <si>
    <t>C1</t>
    <phoneticPr fontId="3"/>
  </si>
  <si>
    <t>G2</t>
    <phoneticPr fontId="3"/>
  </si>
  <si>
    <t>真岡市鬼怒自然公園サッカー場AA</t>
    <phoneticPr fontId="3"/>
  </si>
  <si>
    <t>真岡市鬼怒自然公園サッカー場AB</t>
    <phoneticPr fontId="3"/>
  </si>
  <si>
    <t>真岡市鬼怒自然公園サッカー場BA</t>
    <phoneticPr fontId="3"/>
  </si>
  <si>
    <t>真岡市鬼怒自然公園サッカー場BB</t>
    <phoneticPr fontId="3"/>
  </si>
  <si>
    <t>南河内東部運動広場</t>
    <phoneticPr fontId="3"/>
  </si>
  <si>
    <t>PK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</si>
</sst>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b/>
      <sz val="18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18"/>
      <name val="BIZ UDPゴシック"/>
      <family val="3"/>
      <charset val="128"/>
    </font>
    <font>
      <b/>
      <sz val="2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MS PGothic"/>
      <family val="3"/>
      <charset val="128"/>
    </font>
    <font>
      <sz val="20"/>
      <color theme="1"/>
      <name val="BIZ UDPゴシック"/>
      <family val="3"/>
      <charset val="128"/>
    </font>
    <font>
      <sz val="18"/>
      <name val="ＤＨＰ特太ゴシック体"/>
      <family val="3"/>
      <charset val="128"/>
    </font>
    <font>
      <b/>
      <sz val="11"/>
      <name val="ＭＳ Ｐゴシック"/>
      <family val="3"/>
      <charset val="128"/>
      <scheme val="major"/>
    </font>
    <font>
      <sz val="20"/>
      <color theme="1"/>
      <name val="ＤＨＰ特太ゴシック体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ＤＨＰ特太ゴシック体"/>
      <family val="3"/>
      <charset val="128"/>
    </font>
    <font>
      <sz val="1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b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aj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3"/>
      <name val="ＭＳ Ｐゴシック"/>
      <family val="3"/>
      <charset val="128"/>
    </font>
    <font>
      <sz val="17"/>
      <name val="ＭＳ Ｐゴシック"/>
      <family val="3"/>
      <charset val="128"/>
    </font>
    <font>
      <sz val="15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sz val="11.5"/>
      <name val="ＭＳ Ｐゴシック"/>
      <family val="3"/>
      <charset val="128"/>
    </font>
    <font>
      <sz val="9.5"/>
      <name val="ＭＳ Ｐゴシック"/>
      <family val="3"/>
      <charset val="128"/>
    </font>
    <font>
      <sz val="18"/>
      <name val="ＭＳ Ｐゴシック"/>
      <family val="3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dashed">
        <color indexed="64"/>
      </left>
      <right/>
      <top style="thin">
        <color auto="1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FF0000"/>
      </top>
      <bottom/>
      <diagonal/>
    </border>
    <border>
      <left style="dashed">
        <color indexed="64"/>
      </left>
      <right style="thin">
        <color indexed="64"/>
      </right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dashed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dashed">
        <color indexed="64"/>
      </right>
      <top style="thick">
        <color rgb="FFFF0000"/>
      </top>
      <bottom/>
      <diagonal/>
    </border>
    <border>
      <left style="thin">
        <color indexed="64"/>
      </left>
      <right style="dashed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auto="1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n">
        <color auto="1"/>
      </left>
      <right/>
      <top style="thick">
        <color rgb="FFFF0000"/>
      </top>
      <bottom/>
      <diagonal/>
    </border>
    <border>
      <left/>
      <right style="thin">
        <color auto="1"/>
      </right>
      <top style="thick">
        <color rgb="FFFF0000"/>
      </top>
      <bottom/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 style="dashed">
        <color indexed="64"/>
      </right>
      <top/>
      <bottom style="thick">
        <color rgb="FFFF0000"/>
      </bottom>
      <diagonal/>
    </border>
    <border>
      <left style="dashed">
        <color indexed="64"/>
      </left>
      <right style="thick">
        <color rgb="FFFF0000"/>
      </right>
      <top style="thick">
        <color rgb="FFFF0000"/>
      </top>
      <bottom/>
      <diagonal/>
    </border>
    <border>
      <left style="dashed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dashed">
        <color indexed="64"/>
      </left>
      <right style="thick">
        <color rgb="FFFF0000"/>
      </right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ck">
        <color rgb="FFFF0000"/>
      </bottom>
      <diagonal/>
    </border>
    <border>
      <left style="dashed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dashed">
        <color indexed="64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n">
        <color auto="1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2" fillId="0" borderId="0"/>
    <xf numFmtId="0" fontId="1" fillId="0" borderId="0">
      <alignment vertical="center"/>
    </xf>
    <xf numFmtId="0" fontId="41" fillId="0" borderId="0">
      <alignment vertical="center"/>
    </xf>
  </cellStyleXfs>
  <cellXfs count="71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0" xfId="0" applyFont="1">
      <alignment vertical="center"/>
    </xf>
    <xf numFmtId="0" fontId="7" fillId="0" borderId="3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0" fillId="0" borderId="0" xfId="0" applyAlignment="1">
      <alignment vertical="center" shrinkToFit="1"/>
    </xf>
    <xf numFmtId="0" fontId="7" fillId="0" borderId="0" xfId="0" applyFont="1" applyAlignment="1">
      <alignment vertical="center" textRotation="255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5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15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20" fontId="7" fillId="0" borderId="0" xfId="0" applyNumberFormat="1" applyFont="1" applyAlignment="1">
      <alignment horizontal="left" vertical="center"/>
    </xf>
    <xf numFmtId="0" fontId="15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textRotation="255" shrinkToFit="1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7" fillId="0" borderId="0" xfId="0" applyFont="1" applyAlignment="1">
      <alignment horizontal="center" vertical="top" textRotation="255" wrapText="1"/>
    </xf>
    <xf numFmtId="0" fontId="18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7" fillId="0" borderId="18" xfId="0" applyFont="1" applyBorder="1">
      <alignment vertical="center"/>
    </xf>
    <xf numFmtId="0" fontId="6" fillId="0" borderId="17" xfId="0" applyFont="1" applyBorder="1" applyAlignment="1">
      <alignment horizontal="center" vertical="center" shrinkToFit="1"/>
    </xf>
    <xf numFmtId="0" fontId="7" fillId="0" borderId="29" xfId="0" applyFont="1" applyBorder="1">
      <alignment vertical="center"/>
    </xf>
    <xf numFmtId="0" fontId="7" fillId="0" borderId="19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0" fillId="0" borderId="3" xfId="0" applyBorder="1">
      <alignment vertical="center"/>
    </xf>
    <xf numFmtId="0" fontId="0" fillId="0" borderId="14" xfId="0" applyBorder="1">
      <alignment vertical="center"/>
    </xf>
    <xf numFmtId="0" fontId="0" fillId="0" borderId="19" xfId="0" applyBorder="1">
      <alignment vertical="center"/>
    </xf>
    <xf numFmtId="0" fontId="19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textRotation="255"/>
    </xf>
    <xf numFmtId="0" fontId="6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vertical="center" textRotation="255" shrinkToFi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56" fontId="10" fillId="0" borderId="0" xfId="0" applyNumberFormat="1" applyFont="1">
      <alignment vertical="center"/>
    </xf>
    <xf numFmtId="0" fontId="7" fillId="0" borderId="11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vertical="top" textRotation="255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distributed" textRotation="255"/>
    </xf>
    <xf numFmtId="56" fontId="5" fillId="0" borderId="0" xfId="0" applyNumberFormat="1" applyFont="1" applyAlignment="1">
      <alignment vertical="center" shrinkToFit="1"/>
    </xf>
    <xf numFmtId="56" fontId="7" fillId="0" borderId="0" xfId="0" applyNumberFormat="1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 shrinkToFit="1"/>
    </xf>
    <xf numFmtId="0" fontId="7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vertical="center" textRotation="255" wrapText="1"/>
    </xf>
    <xf numFmtId="0" fontId="17" fillId="0" borderId="0" xfId="0" applyFont="1" applyAlignment="1">
      <alignment horizontal="center" vertical="top"/>
    </xf>
    <xf numFmtId="0" fontId="7" fillId="0" borderId="12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textRotation="255" shrinkToFit="1"/>
    </xf>
    <xf numFmtId="0" fontId="5" fillId="0" borderId="17" xfId="0" applyFont="1" applyBorder="1">
      <alignment vertical="center"/>
    </xf>
    <xf numFmtId="0" fontId="5" fillId="0" borderId="19" xfId="0" applyFont="1" applyBorder="1">
      <alignment vertical="center"/>
    </xf>
    <xf numFmtId="0" fontId="15" fillId="0" borderId="0" xfId="0" applyFont="1" applyAlignment="1">
      <alignment horizontal="center" vertical="center" shrinkToFit="1"/>
    </xf>
    <xf numFmtId="0" fontId="23" fillId="0" borderId="0" xfId="0" applyFont="1" applyAlignment="1">
      <alignment vertical="center" shrinkToFit="1"/>
    </xf>
    <xf numFmtId="0" fontId="7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0" fontId="7" fillId="0" borderId="0" xfId="0" applyFont="1" applyAlignment="1">
      <alignment vertical="distributed" textRotation="255" wrapTex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textRotation="91"/>
    </xf>
    <xf numFmtId="0" fontId="4" fillId="0" borderId="0" xfId="0" applyFont="1" applyAlignment="1">
      <alignment horizontal="distributed" vertical="center"/>
    </xf>
    <xf numFmtId="0" fontId="15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2" fillId="0" borderId="0" xfId="0" applyFont="1">
      <alignment vertical="center"/>
    </xf>
    <xf numFmtId="56" fontId="13" fillId="0" borderId="0" xfId="0" applyNumberFormat="1" applyFont="1">
      <alignment vertical="center"/>
    </xf>
    <xf numFmtId="0" fontId="7" fillId="0" borderId="0" xfId="0" applyFont="1" applyAlignment="1">
      <alignment vertical="top" textRotation="255" shrinkToFit="1"/>
    </xf>
    <xf numFmtId="0" fontId="7" fillId="0" borderId="0" xfId="0" applyFont="1" applyAlignment="1">
      <alignment horizontal="center" vertical="top" textRotation="255"/>
    </xf>
    <xf numFmtId="0" fontId="7" fillId="0" borderId="0" xfId="0" applyFont="1" applyAlignment="1">
      <alignment vertical="top" textRotation="255"/>
    </xf>
    <xf numFmtId="0" fontId="7" fillId="0" borderId="38" xfId="0" applyFont="1" applyBorder="1">
      <alignment vertical="center"/>
    </xf>
    <xf numFmtId="0" fontId="17" fillId="0" borderId="3" xfId="0" applyFont="1" applyBorder="1">
      <alignment vertical="center"/>
    </xf>
    <xf numFmtId="0" fontId="6" fillId="0" borderId="3" xfId="0" applyFont="1" applyBorder="1" applyAlignment="1">
      <alignment vertical="center" textRotation="255" shrinkToFit="1"/>
    </xf>
    <xf numFmtId="0" fontId="5" fillId="0" borderId="20" xfId="0" applyFont="1" applyBorder="1">
      <alignment vertical="center"/>
    </xf>
    <xf numFmtId="0" fontId="17" fillId="0" borderId="2" xfId="0" applyFont="1" applyBorder="1" applyAlignment="1">
      <alignment vertical="top" shrinkToFit="1"/>
    </xf>
    <xf numFmtId="56" fontId="7" fillId="0" borderId="0" xfId="0" applyNumberFormat="1" applyFont="1">
      <alignment vertical="center"/>
    </xf>
    <xf numFmtId="0" fontId="27" fillId="0" borderId="0" xfId="0" applyFont="1" applyAlignment="1">
      <alignment horizontal="right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33" fillId="0" borderId="0" xfId="2" applyFont="1" applyAlignment="1">
      <alignment horizontal="center" vertical="center"/>
    </xf>
    <xf numFmtId="0" fontId="37" fillId="0" borderId="0" xfId="2" applyFont="1" applyAlignment="1">
      <alignment horizontal="center" vertical="center" shrinkToFit="1"/>
    </xf>
    <xf numFmtId="0" fontId="38" fillId="0" borderId="0" xfId="2" applyFont="1" applyAlignment="1">
      <alignment horizontal="center" vertical="center"/>
    </xf>
    <xf numFmtId="0" fontId="39" fillId="2" borderId="39" xfId="2" applyFont="1" applyFill="1" applyBorder="1" applyAlignment="1">
      <alignment horizontal="center" vertical="center" shrinkToFit="1"/>
    </xf>
    <xf numFmtId="0" fontId="36" fillId="0" borderId="0" xfId="4" applyFont="1">
      <alignment vertical="center"/>
    </xf>
    <xf numFmtId="0" fontId="34" fillId="0" borderId="0" xfId="4" applyFont="1" applyAlignment="1">
      <alignment horizontal="left" vertical="center"/>
    </xf>
    <xf numFmtId="0" fontId="42" fillId="0" borderId="0" xfId="4" applyFont="1" applyAlignment="1">
      <alignment horizontal="center" vertical="center"/>
    </xf>
    <xf numFmtId="0" fontId="34" fillId="0" borderId="0" xfId="4" applyFont="1" applyAlignment="1">
      <alignment horizontal="center" vertical="center" shrinkToFit="1"/>
    </xf>
    <xf numFmtId="0" fontId="34" fillId="0" borderId="0" xfId="4" applyFont="1" applyAlignment="1">
      <alignment horizontal="center" vertical="center"/>
    </xf>
    <xf numFmtId="0" fontId="42" fillId="0" borderId="0" xfId="4" applyFont="1" applyAlignment="1">
      <alignment horizontal="left" vertical="center"/>
    </xf>
    <xf numFmtId="0" fontId="42" fillId="0" borderId="0" xfId="4" applyFont="1">
      <alignment vertical="center"/>
    </xf>
    <xf numFmtId="0" fontId="34" fillId="0" borderId="0" xfId="4" applyFont="1" applyAlignment="1">
      <alignment vertical="center" shrinkToFit="1"/>
    </xf>
    <xf numFmtId="0" fontId="34" fillId="0" borderId="0" xfId="4" applyFont="1">
      <alignment vertical="center"/>
    </xf>
    <xf numFmtId="0" fontId="31" fillId="3" borderId="0" xfId="4" applyFont="1" applyFill="1" applyAlignment="1">
      <alignment horizontal="left" vertical="center"/>
    </xf>
    <xf numFmtId="0" fontId="41" fillId="3" borderId="0" xfId="4" applyFill="1">
      <alignment vertical="center"/>
    </xf>
    <xf numFmtId="0" fontId="43" fillId="3" borderId="0" xfId="4" applyFont="1" applyFill="1" applyAlignment="1">
      <alignment horizontal="left" vertical="center"/>
    </xf>
    <xf numFmtId="0" fontId="31" fillId="4" borderId="0" xfId="4" applyFont="1" applyFill="1" applyAlignment="1">
      <alignment horizontal="left" vertical="center"/>
    </xf>
    <xf numFmtId="0" fontId="41" fillId="4" borderId="0" xfId="4" applyFill="1">
      <alignment vertical="center"/>
    </xf>
    <xf numFmtId="0" fontId="43" fillId="4" borderId="0" xfId="4" applyFont="1" applyFill="1" applyAlignment="1">
      <alignment horizontal="left" vertical="center"/>
    </xf>
    <xf numFmtId="0" fontId="43" fillId="4" borderId="0" xfId="4" applyFont="1" applyFill="1" applyAlignment="1">
      <alignment horizontal="justify" vertical="center"/>
    </xf>
    <xf numFmtId="0" fontId="31" fillId="5" borderId="0" xfId="4" applyFont="1" applyFill="1" applyAlignment="1">
      <alignment horizontal="left" vertical="center"/>
    </xf>
    <xf numFmtId="0" fontId="41" fillId="5" borderId="0" xfId="4" applyFill="1">
      <alignment vertical="center"/>
    </xf>
    <xf numFmtId="0" fontId="43" fillId="5" borderId="0" xfId="4" applyFont="1" applyFill="1" applyAlignment="1">
      <alignment horizontal="justify" vertical="center"/>
    </xf>
    <xf numFmtId="0" fontId="31" fillId="6" borderId="0" xfId="4" applyFont="1" applyFill="1" applyAlignment="1">
      <alignment horizontal="left" vertical="center"/>
    </xf>
    <xf numFmtId="0" fontId="41" fillId="6" borderId="0" xfId="4" applyFill="1">
      <alignment vertical="center"/>
    </xf>
    <xf numFmtId="0" fontId="43" fillId="6" borderId="0" xfId="4" applyFont="1" applyFill="1" applyAlignment="1">
      <alignment horizontal="left" vertical="center"/>
    </xf>
    <xf numFmtId="0" fontId="44" fillId="0" borderId="0" xfId="4" applyFont="1" applyAlignment="1">
      <alignment horizontal="left" vertical="center" shrinkToFit="1"/>
    </xf>
    <xf numFmtId="0" fontId="31" fillId="7" borderId="0" xfId="4" applyFont="1" applyFill="1" applyAlignment="1">
      <alignment horizontal="left" vertical="center"/>
    </xf>
    <xf numFmtId="0" fontId="41" fillId="7" borderId="0" xfId="4" applyFill="1">
      <alignment vertical="center"/>
    </xf>
    <xf numFmtId="0" fontId="43" fillId="7" borderId="0" xfId="4" applyFont="1" applyFill="1" applyAlignment="1">
      <alignment horizontal="justify" vertical="center"/>
    </xf>
    <xf numFmtId="0" fontId="43" fillId="7" borderId="0" xfId="4" applyFont="1" applyFill="1" applyAlignment="1">
      <alignment horizontal="left" vertical="center"/>
    </xf>
    <xf numFmtId="0" fontId="31" fillId="0" borderId="0" xfId="4" applyFont="1" applyAlignment="1">
      <alignment horizontal="left" vertical="center"/>
    </xf>
    <xf numFmtId="0" fontId="41" fillId="0" borderId="0" xfId="4">
      <alignment vertical="center"/>
    </xf>
    <xf numFmtId="0" fontId="43" fillId="0" borderId="0" xfId="4" applyFont="1" applyAlignment="1">
      <alignment horizontal="justify" vertical="center"/>
    </xf>
    <xf numFmtId="0" fontId="45" fillId="0" borderId="0" xfId="4" applyFont="1" applyAlignment="1">
      <alignment vertical="center" shrinkToFit="1"/>
    </xf>
    <xf numFmtId="0" fontId="46" fillId="0" borderId="0" xfId="4" applyFont="1">
      <alignment vertical="center"/>
    </xf>
    <xf numFmtId="0" fontId="45" fillId="0" borderId="0" xfId="4" applyFont="1" applyAlignment="1">
      <alignment horizontal="left" vertical="center"/>
    </xf>
    <xf numFmtId="0" fontId="48" fillId="0" borderId="0" xfId="4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49" fillId="0" borderId="0" xfId="0" applyFont="1" applyAlignment="1">
      <alignment vertical="distributed" textRotation="255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 textRotation="255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center" shrinkToFit="1"/>
    </xf>
    <xf numFmtId="56" fontId="10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 shrinkToFit="1"/>
    </xf>
    <xf numFmtId="0" fontId="7" fillId="0" borderId="40" xfId="0" applyFont="1" applyBorder="1" applyAlignment="1">
      <alignment vertical="center" shrinkToFit="1"/>
    </xf>
    <xf numFmtId="0" fontId="7" fillId="0" borderId="41" xfId="0" applyFont="1" applyBorder="1">
      <alignment vertical="center"/>
    </xf>
    <xf numFmtId="0" fontId="7" fillId="0" borderId="42" xfId="0" applyFont="1" applyBorder="1" applyAlignment="1">
      <alignment vertical="center" shrinkToFit="1"/>
    </xf>
    <xf numFmtId="0" fontId="7" fillId="0" borderId="43" xfId="0" applyFont="1" applyBorder="1">
      <alignment vertical="center"/>
    </xf>
    <xf numFmtId="0" fontId="7" fillId="0" borderId="44" xfId="0" applyFont="1" applyBorder="1" applyAlignment="1">
      <alignment horizontal="center" vertical="center" shrinkToFit="1"/>
    </xf>
    <xf numFmtId="0" fontId="12" fillId="0" borderId="0" xfId="0" applyFont="1" applyBorder="1" applyAlignment="1">
      <alignment vertical="center" shrinkToFit="1"/>
    </xf>
    <xf numFmtId="0" fontId="7" fillId="0" borderId="45" xfId="0" applyFont="1" applyBorder="1" applyAlignment="1">
      <alignment horizontal="center" vertical="center" shrinkToFit="1"/>
    </xf>
    <xf numFmtId="0" fontId="5" fillId="0" borderId="44" xfId="0" applyFont="1" applyBorder="1">
      <alignment vertical="center"/>
    </xf>
    <xf numFmtId="56" fontId="7" fillId="0" borderId="0" xfId="0" applyNumberFormat="1" applyFont="1" applyBorder="1" applyAlignment="1">
      <alignment vertical="center" shrinkToFit="1"/>
    </xf>
    <xf numFmtId="0" fontId="5" fillId="0" borderId="45" xfId="0" applyFont="1" applyBorder="1">
      <alignment vertical="center"/>
    </xf>
    <xf numFmtId="56" fontId="7" fillId="0" borderId="42" xfId="0" applyNumberFormat="1" applyFont="1" applyBorder="1" applyAlignment="1">
      <alignment vertical="center" shrinkToFit="1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15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vertical="distributed" textRotation="255" wrapText="1"/>
    </xf>
    <xf numFmtId="0" fontId="0" fillId="0" borderId="0" xfId="0" applyFont="1" applyAlignment="1">
      <alignment horizontal="distributed" vertical="center"/>
    </xf>
    <xf numFmtId="0" fontId="0" fillId="0" borderId="0" xfId="0" applyFont="1" applyAlignment="1">
      <alignment horizontal="center" vertical="center"/>
    </xf>
    <xf numFmtId="0" fontId="7" fillId="0" borderId="46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47" xfId="0" applyFont="1" applyBorder="1">
      <alignment vertical="center"/>
    </xf>
    <xf numFmtId="0" fontId="0" fillId="0" borderId="46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48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 textRotation="255" wrapText="1"/>
    </xf>
    <xf numFmtId="20" fontId="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distributed" vertical="center"/>
    </xf>
    <xf numFmtId="0" fontId="7" fillId="0" borderId="1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distributed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0" xfId="0" applyFont="1" applyBorder="1">
      <alignment vertical="center"/>
    </xf>
    <xf numFmtId="0" fontId="7" fillId="0" borderId="49" xfId="0" applyFont="1" applyBorder="1">
      <alignment vertical="center"/>
    </xf>
    <xf numFmtId="0" fontId="7" fillId="0" borderId="5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0" fillId="0" borderId="52" xfId="0" applyFont="1" applyBorder="1">
      <alignment vertical="center"/>
    </xf>
    <xf numFmtId="0" fontId="0" fillId="0" borderId="53" xfId="0" applyFont="1" applyBorder="1">
      <alignment vertical="center"/>
    </xf>
    <xf numFmtId="0" fontId="0" fillId="0" borderId="40" xfId="0" applyFont="1" applyBorder="1">
      <alignment vertical="center"/>
    </xf>
    <xf numFmtId="0" fontId="0" fillId="0" borderId="49" xfId="0" applyFont="1" applyBorder="1">
      <alignment vertical="center"/>
    </xf>
    <xf numFmtId="0" fontId="0" fillId="0" borderId="47" xfId="0" applyFont="1" applyBorder="1">
      <alignment vertical="center"/>
    </xf>
    <xf numFmtId="0" fontId="0" fillId="0" borderId="50" xfId="0" applyFont="1" applyBorder="1">
      <alignment vertical="center"/>
    </xf>
    <xf numFmtId="0" fontId="0" fillId="0" borderId="54" xfId="0" applyFont="1" applyBorder="1">
      <alignment vertical="center"/>
    </xf>
    <xf numFmtId="0" fontId="0" fillId="0" borderId="55" xfId="0" applyFont="1" applyBorder="1">
      <alignment vertical="center"/>
    </xf>
    <xf numFmtId="0" fontId="7" fillId="0" borderId="54" xfId="0" applyFont="1" applyBorder="1">
      <alignment vertical="center"/>
    </xf>
    <xf numFmtId="0" fontId="7" fillId="0" borderId="53" xfId="0" applyFont="1" applyBorder="1">
      <alignment vertical="center"/>
    </xf>
    <xf numFmtId="0" fontId="0" fillId="0" borderId="56" xfId="0" applyFont="1" applyBorder="1">
      <alignment vertical="center"/>
    </xf>
    <xf numFmtId="0" fontId="7" fillId="0" borderId="50" xfId="0" applyFont="1" applyBorder="1">
      <alignment vertical="center"/>
    </xf>
    <xf numFmtId="0" fontId="7" fillId="0" borderId="54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2" xfId="0" applyFont="1" applyBorder="1">
      <alignment vertical="center"/>
    </xf>
    <xf numFmtId="0" fontId="7" fillId="0" borderId="57" xfId="0" applyFont="1" applyBorder="1" applyAlignment="1">
      <alignment vertical="center" shrinkToFit="1"/>
    </xf>
    <xf numFmtId="0" fontId="7" fillId="0" borderId="58" xfId="0" applyFont="1" applyBorder="1" applyAlignment="1">
      <alignment vertical="center" shrinkToFit="1"/>
    </xf>
    <xf numFmtId="0" fontId="7" fillId="0" borderId="59" xfId="0" applyFont="1" applyBorder="1" applyAlignment="1">
      <alignment vertical="center" shrinkToFit="1"/>
    </xf>
    <xf numFmtId="0" fontId="7" fillId="0" borderId="60" xfId="0" applyFont="1" applyBorder="1" applyAlignment="1">
      <alignment vertical="center" shrinkToFit="1"/>
    </xf>
    <xf numFmtId="56" fontId="7" fillId="0" borderId="61" xfId="0" applyNumberFormat="1" applyFont="1" applyBorder="1" applyAlignment="1">
      <alignment vertical="center" shrinkToFit="1"/>
    </xf>
    <xf numFmtId="56" fontId="7" fillId="0" borderId="62" xfId="0" applyNumberFormat="1" applyFont="1" applyBorder="1" applyAlignment="1">
      <alignment vertical="center" shrinkToFit="1"/>
    </xf>
    <xf numFmtId="0" fontId="7" fillId="0" borderId="63" xfId="0" applyFont="1" applyBorder="1" applyAlignment="1">
      <alignment vertical="center" shrinkToFit="1"/>
    </xf>
    <xf numFmtId="56" fontId="7" fillId="0" borderId="64" xfId="0" applyNumberFormat="1" applyFont="1" applyBorder="1" applyAlignment="1">
      <alignment vertical="center" shrinkToFit="1"/>
    </xf>
    <xf numFmtId="0" fontId="7" fillId="0" borderId="65" xfId="0" applyFont="1" applyBorder="1" applyAlignment="1">
      <alignment vertical="center" shrinkToFit="1"/>
    </xf>
    <xf numFmtId="0" fontId="7" fillId="0" borderId="64" xfId="0" applyFont="1" applyBorder="1" applyAlignment="1">
      <alignment vertical="center" shrinkToFit="1"/>
    </xf>
    <xf numFmtId="0" fontId="7" fillId="0" borderId="61" xfId="0" applyFont="1" applyBorder="1" applyAlignment="1">
      <alignment vertical="center" shrinkToFit="1"/>
    </xf>
    <xf numFmtId="0" fontId="12" fillId="0" borderId="62" xfId="0" applyFont="1" applyBorder="1" applyAlignment="1">
      <alignment vertical="center" shrinkToFit="1"/>
    </xf>
    <xf numFmtId="0" fontId="7" fillId="0" borderId="66" xfId="0" applyFont="1" applyBorder="1" applyAlignment="1">
      <alignment vertical="center" shrinkToFit="1"/>
    </xf>
    <xf numFmtId="0" fontId="7" fillId="0" borderId="67" xfId="0" applyFont="1" applyBorder="1" applyAlignment="1">
      <alignment vertical="center" shrinkToFit="1"/>
    </xf>
    <xf numFmtId="0" fontId="7" fillId="0" borderId="51" xfId="0" applyFont="1" applyBorder="1" applyAlignment="1">
      <alignment vertical="center" shrinkToFit="1"/>
    </xf>
    <xf numFmtId="0" fontId="7" fillId="0" borderId="68" xfId="0" applyFont="1" applyBorder="1" applyAlignment="1">
      <alignment vertical="center" shrinkToFit="1"/>
    </xf>
    <xf numFmtId="0" fontId="7" fillId="0" borderId="62" xfId="0" applyFont="1" applyBorder="1" applyAlignment="1">
      <alignment vertical="center" shrinkToFit="1"/>
    </xf>
    <xf numFmtId="0" fontId="7" fillId="0" borderId="69" xfId="0" applyFont="1" applyBorder="1" applyAlignment="1">
      <alignment vertical="center" shrinkToFit="1"/>
    </xf>
    <xf numFmtId="0" fontId="7" fillId="0" borderId="70" xfId="0" applyFont="1" applyBorder="1" applyAlignment="1">
      <alignment vertical="center" shrinkToFit="1"/>
    </xf>
    <xf numFmtId="0" fontId="7" fillId="0" borderId="0" xfId="0" applyFont="1" applyAlignment="1">
      <alignment vertical="top" textRotation="255" wrapText="1" shrinkToFit="1"/>
    </xf>
    <xf numFmtId="0" fontId="7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vertical="top" textRotation="255" wrapText="1" shrinkToFi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distributed" vertical="center"/>
    </xf>
    <xf numFmtId="0" fontId="12" fillId="0" borderId="0" xfId="0" applyFont="1" applyAlignment="1">
      <alignment horizontal="center" vertical="center" shrinkToFit="1"/>
    </xf>
    <xf numFmtId="20" fontId="7" fillId="0" borderId="0" xfId="0" applyNumberFormat="1" applyFont="1" applyAlignment="1">
      <alignment horizontal="left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68" xfId="0" applyFont="1" applyBorder="1">
      <alignment vertical="center"/>
    </xf>
    <xf numFmtId="0" fontId="7" fillId="0" borderId="42" xfId="0" applyFont="1" applyBorder="1">
      <alignment vertical="center"/>
    </xf>
    <xf numFmtId="0" fontId="12" fillId="0" borderId="68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 shrinkToFit="1"/>
    </xf>
    <xf numFmtId="0" fontId="6" fillId="0" borderId="65" xfId="0" applyFont="1" applyBorder="1" applyAlignment="1">
      <alignment vertical="center" textRotation="255" shrinkToFit="1"/>
    </xf>
    <xf numFmtId="0" fontId="7" fillId="0" borderId="45" xfId="0" applyFont="1" applyBorder="1">
      <alignment vertical="center"/>
    </xf>
    <xf numFmtId="0" fontId="7" fillId="0" borderId="43" xfId="0" applyFont="1" applyBorder="1" applyAlignment="1">
      <alignment horizontal="center" vertical="center" shrinkToFit="1"/>
    </xf>
    <xf numFmtId="0" fontId="7" fillId="0" borderId="72" xfId="0" applyFont="1" applyBorder="1">
      <alignment vertical="center"/>
    </xf>
    <xf numFmtId="0" fontId="7" fillId="0" borderId="71" xfId="0" applyFont="1" applyBorder="1">
      <alignment vertical="center"/>
    </xf>
    <xf numFmtId="0" fontId="7" fillId="0" borderId="65" xfId="0" applyFont="1" applyBorder="1">
      <alignment vertical="center"/>
    </xf>
    <xf numFmtId="0" fontId="7" fillId="0" borderId="68" xfId="0" applyFont="1" applyBorder="1" applyAlignment="1">
      <alignment horizontal="center" vertical="center" shrinkToFit="1"/>
    </xf>
    <xf numFmtId="0" fontId="7" fillId="0" borderId="65" xfId="0" applyFont="1" applyBorder="1" applyAlignment="1">
      <alignment horizontal="center" vertical="center" shrinkToFit="1"/>
    </xf>
    <xf numFmtId="0" fontId="6" fillId="0" borderId="42" xfId="0" applyFont="1" applyBorder="1" applyAlignment="1">
      <alignment vertical="center" textRotation="255" shrinkToFit="1"/>
    </xf>
    <xf numFmtId="0" fontId="0" fillId="0" borderId="42" xfId="0" applyBorder="1">
      <alignment vertical="center"/>
    </xf>
    <xf numFmtId="0" fontId="0" fillId="0" borderId="65" xfId="0" applyBorder="1">
      <alignment vertical="center"/>
    </xf>
    <xf numFmtId="0" fontId="1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vertical="center" shrinkToFit="1"/>
    </xf>
    <xf numFmtId="20" fontId="0" fillId="0" borderId="0" xfId="0" applyNumberFormat="1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 wrapText="1" shrinkToFit="1"/>
    </xf>
    <xf numFmtId="0" fontId="0" fillId="0" borderId="0" xfId="0" applyFont="1" applyAlignment="1">
      <alignment vertical="center" wrapText="1"/>
    </xf>
    <xf numFmtId="0" fontId="7" fillId="0" borderId="0" xfId="0" applyFont="1" applyBorder="1" applyAlignment="1">
      <alignment horizontal="center" vertical="center" shrinkToFit="1"/>
    </xf>
    <xf numFmtId="0" fontId="7" fillId="0" borderId="48" xfId="0" applyFont="1" applyBorder="1">
      <alignment vertical="center"/>
    </xf>
    <xf numFmtId="0" fontId="7" fillId="0" borderId="47" xfId="0" applyFont="1" applyBorder="1" applyAlignment="1">
      <alignment horizontal="center" vertical="center" shrinkToFit="1"/>
    </xf>
    <xf numFmtId="0" fontId="7" fillId="0" borderId="47" xfId="0" applyFont="1" applyBorder="1" applyAlignment="1">
      <alignment vertical="center" shrinkToFit="1"/>
    </xf>
    <xf numFmtId="0" fontId="7" fillId="0" borderId="48" xfId="0" applyFont="1" applyBorder="1" applyAlignment="1">
      <alignment vertical="center" shrinkToFit="1"/>
    </xf>
    <xf numFmtId="0" fontId="7" fillId="0" borderId="56" xfId="0" applyFont="1" applyBorder="1" applyAlignment="1">
      <alignment vertical="center" shrinkToFit="1"/>
    </xf>
    <xf numFmtId="0" fontId="7" fillId="0" borderId="52" xfId="0" applyFont="1" applyBorder="1" applyAlignment="1">
      <alignment horizontal="center" vertical="center" shrinkToFit="1"/>
    </xf>
    <xf numFmtId="0" fontId="7" fillId="0" borderId="49" xfId="0" applyFont="1" applyBorder="1" applyAlignment="1">
      <alignment horizontal="center" vertical="center" shrinkToFit="1"/>
    </xf>
    <xf numFmtId="0" fontId="7" fillId="0" borderId="73" xfId="0" applyFont="1" applyBorder="1" applyAlignment="1">
      <alignment vertical="center" shrinkToFit="1"/>
    </xf>
    <xf numFmtId="0" fontId="7" fillId="0" borderId="49" xfId="0" applyFont="1" applyBorder="1" applyAlignment="1">
      <alignment vertical="center" shrinkToFit="1"/>
    </xf>
    <xf numFmtId="0" fontId="7" fillId="0" borderId="74" xfId="0" applyFont="1" applyBorder="1" applyAlignment="1">
      <alignment vertical="center" shrinkToFit="1"/>
    </xf>
    <xf numFmtId="0" fontId="7" fillId="0" borderId="75" xfId="0" applyFont="1" applyBorder="1" applyAlignment="1">
      <alignment horizontal="center" vertical="center" shrinkToFit="1"/>
    </xf>
    <xf numFmtId="0" fontId="7" fillId="0" borderId="74" xfId="0" applyFont="1" applyBorder="1" applyAlignment="1">
      <alignment horizontal="center" vertical="center" shrinkToFit="1"/>
    </xf>
    <xf numFmtId="0" fontId="7" fillId="0" borderId="74" xfId="0" applyFont="1" applyBorder="1">
      <alignment vertical="center"/>
    </xf>
    <xf numFmtId="0" fontId="5" fillId="0" borderId="75" xfId="0" applyFont="1" applyBorder="1">
      <alignment vertical="center"/>
    </xf>
    <xf numFmtId="0" fontId="6" fillId="0" borderId="47" xfId="0" applyFont="1" applyBorder="1" applyAlignment="1">
      <alignment horizontal="center" vertical="center" textRotation="255" shrinkToFit="1"/>
    </xf>
    <xf numFmtId="0" fontId="59" fillId="0" borderId="0" xfId="0" applyFont="1" applyAlignment="1">
      <alignment horizontal="distributed" vertical="center"/>
    </xf>
    <xf numFmtId="0" fontId="7" fillId="0" borderId="62" xfId="0" applyFont="1" applyBorder="1">
      <alignment vertical="center"/>
    </xf>
    <xf numFmtId="0" fontId="7" fillId="0" borderId="64" xfId="0" applyFont="1" applyBorder="1">
      <alignment vertical="center"/>
    </xf>
    <xf numFmtId="0" fontId="12" fillId="0" borderId="42" xfId="0" applyFont="1" applyBorder="1" applyAlignment="1">
      <alignment horizontal="center" vertical="center"/>
    </xf>
    <xf numFmtId="0" fontId="7" fillId="0" borderId="61" xfId="0" applyFont="1" applyBorder="1">
      <alignment vertical="center"/>
    </xf>
    <xf numFmtId="0" fontId="12" fillId="0" borderId="62" xfId="0" applyFont="1" applyBorder="1" applyAlignment="1">
      <alignment horizontal="center" vertical="center"/>
    </xf>
    <xf numFmtId="0" fontId="5" fillId="0" borderId="71" xfId="0" applyFont="1" applyBorder="1">
      <alignment vertical="center"/>
    </xf>
    <xf numFmtId="0" fontId="0" fillId="0" borderId="46" xfId="0" applyFont="1" applyBorder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48" xfId="0" applyFont="1" applyBorder="1" applyAlignment="1">
      <alignment vertical="center" shrinkToFit="1"/>
    </xf>
    <xf numFmtId="0" fontId="4" fillId="0" borderId="0" xfId="0" applyFont="1" applyBorder="1">
      <alignment vertical="center"/>
    </xf>
    <xf numFmtId="0" fontId="7" fillId="0" borderId="52" xfId="0" applyFont="1" applyBorder="1" applyAlignment="1">
      <alignment vertical="center" shrinkToFit="1"/>
    </xf>
    <xf numFmtId="0" fontId="0" fillId="0" borderId="42" xfId="0" applyFont="1" applyBorder="1" applyAlignment="1">
      <alignment vertical="center" shrinkToFit="1"/>
    </xf>
    <xf numFmtId="0" fontId="0" fillId="0" borderId="74" xfId="0" applyFont="1" applyBorder="1" applyAlignment="1">
      <alignment vertical="center" shrinkToFit="1"/>
    </xf>
    <xf numFmtId="0" fontId="0" fillId="0" borderId="73" xfId="0" applyFont="1" applyBorder="1" applyAlignment="1">
      <alignment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62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 textRotation="255" shrinkToFit="1"/>
    </xf>
    <xf numFmtId="0" fontId="17" fillId="0" borderId="0" xfId="0" applyFont="1" applyBorder="1" applyAlignment="1">
      <alignment vertical="top" shrinkToFit="1"/>
    </xf>
    <xf numFmtId="0" fontId="0" fillId="0" borderId="0" xfId="0" applyBorder="1">
      <alignment vertical="center"/>
    </xf>
    <xf numFmtId="0" fontId="7" fillId="0" borderId="46" xfId="0" applyFont="1" applyBorder="1" applyAlignment="1">
      <alignment vertical="center" shrinkToFit="1"/>
    </xf>
    <xf numFmtId="0" fontId="7" fillId="0" borderId="10" xfId="0" applyFont="1" applyBorder="1">
      <alignment vertical="center"/>
    </xf>
    <xf numFmtId="0" fontId="12" fillId="0" borderId="74" xfId="0" applyFont="1" applyBorder="1" applyAlignment="1">
      <alignment horizontal="center" vertical="center"/>
    </xf>
    <xf numFmtId="0" fontId="17" fillId="0" borderId="47" xfId="0" applyFont="1" applyBorder="1" applyAlignment="1">
      <alignment vertical="top"/>
    </xf>
    <xf numFmtId="0" fontId="6" fillId="0" borderId="49" xfId="0" applyFont="1" applyBorder="1" applyAlignment="1">
      <alignment vertical="center" textRotation="255" shrinkToFit="1"/>
    </xf>
    <xf numFmtId="0" fontId="6" fillId="0" borderId="47" xfId="0" applyFont="1" applyBorder="1" applyAlignment="1">
      <alignment vertical="center" textRotation="255" shrinkToFit="1"/>
    </xf>
    <xf numFmtId="0" fontId="12" fillId="0" borderId="40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44" fillId="0" borderId="0" xfId="4" applyFont="1" applyAlignment="1">
      <alignment horizontal="left" vertical="center" shrinkToFit="1"/>
    </xf>
    <xf numFmtId="0" fontId="34" fillId="0" borderId="0" xfId="4" applyFont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textRotation="255" shrinkToFit="1"/>
    </xf>
    <xf numFmtId="0" fontId="6" fillId="10" borderId="6" xfId="0" applyFont="1" applyFill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6" fillId="8" borderId="6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255"/>
    </xf>
    <xf numFmtId="56" fontId="5" fillId="0" borderId="16" xfId="0" applyNumberFormat="1" applyFont="1" applyBorder="1" applyAlignment="1">
      <alignment horizontal="center" vertical="center" shrinkToFit="1"/>
    </xf>
    <xf numFmtId="56" fontId="5" fillId="0" borderId="0" xfId="0" applyNumberFormat="1" applyFont="1" applyAlignment="1">
      <alignment horizontal="center" vertical="center" shrinkToFit="1"/>
    </xf>
    <xf numFmtId="56" fontId="5" fillId="0" borderId="17" xfId="0" applyNumberFormat="1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textRotation="255" shrinkToFit="1"/>
    </xf>
    <xf numFmtId="0" fontId="0" fillId="0" borderId="34" xfId="0" applyBorder="1" applyAlignment="1">
      <alignment horizontal="center" vertical="center" textRotation="255" shrinkToFit="1"/>
    </xf>
    <xf numFmtId="0" fontId="0" fillId="0" borderId="35" xfId="0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22" xfId="0" applyFont="1" applyBorder="1" applyAlignment="1">
      <alignment horizontal="center" vertical="center" textRotation="255" shrinkToFit="1"/>
    </xf>
    <xf numFmtId="0" fontId="6" fillId="0" borderId="23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30" xfId="0" applyFont="1" applyBorder="1" applyAlignment="1">
      <alignment horizontal="center" vertical="center" textRotation="255" shrinkToFit="1"/>
    </xf>
    <xf numFmtId="0" fontId="6" fillId="0" borderId="31" xfId="0" applyFont="1" applyBorder="1" applyAlignment="1">
      <alignment horizontal="center" vertical="center" textRotation="255" shrinkToFit="1"/>
    </xf>
    <xf numFmtId="0" fontId="6" fillId="0" borderId="32" xfId="0" applyFont="1" applyBorder="1" applyAlignment="1">
      <alignment horizontal="center" vertical="center" textRotation="255" shrinkToFit="1"/>
    </xf>
    <xf numFmtId="0" fontId="0" fillId="0" borderId="30" xfId="0" applyBorder="1" applyAlignment="1">
      <alignment horizontal="center" vertical="center" textRotation="255" shrinkToFit="1"/>
    </xf>
    <xf numFmtId="0" fontId="0" fillId="0" borderId="31" xfId="0" applyBorder="1" applyAlignment="1">
      <alignment horizontal="center" vertical="center" textRotation="255" shrinkToFit="1"/>
    </xf>
    <xf numFmtId="0" fontId="0" fillId="0" borderId="32" xfId="0" applyBorder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56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56" fontId="21" fillId="0" borderId="0" xfId="0" applyNumberFormat="1" applyFont="1" applyAlignment="1">
      <alignment horizontal="center" vertical="center"/>
    </xf>
    <xf numFmtId="56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center" vertical="top" textRotation="255" wrapText="1"/>
    </xf>
    <xf numFmtId="0" fontId="6" fillId="8" borderId="0" xfId="0" applyFont="1" applyFill="1" applyAlignment="1">
      <alignment horizontal="center" vertical="top" textRotation="255" wrapText="1"/>
    </xf>
    <xf numFmtId="0" fontId="7" fillId="0" borderId="0" xfId="0" applyFont="1" applyAlignment="1">
      <alignment horizontal="center" vertical="top" textRotation="255" wrapText="1"/>
    </xf>
    <xf numFmtId="0" fontId="7" fillId="8" borderId="0" xfId="0" applyFont="1" applyFill="1" applyAlignment="1">
      <alignment horizontal="center" vertical="top" textRotation="255" wrapText="1"/>
    </xf>
    <xf numFmtId="20" fontId="7" fillId="0" borderId="0" xfId="0" applyNumberFormat="1" applyFont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5" fillId="8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/>
    </xf>
    <xf numFmtId="0" fontId="49" fillId="0" borderId="15" xfId="0" applyFont="1" applyBorder="1" applyAlignment="1">
      <alignment horizontal="center" vertical="center" wrapText="1"/>
    </xf>
    <xf numFmtId="0" fontId="49" fillId="0" borderId="11" xfId="0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50" fillId="0" borderId="15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2" fillId="0" borderId="14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2" fillId="8" borderId="13" xfId="0" applyFont="1" applyFill="1" applyBorder="1" applyAlignment="1">
      <alignment horizontal="center" vertical="center" wrapText="1"/>
    </xf>
    <xf numFmtId="0" fontId="52" fillId="8" borderId="14" xfId="0" applyFont="1" applyFill="1" applyBorder="1" applyAlignment="1">
      <alignment horizontal="center" vertical="center" wrapText="1"/>
    </xf>
    <xf numFmtId="0" fontId="52" fillId="8" borderId="15" xfId="0" applyFont="1" applyFill="1" applyBorder="1" applyAlignment="1">
      <alignment horizontal="center" vertical="center" wrapText="1"/>
    </xf>
    <xf numFmtId="0" fontId="52" fillId="8" borderId="11" xfId="0" applyFont="1" applyFill="1" applyBorder="1" applyAlignment="1">
      <alignment horizontal="center" vertical="center" wrapText="1"/>
    </xf>
    <xf numFmtId="0" fontId="52" fillId="8" borderId="1" xfId="0" applyFont="1" applyFill="1" applyBorder="1" applyAlignment="1">
      <alignment horizontal="center" vertical="center" wrapText="1"/>
    </xf>
    <xf numFmtId="0" fontId="52" fillId="8" borderId="10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top" textRotation="255" wrapText="1"/>
    </xf>
    <xf numFmtId="0" fontId="0" fillId="8" borderId="0" xfId="0" applyFont="1" applyFill="1" applyAlignment="1">
      <alignment horizontal="center" vertical="top" textRotation="255" wrapText="1"/>
    </xf>
    <xf numFmtId="0" fontId="17" fillId="0" borderId="0" xfId="0" applyFont="1" applyAlignment="1">
      <alignment horizontal="center" vertical="center" shrinkToFit="1"/>
    </xf>
    <xf numFmtId="56" fontId="10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8" borderId="0" xfId="0" applyFont="1" applyFill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7" fillId="9" borderId="0" xfId="0" applyFont="1" applyFill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20" fontId="2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distributed"/>
    </xf>
    <xf numFmtId="0" fontId="7" fillId="0" borderId="7" xfId="0" applyFont="1" applyBorder="1" applyAlignment="1">
      <alignment horizontal="center" vertical="distributed"/>
    </xf>
    <xf numFmtId="0" fontId="5" fillId="0" borderId="12" xfId="0" applyFont="1" applyBorder="1" applyAlignment="1">
      <alignment horizontal="center" vertical="top" textRotation="255" shrinkToFit="1"/>
    </xf>
    <xf numFmtId="0" fontId="5" fillId="0" borderId="7" xfId="0" applyFont="1" applyBorder="1" applyAlignment="1">
      <alignment horizontal="center" vertical="top" textRotation="255" shrinkToFit="1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distributed" textRotation="255" shrinkToFit="1"/>
    </xf>
    <xf numFmtId="0" fontId="7" fillId="0" borderId="0" xfId="0" applyFont="1" applyAlignment="1">
      <alignment horizontal="center" vertical="top" textRotation="255" shrinkToFit="1"/>
    </xf>
    <xf numFmtId="0" fontId="7" fillId="8" borderId="0" xfId="0" applyFont="1" applyFill="1" applyAlignment="1">
      <alignment horizontal="center" vertical="top" textRotation="255" shrinkToFit="1"/>
    </xf>
    <xf numFmtId="0" fontId="7" fillId="0" borderId="3" xfId="0" applyFont="1" applyBorder="1" applyAlignment="1">
      <alignment horizontal="center" vertical="distributed" textRotation="255" shrinkToFit="1"/>
    </xf>
    <xf numFmtId="0" fontId="7" fillId="0" borderId="2" xfId="0" applyFont="1" applyBorder="1" applyAlignment="1">
      <alignment horizontal="center" vertical="distributed" textRotation="255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top" textRotation="255" shrinkToFit="1"/>
    </xf>
    <xf numFmtId="0" fontId="7" fillId="0" borderId="7" xfId="0" applyFont="1" applyBorder="1" applyAlignment="1">
      <alignment horizontal="center" vertical="top" textRotation="255" shrinkToFit="1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 shrinkToFit="1"/>
    </xf>
    <xf numFmtId="0" fontId="5" fillId="8" borderId="14" xfId="0" applyFont="1" applyFill="1" applyBorder="1" applyAlignment="1">
      <alignment horizontal="center" vertical="center" shrinkToFit="1"/>
    </xf>
    <xf numFmtId="0" fontId="5" fillId="8" borderId="15" xfId="0" applyFont="1" applyFill="1" applyBorder="1" applyAlignment="1">
      <alignment horizontal="center" vertical="center" shrinkToFit="1"/>
    </xf>
    <xf numFmtId="0" fontId="5" fillId="8" borderId="11" xfId="0" applyFont="1" applyFill="1" applyBorder="1" applyAlignment="1">
      <alignment horizontal="center" vertical="center" shrinkToFit="1"/>
    </xf>
    <xf numFmtId="0" fontId="5" fillId="8" borderId="1" xfId="0" applyFont="1" applyFill="1" applyBorder="1" applyAlignment="1">
      <alignment horizontal="center" vertical="center" shrinkToFit="1"/>
    </xf>
    <xf numFmtId="0" fontId="5" fillId="8" borderId="10" xfId="0" applyFont="1" applyFill="1" applyBorder="1" applyAlignment="1">
      <alignment horizontal="center" vertical="center" shrinkToFit="1"/>
    </xf>
    <xf numFmtId="0" fontId="7" fillId="8" borderId="15" xfId="0" applyFont="1" applyFill="1" applyBorder="1" applyAlignment="1">
      <alignment horizontal="center" vertical="center" shrinkToFit="1"/>
    </xf>
    <xf numFmtId="0" fontId="7" fillId="8" borderId="10" xfId="0" applyFont="1" applyFill="1" applyBorder="1" applyAlignment="1">
      <alignment horizontal="center" vertical="center" shrinkToFit="1"/>
    </xf>
    <xf numFmtId="0" fontId="49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 wrapText="1"/>
    </xf>
    <xf numFmtId="0" fontId="49" fillId="8" borderId="0" xfId="0" applyFont="1" applyFill="1" applyAlignment="1">
      <alignment horizontal="center" vertical="center" wrapText="1"/>
    </xf>
    <xf numFmtId="0" fontId="49" fillId="8" borderId="13" xfId="0" applyFont="1" applyFill="1" applyBorder="1" applyAlignment="1">
      <alignment horizontal="center" vertical="center" wrapText="1"/>
    </xf>
    <xf numFmtId="0" fontId="49" fillId="8" borderId="14" xfId="0" applyFont="1" applyFill="1" applyBorder="1" applyAlignment="1">
      <alignment horizontal="center" vertical="center" wrapText="1"/>
    </xf>
    <xf numFmtId="0" fontId="49" fillId="8" borderId="15" xfId="0" applyFont="1" applyFill="1" applyBorder="1" applyAlignment="1">
      <alignment horizontal="center" vertical="center" wrapText="1"/>
    </xf>
    <xf numFmtId="0" fontId="49" fillId="8" borderId="11" xfId="0" applyFont="1" applyFill="1" applyBorder="1" applyAlignment="1">
      <alignment horizontal="center" vertical="center" wrapText="1"/>
    </xf>
    <xf numFmtId="0" fontId="49" fillId="8" borderId="1" xfId="0" applyFont="1" applyFill="1" applyBorder="1" applyAlignment="1">
      <alignment horizontal="center" vertical="center" wrapText="1"/>
    </xf>
    <xf numFmtId="0" fontId="49" fillId="8" borderId="10" xfId="0" applyFont="1" applyFill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 wrapText="1"/>
    </xf>
    <xf numFmtId="0" fontId="57" fillId="0" borderId="15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0" fillId="8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9" fillId="9" borderId="0" xfId="0" applyFont="1" applyFill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54" fillId="8" borderId="13" xfId="0" applyFont="1" applyFill="1" applyBorder="1" applyAlignment="1">
      <alignment horizontal="center" vertical="center" wrapText="1"/>
    </xf>
    <xf numFmtId="0" fontId="54" fillId="8" borderId="14" xfId="0" applyFont="1" applyFill="1" applyBorder="1" applyAlignment="1">
      <alignment horizontal="center" vertical="center" wrapText="1"/>
    </xf>
    <xf numFmtId="0" fontId="54" fillId="8" borderId="15" xfId="0" applyFont="1" applyFill="1" applyBorder="1" applyAlignment="1">
      <alignment horizontal="center" vertical="center" wrapText="1"/>
    </xf>
    <xf numFmtId="0" fontId="54" fillId="8" borderId="11" xfId="0" applyFont="1" applyFill="1" applyBorder="1" applyAlignment="1">
      <alignment horizontal="center" vertical="center" wrapText="1"/>
    </xf>
    <xf numFmtId="0" fontId="54" fillId="8" borderId="1" xfId="0" applyFont="1" applyFill="1" applyBorder="1" applyAlignment="1">
      <alignment horizontal="center" vertical="center" wrapText="1"/>
    </xf>
    <xf numFmtId="0" fontId="54" fillId="8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textRotation="255" wrapText="1" shrinkToFit="1"/>
    </xf>
    <xf numFmtId="0" fontId="49" fillId="8" borderId="0" xfId="0" applyFont="1" applyFill="1" applyAlignment="1">
      <alignment horizontal="center" vertical="top" textRotation="255" wrapText="1" shrinkToFit="1"/>
    </xf>
    <xf numFmtId="0" fontId="7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49" fillId="8" borderId="0" xfId="0" applyFont="1" applyFill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 vertical="center" wrapText="1" shrinkToFit="1"/>
    </xf>
    <xf numFmtId="0" fontId="0" fillId="0" borderId="14" xfId="0" applyFont="1" applyBorder="1" applyAlignment="1">
      <alignment horizontal="center" vertical="center" wrapText="1" shrinkToFit="1"/>
    </xf>
    <xf numFmtId="0" fontId="0" fillId="0" borderId="15" xfId="0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10" xfId="0" applyFont="1" applyBorder="1" applyAlignment="1">
      <alignment horizontal="center" vertical="center" wrapText="1" shrinkToFit="1"/>
    </xf>
    <xf numFmtId="0" fontId="49" fillId="8" borderId="13" xfId="0" applyFont="1" applyFill="1" applyBorder="1" applyAlignment="1">
      <alignment horizontal="center" vertical="center" wrapText="1" shrinkToFit="1"/>
    </xf>
    <xf numFmtId="0" fontId="49" fillId="8" borderId="14" xfId="0" applyFont="1" applyFill="1" applyBorder="1" applyAlignment="1">
      <alignment horizontal="center" vertical="center" wrapText="1" shrinkToFit="1"/>
    </xf>
    <xf numFmtId="0" fontId="49" fillId="8" borderId="15" xfId="0" applyFont="1" applyFill="1" applyBorder="1" applyAlignment="1">
      <alignment horizontal="center" vertical="center" wrapText="1" shrinkToFit="1"/>
    </xf>
    <xf numFmtId="0" fontId="49" fillId="8" borderId="11" xfId="0" applyFont="1" applyFill="1" applyBorder="1" applyAlignment="1">
      <alignment horizontal="center" vertical="center" wrapText="1" shrinkToFit="1"/>
    </xf>
    <xf numFmtId="0" fontId="49" fillId="8" borderId="1" xfId="0" applyFont="1" applyFill="1" applyBorder="1" applyAlignment="1">
      <alignment horizontal="center" vertical="center" wrapText="1" shrinkToFit="1"/>
    </xf>
    <xf numFmtId="0" fontId="49" fillId="8" borderId="10" xfId="0" applyFont="1" applyFill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15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54" fillId="0" borderId="13" xfId="0" applyFont="1" applyBorder="1" applyAlignment="1">
      <alignment horizontal="center" vertical="center" wrapText="1"/>
    </xf>
    <xf numFmtId="0" fontId="54" fillId="0" borderId="14" xfId="0" applyFont="1" applyBorder="1" applyAlignment="1">
      <alignment horizontal="center" vertical="center" wrapText="1"/>
    </xf>
    <xf numFmtId="0" fontId="54" fillId="0" borderId="15" xfId="0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top" textRotation="255" wrapText="1" shrinkToFit="1"/>
    </xf>
    <xf numFmtId="0" fontId="6" fillId="0" borderId="0" xfId="0" applyFont="1" applyAlignment="1">
      <alignment horizontal="center" vertical="top" textRotation="255" wrapText="1" shrinkToFit="1"/>
    </xf>
    <xf numFmtId="0" fontId="7" fillId="0" borderId="0" xfId="0" applyFont="1" applyAlignment="1">
      <alignment horizontal="center" vertical="top" textRotation="255" wrapText="1" shrinkToFit="1"/>
    </xf>
    <xf numFmtId="0" fontId="50" fillId="8" borderId="13" xfId="0" applyFont="1" applyFill="1" applyBorder="1" applyAlignment="1">
      <alignment horizontal="center" vertical="center" wrapText="1" shrinkToFit="1"/>
    </xf>
    <xf numFmtId="0" fontId="50" fillId="8" borderId="14" xfId="0" applyFont="1" applyFill="1" applyBorder="1" applyAlignment="1">
      <alignment horizontal="center" vertical="center" wrapText="1" shrinkToFit="1"/>
    </xf>
    <xf numFmtId="0" fontId="50" fillId="8" borderId="15" xfId="0" applyFont="1" applyFill="1" applyBorder="1" applyAlignment="1">
      <alignment horizontal="center" vertical="center" wrapText="1" shrinkToFit="1"/>
    </xf>
    <xf numFmtId="0" fontId="50" fillId="8" borderId="11" xfId="0" applyFont="1" applyFill="1" applyBorder="1" applyAlignment="1">
      <alignment horizontal="center" vertical="center" wrapText="1" shrinkToFit="1"/>
    </xf>
    <xf numFmtId="0" fontId="50" fillId="8" borderId="1" xfId="0" applyFont="1" applyFill="1" applyBorder="1" applyAlignment="1">
      <alignment horizontal="center" vertical="center" wrapText="1" shrinkToFit="1"/>
    </xf>
    <xf numFmtId="0" fontId="50" fillId="8" borderId="10" xfId="0" applyFont="1" applyFill="1" applyBorder="1" applyAlignment="1">
      <alignment horizontal="center" vertical="center" wrapText="1" shrinkToFit="1"/>
    </xf>
    <xf numFmtId="0" fontId="49" fillId="0" borderId="13" xfId="0" applyFont="1" applyBorder="1" applyAlignment="1">
      <alignment horizontal="center" vertical="center" wrapText="1" shrinkToFit="1"/>
    </xf>
    <xf numFmtId="0" fontId="49" fillId="0" borderId="14" xfId="0" applyFont="1" applyBorder="1" applyAlignment="1">
      <alignment horizontal="center" vertical="center" wrapText="1" shrinkToFit="1"/>
    </xf>
    <xf numFmtId="0" fontId="49" fillId="0" borderId="15" xfId="0" applyFont="1" applyBorder="1" applyAlignment="1">
      <alignment horizontal="center" vertical="center" wrapText="1" shrinkToFit="1"/>
    </xf>
    <xf numFmtId="0" fontId="49" fillId="0" borderId="11" xfId="0" applyFont="1" applyBorder="1" applyAlignment="1">
      <alignment horizontal="center" vertical="center" wrapText="1" shrinkToFit="1"/>
    </xf>
    <xf numFmtId="0" fontId="49" fillId="0" borderId="1" xfId="0" applyFont="1" applyBorder="1" applyAlignment="1">
      <alignment horizontal="center" vertical="center" wrapText="1" shrinkToFit="1"/>
    </xf>
    <xf numFmtId="0" fontId="49" fillId="0" borderId="10" xfId="0" applyFont="1" applyBorder="1" applyAlignment="1">
      <alignment horizontal="center" vertical="center" wrapText="1" shrinkToFit="1"/>
    </xf>
    <xf numFmtId="0" fontId="7" fillId="8" borderId="0" xfId="0" applyFont="1" applyFill="1" applyAlignment="1">
      <alignment horizontal="center" vertical="top" textRotation="255" wrapText="1" shrinkToFit="1"/>
    </xf>
    <xf numFmtId="0" fontId="5" fillId="8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8" fillId="0" borderId="13" xfId="0" applyFont="1" applyBorder="1" applyAlignment="1">
      <alignment horizontal="center" vertical="center" wrapText="1"/>
    </xf>
    <xf numFmtId="0" fontId="58" fillId="0" borderId="15" xfId="0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50" fillId="8" borderId="0" xfId="0" applyFont="1" applyFill="1" applyAlignment="1">
      <alignment horizontal="center" vertical="top" textRotation="255" wrapText="1" shrinkToFit="1"/>
    </xf>
    <xf numFmtId="0" fontId="6" fillId="8" borderId="0" xfId="0" applyFont="1" applyFill="1" applyAlignment="1">
      <alignment horizontal="center" vertical="top" textRotation="255" wrapText="1" shrinkToFit="1"/>
    </xf>
    <xf numFmtId="0" fontId="54" fillId="8" borderId="0" xfId="0" applyFont="1" applyFill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0" fontId="56" fillId="0" borderId="11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0" fontId="0" fillId="8" borderId="13" xfId="0" applyFont="1" applyFill="1" applyBorder="1" applyAlignment="1">
      <alignment horizontal="center" vertical="center" wrapText="1" shrinkToFit="1"/>
    </xf>
    <xf numFmtId="0" fontId="0" fillId="8" borderId="14" xfId="0" applyFont="1" applyFill="1" applyBorder="1" applyAlignment="1">
      <alignment horizontal="center" vertical="center" wrapText="1" shrinkToFit="1"/>
    </xf>
    <xf numFmtId="0" fontId="0" fillId="8" borderId="15" xfId="0" applyFont="1" applyFill="1" applyBorder="1" applyAlignment="1">
      <alignment horizontal="center" vertical="center" wrapText="1" shrinkToFit="1"/>
    </xf>
    <xf numFmtId="0" fontId="0" fillId="8" borderId="11" xfId="0" applyFont="1" applyFill="1" applyBorder="1" applyAlignment="1">
      <alignment horizontal="center" vertical="center" wrapText="1" shrinkToFit="1"/>
    </xf>
    <xf numFmtId="0" fontId="0" fillId="8" borderId="1" xfId="0" applyFont="1" applyFill="1" applyBorder="1" applyAlignment="1">
      <alignment horizontal="center" vertical="center" wrapText="1" shrinkToFit="1"/>
    </xf>
    <xf numFmtId="0" fontId="0" fillId="8" borderId="10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 textRotation="255" shrinkToFit="1"/>
    </xf>
    <xf numFmtId="0" fontId="7" fillId="8" borderId="6" xfId="0" applyFont="1" applyFill="1" applyBorder="1" applyAlignment="1">
      <alignment horizontal="center" vertical="top" textRotation="255" shrinkToFit="1"/>
    </xf>
    <xf numFmtId="0" fontId="5" fillId="0" borderId="6" xfId="0" applyFont="1" applyBorder="1" applyAlignment="1">
      <alignment horizontal="center" vertical="top" textRotation="255" wrapText="1" shrinkToFit="1"/>
    </xf>
    <xf numFmtId="0" fontId="5" fillId="8" borderId="6" xfId="0" applyFont="1" applyFill="1" applyBorder="1" applyAlignment="1">
      <alignment horizontal="center" vertical="top" textRotation="255" wrapText="1" shrinkToFit="1"/>
    </xf>
    <xf numFmtId="0" fontId="0" fillId="0" borderId="6" xfId="0" applyFont="1" applyBorder="1" applyAlignment="1">
      <alignment horizontal="center" vertical="top" textRotation="255" wrapText="1" shrinkToFit="1"/>
    </xf>
    <xf numFmtId="0" fontId="54" fillId="0" borderId="6" xfId="0" applyFont="1" applyBorder="1" applyAlignment="1">
      <alignment horizontal="center" vertical="top" textRotation="255" wrapText="1" shrinkToFit="1"/>
    </xf>
    <xf numFmtId="0" fontId="5" fillId="8" borderId="0" xfId="0" applyFont="1" applyFill="1" applyAlignment="1">
      <alignment horizontal="center" vertical="center" wrapText="1" shrinkToFit="1"/>
    </xf>
    <xf numFmtId="0" fontId="11" fillId="0" borderId="0" xfId="0" applyFont="1" applyAlignment="1">
      <alignment horizontal="distributed" vertical="center"/>
    </xf>
    <xf numFmtId="0" fontId="7" fillId="10" borderId="0" xfId="0" applyFont="1" applyFill="1" applyAlignment="1">
      <alignment horizontal="center" vertical="center" shrinkToFit="1"/>
    </xf>
    <xf numFmtId="0" fontId="7" fillId="8" borderId="0" xfId="0" applyFont="1" applyFill="1" applyAlignment="1">
      <alignment horizontal="center" vertical="center" shrinkToFit="1"/>
    </xf>
    <xf numFmtId="0" fontId="6" fillId="0" borderId="0" xfId="0" applyFont="1" applyAlignment="1">
      <alignment horizontal="center" vertical="center" wrapText="1" shrinkToFit="1"/>
    </xf>
    <xf numFmtId="0" fontId="54" fillId="8" borderId="0" xfId="0" applyFont="1" applyFill="1" applyAlignment="1">
      <alignment horizontal="center" vertical="center" wrapText="1" shrinkToFit="1"/>
    </xf>
    <xf numFmtId="0" fontId="54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49" fillId="0" borderId="6" xfId="0" applyFont="1" applyBorder="1" applyAlignment="1">
      <alignment horizontal="center" vertical="top" textRotation="255" shrinkToFit="1"/>
    </xf>
    <xf numFmtId="0" fontId="6" fillId="8" borderId="6" xfId="0" applyFont="1" applyFill="1" applyBorder="1" applyAlignment="1">
      <alignment horizontal="center" vertical="top" textRotation="255" wrapText="1" shrinkToFit="1"/>
    </xf>
    <xf numFmtId="0" fontId="52" fillId="8" borderId="0" xfId="0" applyFont="1" applyFill="1" applyAlignment="1">
      <alignment horizontal="center" vertical="center" wrapText="1" shrinkToFit="1"/>
    </xf>
    <xf numFmtId="0" fontId="49" fillId="8" borderId="0" xfId="0" applyFont="1" applyFill="1" applyAlignment="1">
      <alignment horizontal="center" vertical="center" wrapText="1" shrinkToFit="1"/>
    </xf>
    <xf numFmtId="0" fontId="52" fillId="0" borderId="0" xfId="0" applyFont="1" applyAlignment="1">
      <alignment horizontal="center" vertical="center" wrapText="1" shrinkToFit="1"/>
    </xf>
    <xf numFmtId="0" fontId="49" fillId="0" borderId="0" xfId="0" applyFont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textRotation="255" wrapText="1"/>
    </xf>
    <xf numFmtId="0" fontId="12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center" vertical="center" shrinkToFit="1"/>
    </xf>
    <xf numFmtId="0" fontId="5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right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shrinkToFit="1"/>
    </xf>
    <xf numFmtId="0" fontId="5" fillId="8" borderId="6" xfId="0" applyFont="1" applyFill="1" applyBorder="1" applyAlignment="1">
      <alignment horizontal="center" vertical="center" textRotation="255" wrapText="1"/>
    </xf>
    <xf numFmtId="0" fontId="7" fillId="0" borderId="0" xfId="0" applyFont="1" applyBorder="1" applyAlignment="1">
      <alignment horizontal="center" vertical="center" shrinkToFit="1"/>
    </xf>
    <xf numFmtId="0" fontId="7" fillId="0" borderId="76" xfId="0" applyFont="1" applyBorder="1" applyAlignment="1">
      <alignment vertical="center" shrinkToFit="1"/>
    </xf>
    <xf numFmtId="0" fontId="7" fillId="0" borderId="77" xfId="0" applyFont="1" applyBorder="1" applyAlignment="1">
      <alignment vertical="center" shrinkToFit="1"/>
    </xf>
    <xf numFmtId="0" fontId="7" fillId="0" borderId="78" xfId="0" applyFont="1" applyBorder="1" applyAlignment="1">
      <alignment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79" xfId="0" applyFont="1" applyBorder="1" applyAlignment="1">
      <alignment vertical="center" shrinkToFit="1"/>
    </xf>
    <xf numFmtId="0" fontId="7" fillId="0" borderId="80" xfId="0" applyFont="1" applyBorder="1" applyAlignment="1">
      <alignment vertical="center" shrinkToFit="1"/>
    </xf>
    <xf numFmtId="0" fontId="7" fillId="0" borderId="0" xfId="0" applyFont="1" applyAlignment="1">
      <alignment horizontal="right" vertical="center" wrapText="1"/>
    </xf>
    <xf numFmtId="0" fontId="1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7" fillId="0" borderId="47" xfId="0" applyFont="1" applyBorder="1" applyAlignment="1">
      <alignment horizontal="center" vertical="center" textRotation="255" shrinkToFit="1"/>
    </xf>
    <xf numFmtId="0" fontId="12" fillId="0" borderId="0" xfId="0" applyFont="1" applyBorder="1" applyAlignment="1">
      <alignment horizontal="center" vertical="center" textRotation="255" shrinkToFit="1"/>
    </xf>
    <xf numFmtId="0" fontId="7" fillId="0" borderId="0" xfId="0" applyFont="1" applyBorder="1" applyAlignment="1">
      <alignment horizontal="center" vertical="center" textRotation="255" shrinkToFit="1"/>
    </xf>
    <xf numFmtId="0" fontId="7" fillId="0" borderId="0" xfId="0" applyFont="1" applyBorder="1" applyAlignment="1">
      <alignment vertical="center" textRotation="255" wrapText="1"/>
    </xf>
    <xf numFmtId="0" fontId="0" fillId="0" borderId="62" xfId="0" applyBorder="1">
      <alignment vertical="center"/>
    </xf>
    <xf numFmtId="0" fontId="0" fillId="0" borderId="64" xfId="0" applyBorder="1">
      <alignment vertical="center"/>
    </xf>
    <xf numFmtId="0" fontId="0" fillId="0" borderId="52" xfId="0" applyBorder="1">
      <alignment vertical="center"/>
    </xf>
    <xf numFmtId="0" fontId="0" fillId="0" borderId="68" xfId="0" applyBorder="1">
      <alignment vertical="center"/>
    </xf>
    <xf numFmtId="0" fontId="0" fillId="0" borderId="74" xfId="0" applyBorder="1">
      <alignment vertical="center"/>
    </xf>
    <xf numFmtId="0" fontId="0" fillId="0" borderId="47" xfId="0" applyBorder="1">
      <alignment vertical="center"/>
    </xf>
    <xf numFmtId="0" fontId="0" fillId="0" borderId="50" xfId="0" applyBorder="1">
      <alignment vertical="center"/>
    </xf>
    <xf numFmtId="0" fontId="0" fillId="0" borderId="46" xfId="0" applyBorder="1">
      <alignment vertical="center"/>
    </xf>
    <xf numFmtId="0" fontId="7" fillId="0" borderId="73" xfId="0" applyFont="1" applyBorder="1" applyAlignment="1">
      <alignment horizontal="center" vertical="center" shrinkToFit="1"/>
    </xf>
    <xf numFmtId="0" fontId="0" fillId="0" borderId="71" xfId="0" applyBorder="1">
      <alignment vertical="center"/>
    </xf>
    <xf numFmtId="0" fontId="0" fillId="0" borderId="49" xfId="0" applyBorder="1">
      <alignment vertical="center"/>
    </xf>
    <xf numFmtId="0" fontId="7" fillId="8" borderId="13" xfId="0" applyFont="1" applyFill="1" applyBorder="1" applyAlignment="1">
      <alignment horizontal="center" vertical="center" textRotation="255" shrinkToFit="1"/>
    </xf>
    <xf numFmtId="0" fontId="7" fillId="8" borderId="15" xfId="0" applyFont="1" applyFill="1" applyBorder="1" applyAlignment="1">
      <alignment horizontal="center" vertical="center" textRotation="255" shrinkToFit="1"/>
    </xf>
    <xf numFmtId="0" fontId="7" fillId="8" borderId="2" xfId="0" applyFont="1" applyFill="1" applyBorder="1" applyAlignment="1">
      <alignment horizontal="center" vertical="center" textRotation="255" shrinkToFit="1"/>
    </xf>
    <xf numFmtId="0" fontId="7" fillId="8" borderId="3" xfId="0" applyFont="1" applyFill="1" applyBorder="1" applyAlignment="1">
      <alignment horizontal="center" vertical="center" textRotation="255" shrinkToFit="1"/>
    </xf>
    <xf numFmtId="0" fontId="7" fillId="8" borderId="11" xfId="0" applyFont="1" applyFill="1" applyBorder="1" applyAlignment="1">
      <alignment horizontal="center" vertical="center" textRotation="255" shrinkToFit="1"/>
    </xf>
    <xf numFmtId="0" fontId="7" fillId="8" borderId="10" xfId="0" applyFont="1" applyFill="1" applyBorder="1" applyAlignment="1">
      <alignment horizontal="center" vertical="center" textRotation="255" shrinkToFit="1"/>
    </xf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134081</xdr:colOff>
      <xdr:row>7</xdr:row>
      <xdr:rowOff>27404</xdr:rowOff>
    </xdr:from>
    <xdr:to>
      <xdr:col>19</xdr:col>
      <xdr:colOff>200025</xdr:colOff>
      <xdr:row>32</xdr:row>
      <xdr:rowOff>104775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xmlns="" id="{C061E6E2-198D-44D3-8BF6-B29EA24D8CCC}"/>
            </a:ext>
          </a:extLst>
        </xdr:cNvPr>
        <xdr:cNvSpPr/>
      </xdr:nvSpPr>
      <xdr:spPr>
        <a:xfrm>
          <a:off x="5096606" y="1751429"/>
          <a:ext cx="1447069" cy="317299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700"/>
            <a:t>10/12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   </a:t>
          </a:r>
          <a:r>
            <a:rPr kumimoji="1" lang="en-US" altLang="ja-JP" sz="700"/>
            <a:t>12</a:t>
          </a:r>
          <a:r>
            <a:rPr kumimoji="1" lang="ja-JP" altLang="en-US" sz="700"/>
            <a:t>：</a:t>
          </a:r>
          <a:r>
            <a:rPr kumimoji="1" lang="en-US" altLang="ja-JP" sz="700"/>
            <a:t>00</a:t>
          </a:r>
          <a:r>
            <a:rPr kumimoji="1" lang="ja-JP" altLang="en-US" sz="700"/>
            <a:t>～　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</a:t>
          </a:r>
          <a:r>
            <a:rPr kumimoji="1" lang="en-US" altLang="ja-JP" sz="700"/>
            <a:t>12</a:t>
          </a:r>
          <a:r>
            <a:rPr kumimoji="1" lang="ja-JP" altLang="en-US" sz="700"/>
            <a:t>：</a:t>
          </a:r>
          <a:r>
            <a:rPr kumimoji="1" lang="en-US" altLang="ja-JP" sz="700"/>
            <a:t>35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3</a:t>
          </a:r>
          <a:r>
            <a:rPr kumimoji="1" lang="ja-JP" altLang="en-US" sz="700"/>
            <a:t>試合　</a:t>
          </a:r>
          <a:r>
            <a:rPr kumimoji="1" lang="en-US" altLang="ja-JP" sz="700"/>
            <a:t>13</a:t>
          </a:r>
          <a:r>
            <a:rPr kumimoji="1" lang="ja-JP" altLang="en-US" sz="700"/>
            <a:t>：</a:t>
          </a:r>
          <a:r>
            <a:rPr kumimoji="1" lang="en-US" altLang="ja-JP" sz="700"/>
            <a:t>10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4</a:t>
          </a:r>
          <a:r>
            <a:rPr kumimoji="1" lang="ja-JP" altLang="en-US" sz="700"/>
            <a:t>試合　</a:t>
          </a:r>
          <a:r>
            <a:rPr kumimoji="1" lang="en-US" altLang="ja-JP" sz="700"/>
            <a:t>13</a:t>
          </a:r>
          <a:r>
            <a:rPr kumimoji="1" lang="ja-JP" altLang="en-US" sz="700"/>
            <a:t>：</a:t>
          </a:r>
          <a:r>
            <a:rPr kumimoji="1" lang="en-US" altLang="ja-JP" sz="700"/>
            <a:t>45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5</a:t>
          </a:r>
          <a:r>
            <a:rPr kumimoji="1" lang="ja-JP" altLang="en-US" sz="700"/>
            <a:t>試合　</a:t>
          </a:r>
          <a:r>
            <a:rPr kumimoji="1" lang="en-US" altLang="ja-JP" sz="700"/>
            <a:t>14</a:t>
          </a:r>
          <a:r>
            <a:rPr kumimoji="1" lang="ja-JP" altLang="en-US" sz="700"/>
            <a:t>：</a:t>
          </a:r>
          <a:r>
            <a:rPr kumimoji="1" lang="en-US" altLang="ja-JP" sz="700"/>
            <a:t>20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6</a:t>
          </a:r>
          <a:r>
            <a:rPr kumimoji="1" lang="ja-JP" altLang="en-US" sz="700"/>
            <a:t>試合　</a:t>
          </a:r>
          <a:r>
            <a:rPr kumimoji="1" lang="en-US" altLang="ja-JP" sz="700"/>
            <a:t>14</a:t>
          </a:r>
          <a:r>
            <a:rPr kumimoji="1" lang="ja-JP" altLang="en-US" sz="700"/>
            <a:t>：</a:t>
          </a:r>
          <a:r>
            <a:rPr kumimoji="1" lang="en-US" altLang="ja-JP" sz="700"/>
            <a:t>55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endParaRPr kumimoji="1" lang="en-US" altLang="ja-JP" sz="700"/>
        </a:p>
        <a:p>
          <a:pPr algn="l"/>
          <a:r>
            <a:rPr kumimoji="1" lang="en-US" altLang="ja-JP" sz="700"/>
            <a:t>10/13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　  </a:t>
          </a:r>
          <a:r>
            <a:rPr kumimoji="1" lang="en-US" altLang="ja-JP" sz="700"/>
            <a:t>9</a:t>
          </a:r>
          <a:r>
            <a:rPr kumimoji="1" lang="ja-JP" altLang="en-US" sz="700"/>
            <a:t>：</a:t>
          </a:r>
          <a:r>
            <a:rPr kumimoji="1" lang="en-US" altLang="ja-JP" sz="700"/>
            <a:t>00</a:t>
          </a:r>
          <a:r>
            <a:rPr kumimoji="1" lang="ja-JP" altLang="en-US" sz="700"/>
            <a:t>～　　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  </a:t>
          </a:r>
          <a:r>
            <a:rPr kumimoji="1" lang="en-US" altLang="ja-JP" sz="700"/>
            <a:t>9</a:t>
          </a:r>
          <a:r>
            <a:rPr kumimoji="1" lang="ja-JP" altLang="en-US" sz="700"/>
            <a:t>：</a:t>
          </a:r>
          <a:r>
            <a:rPr kumimoji="1" lang="en-US" altLang="ja-JP" sz="700"/>
            <a:t>35</a:t>
          </a:r>
          <a:r>
            <a:rPr kumimoji="1" lang="ja-JP" altLang="en-US" sz="700"/>
            <a:t>～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3</a:t>
          </a:r>
          <a:r>
            <a:rPr kumimoji="1" lang="ja-JP" altLang="en-US" sz="700"/>
            <a:t>試合　</a:t>
          </a:r>
          <a:r>
            <a:rPr kumimoji="1" lang="en-US" altLang="ja-JP" sz="700"/>
            <a:t>10</a:t>
          </a:r>
          <a:r>
            <a:rPr kumimoji="1" lang="ja-JP" altLang="en-US" sz="700"/>
            <a:t>：</a:t>
          </a:r>
          <a:r>
            <a:rPr kumimoji="1" lang="en-US" altLang="ja-JP" sz="700"/>
            <a:t>10</a:t>
          </a:r>
          <a:r>
            <a:rPr kumimoji="1" lang="ja-JP" altLang="en-US" sz="700"/>
            <a:t>～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4</a:t>
          </a:r>
          <a:r>
            <a:rPr kumimoji="1" lang="ja-JP" altLang="en-US" sz="700"/>
            <a:t>試合　</a:t>
          </a:r>
          <a:r>
            <a:rPr kumimoji="1" lang="en-US" altLang="ja-JP" sz="700"/>
            <a:t>10</a:t>
          </a:r>
          <a:r>
            <a:rPr kumimoji="1" lang="ja-JP" altLang="en-US" sz="700"/>
            <a:t>：</a:t>
          </a:r>
          <a:r>
            <a:rPr kumimoji="1" lang="en-US" altLang="ja-JP" sz="700"/>
            <a:t>45</a:t>
          </a:r>
          <a:r>
            <a:rPr kumimoji="1" lang="ja-JP" altLang="en-US" sz="700"/>
            <a:t>～   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5</a:t>
          </a:r>
          <a:r>
            <a:rPr kumimoji="1" lang="ja-JP" altLang="en-US" sz="700"/>
            <a:t>試合　</a:t>
          </a:r>
          <a:r>
            <a:rPr kumimoji="1" lang="en-US" altLang="ja-JP" sz="700"/>
            <a:t>11</a:t>
          </a:r>
          <a:r>
            <a:rPr kumimoji="1" lang="ja-JP" altLang="en-US" sz="700"/>
            <a:t>：</a:t>
          </a:r>
          <a:r>
            <a:rPr kumimoji="1" lang="en-US" altLang="ja-JP" sz="700"/>
            <a:t>20</a:t>
          </a:r>
          <a:r>
            <a:rPr kumimoji="1" lang="ja-JP" altLang="en-US" sz="700"/>
            <a:t>～   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6</a:t>
          </a:r>
          <a:r>
            <a:rPr kumimoji="1" lang="ja-JP" altLang="en-US" sz="700"/>
            <a:t>試合　</a:t>
          </a:r>
          <a:r>
            <a:rPr kumimoji="1" lang="en-US" altLang="ja-JP" sz="700"/>
            <a:t>11</a:t>
          </a:r>
          <a:r>
            <a:rPr kumimoji="1" lang="ja-JP" altLang="en-US" sz="700"/>
            <a:t>：</a:t>
          </a:r>
          <a:r>
            <a:rPr kumimoji="1" lang="en-US" altLang="ja-JP" sz="700"/>
            <a:t>55</a:t>
          </a:r>
          <a:r>
            <a:rPr kumimoji="1" lang="ja-JP" altLang="en-US" sz="700"/>
            <a:t>～   </a:t>
          </a:r>
          <a:endParaRPr kumimoji="1" lang="ja-JP" altLang="en-US" sz="700" baseline="0">
            <a:solidFill>
              <a:schemeClr val="dk1"/>
            </a:solidFill>
          </a:endParaRPr>
        </a:p>
        <a:p>
          <a:pPr algn="l"/>
          <a:endParaRPr kumimoji="1" lang="en-US" altLang="ja-JP" sz="700"/>
        </a:p>
        <a:p>
          <a:pPr algn="l"/>
          <a:r>
            <a:rPr kumimoji="1" lang="en-US" altLang="ja-JP" sz="700"/>
            <a:t>10/19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　  </a:t>
          </a:r>
          <a:r>
            <a:rPr kumimoji="1" lang="en-US" altLang="ja-JP" sz="700"/>
            <a:t>9</a:t>
          </a:r>
          <a:r>
            <a:rPr kumimoji="1" lang="ja-JP" altLang="en-US" sz="700"/>
            <a:t>：</a:t>
          </a:r>
          <a:r>
            <a:rPr kumimoji="1" lang="en-US" altLang="ja-JP" sz="700"/>
            <a:t>00</a:t>
          </a:r>
          <a:r>
            <a:rPr kumimoji="1" lang="ja-JP" altLang="en-US" sz="700"/>
            <a:t>～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  </a:t>
          </a:r>
          <a:r>
            <a:rPr kumimoji="1" lang="en-US" altLang="ja-JP" sz="700"/>
            <a:t>9</a:t>
          </a:r>
          <a:r>
            <a:rPr kumimoji="1" lang="ja-JP" altLang="en-US" sz="700"/>
            <a:t>：</a:t>
          </a:r>
          <a:r>
            <a:rPr kumimoji="1" lang="en-US" altLang="ja-JP" sz="700"/>
            <a:t>35</a:t>
          </a:r>
          <a:r>
            <a:rPr kumimoji="1" lang="ja-JP" altLang="en-US" sz="700"/>
            <a:t>～</a:t>
          </a:r>
        </a:p>
        <a:p>
          <a:pPr algn="l"/>
          <a:r>
            <a:rPr kumimoji="1" lang="ja-JP" altLang="en-US" sz="700"/>
            <a:t>　　準決勝　　</a:t>
          </a:r>
          <a:r>
            <a:rPr kumimoji="1" lang="en-US" altLang="ja-JP" sz="700"/>
            <a:t>10</a:t>
          </a:r>
          <a:r>
            <a:rPr kumimoji="1" lang="ja-JP" altLang="en-US" sz="700"/>
            <a:t>：</a:t>
          </a:r>
          <a:r>
            <a:rPr kumimoji="1" lang="en-US" altLang="ja-JP" sz="700"/>
            <a:t>45</a:t>
          </a:r>
          <a:r>
            <a:rPr kumimoji="1" lang="ja-JP" altLang="en-US" sz="700"/>
            <a:t>～</a:t>
          </a:r>
        </a:p>
        <a:p>
          <a:pPr algn="l"/>
          <a:r>
            <a:rPr kumimoji="1" lang="ja-JP" altLang="en-US" sz="700"/>
            <a:t>　　決　</a:t>
          </a:r>
          <a:r>
            <a:rPr kumimoji="1" lang="ja-JP" altLang="en-US" sz="700" baseline="0"/>
            <a:t> </a:t>
          </a:r>
          <a:r>
            <a:rPr kumimoji="1" lang="ja-JP" altLang="en-US" sz="700"/>
            <a:t>勝　　</a:t>
          </a:r>
          <a:r>
            <a:rPr kumimoji="1" lang="en-US" altLang="ja-JP" sz="700"/>
            <a:t>11</a:t>
          </a:r>
          <a:r>
            <a:rPr kumimoji="1" lang="ja-JP" altLang="en-US" sz="700"/>
            <a:t>：</a:t>
          </a:r>
          <a:r>
            <a:rPr kumimoji="1" lang="en-US" altLang="ja-JP" sz="700"/>
            <a:t>55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endParaRPr kumimoji="1" lang="en-US" altLang="ja-JP" sz="700"/>
        </a:p>
      </xdr:txBody>
    </xdr:sp>
    <xdr:clientData/>
  </xdr:twoCellAnchor>
  <xdr:twoCellAnchor>
    <xdr:from>
      <xdr:col>3</xdr:col>
      <xdr:colOff>26894</xdr:colOff>
      <xdr:row>15</xdr:row>
      <xdr:rowOff>31376</xdr:rowOff>
    </xdr:from>
    <xdr:to>
      <xdr:col>3</xdr:col>
      <xdr:colOff>224117</xdr:colOff>
      <xdr:row>16</xdr:row>
      <xdr:rowOff>112059</xdr:rowOff>
    </xdr:to>
    <xdr:sp macro="" textlink="">
      <xdr:nvSpPr>
        <xdr:cNvPr id="3" name="円/楕円 2"/>
        <xdr:cNvSpPr/>
      </xdr:nvSpPr>
      <xdr:spPr>
        <a:xfrm>
          <a:off x="2469776" y="2693894"/>
          <a:ext cx="197223" cy="201706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G130"/>
  <sheetViews>
    <sheetView showGridLines="0" topLeftCell="A7" zoomScale="150" zoomScaleNormal="150" zoomScaleSheetLayoutView="70" workbookViewId="0">
      <selection activeCell="E20" sqref="E20"/>
    </sheetView>
  </sheetViews>
  <sheetFormatPr defaultColWidth="9" defaultRowHeight="13.2"/>
  <cols>
    <col min="1" max="2" width="9" style="168"/>
    <col min="3" max="3" width="7" style="172" customWidth="1"/>
    <col min="4" max="4" width="33.77734375" style="173" customWidth="1"/>
    <col min="5" max="5" width="32.44140625" style="173" customWidth="1"/>
    <col min="6" max="6" width="35.6640625" style="170" customWidth="1"/>
    <col min="7" max="16384" width="9" style="168"/>
  </cols>
  <sheetData>
    <row r="1" spans="1:7" s="140" customFormat="1" ht="14.1" customHeight="1">
      <c r="C1" s="356" t="s">
        <v>305</v>
      </c>
      <c r="D1" s="356"/>
      <c r="E1" s="356"/>
      <c r="F1" s="356"/>
    </row>
    <row r="2" spans="1:7" s="140" customFormat="1" ht="14.25" customHeight="1">
      <c r="C2" s="356"/>
      <c r="D2" s="356"/>
      <c r="E2" s="356"/>
      <c r="F2" s="356"/>
    </row>
    <row r="3" spans="1:7" s="140" customFormat="1" ht="14.25" customHeight="1">
      <c r="C3" s="141"/>
      <c r="D3" s="357" t="s">
        <v>306</v>
      </c>
      <c r="E3" s="357"/>
      <c r="F3" s="357"/>
    </row>
    <row r="4" spans="1:7" s="140" customFormat="1" ht="14.25" customHeight="1">
      <c r="C4" s="141"/>
      <c r="D4" s="142" t="s">
        <v>307</v>
      </c>
      <c r="E4" s="143"/>
      <c r="F4" s="144"/>
    </row>
    <row r="5" spans="1:7" s="140" customFormat="1" ht="14.25" customHeight="1">
      <c r="A5" s="136"/>
      <c r="B5" s="137" t="s">
        <v>157</v>
      </c>
      <c r="C5" s="145" t="s">
        <v>308</v>
      </c>
      <c r="D5" s="146"/>
      <c r="E5" s="147"/>
      <c r="F5" s="148"/>
    </row>
    <row r="6" spans="1:7" s="140" customFormat="1" ht="14.25" customHeight="1">
      <c r="A6" s="138">
        <f t="shared" ref="A6:A21" si="0">COUNTIF(B:B,B6)</f>
        <v>1</v>
      </c>
      <c r="B6" s="139" t="s">
        <v>422</v>
      </c>
      <c r="C6" s="149">
        <v>1</v>
      </c>
      <c r="D6" s="150" t="s">
        <v>163</v>
      </c>
      <c r="E6" s="150" t="s">
        <v>173</v>
      </c>
      <c r="F6" s="151" t="s">
        <v>540</v>
      </c>
      <c r="G6" s="355" t="s">
        <v>309</v>
      </c>
    </row>
    <row r="7" spans="1:7" s="140" customFormat="1" ht="14.25" customHeight="1">
      <c r="A7" s="138">
        <f t="shared" si="0"/>
        <v>1</v>
      </c>
      <c r="B7" s="139" t="s">
        <v>423</v>
      </c>
      <c r="C7" s="149">
        <v>2</v>
      </c>
      <c r="D7" s="150" t="s">
        <v>165</v>
      </c>
      <c r="E7" s="150" t="s">
        <v>178</v>
      </c>
      <c r="F7" s="151" t="s">
        <v>541</v>
      </c>
      <c r="G7" s="355"/>
    </row>
    <row r="8" spans="1:7" s="140" customFormat="1" ht="14.25" customHeight="1">
      <c r="A8" s="138">
        <f t="shared" si="0"/>
        <v>1</v>
      </c>
      <c r="B8" s="139" t="s">
        <v>424</v>
      </c>
      <c r="C8" s="149">
        <v>3</v>
      </c>
      <c r="D8" s="150" t="s">
        <v>167</v>
      </c>
      <c r="E8" s="150" t="s">
        <v>310</v>
      </c>
      <c r="F8" s="151" t="s">
        <v>542</v>
      </c>
      <c r="G8" s="355"/>
    </row>
    <row r="9" spans="1:7" s="140" customFormat="1" ht="14.25" customHeight="1">
      <c r="A9" s="138">
        <f t="shared" si="0"/>
        <v>1</v>
      </c>
      <c r="B9" s="139" t="s">
        <v>425</v>
      </c>
      <c r="C9" s="149">
        <v>4</v>
      </c>
      <c r="D9" s="150" t="s">
        <v>169</v>
      </c>
      <c r="E9" s="150" t="s">
        <v>311</v>
      </c>
      <c r="F9" s="151" t="s">
        <v>543</v>
      </c>
      <c r="G9" s="355"/>
    </row>
    <row r="10" spans="1:7" s="140" customFormat="1" ht="14.25" customHeight="1">
      <c r="A10" s="138">
        <f t="shared" si="0"/>
        <v>1</v>
      </c>
      <c r="B10" s="139" t="s">
        <v>426</v>
      </c>
      <c r="C10" s="149">
        <v>5</v>
      </c>
      <c r="D10" s="150" t="s">
        <v>174</v>
      </c>
      <c r="E10" s="150" t="s">
        <v>278</v>
      </c>
      <c r="F10" s="151" t="s">
        <v>176</v>
      </c>
      <c r="G10" s="355"/>
    </row>
    <row r="11" spans="1:7" s="140" customFormat="1" ht="14.25" customHeight="1">
      <c r="A11" s="138">
        <f t="shared" si="0"/>
        <v>1</v>
      </c>
      <c r="B11" s="139" t="s">
        <v>427</v>
      </c>
      <c r="C11" s="152">
        <v>6</v>
      </c>
      <c r="D11" s="153" t="s">
        <v>312</v>
      </c>
      <c r="E11" s="153" t="s">
        <v>313</v>
      </c>
      <c r="F11" s="154" t="s">
        <v>314</v>
      </c>
      <c r="G11" s="355" t="s">
        <v>315</v>
      </c>
    </row>
    <row r="12" spans="1:7" s="140" customFormat="1" ht="14.25" customHeight="1">
      <c r="A12" s="138">
        <f t="shared" si="0"/>
        <v>1</v>
      </c>
      <c r="B12" s="139" t="s">
        <v>428</v>
      </c>
      <c r="C12" s="152">
        <v>7</v>
      </c>
      <c r="D12" s="153" t="s">
        <v>316</v>
      </c>
      <c r="E12" s="153" t="s">
        <v>175</v>
      </c>
      <c r="F12" s="155" t="s">
        <v>317</v>
      </c>
      <c r="G12" s="355"/>
    </row>
    <row r="13" spans="1:7" s="140" customFormat="1" ht="14.25" customHeight="1">
      <c r="A13" s="138">
        <f t="shared" si="0"/>
        <v>1</v>
      </c>
      <c r="B13" s="139" t="s">
        <v>429</v>
      </c>
      <c r="C13" s="152">
        <v>8</v>
      </c>
      <c r="D13" s="153" t="s">
        <v>318</v>
      </c>
      <c r="E13" s="153" t="s">
        <v>319</v>
      </c>
      <c r="F13" s="155" t="s">
        <v>320</v>
      </c>
      <c r="G13" s="355"/>
    </row>
    <row r="14" spans="1:7" s="140" customFormat="1" ht="14.25" customHeight="1">
      <c r="A14" s="138">
        <f t="shared" si="0"/>
        <v>1</v>
      </c>
      <c r="B14" s="139" t="s">
        <v>430</v>
      </c>
      <c r="C14" s="152">
        <v>9</v>
      </c>
      <c r="D14" s="153" t="s">
        <v>177</v>
      </c>
      <c r="E14" s="153" t="s">
        <v>321</v>
      </c>
      <c r="F14" s="155" t="s">
        <v>322</v>
      </c>
      <c r="G14" s="355"/>
    </row>
    <row r="15" spans="1:7" s="140" customFormat="1" ht="14.25" customHeight="1">
      <c r="A15" s="138">
        <f t="shared" si="0"/>
        <v>1</v>
      </c>
      <c r="B15" s="139" t="s">
        <v>431</v>
      </c>
      <c r="C15" s="156">
        <v>10</v>
      </c>
      <c r="D15" s="157" t="s">
        <v>183</v>
      </c>
      <c r="E15" s="157" t="s">
        <v>323</v>
      </c>
      <c r="F15" s="158" t="s">
        <v>544</v>
      </c>
      <c r="G15" s="355" t="s">
        <v>324</v>
      </c>
    </row>
    <row r="16" spans="1:7" s="140" customFormat="1" ht="14.25" customHeight="1">
      <c r="A16" s="138">
        <f t="shared" si="0"/>
        <v>1</v>
      </c>
      <c r="B16" s="139" t="s">
        <v>432</v>
      </c>
      <c r="C16" s="156">
        <v>11</v>
      </c>
      <c r="D16" s="157" t="s">
        <v>182</v>
      </c>
      <c r="E16" s="157" t="s">
        <v>179</v>
      </c>
      <c r="F16" s="158" t="s">
        <v>325</v>
      </c>
      <c r="G16" s="355"/>
    </row>
    <row r="17" spans="1:7" s="140" customFormat="1" ht="14.25" customHeight="1">
      <c r="A17" s="138">
        <f t="shared" si="0"/>
        <v>1</v>
      </c>
      <c r="B17" s="139" t="s">
        <v>433</v>
      </c>
      <c r="C17" s="159">
        <v>12</v>
      </c>
      <c r="D17" s="160" t="s">
        <v>234</v>
      </c>
      <c r="E17" s="160" t="s">
        <v>170</v>
      </c>
      <c r="F17" s="161" t="s">
        <v>326</v>
      </c>
      <c r="G17" s="162" t="s">
        <v>327</v>
      </c>
    </row>
    <row r="18" spans="1:7" s="140" customFormat="1" ht="14.25" customHeight="1">
      <c r="A18" s="138">
        <f t="shared" si="0"/>
        <v>1</v>
      </c>
      <c r="B18" s="139" t="s">
        <v>434</v>
      </c>
      <c r="C18" s="163">
        <v>13</v>
      </c>
      <c r="D18" s="164" t="s">
        <v>246</v>
      </c>
      <c r="E18" s="164" t="s">
        <v>328</v>
      </c>
      <c r="F18" s="165" t="s">
        <v>329</v>
      </c>
      <c r="G18" s="355" t="s">
        <v>330</v>
      </c>
    </row>
    <row r="19" spans="1:7" s="140" customFormat="1" ht="14.25" customHeight="1">
      <c r="A19" s="138">
        <f t="shared" si="0"/>
        <v>1</v>
      </c>
      <c r="B19" s="139" t="s">
        <v>435</v>
      </c>
      <c r="C19" s="163">
        <v>14</v>
      </c>
      <c r="D19" s="164" t="s">
        <v>259</v>
      </c>
      <c r="E19" s="164" t="s">
        <v>331</v>
      </c>
      <c r="F19" s="166" t="s">
        <v>332</v>
      </c>
      <c r="G19" s="355"/>
    </row>
    <row r="20" spans="1:7" s="140" customFormat="1" ht="14.25" customHeight="1">
      <c r="A20" s="138">
        <f t="shared" si="0"/>
        <v>1</v>
      </c>
      <c r="B20" s="139" t="s">
        <v>436</v>
      </c>
      <c r="C20" s="163">
        <v>15</v>
      </c>
      <c r="D20" s="164" t="s">
        <v>267</v>
      </c>
      <c r="E20" s="164" t="s">
        <v>271</v>
      </c>
      <c r="F20" s="165" t="s">
        <v>333</v>
      </c>
      <c r="G20" s="355"/>
    </row>
    <row r="21" spans="1:7" s="140" customFormat="1" ht="14.25" customHeight="1">
      <c r="A21" s="138">
        <f t="shared" si="0"/>
        <v>1</v>
      </c>
      <c r="B21" s="139" t="s">
        <v>437</v>
      </c>
      <c r="C21" s="163">
        <v>16</v>
      </c>
      <c r="D21" s="164" t="s">
        <v>251</v>
      </c>
      <c r="E21" s="164" t="s">
        <v>334</v>
      </c>
      <c r="F21" s="165" t="s">
        <v>335</v>
      </c>
      <c r="G21" s="355"/>
    </row>
    <row r="22" spans="1:7" s="140" customFormat="1" ht="14.25" customHeight="1">
      <c r="A22" s="138"/>
      <c r="B22" s="137" t="s">
        <v>337</v>
      </c>
      <c r="C22" s="167" t="s">
        <v>336</v>
      </c>
      <c r="D22" s="168"/>
      <c r="E22" s="168"/>
      <c r="F22" s="169"/>
    </row>
    <row r="23" spans="1:7">
      <c r="A23" s="138">
        <f t="shared" ref="A23:A50" si="1">COUNTIF(B:B,B23)</f>
        <v>1</v>
      </c>
      <c r="B23" s="139" t="s">
        <v>438</v>
      </c>
      <c r="C23" s="167">
        <v>17</v>
      </c>
      <c r="D23" s="168" t="s">
        <v>180</v>
      </c>
      <c r="E23" s="168" t="s">
        <v>276</v>
      </c>
    </row>
    <row r="24" spans="1:7">
      <c r="A24" s="138">
        <f t="shared" si="1"/>
        <v>1</v>
      </c>
      <c r="B24" s="139" t="s">
        <v>439</v>
      </c>
      <c r="C24" s="167">
        <v>18</v>
      </c>
      <c r="D24" s="168" t="s">
        <v>171</v>
      </c>
      <c r="E24" s="168" t="s">
        <v>338</v>
      </c>
    </row>
    <row r="25" spans="1:7">
      <c r="A25" s="138">
        <f t="shared" si="1"/>
        <v>1</v>
      </c>
      <c r="B25" s="139" t="s">
        <v>440</v>
      </c>
      <c r="C25" s="167">
        <v>19</v>
      </c>
      <c r="D25" s="168" t="s">
        <v>275</v>
      </c>
      <c r="E25" s="168" t="s">
        <v>339</v>
      </c>
    </row>
    <row r="26" spans="1:7">
      <c r="A26" s="138">
        <f t="shared" si="1"/>
        <v>1</v>
      </c>
      <c r="B26" s="139" t="s">
        <v>441</v>
      </c>
      <c r="C26" s="167">
        <v>20</v>
      </c>
      <c r="D26" s="168" t="s">
        <v>277</v>
      </c>
      <c r="E26" s="171" t="s">
        <v>340</v>
      </c>
    </row>
    <row r="27" spans="1:7">
      <c r="A27" s="138">
        <f t="shared" si="1"/>
        <v>1</v>
      </c>
      <c r="B27" s="139" t="s">
        <v>442</v>
      </c>
      <c r="C27" s="167">
        <v>21</v>
      </c>
      <c r="D27" s="168" t="s">
        <v>172</v>
      </c>
      <c r="E27" s="168" t="s">
        <v>341</v>
      </c>
    </row>
    <row r="28" spans="1:7">
      <c r="A28" s="138">
        <f t="shared" si="1"/>
        <v>1</v>
      </c>
      <c r="B28" s="139" t="s">
        <v>443</v>
      </c>
      <c r="C28" s="167">
        <v>22</v>
      </c>
      <c r="D28" s="168" t="s">
        <v>421</v>
      </c>
      <c r="E28" s="168" t="s">
        <v>342</v>
      </c>
    </row>
    <row r="29" spans="1:7">
      <c r="C29" s="167" t="s">
        <v>343</v>
      </c>
      <c r="D29" s="168"/>
      <c r="E29" s="168"/>
    </row>
    <row r="30" spans="1:7">
      <c r="A30" s="138">
        <f t="shared" si="1"/>
        <v>1</v>
      </c>
      <c r="B30" s="139" t="s">
        <v>444</v>
      </c>
      <c r="C30" s="167">
        <v>23</v>
      </c>
      <c r="D30" s="168" t="s">
        <v>279</v>
      </c>
      <c r="E30" s="168" t="s">
        <v>280</v>
      </c>
    </row>
    <row r="31" spans="1:7">
      <c r="A31" s="138">
        <f t="shared" si="1"/>
        <v>1</v>
      </c>
      <c r="B31" s="139" t="s">
        <v>445</v>
      </c>
      <c r="C31" s="167">
        <v>24</v>
      </c>
      <c r="D31" s="168" t="s">
        <v>344</v>
      </c>
      <c r="E31" s="168" t="s">
        <v>345</v>
      </c>
    </row>
    <row r="32" spans="1:7">
      <c r="A32" s="138">
        <f t="shared" si="1"/>
        <v>1</v>
      </c>
      <c r="B32" s="139" t="s">
        <v>446</v>
      </c>
      <c r="C32" s="167">
        <v>25</v>
      </c>
      <c r="D32" s="168" t="s">
        <v>346</v>
      </c>
      <c r="E32" s="171" t="s">
        <v>347</v>
      </c>
    </row>
    <row r="33" spans="1:5">
      <c r="A33" s="138">
        <f t="shared" si="1"/>
        <v>1</v>
      </c>
      <c r="B33" s="139" t="s">
        <v>447</v>
      </c>
      <c r="C33" s="167">
        <v>26</v>
      </c>
      <c r="D33" s="168" t="s">
        <v>348</v>
      </c>
      <c r="E33" s="171" t="s">
        <v>349</v>
      </c>
    </row>
    <row r="34" spans="1:5">
      <c r="A34" s="138">
        <f t="shared" si="1"/>
        <v>1</v>
      </c>
      <c r="B34" s="139" t="s">
        <v>448</v>
      </c>
      <c r="C34" s="167">
        <v>27</v>
      </c>
      <c r="D34" s="168" t="s">
        <v>281</v>
      </c>
      <c r="E34" s="168" t="s">
        <v>282</v>
      </c>
    </row>
    <row r="35" spans="1:5">
      <c r="A35" s="138">
        <f t="shared" si="1"/>
        <v>1</v>
      </c>
      <c r="B35" s="139" t="s">
        <v>449</v>
      </c>
      <c r="C35" s="167">
        <v>28</v>
      </c>
      <c r="D35" s="168" t="s">
        <v>283</v>
      </c>
      <c r="E35" s="168" t="s">
        <v>284</v>
      </c>
    </row>
    <row r="36" spans="1:5">
      <c r="A36" s="138">
        <f t="shared" si="1"/>
        <v>1</v>
      </c>
      <c r="B36" s="139" t="s">
        <v>450</v>
      </c>
      <c r="C36" s="167">
        <v>29</v>
      </c>
      <c r="D36" s="168" t="s">
        <v>285</v>
      </c>
      <c r="E36" s="168" t="s">
        <v>286</v>
      </c>
    </row>
    <row r="37" spans="1:5">
      <c r="A37" s="138">
        <f t="shared" si="1"/>
        <v>1</v>
      </c>
      <c r="B37" s="139" t="s">
        <v>451</v>
      </c>
      <c r="C37" s="167">
        <v>30</v>
      </c>
      <c r="D37" s="168" t="s">
        <v>287</v>
      </c>
      <c r="E37" s="168" t="s">
        <v>288</v>
      </c>
    </row>
    <row r="38" spans="1:5">
      <c r="A38" s="138">
        <f t="shared" si="1"/>
        <v>1</v>
      </c>
      <c r="B38" s="139" t="s">
        <v>452</v>
      </c>
      <c r="C38" s="167">
        <v>31</v>
      </c>
      <c r="D38" s="168" t="s">
        <v>289</v>
      </c>
      <c r="E38" s="168" t="s">
        <v>290</v>
      </c>
    </row>
    <row r="39" spans="1:5">
      <c r="A39" s="138">
        <f t="shared" si="1"/>
        <v>1</v>
      </c>
      <c r="B39" s="139" t="s">
        <v>453</v>
      </c>
      <c r="C39" s="167">
        <v>32</v>
      </c>
      <c r="D39" s="168" t="s">
        <v>291</v>
      </c>
      <c r="E39" s="168" t="s">
        <v>350</v>
      </c>
    </row>
    <row r="40" spans="1:5">
      <c r="A40" s="138">
        <f t="shared" si="1"/>
        <v>1</v>
      </c>
      <c r="B40" s="139" t="s">
        <v>454</v>
      </c>
      <c r="C40" s="167">
        <v>33</v>
      </c>
      <c r="D40" s="168" t="s">
        <v>293</v>
      </c>
      <c r="E40" s="168" t="s">
        <v>181</v>
      </c>
    </row>
    <row r="41" spans="1:5">
      <c r="A41" s="138">
        <f t="shared" si="1"/>
        <v>1</v>
      </c>
      <c r="B41" s="139" t="s">
        <v>455</v>
      </c>
      <c r="C41" s="167">
        <v>34</v>
      </c>
      <c r="D41" s="168" t="s">
        <v>295</v>
      </c>
      <c r="E41" s="168" t="s">
        <v>292</v>
      </c>
    </row>
    <row r="42" spans="1:5">
      <c r="A42" s="138">
        <f t="shared" si="1"/>
        <v>1</v>
      </c>
      <c r="B42" s="139" t="s">
        <v>456</v>
      </c>
      <c r="C42" s="167">
        <v>35</v>
      </c>
      <c r="D42" s="168" t="s">
        <v>297</v>
      </c>
      <c r="E42" s="168" t="s">
        <v>294</v>
      </c>
    </row>
    <row r="43" spans="1:5">
      <c r="A43" s="138">
        <f t="shared" si="1"/>
        <v>1</v>
      </c>
      <c r="B43" s="139" t="s">
        <v>457</v>
      </c>
      <c r="C43" s="167">
        <v>36</v>
      </c>
      <c r="D43" s="168" t="s">
        <v>299</v>
      </c>
      <c r="E43" s="168" t="s">
        <v>296</v>
      </c>
    </row>
    <row r="44" spans="1:5">
      <c r="A44" s="138">
        <f t="shared" si="1"/>
        <v>1</v>
      </c>
      <c r="B44" s="139" t="s">
        <v>458</v>
      </c>
      <c r="C44" s="167">
        <v>37</v>
      </c>
      <c r="D44" s="168" t="s">
        <v>300</v>
      </c>
      <c r="E44" s="168" t="s">
        <v>298</v>
      </c>
    </row>
    <row r="45" spans="1:5">
      <c r="A45" s="138">
        <f t="shared" si="1"/>
        <v>1</v>
      </c>
      <c r="B45" s="139" t="s">
        <v>459</v>
      </c>
      <c r="C45" s="167">
        <v>38</v>
      </c>
      <c r="D45" s="168" t="s">
        <v>351</v>
      </c>
      <c r="E45" s="171" t="s">
        <v>301</v>
      </c>
    </row>
    <row r="46" spans="1:5">
      <c r="A46" s="138">
        <f t="shared" si="1"/>
        <v>1</v>
      </c>
      <c r="B46" s="139" t="s">
        <v>460</v>
      </c>
      <c r="C46" s="167">
        <v>39</v>
      </c>
      <c r="D46" s="168" t="s">
        <v>352</v>
      </c>
      <c r="E46" s="171" t="s">
        <v>353</v>
      </c>
    </row>
    <row r="47" spans="1:5">
      <c r="A47" s="138">
        <f t="shared" si="1"/>
        <v>1</v>
      </c>
      <c r="B47" s="139" t="s">
        <v>461</v>
      </c>
      <c r="C47" s="167">
        <v>40</v>
      </c>
      <c r="D47" s="168" t="s">
        <v>302</v>
      </c>
      <c r="E47" s="168" t="s">
        <v>354</v>
      </c>
    </row>
    <row r="48" spans="1:5">
      <c r="A48" s="138">
        <f t="shared" si="1"/>
        <v>1</v>
      </c>
      <c r="B48" s="139" t="s">
        <v>462</v>
      </c>
      <c r="C48" s="167">
        <v>41</v>
      </c>
      <c r="D48" s="168" t="s">
        <v>303</v>
      </c>
      <c r="E48" s="168" t="s">
        <v>304</v>
      </c>
    </row>
    <row r="49" spans="1:5">
      <c r="A49" s="138">
        <f t="shared" si="1"/>
        <v>1</v>
      </c>
      <c r="B49" s="139" t="s">
        <v>463</v>
      </c>
      <c r="C49" s="167">
        <v>42</v>
      </c>
      <c r="D49" s="168" t="s">
        <v>355</v>
      </c>
      <c r="E49" s="168" t="s">
        <v>356</v>
      </c>
    </row>
    <row r="50" spans="1:5">
      <c r="A50" s="138">
        <f t="shared" si="1"/>
        <v>1</v>
      </c>
      <c r="B50" s="139" t="s">
        <v>464</v>
      </c>
      <c r="C50" s="167">
        <v>43</v>
      </c>
      <c r="D50" s="168" t="s">
        <v>357</v>
      </c>
      <c r="E50" s="168" t="s">
        <v>358</v>
      </c>
    </row>
    <row r="51" spans="1:5">
      <c r="A51" s="138"/>
      <c r="B51" s="137"/>
      <c r="C51" s="167" t="s">
        <v>359</v>
      </c>
      <c r="D51" s="168"/>
      <c r="E51" s="168"/>
    </row>
    <row r="52" spans="1:5">
      <c r="A52" s="138">
        <f t="shared" ref="A52:A65" si="2">COUNTIF(B:B,B52)</f>
        <v>1</v>
      </c>
      <c r="B52" s="139" t="s">
        <v>465</v>
      </c>
      <c r="C52" s="167">
        <v>44</v>
      </c>
      <c r="D52" s="168" t="s">
        <v>185</v>
      </c>
      <c r="E52" s="168" t="s">
        <v>186</v>
      </c>
    </row>
    <row r="53" spans="1:5">
      <c r="A53" s="138">
        <f t="shared" si="2"/>
        <v>1</v>
      </c>
      <c r="B53" s="139" t="s">
        <v>466</v>
      </c>
      <c r="C53" s="167">
        <v>45</v>
      </c>
      <c r="D53" s="168" t="s">
        <v>360</v>
      </c>
      <c r="E53" s="168" t="s">
        <v>361</v>
      </c>
    </row>
    <row r="54" spans="1:5">
      <c r="A54" s="138">
        <f t="shared" si="2"/>
        <v>1</v>
      </c>
      <c r="B54" s="139" t="s">
        <v>467</v>
      </c>
      <c r="C54" s="167">
        <v>46</v>
      </c>
      <c r="D54" s="168" t="s">
        <v>187</v>
      </c>
      <c r="E54" s="168" t="s">
        <v>362</v>
      </c>
    </row>
    <row r="55" spans="1:5">
      <c r="A55" s="138">
        <f t="shared" si="2"/>
        <v>1</v>
      </c>
      <c r="B55" s="139" t="s">
        <v>468</v>
      </c>
      <c r="C55" s="167">
        <v>47</v>
      </c>
      <c r="D55" s="168" t="s">
        <v>189</v>
      </c>
      <c r="E55" s="168" t="s">
        <v>184</v>
      </c>
    </row>
    <row r="56" spans="1:5">
      <c r="A56" s="138">
        <f t="shared" si="2"/>
        <v>1</v>
      </c>
      <c r="B56" s="139" t="s">
        <v>469</v>
      </c>
      <c r="C56" s="167">
        <v>48</v>
      </c>
      <c r="D56" s="168" t="s">
        <v>191</v>
      </c>
      <c r="E56" s="168" t="s">
        <v>188</v>
      </c>
    </row>
    <row r="57" spans="1:5">
      <c r="A57" s="138">
        <f t="shared" si="2"/>
        <v>1</v>
      </c>
      <c r="B57" s="139" t="s">
        <v>470</v>
      </c>
      <c r="C57" s="167">
        <v>49</v>
      </c>
      <c r="D57" s="168" t="s">
        <v>363</v>
      </c>
      <c r="E57" s="168" t="s">
        <v>364</v>
      </c>
    </row>
    <row r="58" spans="1:5">
      <c r="A58" s="138">
        <f t="shared" si="2"/>
        <v>1</v>
      </c>
      <c r="B58" s="139" t="s">
        <v>471</v>
      </c>
      <c r="C58" s="167">
        <v>50</v>
      </c>
      <c r="D58" s="168" t="s">
        <v>193</v>
      </c>
      <c r="E58" s="168" t="s">
        <v>365</v>
      </c>
    </row>
    <row r="59" spans="1:5">
      <c r="A59" s="138">
        <f t="shared" si="2"/>
        <v>1</v>
      </c>
      <c r="B59" s="139" t="s">
        <v>472</v>
      </c>
      <c r="C59" s="167">
        <v>51</v>
      </c>
      <c r="D59" s="168" t="s">
        <v>195</v>
      </c>
      <c r="E59" s="168" t="s">
        <v>190</v>
      </c>
    </row>
    <row r="60" spans="1:5">
      <c r="A60" s="138">
        <f t="shared" si="2"/>
        <v>1</v>
      </c>
      <c r="B60" s="139" t="s">
        <v>473</v>
      </c>
      <c r="C60" s="167">
        <v>52</v>
      </c>
      <c r="D60" s="168" t="s">
        <v>197</v>
      </c>
      <c r="E60" s="168" t="s">
        <v>192</v>
      </c>
    </row>
    <row r="61" spans="1:5">
      <c r="A61" s="138">
        <f t="shared" si="2"/>
        <v>1</v>
      </c>
      <c r="B61" s="139" t="s">
        <v>474</v>
      </c>
      <c r="C61" s="167">
        <v>53</v>
      </c>
      <c r="D61" s="168" t="s">
        <v>366</v>
      </c>
      <c r="E61" s="168" t="s">
        <v>194</v>
      </c>
    </row>
    <row r="62" spans="1:5">
      <c r="A62" s="138">
        <f t="shared" si="2"/>
        <v>1</v>
      </c>
      <c r="B62" s="139" t="s">
        <v>475</v>
      </c>
      <c r="C62" s="167">
        <v>54</v>
      </c>
      <c r="D62" s="168" t="s">
        <v>200</v>
      </c>
      <c r="E62" s="168" t="s">
        <v>196</v>
      </c>
    </row>
    <row r="63" spans="1:5">
      <c r="A63" s="138">
        <f t="shared" si="2"/>
        <v>1</v>
      </c>
      <c r="B63" s="139" t="s">
        <v>476</v>
      </c>
      <c r="C63" s="167">
        <v>55</v>
      </c>
      <c r="D63" s="168" t="s">
        <v>201</v>
      </c>
      <c r="E63" s="168" t="s">
        <v>198</v>
      </c>
    </row>
    <row r="64" spans="1:5">
      <c r="A64" s="138">
        <f t="shared" si="2"/>
        <v>1</v>
      </c>
      <c r="B64" s="139" t="s">
        <v>477</v>
      </c>
      <c r="C64" s="167">
        <v>56</v>
      </c>
      <c r="D64" s="168" t="s">
        <v>202</v>
      </c>
      <c r="E64" s="168" t="s">
        <v>199</v>
      </c>
    </row>
    <row r="65" spans="1:5">
      <c r="A65" s="138">
        <f t="shared" si="2"/>
        <v>1</v>
      </c>
      <c r="B65" s="139" t="s">
        <v>478</v>
      </c>
      <c r="C65" s="167">
        <v>57</v>
      </c>
      <c r="D65" s="168" t="s">
        <v>203</v>
      </c>
      <c r="E65" s="168" t="s">
        <v>367</v>
      </c>
    </row>
    <row r="66" spans="1:5">
      <c r="A66" s="138"/>
      <c r="B66" s="137"/>
      <c r="C66" s="167" t="s">
        <v>368</v>
      </c>
      <c r="D66" s="168"/>
      <c r="E66" s="168"/>
    </row>
    <row r="67" spans="1:5">
      <c r="A67" s="138">
        <f t="shared" ref="A67:A79" si="3">COUNTIF(B:B,B67)</f>
        <v>1</v>
      </c>
      <c r="B67" s="139" t="s">
        <v>479</v>
      </c>
      <c r="C67" s="167">
        <v>58</v>
      </c>
      <c r="D67" s="168" t="s">
        <v>204</v>
      </c>
      <c r="E67" s="168" t="s">
        <v>205</v>
      </c>
    </row>
    <row r="68" spans="1:5">
      <c r="A68" s="138">
        <f t="shared" si="3"/>
        <v>1</v>
      </c>
      <c r="B68" s="139" t="s">
        <v>480</v>
      </c>
      <c r="C68" s="167">
        <v>59</v>
      </c>
      <c r="D68" s="168" t="s">
        <v>206</v>
      </c>
      <c r="E68" s="168" t="s">
        <v>369</v>
      </c>
    </row>
    <row r="69" spans="1:5">
      <c r="A69" s="138">
        <f t="shared" si="3"/>
        <v>1</v>
      </c>
      <c r="B69" s="139" t="s">
        <v>481</v>
      </c>
      <c r="C69" s="167">
        <v>60</v>
      </c>
      <c r="D69" s="168" t="s">
        <v>208</v>
      </c>
      <c r="E69" s="168" t="s">
        <v>207</v>
      </c>
    </row>
    <row r="70" spans="1:5">
      <c r="A70" s="138">
        <f t="shared" si="3"/>
        <v>1</v>
      </c>
      <c r="B70" s="139" t="s">
        <v>482</v>
      </c>
      <c r="C70" s="167">
        <v>61</v>
      </c>
      <c r="D70" s="168" t="s">
        <v>370</v>
      </c>
      <c r="E70" s="168" t="s">
        <v>371</v>
      </c>
    </row>
    <row r="71" spans="1:5">
      <c r="A71" s="138">
        <f t="shared" si="3"/>
        <v>1</v>
      </c>
      <c r="B71" s="139" t="s">
        <v>483</v>
      </c>
      <c r="C71" s="167">
        <v>62</v>
      </c>
      <c r="D71" s="168" t="s">
        <v>210</v>
      </c>
      <c r="E71" s="168" t="s">
        <v>209</v>
      </c>
    </row>
    <row r="72" spans="1:5">
      <c r="A72" s="138">
        <f t="shared" si="3"/>
        <v>1</v>
      </c>
      <c r="B72" s="139" t="s">
        <v>484</v>
      </c>
      <c r="C72" s="167">
        <v>63</v>
      </c>
      <c r="D72" s="168" t="s">
        <v>212</v>
      </c>
      <c r="E72" s="168" t="s">
        <v>211</v>
      </c>
    </row>
    <row r="73" spans="1:5">
      <c r="A73" s="138">
        <f t="shared" si="3"/>
        <v>1</v>
      </c>
      <c r="B73" s="139" t="s">
        <v>485</v>
      </c>
      <c r="C73" s="167">
        <v>64</v>
      </c>
      <c r="D73" s="168" t="s">
        <v>372</v>
      </c>
      <c r="E73" s="168" t="s">
        <v>373</v>
      </c>
    </row>
    <row r="74" spans="1:5">
      <c r="A74" s="138">
        <f t="shared" si="3"/>
        <v>1</v>
      </c>
      <c r="B74" s="139" t="s">
        <v>486</v>
      </c>
      <c r="C74" s="167">
        <v>65</v>
      </c>
      <c r="D74" s="168" t="s">
        <v>214</v>
      </c>
      <c r="E74" s="168" t="s">
        <v>213</v>
      </c>
    </row>
    <row r="75" spans="1:5">
      <c r="A75" s="138">
        <f t="shared" si="3"/>
        <v>1</v>
      </c>
      <c r="B75" s="139" t="s">
        <v>487</v>
      </c>
      <c r="C75" s="167">
        <v>66</v>
      </c>
      <c r="D75" s="168" t="s">
        <v>374</v>
      </c>
      <c r="E75" s="168" t="s">
        <v>215</v>
      </c>
    </row>
    <row r="76" spans="1:5">
      <c r="A76" s="138">
        <f t="shared" si="3"/>
        <v>1</v>
      </c>
      <c r="B76" s="139" t="s">
        <v>488</v>
      </c>
      <c r="C76" s="167">
        <v>67</v>
      </c>
      <c r="D76" s="168" t="s">
        <v>217</v>
      </c>
      <c r="E76" s="171" t="s">
        <v>375</v>
      </c>
    </row>
    <row r="77" spans="1:5">
      <c r="A77" s="138">
        <f t="shared" si="3"/>
        <v>1</v>
      </c>
      <c r="B77" s="139" t="s">
        <v>489</v>
      </c>
      <c r="C77" s="167">
        <v>68</v>
      </c>
      <c r="D77" s="168" t="s">
        <v>218</v>
      </c>
      <c r="E77" s="168" t="s">
        <v>216</v>
      </c>
    </row>
    <row r="78" spans="1:5">
      <c r="A78" s="138">
        <f t="shared" si="3"/>
        <v>1</v>
      </c>
      <c r="B78" s="139" t="s">
        <v>490</v>
      </c>
      <c r="C78" s="167">
        <v>69</v>
      </c>
      <c r="D78" s="168" t="s">
        <v>376</v>
      </c>
      <c r="E78" s="168" t="s">
        <v>377</v>
      </c>
    </row>
    <row r="79" spans="1:5">
      <c r="A79" s="138">
        <f t="shared" si="3"/>
        <v>1</v>
      </c>
      <c r="B79" s="139" t="s">
        <v>491</v>
      </c>
      <c r="C79" s="167">
        <v>70</v>
      </c>
      <c r="D79" s="168" t="s">
        <v>378</v>
      </c>
      <c r="E79" s="168" t="s">
        <v>379</v>
      </c>
    </row>
    <row r="80" spans="1:5">
      <c r="A80" s="138">
        <f t="shared" ref="A80:A82" si="4">COUNTIF(B:B,B80)</f>
        <v>1</v>
      </c>
      <c r="B80" s="139" t="s">
        <v>492</v>
      </c>
      <c r="C80" s="167">
        <v>71</v>
      </c>
      <c r="D80" s="168" t="s">
        <v>380</v>
      </c>
      <c r="E80" s="168" t="s">
        <v>381</v>
      </c>
    </row>
    <row r="81" spans="1:5">
      <c r="A81" s="138">
        <f t="shared" si="4"/>
        <v>1</v>
      </c>
      <c r="B81" s="139" t="s">
        <v>493</v>
      </c>
      <c r="C81" s="167">
        <v>72</v>
      </c>
      <c r="D81" s="168" t="s">
        <v>220</v>
      </c>
      <c r="E81" s="168" t="s">
        <v>382</v>
      </c>
    </row>
    <row r="82" spans="1:5">
      <c r="A82" s="138">
        <f t="shared" si="4"/>
        <v>1</v>
      </c>
      <c r="B82" s="139" t="s">
        <v>494</v>
      </c>
      <c r="C82" s="167">
        <v>73</v>
      </c>
      <c r="D82" s="168" t="s">
        <v>221</v>
      </c>
      <c r="E82" s="168" t="s">
        <v>219</v>
      </c>
    </row>
    <row r="83" spans="1:5">
      <c r="A83" s="138"/>
      <c r="B83" s="137"/>
      <c r="C83" s="167" t="s">
        <v>383</v>
      </c>
      <c r="D83" s="168"/>
      <c r="E83" s="168"/>
    </row>
    <row r="84" spans="1:5">
      <c r="A84" s="138">
        <f>COUNTIF(B:B,B84)</f>
        <v>1</v>
      </c>
      <c r="B84" s="139" t="s">
        <v>495</v>
      </c>
      <c r="C84" s="167">
        <v>74</v>
      </c>
      <c r="D84" s="168" t="s">
        <v>222</v>
      </c>
      <c r="E84" s="168" t="s">
        <v>161</v>
      </c>
    </row>
    <row r="85" spans="1:5">
      <c r="A85" s="138">
        <f>COUNTIF(B:B,B85)</f>
        <v>1</v>
      </c>
      <c r="B85" s="139" t="s">
        <v>496</v>
      </c>
      <c r="C85" s="167">
        <v>75</v>
      </c>
      <c r="D85" s="168" t="s">
        <v>224</v>
      </c>
      <c r="E85" s="168" t="s">
        <v>162</v>
      </c>
    </row>
    <row r="86" spans="1:5">
      <c r="A86" s="138">
        <f>COUNTIF(B:B,B86)</f>
        <v>1</v>
      </c>
      <c r="B86" s="139" t="s">
        <v>497</v>
      </c>
      <c r="C86" s="167">
        <v>76</v>
      </c>
      <c r="D86" s="168" t="s">
        <v>226</v>
      </c>
      <c r="E86" s="168" t="s">
        <v>384</v>
      </c>
    </row>
    <row r="87" spans="1:5">
      <c r="A87" s="138">
        <f>COUNTIF(B:B,B87)</f>
        <v>1</v>
      </c>
      <c r="B87" s="139" t="s">
        <v>498</v>
      </c>
      <c r="C87" s="167">
        <v>77</v>
      </c>
      <c r="D87" s="168" t="s">
        <v>227</v>
      </c>
      <c r="E87" s="168" t="s">
        <v>385</v>
      </c>
    </row>
    <row r="88" spans="1:5">
      <c r="A88" s="138">
        <f t="shared" ref="A88:A95" si="5">COUNTIF(B:B,B88)</f>
        <v>1</v>
      </c>
      <c r="B88" s="139" t="s">
        <v>499</v>
      </c>
      <c r="C88" s="167">
        <v>78</v>
      </c>
      <c r="D88" s="168" t="s">
        <v>228</v>
      </c>
      <c r="E88" s="168" t="s">
        <v>223</v>
      </c>
    </row>
    <row r="89" spans="1:5">
      <c r="A89" s="138">
        <f t="shared" si="5"/>
        <v>1</v>
      </c>
      <c r="B89" s="139" t="s">
        <v>500</v>
      </c>
      <c r="C89" s="167">
        <v>79</v>
      </c>
      <c r="D89" s="168" t="s">
        <v>230</v>
      </c>
      <c r="E89" s="168" t="s">
        <v>386</v>
      </c>
    </row>
    <row r="90" spans="1:5">
      <c r="A90" s="138">
        <f t="shared" si="5"/>
        <v>1</v>
      </c>
      <c r="B90" s="139" t="s">
        <v>501</v>
      </c>
      <c r="C90" s="167">
        <v>80</v>
      </c>
      <c r="D90" s="168" t="s">
        <v>231</v>
      </c>
      <c r="E90" s="168" t="s">
        <v>225</v>
      </c>
    </row>
    <row r="91" spans="1:5">
      <c r="A91" s="138">
        <f t="shared" si="5"/>
        <v>1</v>
      </c>
      <c r="B91" s="139" t="s">
        <v>502</v>
      </c>
      <c r="C91" s="167">
        <v>81</v>
      </c>
      <c r="D91" s="168" t="s">
        <v>387</v>
      </c>
      <c r="E91" s="168" t="s">
        <v>388</v>
      </c>
    </row>
    <row r="92" spans="1:5">
      <c r="A92" s="138">
        <f t="shared" si="5"/>
        <v>1</v>
      </c>
      <c r="B92" s="139" t="s">
        <v>503</v>
      </c>
      <c r="C92" s="167">
        <v>82</v>
      </c>
      <c r="D92" s="168" t="s">
        <v>389</v>
      </c>
      <c r="E92" s="168" t="s">
        <v>390</v>
      </c>
    </row>
    <row r="93" spans="1:5">
      <c r="A93" s="138">
        <f t="shared" si="5"/>
        <v>1</v>
      </c>
      <c r="B93" s="139" t="s">
        <v>504</v>
      </c>
      <c r="C93" s="167">
        <v>83</v>
      </c>
      <c r="D93" s="168" t="s">
        <v>232</v>
      </c>
      <c r="E93" s="168" t="s">
        <v>229</v>
      </c>
    </row>
    <row r="94" spans="1:5">
      <c r="A94" s="138">
        <f t="shared" si="5"/>
        <v>1</v>
      </c>
      <c r="B94" s="139" t="s">
        <v>505</v>
      </c>
      <c r="C94" s="167">
        <v>84</v>
      </c>
      <c r="D94" s="168" t="s">
        <v>233</v>
      </c>
      <c r="E94" s="168" t="s">
        <v>160</v>
      </c>
    </row>
    <row r="95" spans="1:5">
      <c r="A95" s="138">
        <f t="shared" si="5"/>
        <v>1</v>
      </c>
      <c r="B95" s="139" t="s">
        <v>506</v>
      </c>
      <c r="C95" s="167">
        <v>85</v>
      </c>
      <c r="D95" s="168" t="s">
        <v>391</v>
      </c>
      <c r="E95" s="168" t="s">
        <v>392</v>
      </c>
    </row>
    <row r="96" spans="1:5">
      <c r="A96" s="138"/>
      <c r="B96" s="137"/>
      <c r="C96" s="167" t="s">
        <v>393</v>
      </c>
      <c r="D96" s="168"/>
      <c r="E96" s="168"/>
    </row>
    <row r="97" spans="1:5">
      <c r="A97" s="138">
        <f>COUNTIF(B:B,B97)</f>
        <v>1</v>
      </c>
      <c r="B97" s="139" t="s">
        <v>507</v>
      </c>
      <c r="C97" s="167">
        <v>86</v>
      </c>
      <c r="D97" s="168" t="s">
        <v>394</v>
      </c>
      <c r="E97" s="168" t="s">
        <v>235</v>
      </c>
    </row>
    <row r="98" spans="1:5">
      <c r="A98" s="138">
        <f t="shared" ref="A98:A106" si="6">COUNTIF(B:B,B98)</f>
        <v>1</v>
      </c>
      <c r="B98" s="139" t="s">
        <v>508</v>
      </c>
      <c r="C98" s="167">
        <v>87</v>
      </c>
      <c r="D98" s="168" t="s">
        <v>236</v>
      </c>
      <c r="E98" s="168" t="s">
        <v>237</v>
      </c>
    </row>
    <row r="99" spans="1:5">
      <c r="A99" s="138">
        <f t="shared" si="6"/>
        <v>1</v>
      </c>
      <c r="B99" s="139" t="s">
        <v>509</v>
      </c>
      <c r="C99" s="167">
        <v>88</v>
      </c>
      <c r="D99" s="168" t="s">
        <v>159</v>
      </c>
      <c r="E99" s="168" t="s">
        <v>168</v>
      </c>
    </row>
    <row r="100" spans="1:5">
      <c r="A100" s="138">
        <f t="shared" si="6"/>
        <v>1</v>
      </c>
      <c r="B100" s="139" t="s">
        <v>510</v>
      </c>
      <c r="C100" s="167">
        <v>89</v>
      </c>
      <c r="D100" s="168" t="s">
        <v>395</v>
      </c>
      <c r="E100" s="168" t="s">
        <v>238</v>
      </c>
    </row>
    <row r="101" spans="1:5">
      <c r="A101" s="138">
        <f t="shared" si="6"/>
        <v>1</v>
      </c>
      <c r="B101" s="139" t="s">
        <v>511</v>
      </c>
      <c r="C101" s="167">
        <v>90</v>
      </c>
      <c r="D101" s="168" t="s">
        <v>240</v>
      </c>
      <c r="E101" s="168" t="s">
        <v>166</v>
      </c>
    </row>
    <row r="102" spans="1:5">
      <c r="A102" s="138">
        <f t="shared" si="6"/>
        <v>1</v>
      </c>
      <c r="B102" s="139" t="s">
        <v>512</v>
      </c>
      <c r="C102" s="167">
        <v>91</v>
      </c>
      <c r="D102" s="168" t="s">
        <v>158</v>
      </c>
      <c r="E102" s="168" t="s">
        <v>239</v>
      </c>
    </row>
    <row r="103" spans="1:5">
      <c r="A103" s="138">
        <f t="shared" si="6"/>
        <v>1</v>
      </c>
      <c r="B103" s="139" t="s">
        <v>513</v>
      </c>
      <c r="C103" s="167">
        <v>92</v>
      </c>
      <c r="D103" s="168" t="s">
        <v>241</v>
      </c>
      <c r="E103" s="168" t="s">
        <v>164</v>
      </c>
    </row>
    <row r="104" spans="1:5">
      <c r="A104" s="138">
        <f t="shared" si="6"/>
        <v>1</v>
      </c>
      <c r="B104" s="139" t="s">
        <v>514</v>
      </c>
      <c r="C104" s="167">
        <v>93</v>
      </c>
      <c r="D104" s="168" t="s">
        <v>243</v>
      </c>
      <c r="E104" s="168" t="s">
        <v>242</v>
      </c>
    </row>
    <row r="105" spans="1:5">
      <c r="A105" s="138">
        <f t="shared" si="6"/>
        <v>1</v>
      </c>
      <c r="B105" s="139" t="s">
        <v>515</v>
      </c>
      <c r="C105" s="167">
        <v>94</v>
      </c>
      <c r="D105" s="168" t="s">
        <v>396</v>
      </c>
      <c r="E105" s="168" t="s">
        <v>397</v>
      </c>
    </row>
    <row r="106" spans="1:5">
      <c r="A106" s="138">
        <f t="shared" si="6"/>
        <v>1</v>
      </c>
      <c r="B106" s="139" t="s">
        <v>516</v>
      </c>
      <c r="C106" s="167">
        <v>95</v>
      </c>
      <c r="D106" s="168" t="s">
        <v>398</v>
      </c>
      <c r="E106" s="168" t="s">
        <v>399</v>
      </c>
    </row>
    <row r="107" spans="1:5">
      <c r="A107" s="138"/>
      <c r="B107" s="137"/>
      <c r="C107" s="167" t="s">
        <v>400</v>
      </c>
      <c r="D107" s="168"/>
      <c r="E107" s="168"/>
    </row>
    <row r="108" spans="1:5">
      <c r="A108" s="138">
        <f>COUNTIF(B:B,B108)</f>
        <v>1</v>
      </c>
      <c r="B108" s="139" t="s">
        <v>517</v>
      </c>
      <c r="C108" s="167">
        <v>96</v>
      </c>
      <c r="D108" s="168" t="s">
        <v>401</v>
      </c>
      <c r="E108" s="168" t="s">
        <v>402</v>
      </c>
    </row>
    <row r="109" spans="1:5">
      <c r="A109" s="138">
        <f t="shared" ref="A109:A130" si="7">COUNTIF(B:B,B109)</f>
        <v>1</v>
      </c>
      <c r="B109" s="139" t="s">
        <v>518</v>
      </c>
      <c r="C109" s="167">
        <v>97</v>
      </c>
      <c r="D109" s="168" t="s">
        <v>244</v>
      </c>
      <c r="E109" s="168" t="s">
        <v>245</v>
      </c>
    </row>
    <row r="110" spans="1:5">
      <c r="A110" s="138">
        <f t="shared" si="7"/>
        <v>1</v>
      </c>
      <c r="B110" s="139" t="s">
        <v>519</v>
      </c>
      <c r="C110" s="167">
        <v>98</v>
      </c>
      <c r="D110" s="168" t="s">
        <v>247</v>
      </c>
      <c r="E110" s="168" t="s">
        <v>403</v>
      </c>
    </row>
    <row r="111" spans="1:5">
      <c r="A111" s="138">
        <f t="shared" si="7"/>
        <v>1</v>
      </c>
      <c r="B111" s="139" t="s">
        <v>520</v>
      </c>
      <c r="C111" s="167">
        <v>99</v>
      </c>
      <c r="D111" s="168" t="s">
        <v>249</v>
      </c>
      <c r="E111" s="168" t="s">
        <v>248</v>
      </c>
    </row>
    <row r="112" spans="1:5">
      <c r="A112" s="138">
        <f t="shared" si="7"/>
        <v>1</v>
      </c>
      <c r="B112" s="139" t="s">
        <v>521</v>
      </c>
      <c r="C112" s="167">
        <v>100</v>
      </c>
      <c r="D112" s="168" t="s">
        <v>404</v>
      </c>
      <c r="E112" s="168" t="s">
        <v>250</v>
      </c>
    </row>
    <row r="113" spans="1:5">
      <c r="A113" s="138">
        <f t="shared" si="7"/>
        <v>1</v>
      </c>
      <c r="B113" s="139" t="s">
        <v>522</v>
      </c>
      <c r="C113" s="167">
        <v>101</v>
      </c>
      <c r="D113" s="168" t="s">
        <v>254</v>
      </c>
      <c r="E113" s="168" t="s">
        <v>252</v>
      </c>
    </row>
    <row r="114" spans="1:5">
      <c r="A114" s="138">
        <f t="shared" si="7"/>
        <v>1</v>
      </c>
      <c r="B114" s="139" t="s">
        <v>523</v>
      </c>
      <c r="C114" s="167">
        <v>102</v>
      </c>
      <c r="D114" s="168" t="s">
        <v>405</v>
      </c>
      <c r="E114" s="168" t="s">
        <v>406</v>
      </c>
    </row>
    <row r="115" spans="1:5">
      <c r="A115" s="138">
        <f t="shared" si="7"/>
        <v>1</v>
      </c>
      <c r="B115" s="139" t="s">
        <v>524</v>
      </c>
      <c r="C115" s="167">
        <v>103</v>
      </c>
      <c r="D115" s="168" t="s">
        <v>407</v>
      </c>
      <c r="E115" s="168" t="s">
        <v>253</v>
      </c>
    </row>
    <row r="116" spans="1:5">
      <c r="A116" s="138">
        <f t="shared" si="7"/>
        <v>1</v>
      </c>
      <c r="B116" s="139" t="s">
        <v>525</v>
      </c>
      <c r="C116" s="167">
        <v>104</v>
      </c>
      <c r="D116" s="168" t="s">
        <v>408</v>
      </c>
      <c r="E116" s="168" t="s">
        <v>409</v>
      </c>
    </row>
    <row r="117" spans="1:5">
      <c r="A117" s="138">
        <f t="shared" si="7"/>
        <v>1</v>
      </c>
      <c r="B117" s="139" t="s">
        <v>526</v>
      </c>
      <c r="C117" s="167">
        <v>105</v>
      </c>
      <c r="D117" s="168" t="s">
        <v>410</v>
      </c>
      <c r="E117" s="168" t="s">
        <v>411</v>
      </c>
    </row>
    <row r="118" spans="1:5">
      <c r="A118" s="138">
        <f t="shared" si="7"/>
        <v>1</v>
      </c>
      <c r="B118" s="139" t="s">
        <v>527</v>
      </c>
      <c r="C118" s="167">
        <v>106</v>
      </c>
      <c r="D118" s="168" t="s">
        <v>255</v>
      </c>
      <c r="E118" s="168" t="s">
        <v>258</v>
      </c>
    </row>
    <row r="119" spans="1:5">
      <c r="A119" s="138">
        <f t="shared" si="7"/>
        <v>1</v>
      </c>
      <c r="B119" s="139" t="s">
        <v>528</v>
      </c>
      <c r="C119" s="167">
        <v>107</v>
      </c>
      <c r="D119" s="168" t="s">
        <v>256</v>
      </c>
      <c r="E119" s="168" t="s">
        <v>412</v>
      </c>
    </row>
    <row r="120" spans="1:5">
      <c r="A120" s="138">
        <f t="shared" si="7"/>
        <v>1</v>
      </c>
      <c r="B120" s="139" t="s">
        <v>529</v>
      </c>
      <c r="C120" s="167">
        <v>108</v>
      </c>
      <c r="D120" s="168" t="s">
        <v>257</v>
      </c>
      <c r="E120" s="168" t="s">
        <v>413</v>
      </c>
    </row>
    <row r="121" spans="1:5">
      <c r="A121" s="138">
        <f t="shared" si="7"/>
        <v>1</v>
      </c>
      <c r="B121" s="139" t="s">
        <v>530</v>
      </c>
      <c r="C121" s="167">
        <v>109</v>
      </c>
      <c r="D121" s="168" t="s">
        <v>414</v>
      </c>
      <c r="E121" s="168" t="s">
        <v>415</v>
      </c>
    </row>
    <row r="122" spans="1:5">
      <c r="A122" s="138">
        <f t="shared" si="7"/>
        <v>1</v>
      </c>
      <c r="B122" s="139" t="s">
        <v>531</v>
      </c>
      <c r="C122" s="167">
        <v>110</v>
      </c>
      <c r="D122" s="168" t="s">
        <v>260</v>
      </c>
      <c r="E122" s="168" t="s">
        <v>261</v>
      </c>
    </row>
    <row r="123" spans="1:5">
      <c r="A123" s="138">
        <f t="shared" si="7"/>
        <v>1</v>
      </c>
      <c r="B123" s="139" t="s">
        <v>532</v>
      </c>
      <c r="C123" s="167">
        <v>111</v>
      </c>
      <c r="D123" s="168" t="s">
        <v>262</v>
      </c>
      <c r="E123" s="168" t="s">
        <v>263</v>
      </c>
    </row>
    <row r="124" spans="1:5">
      <c r="A124" s="138">
        <f t="shared" si="7"/>
        <v>1</v>
      </c>
      <c r="B124" s="139" t="s">
        <v>533</v>
      </c>
      <c r="C124" s="167">
        <v>112</v>
      </c>
      <c r="D124" s="168" t="s">
        <v>416</v>
      </c>
      <c r="E124" s="168" t="s">
        <v>265</v>
      </c>
    </row>
    <row r="125" spans="1:5">
      <c r="A125" s="138">
        <f t="shared" si="7"/>
        <v>1</v>
      </c>
      <c r="B125" s="139" t="s">
        <v>534</v>
      </c>
      <c r="C125" s="167">
        <v>113</v>
      </c>
      <c r="D125" s="168" t="s">
        <v>264</v>
      </c>
      <c r="E125" s="168" t="s">
        <v>268</v>
      </c>
    </row>
    <row r="126" spans="1:5">
      <c r="A126" s="138">
        <f t="shared" si="7"/>
        <v>1</v>
      </c>
      <c r="B126" s="139" t="s">
        <v>535</v>
      </c>
      <c r="C126" s="167">
        <v>114</v>
      </c>
      <c r="D126" s="168" t="s">
        <v>266</v>
      </c>
      <c r="E126" s="168" t="s">
        <v>269</v>
      </c>
    </row>
    <row r="127" spans="1:5">
      <c r="A127" s="138">
        <f t="shared" si="7"/>
        <v>1</v>
      </c>
      <c r="B127" s="139" t="s">
        <v>536</v>
      </c>
      <c r="C127" s="167">
        <v>115</v>
      </c>
      <c r="D127" s="168" t="s">
        <v>270</v>
      </c>
      <c r="E127" s="168" t="s">
        <v>272</v>
      </c>
    </row>
    <row r="128" spans="1:5">
      <c r="A128" s="138">
        <f t="shared" si="7"/>
        <v>1</v>
      </c>
      <c r="B128" s="139" t="s">
        <v>537</v>
      </c>
      <c r="C128" s="167">
        <v>116</v>
      </c>
      <c r="D128" s="168" t="s">
        <v>417</v>
      </c>
      <c r="E128" s="168" t="s">
        <v>418</v>
      </c>
    </row>
    <row r="129" spans="1:5">
      <c r="A129" s="138">
        <f t="shared" si="7"/>
        <v>1</v>
      </c>
      <c r="B129" s="139" t="s">
        <v>538</v>
      </c>
      <c r="C129" s="167">
        <v>117</v>
      </c>
      <c r="D129" s="168" t="s">
        <v>273</v>
      </c>
      <c r="E129" s="168" t="s">
        <v>274</v>
      </c>
    </row>
    <row r="130" spans="1:5">
      <c r="A130" s="138">
        <f t="shared" si="7"/>
        <v>1</v>
      </c>
      <c r="B130" s="139" t="s">
        <v>539</v>
      </c>
      <c r="C130" s="167">
        <v>118</v>
      </c>
      <c r="D130" s="168" t="s">
        <v>419</v>
      </c>
      <c r="E130" s="168" t="s">
        <v>420</v>
      </c>
    </row>
  </sheetData>
  <mergeCells count="6">
    <mergeCell ref="G18:G21"/>
    <mergeCell ref="C1:F2"/>
    <mergeCell ref="D3:F3"/>
    <mergeCell ref="G6:G10"/>
    <mergeCell ref="G11:G14"/>
    <mergeCell ref="G15:G16"/>
  </mergeCells>
  <phoneticPr fontId="3"/>
  <printOptions horizontalCentered="1"/>
  <pageMargins left="0.31496062992125984" right="0.31496062992125984" top="0.39370078740157483" bottom="0.19685039370078741" header="0" footer="0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H136"/>
  <sheetViews>
    <sheetView showGridLines="0" view="pageBreakPreview" zoomScale="130" zoomScaleNormal="140" zoomScaleSheetLayoutView="130" workbookViewId="0">
      <selection sqref="A1:AH1"/>
    </sheetView>
  </sheetViews>
  <sheetFormatPr defaultRowHeight="13.2"/>
  <cols>
    <col min="1" max="1" width="5.6640625" style="14" customWidth="1"/>
    <col min="2" max="2" width="1.6640625" customWidth="1"/>
    <col min="3" max="3" width="28.21875" style="14" customWidth="1"/>
    <col min="4" max="6" width="3.6640625" customWidth="1"/>
    <col min="7" max="7" width="1.109375" customWidth="1"/>
    <col min="8" max="8" width="3.6640625" customWidth="1"/>
    <col min="9" max="9" width="1" customWidth="1"/>
    <col min="10" max="10" width="3.6640625" customWidth="1"/>
    <col min="11" max="11" width="1" customWidth="1"/>
    <col min="12" max="12" width="3.6640625" customWidth="1"/>
    <col min="13" max="13" width="1.109375" customWidth="1"/>
    <col min="14" max="21" width="3.6640625" customWidth="1"/>
    <col min="22" max="22" width="1" customWidth="1"/>
    <col min="23" max="23" width="3.6640625" customWidth="1"/>
    <col min="24" max="24" width="1.109375" customWidth="1"/>
    <col min="25" max="25" width="3.6640625" customWidth="1"/>
    <col min="26" max="26" width="1.109375" customWidth="1"/>
    <col min="27" max="27" width="3.6640625" customWidth="1"/>
    <col min="28" max="28" width="1" customWidth="1"/>
    <col min="29" max="31" width="3.6640625" customWidth="1"/>
    <col min="32" max="32" width="28.21875" style="14" customWidth="1"/>
    <col min="33" max="33" width="1.6640625" customWidth="1"/>
    <col min="34" max="34" width="5.6640625" style="14" customWidth="1"/>
    <col min="256" max="256" width="7.109375" customWidth="1"/>
    <col min="257" max="257" width="2.6640625" customWidth="1"/>
    <col min="258" max="260" width="8.6640625" customWidth="1"/>
    <col min="261" max="261" width="4.6640625" customWidth="1"/>
    <col min="262" max="262" width="2.33203125" customWidth="1"/>
    <col min="263" max="263" width="4.6640625" customWidth="1"/>
    <col min="264" max="264" width="2.88671875" customWidth="1"/>
    <col min="265" max="265" width="3.33203125" customWidth="1"/>
    <col min="266" max="267" width="4.6640625" customWidth="1"/>
    <col min="268" max="268" width="1.88671875" customWidth="1"/>
    <col min="269" max="269" width="2.44140625" customWidth="1"/>
    <col min="270" max="270" width="3.109375" customWidth="1"/>
    <col min="271" max="271" width="2.33203125" customWidth="1"/>
    <col min="272" max="273" width="4.6640625" customWidth="1"/>
    <col min="274" max="274" width="2.33203125" customWidth="1"/>
    <col min="275" max="275" width="3.109375" customWidth="1"/>
    <col min="276" max="276" width="2.88671875" customWidth="1"/>
    <col min="277" max="277" width="2.109375" customWidth="1"/>
    <col min="278" max="279" width="4.6640625" customWidth="1"/>
    <col min="280" max="280" width="3.33203125" customWidth="1"/>
    <col min="281" max="281" width="2.88671875" customWidth="1"/>
    <col min="282" max="282" width="4.6640625" customWidth="1"/>
    <col min="283" max="283" width="2.88671875" customWidth="1"/>
    <col min="284" max="284" width="4.6640625" customWidth="1"/>
    <col min="285" max="287" width="8.6640625" customWidth="1"/>
    <col min="288" max="288" width="2.6640625" customWidth="1"/>
    <col min="289" max="289" width="7.88671875" customWidth="1"/>
    <col min="512" max="512" width="7.109375" customWidth="1"/>
    <col min="513" max="513" width="2.6640625" customWidth="1"/>
    <col min="514" max="516" width="8.6640625" customWidth="1"/>
    <col min="517" max="517" width="4.6640625" customWidth="1"/>
    <col min="518" max="518" width="2.33203125" customWidth="1"/>
    <col min="519" max="519" width="4.6640625" customWidth="1"/>
    <col min="520" max="520" width="2.88671875" customWidth="1"/>
    <col min="521" max="521" width="3.33203125" customWidth="1"/>
    <col min="522" max="523" width="4.6640625" customWidth="1"/>
    <col min="524" max="524" width="1.88671875" customWidth="1"/>
    <col min="525" max="525" width="2.44140625" customWidth="1"/>
    <col min="526" max="526" width="3.109375" customWidth="1"/>
    <col min="527" max="527" width="2.33203125" customWidth="1"/>
    <col min="528" max="529" width="4.6640625" customWidth="1"/>
    <col min="530" max="530" width="2.33203125" customWidth="1"/>
    <col min="531" max="531" width="3.109375" customWidth="1"/>
    <col min="532" max="532" width="2.88671875" customWidth="1"/>
    <col min="533" max="533" width="2.109375" customWidth="1"/>
    <col min="534" max="535" width="4.6640625" customWidth="1"/>
    <col min="536" max="536" width="3.33203125" customWidth="1"/>
    <col min="537" max="537" width="2.88671875" customWidth="1"/>
    <col min="538" max="538" width="4.6640625" customWidth="1"/>
    <col min="539" max="539" width="2.88671875" customWidth="1"/>
    <col min="540" max="540" width="4.6640625" customWidth="1"/>
    <col min="541" max="543" width="8.6640625" customWidth="1"/>
    <col min="544" max="544" width="2.6640625" customWidth="1"/>
    <col min="545" max="545" width="7.88671875" customWidth="1"/>
    <col min="768" max="768" width="7.109375" customWidth="1"/>
    <col min="769" max="769" width="2.6640625" customWidth="1"/>
    <col min="770" max="772" width="8.6640625" customWidth="1"/>
    <col min="773" max="773" width="4.6640625" customWidth="1"/>
    <col min="774" max="774" width="2.33203125" customWidth="1"/>
    <col min="775" max="775" width="4.6640625" customWidth="1"/>
    <col min="776" max="776" width="2.88671875" customWidth="1"/>
    <col min="777" max="777" width="3.33203125" customWidth="1"/>
    <col min="778" max="779" width="4.6640625" customWidth="1"/>
    <col min="780" max="780" width="1.88671875" customWidth="1"/>
    <col min="781" max="781" width="2.44140625" customWidth="1"/>
    <col min="782" max="782" width="3.109375" customWidth="1"/>
    <col min="783" max="783" width="2.33203125" customWidth="1"/>
    <col min="784" max="785" width="4.6640625" customWidth="1"/>
    <col min="786" max="786" width="2.33203125" customWidth="1"/>
    <col min="787" max="787" width="3.109375" customWidth="1"/>
    <col min="788" max="788" width="2.88671875" customWidth="1"/>
    <col min="789" max="789" width="2.109375" customWidth="1"/>
    <col min="790" max="791" width="4.6640625" customWidth="1"/>
    <col min="792" max="792" width="3.33203125" customWidth="1"/>
    <col min="793" max="793" width="2.88671875" customWidth="1"/>
    <col min="794" max="794" width="4.6640625" customWidth="1"/>
    <col min="795" max="795" width="2.88671875" customWidth="1"/>
    <col min="796" max="796" width="4.6640625" customWidth="1"/>
    <col min="797" max="799" width="8.6640625" customWidth="1"/>
    <col min="800" max="800" width="2.6640625" customWidth="1"/>
    <col min="801" max="801" width="7.88671875" customWidth="1"/>
    <col min="1024" max="1024" width="7.109375" customWidth="1"/>
    <col min="1025" max="1025" width="2.6640625" customWidth="1"/>
    <col min="1026" max="1028" width="8.6640625" customWidth="1"/>
    <col min="1029" max="1029" width="4.6640625" customWidth="1"/>
    <col min="1030" max="1030" width="2.33203125" customWidth="1"/>
    <col min="1031" max="1031" width="4.6640625" customWidth="1"/>
    <col min="1032" max="1032" width="2.88671875" customWidth="1"/>
    <col min="1033" max="1033" width="3.33203125" customWidth="1"/>
    <col min="1034" max="1035" width="4.6640625" customWidth="1"/>
    <col min="1036" max="1036" width="1.88671875" customWidth="1"/>
    <col min="1037" max="1037" width="2.44140625" customWidth="1"/>
    <col min="1038" max="1038" width="3.109375" customWidth="1"/>
    <col min="1039" max="1039" width="2.33203125" customWidth="1"/>
    <col min="1040" max="1041" width="4.6640625" customWidth="1"/>
    <col min="1042" max="1042" width="2.33203125" customWidth="1"/>
    <col min="1043" max="1043" width="3.109375" customWidth="1"/>
    <col min="1044" max="1044" width="2.88671875" customWidth="1"/>
    <col min="1045" max="1045" width="2.109375" customWidth="1"/>
    <col min="1046" max="1047" width="4.6640625" customWidth="1"/>
    <col min="1048" max="1048" width="3.33203125" customWidth="1"/>
    <col min="1049" max="1049" width="2.88671875" customWidth="1"/>
    <col min="1050" max="1050" width="4.6640625" customWidth="1"/>
    <col min="1051" max="1051" width="2.88671875" customWidth="1"/>
    <col min="1052" max="1052" width="4.6640625" customWidth="1"/>
    <col min="1053" max="1055" width="8.6640625" customWidth="1"/>
    <col min="1056" max="1056" width="2.6640625" customWidth="1"/>
    <col min="1057" max="1057" width="7.88671875" customWidth="1"/>
    <col min="1280" max="1280" width="7.109375" customWidth="1"/>
    <col min="1281" max="1281" width="2.6640625" customWidth="1"/>
    <col min="1282" max="1284" width="8.6640625" customWidth="1"/>
    <col min="1285" max="1285" width="4.6640625" customWidth="1"/>
    <col min="1286" max="1286" width="2.33203125" customWidth="1"/>
    <col min="1287" max="1287" width="4.6640625" customWidth="1"/>
    <col min="1288" max="1288" width="2.88671875" customWidth="1"/>
    <col min="1289" max="1289" width="3.33203125" customWidth="1"/>
    <col min="1290" max="1291" width="4.6640625" customWidth="1"/>
    <col min="1292" max="1292" width="1.88671875" customWidth="1"/>
    <col min="1293" max="1293" width="2.44140625" customWidth="1"/>
    <col min="1294" max="1294" width="3.109375" customWidth="1"/>
    <col min="1295" max="1295" width="2.33203125" customWidth="1"/>
    <col min="1296" max="1297" width="4.6640625" customWidth="1"/>
    <col min="1298" max="1298" width="2.33203125" customWidth="1"/>
    <col min="1299" max="1299" width="3.109375" customWidth="1"/>
    <col min="1300" max="1300" width="2.88671875" customWidth="1"/>
    <col min="1301" max="1301" width="2.109375" customWidth="1"/>
    <col min="1302" max="1303" width="4.6640625" customWidth="1"/>
    <col min="1304" max="1304" width="3.33203125" customWidth="1"/>
    <col min="1305" max="1305" width="2.88671875" customWidth="1"/>
    <col min="1306" max="1306" width="4.6640625" customWidth="1"/>
    <col min="1307" max="1307" width="2.88671875" customWidth="1"/>
    <col min="1308" max="1308" width="4.6640625" customWidth="1"/>
    <col min="1309" max="1311" width="8.6640625" customWidth="1"/>
    <col min="1312" max="1312" width="2.6640625" customWidth="1"/>
    <col min="1313" max="1313" width="7.88671875" customWidth="1"/>
    <col min="1536" max="1536" width="7.109375" customWidth="1"/>
    <col min="1537" max="1537" width="2.6640625" customWidth="1"/>
    <col min="1538" max="1540" width="8.6640625" customWidth="1"/>
    <col min="1541" max="1541" width="4.6640625" customWidth="1"/>
    <col min="1542" max="1542" width="2.33203125" customWidth="1"/>
    <col min="1543" max="1543" width="4.6640625" customWidth="1"/>
    <col min="1544" max="1544" width="2.88671875" customWidth="1"/>
    <col min="1545" max="1545" width="3.33203125" customWidth="1"/>
    <col min="1546" max="1547" width="4.6640625" customWidth="1"/>
    <col min="1548" max="1548" width="1.88671875" customWidth="1"/>
    <col min="1549" max="1549" width="2.44140625" customWidth="1"/>
    <col min="1550" max="1550" width="3.109375" customWidth="1"/>
    <col min="1551" max="1551" width="2.33203125" customWidth="1"/>
    <col min="1552" max="1553" width="4.6640625" customWidth="1"/>
    <col min="1554" max="1554" width="2.33203125" customWidth="1"/>
    <col min="1555" max="1555" width="3.109375" customWidth="1"/>
    <col min="1556" max="1556" width="2.88671875" customWidth="1"/>
    <col min="1557" max="1557" width="2.109375" customWidth="1"/>
    <col min="1558" max="1559" width="4.6640625" customWidth="1"/>
    <col min="1560" max="1560" width="3.33203125" customWidth="1"/>
    <col min="1561" max="1561" width="2.88671875" customWidth="1"/>
    <col min="1562" max="1562" width="4.6640625" customWidth="1"/>
    <col min="1563" max="1563" width="2.88671875" customWidth="1"/>
    <col min="1564" max="1564" width="4.6640625" customWidth="1"/>
    <col min="1565" max="1567" width="8.6640625" customWidth="1"/>
    <col min="1568" max="1568" width="2.6640625" customWidth="1"/>
    <col min="1569" max="1569" width="7.88671875" customWidth="1"/>
    <col min="1792" max="1792" width="7.109375" customWidth="1"/>
    <col min="1793" max="1793" width="2.6640625" customWidth="1"/>
    <col min="1794" max="1796" width="8.6640625" customWidth="1"/>
    <col min="1797" max="1797" width="4.6640625" customWidth="1"/>
    <col min="1798" max="1798" width="2.33203125" customWidth="1"/>
    <col min="1799" max="1799" width="4.6640625" customWidth="1"/>
    <col min="1800" max="1800" width="2.88671875" customWidth="1"/>
    <col min="1801" max="1801" width="3.33203125" customWidth="1"/>
    <col min="1802" max="1803" width="4.6640625" customWidth="1"/>
    <col min="1804" max="1804" width="1.88671875" customWidth="1"/>
    <col min="1805" max="1805" width="2.44140625" customWidth="1"/>
    <col min="1806" max="1806" width="3.109375" customWidth="1"/>
    <col min="1807" max="1807" width="2.33203125" customWidth="1"/>
    <col min="1808" max="1809" width="4.6640625" customWidth="1"/>
    <col min="1810" max="1810" width="2.33203125" customWidth="1"/>
    <col min="1811" max="1811" width="3.109375" customWidth="1"/>
    <col min="1812" max="1812" width="2.88671875" customWidth="1"/>
    <col min="1813" max="1813" width="2.109375" customWidth="1"/>
    <col min="1814" max="1815" width="4.6640625" customWidth="1"/>
    <col min="1816" max="1816" width="3.33203125" customWidth="1"/>
    <col min="1817" max="1817" width="2.88671875" customWidth="1"/>
    <col min="1818" max="1818" width="4.6640625" customWidth="1"/>
    <col min="1819" max="1819" width="2.88671875" customWidth="1"/>
    <col min="1820" max="1820" width="4.6640625" customWidth="1"/>
    <col min="1821" max="1823" width="8.6640625" customWidth="1"/>
    <col min="1824" max="1824" width="2.6640625" customWidth="1"/>
    <col min="1825" max="1825" width="7.88671875" customWidth="1"/>
    <col min="2048" max="2048" width="7.109375" customWidth="1"/>
    <col min="2049" max="2049" width="2.6640625" customWidth="1"/>
    <col min="2050" max="2052" width="8.6640625" customWidth="1"/>
    <col min="2053" max="2053" width="4.6640625" customWidth="1"/>
    <col min="2054" max="2054" width="2.33203125" customWidth="1"/>
    <col min="2055" max="2055" width="4.6640625" customWidth="1"/>
    <col min="2056" max="2056" width="2.88671875" customWidth="1"/>
    <col min="2057" max="2057" width="3.33203125" customWidth="1"/>
    <col min="2058" max="2059" width="4.6640625" customWidth="1"/>
    <col min="2060" max="2060" width="1.88671875" customWidth="1"/>
    <col min="2061" max="2061" width="2.44140625" customWidth="1"/>
    <col min="2062" max="2062" width="3.109375" customWidth="1"/>
    <col min="2063" max="2063" width="2.33203125" customWidth="1"/>
    <col min="2064" max="2065" width="4.6640625" customWidth="1"/>
    <col min="2066" max="2066" width="2.33203125" customWidth="1"/>
    <col min="2067" max="2067" width="3.109375" customWidth="1"/>
    <col min="2068" max="2068" width="2.88671875" customWidth="1"/>
    <col min="2069" max="2069" width="2.109375" customWidth="1"/>
    <col min="2070" max="2071" width="4.6640625" customWidth="1"/>
    <col min="2072" max="2072" width="3.33203125" customWidth="1"/>
    <col min="2073" max="2073" width="2.88671875" customWidth="1"/>
    <col min="2074" max="2074" width="4.6640625" customWidth="1"/>
    <col min="2075" max="2075" width="2.88671875" customWidth="1"/>
    <col min="2076" max="2076" width="4.6640625" customWidth="1"/>
    <col min="2077" max="2079" width="8.6640625" customWidth="1"/>
    <col min="2080" max="2080" width="2.6640625" customWidth="1"/>
    <col min="2081" max="2081" width="7.88671875" customWidth="1"/>
    <col min="2304" max="2304" width="7.109375" customWidth="1"/>
    <col min="2305" max="2305" width="2.6640625" customWidth="1"/>
    <col min="2306" max="2308" width="8.6640625" customWidth="1"/>
    <col min="2309" max="2309" width="4.6640625" customWidth="1"/>
    <col min="2310" max="2310" width="2.33203125" customWidth="1"/>
    <col min="2311" max="2311" width="4.6640625" customWidth="1"/>
    <col min="2312" max="2312" width="2.88671875" customWidth="1"/>
    <col min="2313" max="2313" width="3.33203125" customWidth="1"/>
    <col min="2314" max="2315" width="4.6640625" customWidth="1"/>
    <col min="2316" max="2316" width="1.88671875" customWidth="1"/>
    <col min="2317" max="2317" width="2.44140625" customWidth="1"/>
    <col min="2318" max="2318" width="3.109375" customWidth="1"/>
    <col min="2319" max="2319" width="2.33203125" customWidth="1"/>
    <col min="2320" max="2321" width="4.6640625" customWidth="1"/>
    <col min="2322" max="2322" width="2.33203125" customWidth="1"/>
    <col min="2323" max="2323" width="3.109375" customWidth="1"/>
    <col min="2324" max="2324" width="2.88671875" customWidth="1"/>
    <col min="2325" max="2325" width="2.109375" customWidth="1"/>
    <col min="2326" max="2327" width="4.6640625" customWidth="1"/>
    <col min="2328" max="2328" width="3.33203125" customWidth="1"/>
    <col min="2329" max="2329" width="2.88671875" customWidth="1"/>
    <col min="2330" max="2330" width="4.6640625" customWidth="1"/>
    <col min="2331" max="2331" width="2.88671875" customWidth="1"/>
    <col min="2332" max="2332" width="4.6640625" customWidth="1"/>
    <col min="2333" max="2335" width="8.6640625" customWidth="1"/>
    <col min="2336" max="2336" width="2.6640625" customWidth="1"/>
    <col min="2337" max="2337" width="7.88671875" customWidth="1"/>
    <col min="2560" max="2560" width="7.109375" customWidth="1"/>
    <col min="2561" max="2561" width="2.6640625" customWidth="1"/>
    <col min="2562" max="2564" width="8.6640625" customWidth="1"/>
    <col min="2565" max="2565" width="4.6640625" customWidth="1"/>
    <col min="2566" max="2566" width="2.33203125" customWidth="1"/>
    <col min="2567" max="2567" width="4.6640625" customWidth="1"/>
    <col min="2568" max="2568" width="2.88671875" customWidth="1"/>
    <col min="2569" max="2569" width="3.33203125" customWidth="1"/>
    <col min="2570" max="2571" width="4.6640625" customWidth="1"/>
    <col min="2572" max="2572" width="1.88671875" customWidth="1"/>
    <col min="2573" max="2573" width="2.44140625" customWidth="1"/>
    <col min="2574" max="2574" width="3.109375" customWidth="1"/>
    <col min="2575" max="2575" width="2.33203125" customWidth="1"/>
    <col min="2576" max="2577" width="4.6640625" customWidth="1"/>
    <col min="2578" max="2578" width="2.33203125" customWidth="1"/>
    <col min="2579" max="2579" width="3.109375" customWidth="1"/>
    <col min="2580" max="2580" width="2.88671875" customWidth="1"/>
    <col min="2581" max="2581" width="2.109375" customWidth="1"/>
    <col min="2582" max="2583" width="4.6640625" customWidth="1"/>
    <col min="2584" max="2584" width="3.33203125" customWidth="1"/>
    <col min="2585" max="2585" width="2.88671875" customWidth="1"/>
    <col min="2586" max="2586" width="4.6640625" customWidth="1"/>
    <col min="2587" max="2587" width="2.88671875" customWidth="1"/>
    <col min="2588" max="2588" width="4.6640625" customWidth="1"/>
    <col min="2589" max="2591" width="8.6640625" customWidth="1"/>
    <col min="2592" max="2592" width="2.6640625" customWidth="1"/>
    <col min="2593" max="2593" width="7.88671875" customWidth="1"/>
    <col min="2816" max="2816" width="7.109375" customWidth="1"/>
    <col min="2817" max="2817" width="2.6640625" customWidth="1"/>
    <col min="2818" max="2820" width="8.6640625" customWidth="1"/>
    <col min="2821" max="2821" width="4.6640625" customWidth="1"/>
    <col min="2822" max="2822" width="2.33203125" customWidth="1"/>
    <col min="2823" max="2823" width="4.6640625" customWidth="1"/>
    <col min="2824" max="2824" width="2.88671875" customWidth="1"/>
    <col min="2825" max="2825" width="3.33203125" customWidth="1"/>
    <col min="2826" max="2827" width="4.6640625" customWidth="1"/>
    <col min="2828" max="2828" width="1.88671875" customWidth="1"/>
    <col min="2829" max="2829" width="2.44140625" customWidth="1"/>
    <col min="2830" max="2830" width="3.109375" customWidth="1"/>
    <col min="2831" max="2831" width="2.33203125" customWidth="1"/>
    <col min="2832" max="2833" width="4.6640625" customWidth="1"/>
    <col min="2834" max="2834" width="2.33203125" customWidth="1"/>
    <col min="2835" max="2835" width="3.109375" customWidth="1"/>
    <col min="2836" max="2836" width="2.88671875" customWidth="1"/>
    <col min="2837" max="2837" width="2.109375" customWidth="1"/>
    <col min="2838" max="2839" width="4.6640625" customWidth="1"/>
    <col min="2840" max="2840" width="3.33203125" customWidth="1"/>
    <col min="2841" max="2841" width="2.88671875" customWidth="1"/>
    <col min="2842" max="2842" width="4.6640625" customWidth="1"/>
    <col min="2843" max="2843" width="2.88671875" customWidth="1"/>
    <col min="2844" max="2844" width="4.6640625" customWidth="1"/>
    <col min="2845" max="2847" width="8.6640625" customWidth="1"/>
    <col min="2848" max="2848" width="2.6640625" customWidth="1"/>
    <col min="2849" max="2849" width="7.88671875" customWidth="1"/>
    <col min="3072" max="3072" width="7.109375" customWidth="1"/>
    <col min="3073" max="3073" width="2.6640625" customWidth="1"/>
    <col min="3074" max="3076" width="8.6640625" customWidth="1"/>
    <col min="3077" max="3077" width="4.6640625" customWidth="1"/>
    <col min="3078" max="3078" width="2.33203125" customWidth="1"/>
    <col min="3079" max="3079" width="4.6640625" customWidth="1"/>
    <col min="3080" max="3080" width="2.88671875" customWidth="1"/>
    <col min="3081" max="3081" width="3.33203125" customWidth="1"/>
    <col min="3082" max="3083" width="4.6640625" customWidth="1"/>
    <col min="3084" max="3084" width="1.88671875" customWidth="1"/>
    <col min="3085" max="3085" width="2.44140625" customWidth="1"/>
    <col min="3086" max="3086" width="3.109375" customWidth="1"/>
    <col min="3087" max="3087" width="2.33203125" customWidth="1"/>
    <col min="3088" max="3089" width="4.6640625" customWidth="1"/>
    <col min="3090" max="3090" width="2.33203125" customWidth="1"/>
    <col min="3091" max="3091" width="3.109375" customWidth="1"/>
    <col min="3092" max="3092" width="2.88671875" customWidth="1"/>
    <col min="3093" max="3093" width="2.109375" customWidth="1"/>
    <col min="3094" max="3095" width="4.6640625" customWidth="1"/>
    <col min="3096" max="3096" width="3.33203125" customWidth="1"/>
    <col min="3097" max="3097" width="2.88671875" customWidth="1"/>
    <col min="3098" max="3098" width="4.6640625" customWidth="1"/>
    <col min="3099" max="3099" width="2.88671875" customWidth="1"/>
    <col min="3100" max="3100" width="4.6640625" customWidth="1"/>
    <col min="3101" max="3103" width="8.6640625" customWidth="1"/>
    <col min="3104" max="3104" width="2.6640625" customWidth="1"/>
    <col min="3105" max="3105" width="7.88671875" customWidth="1"/>
    <col min="3328" max="3328" width="7.109375" customWidth="1"/>
    <col min="3329" max="3329" width="2.6640625" customWidth="1"/>
    <col min="3330" max="3332" width="8.6640625" customWidth="1"/>
    <col min="3333" max="3333" width="4.6640625" customWidth="1"/>
    <col min="3334" max="3334" width="2.33203125" customWidth="1"/>
    <col min="3335" max="3335" width="4.6640625" customWidth="1"/>
    <col min="3336" max="3336" width="2.88671875" customWidth="1"/>
    <col min="3337" max="3337" width="3.33203125" customWidth="1"/>
    <col min="3338" max="3339" width="4.6640625" customWidth="1"/>
    <col min="3340" max="3340" width="1.88671875" customWidth="1"/>
    <col min="3341" max="3341" width="2.44140625" customWidth="1"/>
    <col min="3342" max="3342" width="3.109375" customWidth="1"/>
    <col min="3343" max="3343" width="2.33203125" customWidth="1"/>
    <col min="3344" max="3345" width="4.6640625" customWidth="1"/>
    <col min="3346" max="3346" width="2.33203125" customWidth="1"/>
    <col min="3347" max="3347" width="3.109375" customWidth="1"/>
    <col min="3348" max="3348" width="2.88671875" customWidth="1"/>
    <col min="3349" max="3349" width="2.109375" customWidth="1"/>
    <col min="3350" max="3351" width="4.6640625" customWidth="1"/>
    <col min="3352" max="3352" width="3.33203125" customWidth="1"/>
    <col min="3353" max="3353" width="2.88671875" customWidth="1"/>
    <col min="3354" max="3354" width="4.6640625" customWidth="1"/>
    <col min="3355" max="3355" width="2.88671875" customWidth="1"/>
    <col min="3356" max="3356" width="4.6640625" customWidth="1"/>
    <col min="3357" max="3359" width="8.6640625" customWidth="1"/>
    <col min="3360" max="3360" width="2.6640625" customWidth="1"/>
    <col min="3361" max="3361" width="7.88671875" customWidth="1"/>
    <col min="3584" max="3584" width="7.109375" customWidth="1"/>
    <col min="3585" max="3585" width="2.6640625" customWidth="1"/>
    <col min="3586" max="3588" width="8.6640625" customWidth="1"/>
    <col min="3589" max="3589" width="4.6640625" customWidth="1"/>
    <col min="3590" max="3590" width="2.33203125" customWidth="1"/>
    <col min="3591" max="3591" width="4.6640625" customWidth="1"/>
    <col min="3592" max="3592" width="2.88671875" customWidth="1"/>
    <col min="3593" max="3593" width="3.33203125" customWidth="1"/>
    <col min="3594" max="3595" width="4.6640625" customWidth="1"/>
    <col min="3596" max="3596" width="1.88671875" customWidth="1"/>
    <col min="3597" max="3597" width="2.44140625" customWidth="1"/>
    <col min="3598" max="3598" width="3.109375" customWidth="1"/>
    <col min="3599" max="3599" width="2.33203125" customWidth="1"/>
    <col min="3600" max="3601" width="4.6640625" customWidth="1"/>
    <col min="3602" max="3602" width="2.33203125" customWidth="1"/>
    <col min="3603" max="3603" width="3.109375" customWidth="1"/>
    <col min="3604" max="3604" width="2.88671875" customWidth="1"/>
    <col min="3605" max="3605" width="2.109375" customWidth="1"/>
    <col min="3606" max="3607" width="4.6640625" customWidth="1"/>
    <col min="3608" max="3608" width="3.33203125" customWidth="1"/>
    <col min="3609" max="3609" width="2.88671875" customWidth="1"/>
    <col min="3610" max="3610" width="4.6640625" customWidth="1"/>
    <col min="3611" max="3611" width="2.88671875" customWidth="1"/>
    <col min="3612" max="3612" width="4.6640625" customWidth="1"/>
    <col min="3613" max="3615" width="8.6640625" customWidth="1"/>
    <col min="3616" max="3616" width="2.6640625" customWidth="1"/>
    <col min="3617" max="3617" width="7.88671875" customWidth="1"/>
    <col min="3840" max="3840" width="7.109375" customWidth="1"/>
    <col min="3841" max="3841" width="2.6640625" customWidth="1"/>
    <col min="3842" max="3844" width="8.6640625" customWidth="1"/>
    <col min="3845" max="3845" width="4.6640625" customWidth="1"/>
    <col min="3846" max="3846" width="2.33203125" customWidth="1"/>
    <col min="3847" max="3847" width="4.6640625" customWidth="1"/>
    <col min="3848" max="3848" width="2.88671875" customWidth="1"/>
    <col min="3849" max="3849" width="3.33203125" customWidth="1"/>
    <col min="3850" max="3851" width="4.6640625" customWidth="1"/>
    <col min="3852" max="3852" width="1.88671875" customWidth="1"/>
    <col min="3853" max="3853" width="2.44140625" customWidth="1"/>
    <col min="3854" max="3854" width="3.109375" customWidth="1"/>
    <col min="3855" max="3855" width="2.33203125" customWidth="1"/>
    <col min="3856" max="3857" width="4.6640625" customWidth="1"/>
    <col min="3858" max="3858" width="2.33203125" customWidth="1"/>
    <col min="3859" max="3859" width="3.109375" customWidth="1"/>
    <col min="3860" max="3860" width="2.88671875" customWidth="1"/>
    <col min="3861" max="3861" width="2.109375" customWidth="1"/>
    <col min="3862" max="3863" width="4.6640625" customWidth="1"/>
    <col min="3864" max="3864" width="3.33203125" customWidth="1"/>
    <col min="3865" max="3865" width="2.88671875" customWidth="1"/>
    <col min="3866" max="3866" width="4.6640625" customWidth="1"/>
    <col min="3867" max="3867" width="2.88671875" customWidth="1"/>
    <col min="3868" max="3868" width="4.6640625" customWidth="1"/>
    <col min="3869" max="3871" width="8.6640625" customWidth="1"/>
    <col min="3872" max="3872" width="2.6640625" customWidth="1"/>
    <col min="3873" max="3873" width="7.88671875" customWidth="1"/>
    <col min="4096" max="4096" width="7.109375" customWidth="1"/>
    <col min="4097" max="4097" width="2.6640625" customWidth="1"/>
    <col min="4098" max="4100" width="8.6640625" customWidth="1"/>
    <col min="4101" max="4101" width="4.6640625" customWidth="1"/>
    <col min="4102" max="4102" width="2.33203125" customWidth="1"/>
    <col min="4103" max="4103" width="4.6640625" customWidth="1"/>
    <col min="4104" max="4104" width="2.88671875" customWidth="1"/>
    <col min="4105" max="4105" width="3.33203125" customWidth="1"/>
    <col min="4106" max="4107" width="4.6640625" customWidth="1"/>
    <col min="4108" max="4108" width="1.88671875" customWidth="1"/>
    <col min="4109" max="4109" width="2.44140625" customWidth="1"/>
    <col min="4110" max="4110" width="3.109375" customWidth="1"/>
    <col min="4111" max="4111" width="2.33203125" customWidth="1"/>
    <col min="4112" max="4113" width="4.6640625" customWidth="1"/>
    <col min="4114" max="4114" width="2.33203125" customWidth="1"/>
    <col min="4115" max="4115" width="3.109375" customWidth="1"/>
    <col min="4116" max="4116" width="2.88671875" customWidth="1"/>
    <col min="4117" max="4117" width="2.109375" customWidth="1"/>
    <col min="4118" max="4119" width="4.6640625" customWidth="1"/>
    <col min="4120" max="4120" width="3.33203125" customWidth="1"/>
    <col min="4121" max="4121" width="2.88671875" customWidth="1"/>
    <col min="4122" max="4122" width="4.6640625" customWidth="1"/>
    <col min="4123" max="4123" width="2.88671875" customWidth="1"/>
    <col min="4124" max="4124" width="4.6640625" customWidth="1"/>
    <col min="4125" max="4127" width="8.6640625" customWidth="1"/>
    <col min="4128" max="4128" width="2.6640625" customWidth="1"/>
    <col min="4129" max="4129" width="7.88671875" customWidth="1"/>
    <col min="4352" max="4352" width="7.109375" customWidth="1"/>
    <col min="4353" max="4353" width="2.6640625" customWidth="1"/>
    <col min="4354" max="4356" width="8.6640625" customWidth="1"/>
    <col min="4357" max="4357" width="4.6640625" customWidth="1"/>
    <col min="4358" max="4358" width="2.33203125" customWidth="1"/>
    <col min="4359" max="4359" width="4.6640625" customWidth="1"/>
    <col min="4360" max="4360" width="2.88671875" customWidth="1"/>
    <col min="4361" max="4361" width="3.33203125" customWidth="1"/>
    <col min="4362" max="4363" width="4.6640625" customWidth="1"/>
    <col min="4364" max="4364" width="1.88671875" customWidth="1"/>
    <col min="4365" max="4365" width="2.44140625" customWidth="1"/>
    <col min="4366" max="4366" width="3.109375" customWidth="1"/>
    <col min="4367" max="4367" width="2.33203125" customWidth="1"/>
    <col min="4368" max="4369" width="4.6640625" customWidth="1"/>
    <col min="4370" max="4370" width="2.33203125" customWidth="1"/>
    <col min="4371" max="4371" width="3.109375" customWidth="1"/>
    <col min="4372" max="4372" width="2.88671875" customWidth="1"/>
    <col min="4373" max="4373" width="2.109375" customWidth="1"/>
    <col min="4374" max="4375" width="4.6640625" customWidth="1"/>
    <col min="4376" max="4376" width="3.33203125" customWidth="1"/>
    <col min="4377" max="4377" width="2.88671875" customWidth="1"/>
    <col min="4378" max="4378" width="4.6640625" customWidth="1"/>
    <col min="4379" max="4379" width="2.88671875" customWidth="1"/>
    <col min="4380" max="4380" width="4.6640625" customWidth="1"/>
    <col min="4381" max="4383" width="8.6640625" customWidth="1"/>
    <col min="4384" max="4384" width="2.6640625" customWidth="1"/>
    <col min="4385" max="4385" width="7.88671875" customWidth="1"/>
    <col min="4608" max="4608" width="7.109375" customWidth="1"/>
    <col min="4609" max="4609" width="2.6640625" customWidth="1"/>
    <col min="4610" max="4612" width="8.6640625" customWidth="1"/>
    <col min="4613" max="4613" width="4.6640625" customWidth="1"/>
    <col min="4614" max="4614" width="2.33203125" customWidth="1"/>
    <col min="4615" max="4615" width="4.6640625" customWidth="1"/>
    <col min="4616" max="4616" width="2.88671875" customWidth="1"/>
    <col min="4617" max="4617" width="3.33203125" customWidth="1"/>
    <col min="4618" max="4619" width="4.6640625" customWidth="1"/>
    <col min="4620" max="4620" width="1.88671875" customWidth="1"/>
    <col min="4621" max="4621" width="2.44140625" customWidth="1"/>
    <col min="4622" max="4622" width="3.109375" customWidth="1"/>
    <col min="4623" max="4623" width="2.33203125" customWidth="1"/>
    <col min="4624" max="4625" width="4.6640625" customWidth="1"/>
    <col min="4626" max="4626" width="2.33203125" customWidth="1"/>
    <col min="4627" max="4627" width="3.109375" customWidth="1"/>
    <col min="4628" max="4628" width="2.88671875" customWidth="1"/>
    <col min="4629" max="4629" width="2.109375" customWidth="1"/>
    <col min="4630" max="4631" width="4.6640625" customWidth="1"/>
    <col min="4632" max="4632" width="3.33203125" customWidth="1"/>
    <col min="4633" max="4633" width="2.88671875" customWidth="1"/>
    <col min="4634" max="4634" width="4.6640625" customWidth="1"/>
    <col min="4635" max="4635" width="2.88671875" customWidth="1"/>
    <col min="4636" max="4636" width="4.6640625" customWidth="1"/>
    <col min="4637" max="4639" width="8.6640625" customWidth="1"/>
    <col min="4640" max="4640" width="2.6640625" customWidth="1"/>
    <col min="4641" max="4641" width="7.88671875" customWidth="1"/>
    <col min="4864" max="4864" width="7.109375" customWidth="1"/>
    <col min="4865" max="4865" width="2.6640625" customWidth="1"/>
    <col min="4866" max="4868" width="8.6640625" customWidth="1"/>
    <col min="4869" max="4869" width="4.6640625" customWidth="1"/>
    <col min="4870" max="4870" width="2.33203125" customWidth="1"/>
    <col min="4871" max="4871" width="4.6640625" customWidth="1"/>
    <col min="4872" max="4872" width="2.88671875" customWidth="1"/>
    <col min="4873" max="4873" width="3.33203125" customWidth="1"/>
    <col min="4874" max="4875" width="4.6640625" customWidth="1"/>
    <col min="4876" max="4876" width="1.88671875" customWidth="1"/>
    <col min="4877" max="4877" width="2.44140625" customWidth="1"/>
    <col min="4878" max="4878" width="3.109375" customWidth="1"/>
    <col min="4879" max="4879" width="2.33203125" customWidth="1"/>
    <col min="4880" max="4881" width="4.6640625" customWidth="1"/>
    <col min="4882" max="4882" width="2.33203125" customWidth="1"/>
    <col min="4883" max="4883" width="3.109375" customWidth="1"/>
    <col min="4884" max="4884" width="2.88671875" customWidth="1"/>
    <col min="4885" max="4885" width="2.109375" customWidth="1"/>
    <col min="4886" max="4887" width="4.6640625" customWidth="1"/>
    <col min="4888" max="4888" width="3.33203125" customWidth="1"/>
    <col min="4889" max="4889" width="2.88671875" customWidth="1"/>
    <col min="4890" max="4890" width="4.6640625" customWidth="1"/>
    <col min="4891" max="4891" width="2.88671875" customWidth="1"/>
    <col min="4892" max="4892" width="4.6640625" customWidth="1"/>
    <col min="4893" max="4895" width="8.6640625" customWidth="1"/>
    <col min="4896" max="4896" width="2.6640625" customWidth="1"/>
    <col min="4897" max="4897" width="7.88671875" customWidth="1"/>
    <col min="5120" max="5120" width="7.109375" customWidth="1"/>
    <col min="5121" max="5121" width="2.6640625" customWidth="1"/>
    <col min="5122" max="5124" width="8.6640625" customWidth="1"/>
    <col min="5125" max="5125" width="4.6640625" customWidth="1"/>
    <col min="5126" max="5126" width="2.33203125" customWidth="1"/>
    <col min="5127" max="5127" width="4.6640625" customWidth="1"/>
    <col min="5128" max="5128" width="2.88671875" customWidth="1"/>
    <col min="5129" max="5129" width="3.33203125" customWidth="1"/>
    <col min="5130" max="5131" width="4.6640625" customWidth="1"/>
    <col min="5132" max="5132" width="1.88671875" customWidth="1"/>
    <col min="5133" max="5133" width="2.44140625" customWidth="1"/>
    <col min="5134" max="5134" width="3.109375" customWidth="1"/>
    <col min="5135" max="5135" width="2.33203125" customWidth="1"/>
    <col min="5136" max="5137" width="4.6640625" customWidth="1"/>
    <col min="5138" max="5138" width="2.33203125" customWidth="1"/>
    <col min="5139" max="5139" width="3.109375" customWidth="1"/>
    <col min="5140" max="5140" width="2.88671875" customWidth="1"/>
    <col min="5141" max="5141" width="2.109375" customWidth="1"/>
    <col min="5142" max="5143" width="4.6640625" customWidth="1"/>
    <col min="5144" max="5144" width="3.33203125" customWidth="1"/>
    <col min="5145" max="5145" width="2.88671875" customWidth="1"/>
    <col min="5146" max="5146" width="4.6640625" customWidth="1"/>
    <col min="5147" max="5147" width="2.88671875" customWidth="1"/>
    <col min="5148" max="5148" width="4.6640625" customWidth="1"/>
    <col min="5149" max="5151" width="8.6640625" customWidth="1"/>
    <col min="5152" max="5152" width="2.6640625" customWidth="1"/>
    <col min="5153" max="5153" width="7.88671875" customWidth="1"/>
    <col min="5376" max="5376" width="7.109375" customWidth="1"/>
    <col min="5377" max="5377" width="2.6640625" customWidth="1"/>
    <col min="5378" max="5380" width="8.6640625" customWidth="1"/>
    <col min="5381" max="5381" width="4.6640625" customWidth="1"/>
    <col min="5382" max="5382" width="2.33203125" customWidth="1"/>
    <col min="5383" max="5383" width="4.6640625" customWidth="1"/>
    <col min="5384" max="5384" width="2.88671875" customWidth="1"/>
    <col min="5385" max="5385" width="3.33203125" customWidth="1"/>
    <col min="5386" max="5387" width="4.6640625" customWidth="1"/>
    <col min="5388" max="5388" width="1.88671875" customWidth="1"/>
    <col min="5389" max="5389" width="2.44140625" customWidth="1"/>
    <col min="5390" max="5390" width="3.109375" customWidth="1"/>
    <col min="5391" max="5391" width="2.33203125" customWidth="1"/>
    <col min="5392" max="5393" width="4.6640625" customWidth="1"/>
    <col min="5394" max="5394" width="2.33203125" customWidth="1"/>
    <col min="5395" max="5395" width="3.109375" customWidth="1"/>
    <col min="5396" max="5396" width="2.88671875" customWidth="1"/>
    <col min="5397" max="5397" width="2.109375" customWidth="1"/>
    <col min="5398" max="5399" width="4.6640625" customWidth="1"/>
    <col min="5400" max="5400" width="3.33203125" customWidth="1"/>
    <col min="5401" max="5401" width="2.88671875" customWidth="1"/>
    <col min="5402" max="5402" width="4.6640625" customWidth="1"/>
    <col min="5403" max="5403" width="2.88671875" customWidth="1"/>
    <col min="5404" max="5404" width="4.6640625" customWidth="1"/>
    <col min="5405" max="5407" width="8.6640625" customWidth="1"/>
    <col min="5408" max="5408" width="2.6640625" customWidth="1"/>
    <col min="5409" max="5409" width="7.88671875" customWidth="1"/>
    <col min="5632" max="5632" width="7.109375" customWidth="1"/>
    <col min="5633" max="5633" width="2.6640625" customWidth="1"/>
    <col min="5634" max="5636" width="8.6640625" customWidth="1"/>
    <col min="5637" max="5637" width="4.6640625" customWidth="1"/>
    <col min="5638" max="5638" width="2.33203125" customWidth="1"/>
    <col min="5639" max="5639" width="4.6640625" customWidth="1"/>
    <col min="5640" max="5640" width="2.88671875" customWidth="1"/>
    <col min="5641" max="5641" width="3.33203125" customWidth="1"/>
    <col min="5642" max="5643" width="4.6640625" customWidth="1"/>
    <col min="5644" max="5644" width="1.88671875" customWidth="1"/>
    <col min="5645" max="5645" width="2.44140625" customWidth="1"/>
    <col min="5646" max="5646" width="3.109375" customWidth="1"/>
    <col min="5647" max="5647" width="2.33203125" customWidth="1"/>
    <col min="5648" max="5649" width="4.6640625" customWidth="1"/>
    <col min="5650" max="5650" width="2.33203125" customWidth="1"/>
    <col min="5651" max="5651" width="3.109375" customWidth="1"/>
    <col min="5652" max="5652" width="2.88671875" customWidth="1"/>
    <col min="5653" max="5653" width="2.109375" customWidth="1"/>
    <col min="5654" max="5655" width="4.6640625" customWidth="1"/>
    <col min="5656" max="5656" width="3.33203125" customWidth="1"/>
    <col min="5657" max="5657" width="2.88671875" customWidth="1"/>
    <col min="5658" max="5658" width="4.6640625" customWidth="1"/>
    <col min="5659" max="5659" width="2.88671875" customWidth="1"/>
    <col min="5660" max="5660" width="4.6640625" customWidth="1"/>
    <col min="5661" max="5663" width="8.6640625" customWidth="1"/>
    <col min="5664" max="5664" width="2.6640625" customWidth="1"/>
    <col min="5665" max="5665" width="7.88671875" customWidth="1"/>
    <col min="5888" max="5888" width="7.109375" customWidth="1"/>
    <col min="5889" max="5889" width="2.6640625" customWidth="1"/>
    <col min="5890" max="5892" width="8.6640625" customWidth="1"/>
    <col min="5893" max="5893" width="4.6640625" customWidth="1"/>
    <col min="5894" max="5894" width="2.33203125" customWidth="1"/>
    <col min="5895" max="5895" width="4.6640625" customWidth="1"/>
    <col min="5896" max="5896" width="2.88671875" customWidth="1"/>
    <col min="5897" max="5897" width="3.33203125" customWidth="1"/>
    <col min="5898" max="5899" width="4.6640625" customWidth="1"/>
    <col min="5900" max="5900" width="1.88671875" customWidth="1"/>
    <col min="5901" max="5901" width="2.44140625" customWidth="1"/>
    <col min="5902" max="5902" width="3.109375" customWidth="1"/>
    <col min="5903" max="5903" width="2.33203125" customWidth="1"/>
    <col min="5904" max="5905" width="4.6640625" customWidth="1"/>
    <col min="5906" max="5906" width="2.33203125" customWidth="1"/>
    <col min="5907" max="5907" width="3.109375" customWidth="1"/>
    <col min="5908" max="5908" width="2.88671875" customWidth="1"/>
    <col min="5909" max="5909" width="2.109375" customWidth="1"/>
    <col min="5910" max="5911" width="4.6640625" customWidth="1"/>
    <col min="5912" max="5912" width="3.33203125" customWidth="1"/>
    <col min="5913" max="5913" width="2.88671875" customWidth="1"/>
    <col min="5914" max="5914" width="4.6640625" customWidth="1"/>
    <col min="5915" max="5915" width="2.88671875" customWidth="1"/>
    <col min="5916" max="5916" width="4.6640625" customWidth="1"/>
    <col min="5917" max="5919" width="8.6640625" customWidth="1"/>
    <col min="5920" max="5920" width="2.6640625" customWidth="1"/>
    <col min="5921" max="5921" width="7.88671875" customWidth="1"/>
    <col min="6144" max="6144" width="7.109375" customWidth="1"/>
    <col min="6145" max="6145" width="2.6640625" customWidth="1"/>
    <col min="6146" max="6148" width="8.6640625" customWidth="1"/>
    <col min="6149" max="6149" width="4.6640625" customWidth="1"/>
    <col min="6150" max="6150" width="2.33203125" customWidth="1"/>
    <col min="6151" max="6151" width="4.6640625" customWidth="1"/>
    <col min="6152" max="6152" width="2.88671875" customWidth="1"/>
    <col min="6153" max="6153" width="3.33203125" customWidth="1"/>
    <col min="6154" max="6155" width="4.6640625" customWidth="1"/>
    <col min="6156" max="6156" width="1.88671875" customWidth="1"/>
    <col min="6157" max="6157" width="2.44140625" customWidth="1"/>
    <col min="6158" max="6158" width="3.109375" customWidth="1"/>
    <col min="6159" max="6159" width="2.33203125" customWidth="1"/>
    <col min="6160" max="6161" width="4.6640625" customWidth="1"/>
    <col min="6162" max="6162" width="2.33203125" customWidth="1"/>
    <col min="6163" max="6163" width="3.109375" customWidth="1"/>
    <col min="6164" max="6164" width="2.88671875" customWidth="1"/>
    <col min="6165" max="6165" width="2.109375" customWidth="1"/>
    <col min="6166" max="6167" width="4.6640625" customWidth="1"/>
    <col min="6168" max="6168" width="3.33203125" customWidth="1"/>
    <col min="6169" max="6169" width="2.88671875" customWidth="1"/>
    <col min="6170" max="6170" width="4.6640625" customWidth="1"/>
    <col min="6171" max="6171" width="2.88671875" customWidth="1"/>
    <col min="6172" max="6172" width="4.6640625" customWidth="1"/>
    <col min="6173" max="6175" width="8.6640625" customWidth="1"/>
    <col min="6176" max="6176" width="2.6640625" customWidth="1"/>
    <col min="6177" max="6177" width="7.88671875" customWidth="1"/>
    <col min="6400" max="6400" width="7.109375" customWidth="1"/>
    <col min="6401" max="6401" width="2.6640625" customWidth="1"/>
    <col min="6402" max="6404" width="8.6640625" customWidth="1"/>
    <col min="6405" max="6405" width="4.6640625" customWidth="1"/>
    <col min="6406" max="6406" width="2.33203125" customWidth="1"/>
    <col min="6407" max="6407" width="4.6640625" customWidth="1"/>
    <col min="6408" max="6408" width="2.88671875" customWidth="1"/>
    <col min="6409" max="6409" width="3.33203125" customWidth="1"/>
    <col min="6410" max="6411" width="4.6640625" customWidth="1"/>
    <col min="6412" max="6412" width="1.88671875" customWidth="1"/>
    <col min="6413" max="6413" width="2.44140625" customWidth="1"/>
    <col min="6414" max="6414" width="3.109375" customWidth="1"/>
    <col min="6415" max="6415" width="2.33203125" customWidth="1"/>
    <col min="6416" max="6417" width="4.6640625" customWidth="1"/>
    <col min="6418" max="6418" width="2.33203125" customWidth="1"/>
    <col min="6419" max="6419" width="3.109375" customWidth="1"/>
    <col min="6420" max="6420" width="2.88671875" customWidth="1"/>
    <col min="6421" max="6421" width="2.109375" customWidth="1"/>
    <col min="6422" max="6423" width="4.6640625" customWidth="1"/>
    <col min="6424" max="6424" width="3.33203125" customWidth="1"/>
    <col min="6425" max="6425" width="2.88671875" customWidth="1"/>
    <col min="6426" max="6426" width="4.6640625" customWidth="1"/>
    <col min="6427" max="6427" width="2.88671875" customWidth="1"/>
    <col min="6428" max="6428" width="4.6640625" customWidth="1"/>
    <col min="6429" max="6431" width="8.6640625" customWidth="1"/>
    <col min="6432" max="6432" width="2.6640625" customWidth="1"/>
    <col min="6433" max="6433" width="7.88671875" customWidth="1"/>
    <col min="6656" max="6656" width="7.109375" customWidth="1"/>
    <col min="6657" max="6657" width="2.6640625" customWidth="1"/>
    <col min="6658" max="6660" width="8.6640625" customWidth="1"/>
    <col min="6661" max="6661" width="4.6640625" customWidth="1"/>
    <col min="6662" max="6662" width="2.33203125" customWidth="1"/>
    <col min="6663" max="6663" width="4.6640625" customWidth="1"/>
    <col min="6664" max="6664" width="2.88671875" customWidth="1"/>
    <col min="6665" max="6665" width="3.33203125" customWidth="1"/>
    <col min="6666" max="6667" width="4.6640625" customWidth="1"/>
    <col min="6668" max="6668" width="1.88671875" customWidth="1"/>
    <col min="6669" max="6669" width="2.44140625" customWidth="1"/>
    <col min="6670" max="6670" width="3.109375" customWidth="1"/>
    <col min="6671" max="6671" width="2.33203125" customWidth="1"/>
    <col min="6672" max="6673" width="4.6640625" customWidth="1"/>
    <col min="6674" max="6674" width="2.33203125" customWidth="1"/>
    <col min="6675" max="6675" width="3.109375" customWidth="1"/>
    <col min="6676" max="6676" width="2.88671875" customWidth="1"/>
    <col min="6677" max="6677" width="2.109375" customWidth="1"/>
    <col min="6678" max="6679" width="4.6640625" customWidth="1"/>
    <col min="6680" max="6680" width="3.33203125" customWidth="1"/>
    <col min="6681" max="6681" width="2.88671875" customWidth="1"/>
    <col min="6682" max="6682" width="4.6640625" customWidth="1"/>
    <col min="6683" max="6683" width="2.88671875" customWidth="1"/>
    <col min="6684" max="6684" width="4.6640625" customWidth="1"/>
    <col min="6685" max="6687" width="8.6640625" customWidth="1"/>
    <col min="6688" max="6688" width="2.6640625" customWidth="1"/>
    <col min="6689" max="6689" width="7.88671875" customWidth="1"/>
    <col min="6912" max="6912" width="7.109375" customWidth="1"/>
    <col min="6913" max="6913" width="2.6640625" customWidth="1"/>
    <col min="6914" max="6916" width="8.6640625" customWidth="1"/>
    <col min="6917" max="6917" width="4.6640625" customWidth="1"/>
    <col min="6918" max="6918" width="2.33203125" customWidth="1"/>
    <col min="6919" max="6919" width="4.6640625" customWidth="1"/>
    <col min="6920" max="6920" width="2.88671875" customWidth="1"/>
    <col min="6921" max="6921" width="3.33203125" customWidth="1"/>
    <col min="6922" max="6923" width="4.6640625" customWidth="1"/>
    <col min="6924" max="6924" width="1.88671875" customWidth="1"/>
    <col min="6925" max="6925" width="2.44140625" customWidth="1"/>
    <col min="6926" max="6926" width="3.109375" customWidth="1"/>
    <col min="6927" max="6927" width="2.33203125" customWidth="1"/>
    <col min="6928" max="6929" width="4.6640625" customWidth="1"/>
    <col min="6930" max="6930" width="2.33203125" customWidth="1"/>
    <col min="6931" max="6931" width="3.109375" customWidth="1"/>
    <col min="6932" max="6932" width="2.88671875" customWidth="1"/>
    <col min="6933" max="6933" width="2.109375" customWidth="1"/>
    <col min="6934" max="6935" width="4.6640625" customWidth="1"/>
    <col min="6936" max="6936" width="3.33203125" customWidth="1"/>
    <col min="6937" max="6937" width="2.88671875" customWidth="1"/>
    <col min="6938" max="6938" width="4.6640625" customWidth="1"/>
    <col min="6939" max="6939" width="2.88671875" customWidth="1"/>
    <col min="6940" max="6940" width="4.6640625" customWidth="1"/>
    <col min="6941" max="6943" width="8.6640625" customWidth="1"/>
    <col min="6944" max="6944" width="2.6640625" customWidth="1"/>
    <col min="6945" max="6945" width="7.88671875" customWidth="1"/>
    <col min="7168" max="7168" width="7.109375" customWidth="1"/>
    <col min="7169" max="7169" width="2.6640625" customWidth="1"/>
    <col min="7170" max="7172" width="8.6640625" customWidth="1"/>
    <col min="7173" max="7173" width="4.6640625" customWidth="1"/>
    <col min="7174" max="7174" width="2.33203125" customWidth="1"/>
    <col min="7175" max="7175" width="4.6640625" customWidth="1"/>
    <col min="7176" max="7176" width="2.88671875" customWidth="1"/>
    <col min="7177" max="7177" width="3.33203125" customWidth="1"/>
    <col min="7178" max="7179" width="4.6640625" customWidth="1"/>
    <col min="7180" max="7180" width="1.88671875" customWidth="1"/>
    <col min="7181" max="7181" width="2.44140625" customWidth="1"/>
    <col min="7182" max="7182" width="3.109375" customWidth="1"/>
    <col min="7183" max="7183" width="2.33203125" customWidth="1"/>
    <col min="7184" max="7185" width="4.6640625" customWidth="1"/>
    <col min="7186" max="7186" width="2.33203125" customWidth="1"/>
    <col min="7187" max="7187" width="3.109375" customWidth="1"/>
    <col min="7188" max="7188" width="2.88671875" customWidth="1"/>
    <col min="7189" max="7189" width="2.109375" customWidth="1"/>
    <col min="7190" max="7191" width="4.6640625" customWidth="1"/>
    <col min="7192" max="7192" width="3.33203125" customWidth="1"/>
    <col min="7193" max="7193" width="2.88671875" customWidth="1"/>
    <col min="7194" max="7194" width="4.6640625" customWidth="1"/>
    <col min="7195" max="7195" width="2.88671875" customWidth="1"/>
    <col min="7196" max="7196" width="4.6640625" customWidth="1"/>
    <col min="7197" max="7199" width="8.6640625" customWidth="1"/>
    <col min="7200" max="7200" width="2.6640625" customWidth="1"/>
    <col min="7201" max="7201" width="7.88671875" customWidth="1"/>
    <col min="7424" max="7424" width="7.109375" customWidth="1"/>
    <col min="7425" max="7425" width="2.6640625" customWidth="1"/>
    <col min="7426" max="7428" width="8.6640625" customWidth="1"/>
    <col min="7429" max="7429" width="4.6640625" customWidth="1"/>
    <col min="7430" max="7430" width="2.33203125" customWidth="1"/>
    <col min="7431" max="7431" width="4.6640625" customWidth="1"/>
    <col min="7432" max="7432" width="2.88671875" customWidth="1"/>
    <col min="7433" max="7433" width="3.33203125" customWidth="1"/>
    <col min="7434" max="7435" width="4.6640625" customWidth="1"/>
    <col min="7436" max="7436" width="1.88671875" customWidth="1"/>
    <col min="7437" max="7437" width="2.44140625" customWidth="1"/>
    <col min="7438" max="7438" width="3.109375" customWidth="1"/>
    <col min="7439" max="7439" width="2.33203125" customWidth="1"/>
    <col min="7440" max="7441" width="4.6640625" customWidth="1"/>
    <col min="7442" max="7442" width="2.33203125" customWidth="1"/>
    <col min="7443" max="7443" width="3.109375" customWidth="1"/>
    <col min="7444" max="7444" width="2.88671875" customWidth="1"/>
    <col min="7445" max="7445" width="2.109375" customWidth="1"/>
    <col min="7446" max="7447" width="4.6640625" customWidth="1"/>
    <col min="7448" max="7448" width="3.33203125" customWidth="1"/>
    <col min="7449" max="7449" width="2.88671875" customWidth="1"/>
    <col min="7450" max="7450" width="4.6640625" customWidth="1"/>
    <col min="7451" max="7451" width="2.88671875" customWidth="1"/>
    <col min="7452" max="7452" width="4.6640625" customWidth="1"/>
    <col min="7453" max="7455" width="8.6640625" customWidth="1"/>
    <col min="7456" max="7456" width="2.6640625" customWidth="1"/>
    <col min="7457" max="7457" width="7.88671875" customWidth="1"/>
    <col min="7680" max="7680" width="7.109375" customWidth="1"/>
    <col min="7681" max="7681" width="2.6640625" customWidth="1"/>
    <col min="7682" max="7684" width="8.6640625" customWidth="1"/>
    <col min="7685" max="7685" width="4.6640625" customWidth="1"/>
    <col min="7686" max="7686" width="2.33203125" customWidth="1"/>
    <col min="7687" max="7687" width="4.6640625" customWidth="1"/>
    <col min="7688" max="7688" width="2.88671875" customWidth="1"/>
    <col min="7689" max="7689" width="3.33203125" customWidth="1"/>
    <col min="7690" max="7691" width="4.6640625" customWidth="1"/>
    <col min="7692" max="7692" width="1.88671875" customWidth="1"/>
    <col min="7693" max="7693" width="2.44140625" customWidth="1"/>
    <col min="7694" max="7694" width="3.109375" customWidth="1"/>
    <col min="7695" max="7695" width="2.33203125" customWidth="1"/>
    <col min="7696" max="7697" width="4.6640625" customWidth="1"/>
    <col min="7698" max="7698" width="2.33203125" customWidth="1"/>
    <col min="7699" max="7699" width="3.109375" customWidth="1"/>
    <col min="7700" max="7700" width="2.88671875" customWidth="1"/>
    <col min="7701" max="7701" width="2.109375" customWidth="1"/>
    <col min="7702" max="7703" width="4.6640625" customWidth="1"/>
    <col min="7704" max="7704" width="3.33203125" customWidth="1"/>
    <col min="7705" max="7705" width="2.88671875" customWidth="1"/>
    <col min="7706" max="7706" width="4.6640625" customWidth="1"/>
    <col min="7707" max="7707" width="2.88671875" customWidth="1"/>
    <col min="7708" max="7708" width="4.6640625" customWidth="1"/>
    <col min="7709" max="7711" width="8.6640625" customWidth="1"/>
    <col min="7712" max="7712" width="2.6640625" customWidth="1"/>
    <col min="7713" max="7713" width="7.88671875" customWidth="1"/>
    <col min="7936" max="7936" width="7.109375" customWidth="1"/>
    <col min="7937" max="7937" width="2.6640625" customWidth="1"/>
    <col min="7938" max="7940" width="8.6640625" customWidth="1"/>
    <col min="7941" max="7941" width="4.6640625" customWidth="1"/>
    <col min="7942" max="7942" width="2.33203125" customWidth="1"/>
    <col min="7943" max="7943" width="4.6640625" customWidth="1"/>
    <col min="7944" max="7944" width="2.88671875" customWidth="1"/>
    <col min="7945" max="7945" width="3.33203125" customWidth="1"/>
    <col min="7946" max="7947" width="4.6640625" customWidth="1"/>
    <col min="7948" max="7948" width="1.88671875" customWidth="1"/>
    <col min="7949" max="7949" width="2.44140625" customWidth="1"/>
    <col min="7950" max="7950" width="3.109375" customWidth="1"/>
    <col min="7951" max="7951" width="2.33203125" customWidth="1"/>
    <col min="7952" max="7953" width="4.6640625" customWidth="1"/>
    <col min="7954" max="7954" width="2.33203125" customWidth="1"/>
    <col min="7955" max="7955" width="3.109375" customWidth="1"/>
    <col min="7956" max="7956" width="2.88671875" customWidth="1"/>
    <col min="7957" max="7957" width="2.109375" customWidth="1"/>
    <col min="7958" max="7959" width="4.6640625" customWidth="1"/>
    <col min="7960" max="7960" width="3.33203125" customWidth="1"/>
    <col min="7961" max="7961" width="2.88671875" customWidth="1"/>
    <col min="7962" max="7962" width="4.6640625" customWidth="1"/>
    <col min="7963" max="7963" width="2.88671875" customWidth="1"/>
    <col min="7964" max="7964" width="4.6640625" customWidth="1"/>
    <col min="7965" max="7967" width="8.6640625" customWidth="1"/>
    <col min="7968" max="7968" width="2.6640625" customWidth="1"/>
    <col min="7969" max="7969" width="7.88671875" customWidth="1"/>
    <col min="8192" max="8192" width="7.109375" customWidth="1"/>
    <col min="8193" max="8193" width="2.6640625" customWidth="1"/>
    <col min="8194" max="8196" width="8.6640625" customWidth="1"/>
    <col min="8197" max="8197" width="4.6640625" customWidth="1"/>
    <col min="8198" max="8198" width="2.33203125" customWidth="1"/>
    <col min="8199" max="8199" width="4.6640625" customWidth="1"/>
    <col min="8200" max="8200" width="2.88671875" customWidth="1"/>
    <col min="8201" max="8201" width="3.33203125" customWidth="1"/>
    <col min="8202" max="8203" width="4.6640625" customWidth="1"/>
    <col min="8204" max="8204" width="1.88671875" customWidth="1"/>
    <col min="8205" max="8205" width="2.44140625" customWidth="1"/>
    <col min="8206" max="8206" width="3.109375" customWidth="1"/>
    <col min="8207" max="8207" width="2.33203125" customWidth="1"/>
    <col min="8208" max="8209" width="4.6640625" customWidth="1"/>
    <col min="8210" max="8210" width="2.33203125" customWidth="1"/>
    <col min="8211" max="8211" width="3.109375" customWidth="1"/>
    <col min="8212" max="8212" width="2.88671875" customWidth="1"/>
    <col min="8213" max="8213" width="2.109375" customWidth="1"/>
    <col min="8214" max="8215" width="4.6640625" customWidth="1"/>
    <col min="8216" max="8216" width="3.33203125" customWidth="1"/>
    <col min="8217" max="8217" width="2.88671875" customWidth="1"/>
    <col min="8218" max="8218" width="4.6640625" customWidth="1"/>
    <col min="8219" max="8219" width="2.88671875" customWidth="1"/>
    <col min="8220" max="8220" width="4.6640625" customWidth="1"/>
    <col min="8221" max="8223" width="8.6640625" customWidth="1"/>
    <col min="8224" max="8224" width="2.6640625" customWidth="1"/>
    <col min="8225" max="8225" width="7.88671875" customWidth="1"/>
    <col min="8448" max="8448" width="7.109375" customWidth="1"/>
    <col min="8449" max="8449" width="2.6640625" customWidth="1"/>
    <col min="8450" max="8452" width="8.6640625" customWidth="1"/>
    <col min="8453" max="8453" width="4.6640625" customWidth="1"/>
    <col min="8454" max="8454" width="2.33203125" customWidth="1"/>
    <col min="8455" max="8455" width="4.6640625" customWidth="1"/>
    <col min="8456" max="8456" width="2.88671875" customWidth="1"/>
    <col min="8457" max="8457" width="3.33203125" customWidth="1"/>
    <col min="8458" max="8459" width="4.6640625" customWidth="1"/>
    <col min="8460" max="8460" width="1.88671875" customWidth="1"/>
    <col min="8461" max="8461" width="2.44140625" customWidth="1"/>
    <col min="8462" max="8462" width="3.109375" customWidth="1"/>
    <col min="8463" max="8463" width="2.33203125" customWidth="1"/>
    <col min="8464" max="8465" width="4.6640625" customWidth="1"/>
    <col min="8466" max="8466" width="2.33203125" customWidth="1"/>
    <col min="8467" max="8467" width="3.109375" customWidth="1"/>
    <col min="8468" max="8468" width="2.88671875" customWidth="1"/>
    <col min="8469" max="8469" width="2.109375" customWidth="1"/>
    <col min="8470" max="8471" width="4.6640625" customWidth="1"/>
    <col min="8472" max="8472" width="3.33203125" customWidth="1"/>
    <col min="8473" max="8473" width="2.88671875" customWidth="1"/>
    <col min="8474" max="8474" width="4.6640625" customWidth="1"/>
    <col min="8475" max="8475" width="2.88671875" customWidth="1"/>
    <col min="8476" max="8476" width="4.6640625" customWidth="1"/>
    <col min="8477" max="8479" width="8.6640625" customWidth="1"/>
    <col min="8480" max="8480" width="2.6640625" customWidth="1"/>
    <col min="8481" max="8481" width="7.88671875" customWidth="1"/>
    <col min="8704" max="8704" width="7.109375" customWidth="1"/>
    <col min="8705" max="8705" width="2.6640625" customWidth="1"/>
    <col min="8706" max="8708" width="8.6640625" customWidth="1"/>
    <col min="8709" max="8709" width="4.6640625" customWidth="1"/>
    <col min="8710" max="8710" width="2.33203125" customWidth="1"/>
    <col min="8711" max="8711" width="4.6640625" customWidth="1"/>
    <col min="8712" max="8712" width="2.88671875" customWidth="1"/>
    <col min="8713" max="8713" width="3.33203125" customWidth="1"/>
    <col min="8714" max="8715" width="4.6640625" customWidth="1"/>
    <col min="8716" max="8716" width="1.88671875" customWidth="1"/>
    <col min="8717" max="8717" width="2.44140625" customWidth="1"/>
    <col min="8718" max="8718" width="3.109375" customWidth="1"/>
    <col min="8719" max="8719" width="2.33203125" customWidth="1"/>
    <col min="8720" max="8721" width="4.6640625" customWidth="1"/>
    <col min="8722" max="8722" width="2.33203125" customWidth="1"/>
    <col min="8723" max="8723" width="3.109375" customWidth="1"/>
    <col min="8724" max="8724" width="2.88671875" customWidth="1"/>
    <col min="8725" max="8725" width="2.109375" customWidth="1"/>
    <col min="8726" max="8727" width="4.6640625" customWidth="1"/>
    <col min="8728" max="8728" width="3.33203125" customWidth="1"/>
    <col min="8729" max="8729" width="2.88671875" customWidth="1"/>
    <col min="8730" max="8730" width="4.6640625" customWidth="1"/>
    <col min="8731" max="8731" width="2.88671875" customWidth="1"/>
    <col min="8732" max="8732" width="4.6640625" customWidth="1"/>
    <col min="8733" max="8735" width="8.6640625" customWidth="1"/>
    <col min="8736" max="8736" width="2.6640625" customWidth="1"/>
    <col min="8737" max="8737" width="7.88671875" customWidth="1"/>
    <col min="8960" max="8960" width="7.109375" customWidth="1"/>
    <col min="8961" max="8961" width="2.6640625" customWidth="1"/>
    <col min="8962" max="8964" width="8.6640625" customWidth="1"/>
    <col min="8965" max="8965" width="4.6640625" customWidth="1"/>
    <col min="8966" max="8966" width="2.33203125" customWidth="1"/>
    <col min="8967" max="8967" width="4.6640625" customWidth="1"/>
    <col min="8968" max="8968" width="2.88671875" customWidth="1"/>
    <col min="8969" max="8969" width="3.33203125" customWidth="1"/>
    <col min="8970" max="8971" width="4.6640625" customWidth="1"/>
    <col min="8972" max="8972" width="1.88671875" customWidth="1"/>
    <col min="8973" max="8973" width="2.44140625" customWidth="1"/>
    <col min="8974" max="8974" width="3.109375" customWidth="1"/>
    <col min="8975" max="8975" width="2.33203125" customWidth="1"/>
    <col min="8976" max="8977" width="4.6640625" customWidth="1"/>
    <col min="8978" max="8978" width="2.33203125" customWidth="1"/>
    <col min="8979" max="8979" width="3.109375" customWidth="1"/>
    <col min="8980" max="8980" width="2.88671875" customWidth="1"/>
    <col min="8981" max="8981" width="2.109375" customWidth="1"/>
    <col min="8982" max="8983" width="4.6640625" customWidth="1"/>
    <col min="8984" max="8984" width="3.33203125" customWidth="1"/>
    <col min="8985" max="8985" width="2.88671875" customWidth="1"/>
    <col min="8986" max="8986" width="4.6640625" customWidth="1"/>
    <col min="8987" max="8987" width="2.88671875" customWidth="1"/>
    <col min="8988" max="8988" width="4.6640625" customWidth="1"/>
    <col min="8989" max="8991" width="8.6640625" customWidth="1"/>
    <col min="8992" max="8992" width="2.6640625" customWidth="1"/>
    <col min="8993" max="8993" width="7.88671875" customWidth="1"/>
    <col min="9216" max="9216" width="7.109375" customWidth="1"/>
    <col min="9217" max="9217" width="2.6640625" customWidth="1"/>
    <col min="9218" max="9220" width="8.6640625" customWidth="1"/>
    <col min="9221" max="9221" width="4.6640625" customWidth="1"/>
    <col min="9222" max="9222" width="2.33203125" customWidth="1"/>
    <col min="9223" max="9223" width="4.6640625" customWidth="1"/>
    <col min="9224" max="9224" width="2.88671875" customWidth="1"/>
    <col min="9225" max="9225" width="3.33203125" customWidth="1"/>
    <col min="9226" max="9227" width="4.6640625" customWidth="1"/>
    <col min="9228" max="9228" width="1.88671875" customWidth="1"/>
    <col min="9229" max="9229" width="2.44140625" customWidth="1"/>
    <col min="9230" max="9230" width="3.109375" customWidth="1"/>
    <col min="9231" max="9231" width="2.33203125" customWidth="1"/>
    <col min="9232" max="9233" width="4.6640625" customWidth="1"/>
    <col min="9234" max="9234" width="2.33203125" customWidth="1"/>
    <col min="9235" max="9235" width="3.109375" customWidth="1"/>
    <col min="9236" max="9236" width="2.88671875" customWidth="1"/>
    <col min="9237" max="9237" width="2.109375" customWidth="1"/>
    <col min="9238" max="9239" width="4.6640625" customWidth="1"/>
    <col min="9240" max="9240" width="3.33203125" customWidth="1"/>
    <col min="9241" max="9241" width="2.88671875" customWidth="1"/>
    <col min="9242" max="9242" width="4.6640625" customWidth="1"/>
    <col min="9243" max="9243" width="2.88671875" customWidth="1"/>
    <col min="9244" max="9244" width="4.6640625" customWidth="1"/>
    <col min="9245" max="9247" width="8.6640625" customWidth="1"/>
    <col min="9248" max="9248" width="2.6640625" customWidth="1"/>
    <col min="9249" max="9249" width="7.88671875" customWidth="1"/>
    <col min="9472" max="9472" width="7.109375" customWidth="1"/>
    <col min="9473" max="9473" width="2.6640625" customWidth="1"/>
    <col min="9474" max="9476" width="8.6640625" customWidth="1"/>
    <col min="9477" max="9477" width="4.6640625" customWidth="1"/>
    <col min="9478" max="9478" width="2.33203125" customWidth="1"/>
    <col min="9479" max="9479" width="4.6640625" customWidth="1"/>
    <col min="9480" max="9480" width="2.88671875" customWidth="1"/>
    <col min="9481" max="9481" width="3.33203125" customWidth="1"/>
    <col min="9482" max="9483" width="4.6640625" customWidth="1"/>
    <col min="9484" max="9484" width="1.88671875" customWidth="1"/>
    <col min="9485" max="9485" width="2.44140625" customWidth="1"/>
    <col min="9486" max="9486" width="3.109375" customWidth="1"/>
    <col min="9487" max="9487" width="2.33203125" customWidth="1"/>
    <col min="9488" max="9489" width="4.6640625" customWidth="1"/>
    <col min="9490" max="9490" width="2.33203125" customWidth="1"/>
    <col min="9491" max="9491" width="3.109375" customWidth="1"/>
    <col min="9492" max="9492" width="2.88671875" customWidth="1"/>
    <col min="9493" max="9493" width="2.109375" customWidth="1"/>
    <col min="9494" max="9495" width="4.6640625" customWidth="1"/>
    <col min="9496" max="9496" width="3.33203125" customWidth="1"/>
    <col min="9497" max="9497" width="2.88671875" customWidth="1"/>
    <col min="9498" max="9498" width="4.6640625" customWidth="1"/>
    <col min="9499" max="9499" width="2.88671875" customWidth="1"/>
    <col min="9500" max="9500" width="4.6640625" customWidth="1"/>
    <col min="9501" max="9503" width="8.6640625" customWidth="1"/>
    <col min="9504" max="9504" width="2.6640625" customWidth="1"/>
    <col min="9505" max="9505" width="7.88671875" customWidth="1"/>
    <col min="9728" max="9728" width="7.109375" customWidth="1"/>
    <col min="9729" max="9729" width="2.6640625" customWidth="1"/>
    <col min="9730" max="9732" width="8.6640625" customWidth="1"/>
    <col min="9733" max="9733" width="4.6640625" customWidth="1"/>
    <col min="9734" max="9734" width="2.33203125" customWidth="1"/>
    <col min="9735" max="9735" width="4.6640625" customWidth="1"/>
    <col min="9736" max="9736" width="2.88671875" customWidth="1"/>
    <col min="9737" max="9737" width="3.33203125" customWidth="1"/>
    <col min="9738" max="9739" width="4.6640625" customWidth="1"/>
    <col min="9740" max="9740" width="1.88671875" customWidth="1"/>
    <col min="9741" max="9741" width="2.44140625" customWidth="1"/>
    <col min="9742" max="9742" width="3.109375" customWidth="1"/>
    <col min="9743" max="9743" width="2.33203125" customWidth="1"/>
    <col min="9744" max="9745" width="4.6640625" customWidth="1"/>
    <col min="9746" max="9746" width="2.33203125" customWidth="1"/>
    <col min="9747" max="9747" width="3.109375" customWidth="1"/>
    <col min="9748" max="9748" width="2.88671875" customWidth="1"/>
    <col min="9749" max="9749" width="2.109375" customWidth="1"/>
    <col min="9750" max="9751" width="4.6640625" customWidth="1"/>
    <col min="9752" max="9752" width="3.33203125" customWidth="1"/>
    <col min="9753" max="9753" width="2.88671875" customWidth="1"/>
    <col min="9754" max="9754" width="4.6640625" customWidth="1"/>
    <col min="9755" max="9755" width="2.88671875" customWidth="1"/>
    <col min="9756" max="9756" width="4.6640625" customWidth="1"/>
    <col min="9757" max="9759" width="8.6640625" customWidth="1"/>
    <col min="9760" max="9760" width="2.6640625" customWidth="1"/>
    <col min="9761" max="9761" width="7.88671875" customWidth="1"/>
    <col min="9984" max="9984" width="7.109375" customWidth="1"/>
    <col min="9985" max="9985" width="2.6640625" customWidth="1"/>
    <col min="9986" max="9988" width="8.6640625" customWidth="1"/>
    <col min="9989" max="9989" width="4.6640625" customWidth="1"/>
    <col min="9990" max="9990" width="2.33203125" customWidth="1"/>
    <col min="9991" max="9991" width="4.6640625" customWidth="1"/>
    <col min="9992" max="9992" width="2.88671875" customWidth="1"/>
    <col min="9993" max="9993" width="3.33203125" customWidth="1"/>
    <col min="9994" max="9995" width="4.6640625" customWidth="1"/>
    <col min="9996" max="9996" width="1.88671875" customWidth="1"/>
    <col min="9997" max="9997" width="2.44140625" customWidth="1"/>
    <col min="9998" max="9998" width="3.109375" customWidth="1"/>
    <col min="9999" max="9999" width="2.33203125" customWidth="1"/>
    <col min="10000" max="10001" width="4.6640625" customWidth="1"/>
    <col min="10002" max="10002" width="2.33203125" customWidth="1"/>
    <col min="10003" max="10003" width="3.109375" customWidth="1"/>
    <col min="10004" max="10004" width="2.88671875" customWidth="1"/>
    <col min="10005" max="10005" width="2.109375" customWidth="1"/>
    <col min="10006" max="10007" width="4.6640625" customWidth="1"/>
    <col min="10008" max="10008" width="3.33203125" customWidth="1"/>
    <col min="10009" max="10009" width="2.88671875" customWidth="1"/>
    <col min="10010" max="10010" width="4.6640625" customWidth="1"/>
    <col min="10011" max="10011" width="2.88671875" customWidth="1"/>
    <col min="10012" max="10012" width="4.6640625" customWidth="1"/>
    <col min="10013" max="10015" width="8.6640625" customWidth="1"/>
    <col min="10016" max="10016" width="2.6640625" customWidth="1"/>
    <col min="10017" max="10017" width="7.88671875" customWidth="1"/>
    <col min="10240" max="10240" width="7.109375" customWidth="1"/>
    <col min="10241" max="10241" width="2.6640625" customWidth="1"/>
    <col min="10242" max="10244" width="8.6640625" customWidth="1"/>
    <col min="10245" max="10245" width="4.6640625" customWidth="1"/>
    <col min="10246" max="10246" width="2.33203125" customWidth="1"/>
    <col min="10247" max="10247" width="4.6640625" customWidth="1"/>
    <col min="10248" max="10248" width="2.88671875" customWidth="1"/>
    <col min="10249" max="10249" width="3.33203125" customWidth="1"/>
    <col min="10250" max="10251" width="4.6640625" customWidth="1"/>
    <col min="10252" max="10252" width="1.88671875" customWidth="1"/>
    <col min="10253" max="10253" width="2.44140625" customWidth="1"/>
    <col min="10254" max="10254" width="3.109375" customWidth="1"/>
    <col min="10255" max="10255" width="2.33203125" customWidth="1"/>
    <col min="10256" max="10257" width="4.6640625" customWidth="1"/>
    <col min="10258" max="10258" width="2.33203125" customWidth="1"/>
    <col min="10259" max="10259" width="3.109375" customWidth="1"/>
    <col min="10260" max="10260" width="2.88671875" customWidth="1"/>
    <col min="10261" max="10261" width="2.109375" customWidth="1"/>
    <col min="10262" max="10263" width="4.6640625" customWidth="1"/>
    <col min="10264" max="10264" width="3.33203125" customWidth="1"/>
    <col min="10265" max="10265" width="2.88671875" customWidth="1"/>
    <col min="10266" max="10266" width="4.6640625" customWidth="1"/>
    <col min="10267" max="10267" width="2.88671875" customWidth="1"/>
    <col min="10268" max="10268" width="4.6640625" customWidth="1"/>
    <col min="10269" max="10271" width="8.6640625" customWidth="1"/>
    <col min="10272" max="10272" width="2.6640625" customWidth="1"/>
    <col min="10273" max="10273" width="7.88671875" customWidth="1"/>
    <col min="10496" max="10496" width="7.109375" customWidth="1"/>
    <col min="10497" max="10497" width="2.6640625" customWidth="1"/>
    <col min="10498" max="10500" width="8.6640625" customWidth="1"/>
    <col min="10501" max="10501" width="4.6640625" customWidth="1"/>
    <col min="10502" max="10502" width="2.33203125" customWidth="1"/>
    <col min="10503" max="10503" width="4.6640625" customWidth="1"/>
    <col min="10504" max="10504" width="2.88671875" customWidth="1"/>
    <col min="10505" max="10505" width="3.33203125" customWidth="1"/>
    <col min="10506" max="10507" width="4.6640625" customWidth="1"/>
    <col min="10508" max="10508" width="1.88671875" customWidth="1"/>
    <col min="10509" max="10509" width="2.44140625" customWidth="1"/>
    <col min="10510" max="10510" width="3.109375" customWidth="1"/>
    <col min="10511" max="10511" width="2.33203125" customWidth="1"/>
    <col min="10512" max="10513" width="4.6640625" customWidth="1"/>
    <col min="10514" max="10514" width="2.33203125" customWidth="1"/>
    <col min="10515" max="10515" width="3.109375" customWidth="1"/>
    <col min="10516" max="10516" width="2.88671875" customWidth="1"/>
    <col min="10517" max="10517" width="2.109375" customWidth="1"/>
    <col min="10518" max="10519" width="4.6640625" customWidth="1"/>
    <col min="10520" max="10520" width="3.33203125" customWidth="1"/>
    <col min="10521" max="10521" width="2.88671875" customWidth="1"/>
    <col min="10522" max="10522" width="4.6640625" customWidth="1"/>
    <col min="10523" max="10523" width="2.88671875" customWidth="1"/>
    <col min="10524" max="10524" width="4.6640625" customWidth="1"/>
    <col min="10525" max="10527" width="8.6640625" customWidth="1"/>
    <col min="10528" max="10528" width="2.6640625" customWidth="1"/>
    <col min="10529" max="10529" width="7.88671875" customWidth="1"/>
    <col min="10752" max="10752" width="7.109375" customWidth="1"/>
    <col min="10753" max="10753" width="2.6640625" customWidth="1"/>
    <col min="10754" max="10756" width="8.6640625" customWidth="1"/>
    <col min="10757" max="10757" width="4.6640625" customWidth="1"/>
    <col min="10758" max="10758" width="2.33203125" customWidth="1"/>
    <col min="10759" max="10759" width="4.6640625" customWidth="1"/>
    <col min="10760" max="10760" width="2.88671875" customWidth="1"/>
    <col min="10761" max="10761" width="3.33203125" customWidth="1"/>
    <col min="10762" max="10763" width="4.6640625" customWidth="1"/>
    <col min="10764" max="10764" width="1.88671875" customWidth="1"/>
    <col min="10765" max="10765" width="2.44140625" customWidth="1"/>
    <col min="10766" max="10766" width="3.109375" customWidth="1"/>
    <col min="10767" max="10767" width="2.33203125" customWidth="1"/>
    <col min="10768" max="10769" width="4.6640625" customWidth="1"/>
    <col min="10770" max="10770" width="2.33203125" customWidth="1"/>
    <col min="10771" max="10771" width="3.109375" customWidth="1"/>
    <col min="10772" max="10772" width="2.88671875" customWidth="1"/>
    <col min="10773" max="10773" width="2.109375" customWidth="1"/>
    <col min="10774" max="10775" width="4.6640625" customWidth="1"/>
    <col min="10776" max="10776" width="3.33203125" customWidth="1"/>
    <col min="10777" max="10777" width="2.88671875" customWidth="1"/>
    <col min="10778" max="10778" width="4.6640625" customWidth="1"/>
    <col min="10779" max="10779" width="2.88671875" customWidth="1"/>
    <col min="10780" max="10780" width="4.6640625" customWidth="1"/>
    <col min="10781" max="10783" width="8.6640625" customWidth="1"/>
    <col min="10784" max="10784" width="2.6640625" customWidth="1"/>
    <col min="10785" max="10785" width="7.88671875" customWidth="1"/>
    <col min="11008" max="11008" width="7.109375" customWidth="1"/>
    <col min="11009" max="11009" width="2.6640625" customWidth="1"/>
    <col min="11010" max="11012" width="8.6640625" customWidth="1"/>
    <col min="11013" max="11013" width="4.6640625" customWidth="1"/>
    <col min="11014" max="11014" width="2.33203125" customWidth="1"/>
    <col min="11015" max="11015" width="4.6640625" customWidth="1"/>
    <col min="11016" max="11016" width="2.88671875" customWidth="1"/>
    <col min="11017" max="11017" width="3.33203125" customWidth="1"/>
    <col min="11018" max="11019" width="4.6640625" customWidth="1"/>
    <col min="11020" max="11020" width="1.88671875" customWidth="1"/>
    <col min="11021" max="11021" width="2.44140625" customWidth="1"/>
    <col min="11022" max="11022" width="3.109375" customWidth="1"/>
    <col min="11023" max="11023" width="2.33203125" customWidth="1"/>
    <col min="11024" max="11025" width="4.6640625" customWidth="1"/>
    <col min="11026" max="11026" width="2.33203125" customWidth="1"/>
    <col min="11027" max="11027" width="3.109375" customWidth="1"/>
    <col min="11028" max="11028" width="2.88671875" customWidth="1"/>
    <col min="11029" max="11029" width="2.109375" customWidth="1"/>
    <col min="11030" max="11031" width="4.6640625" customWidth="1"/>
    <col min="11032" max="11032" width="3.33203125" customWidth="1"/>
    <col min="11033" max="11033" width="2.88671875" customWidth="1"/>
    <col min="11034" max="11034" width="4.6640625" customWidth="1"/>
    <col min="11035" max="11035" width="2.88671875" customWidth="1"/>
    <col min="11036" max="11036" width="4.6640625" customWidth="1"/>
    <col min="11037" max="11039" width="8.6640625" customWidth="1"/>
    <col min="11040" max="11040" width="2.6640625" customWidth="1"/>
    <col min="11041" max="11041" width="7.88671875" customWidth="1"/>
    <col min="11264" max="11264" width="7.109375" customWidth="1"/>
    <col min="11265" max="11265" width="2.6640625" customWidth="1"/>
    <col min="11266" max="11268" width="8.6640625" customWidth="1"/>
    <col min="11269" max="11269" width="4.6640625" customWidth="1"/>
    <col min="11270" max="11270" width="2.33203125" customWidth="1"/>
    <col min="11271" max="11271" width="4.6640625" customWidth="1"/>
    <col min="11272" max="11272" width="2.88671875" customWidth="1"/>
    <col min="11273" max="11273" width="3.33203125" customWidth="1"/>
    <col min="11274" max="11275" width="4.6640625" customWidth="1"/>
    <col min="11276" max="11276" width="1.88671875" customWidth="1"/>
    <col min="11277" max="11277" width="2.44140625" customWidth="1"/>
    <col min="11278" max="11278" width="3.109375" customWidth="1"/>
    <col min="11279" max="11279" width="2.33203125" customWidth="1"/>
    <col min="11280" max="11281" width="4.6640625" customWidth="1"/>
    <col min="11282" max="11282" width="2.33203125" customWidth="1"/>
    <col min="11283" max="11283" width="3.109375" customWidth="1"/>
    <col min="11284" max="11284" width="2.88671875" customWidth="1"/>
    <col min="11285" max="11285" width="2.109375" customWidth="1"/>
    <col min="11286" max="11287" width="4.6640625" customWidth="1"/>
    <col min="11288" max="11288" width="3.33203125" customWidth="1"/>
    <col min="11289" max="11289" width="2.88671875" customWidth="1"/>
    <col min="11290" max="11290" width="4.6640625" customWidth="1"/>
    <col min="11291" max="11291" width="2.88671875" customWidth="1"/>
    <col min="11292" max="11292" width="4.6640625" customWidth="1"/>
    <col min="11293" max="11295" width="8.6640625" customWidth="1"/>
    <col min="11296" max="11296" width="2.6640625" customWidth="1"/>
    <col min="11297" max="11297" width="7.88671875" customWidth="1"/>
    <col min="11520" max="11520" width="7.109375" customWidth="1"/>
    <col min="11521" max="11521" width="2.6640625" customWidth="1"/>
    <col min="11522" max="11524" width="8.6640625" customWidth="1"/>
    <col min="11525" max="11525" width="4.6640625" customWidth="1"/>
    <col min="11526" max="11526" width="2.33203125" customWidth="1"/>
    <col min="11527" max="11527" width="4.6640625" customWidth="1"/>
    <col min="11528" max="11528" width="2.88671875" customWidth="1"/>
    <col min="11529" max="11529" width="3.33203125" customWidth="1"/>
    <col min="11530" max="11531" width="4.6640625" customWidth="1"/>
    <col min="11532" max="11532" width="1.88671875" customWidth="1"/>
    <col min="11533" max="11533" width="2.44140625" customWidth="1"/>
    <col min="11534" max="11534" width="3.109375" customWidth="1"/>
    <col min="11535" max="11535" width="2.33203125" customWidth="1"/>
    <col min="11536" max="11537" width="4.6640625" customWidth="1"/>
    <col min="11538" max="11538" width="2.33203125" customWidth="1"/>
    <col min="11539" max="11539" width="3.109375" customWidth="1"/>
    <col min="11540" max="11540" width="2.88671875" customWidth="1"/>
    <col min="11541" max="11541" width="2.109375" customWidth="1"/>
    <col min="11542" max="11543" width="4.6640625" customWidth="1"/>
    <col min="11544" max="11544" width="3.33203125" customWidth="1"/>
    <col min="11545" max="11545" width="2.88671875" customWidth="1"/>
    <col min="11546" max="11546" width="4.6640625" customWidth="1"/>
    <col min="11547" max="11547" width="2.88671875" customWidth="1"/>
    <col min="11548" max="11548" width="4.6640625" customWidth="1"/>
    <col min="11549" max="11551" width="8.6640625" customWidth="1"/>
    <col min="11552" max="11552" width="2.6640625" customWidth="1"/>
    <col min="11553" max="11553" width="7.88671875" customWidth="1"/>
    <col min="11776" max="11776" width="7.109375" customWidth="1"/>
    <col min="11777" max="11777" width="2.6640625" customWidth="1"/>
    <col min="11778" max="11780" width="8.6640625" customWidth="1"/>
    <col min="11781" max="11781" width="4.6640625" customWidth="1"/>
    <col min="11782" max="11782" width="2.33203125" customWidth="1"/>
    <col min="11783" max="11783" width="4.6640625" customWidth="1"/>
    <col min="11784" max="11784" width="2.88671875" customWidth="1"/>
    <col min="11785" max="11785" width="3.33203125" customWidth="1"/>
    <col min="11786" max="11787" width="4.6640625" customWidth="1"/>
    <col min="11788" max="11788" width="1.88671875" customWidth="1"/>
    <col min="11789" max="11789" width="2.44140625" customWidth="1"/>
    <col min="11790" max="11790" width="3.109375" customWidth="1"/>
    <col min="11791" max="11791" width="2.33203125" customWidth="1"/>
    <col min="11792" max="11793" width="4.6640625" customWidth="1"/>
    <col min="11794" max="11794" width="2.33203125" customWidth="1"/>
    <col min="11795" max="11795" width="3.109375" customWidth="1"/>
    <col min="11796" max="11796" width="2.88671875" customWidth="1"/>
    <col min="11797" max="11797" width="2.109375" customWidth="1"/>
    <col min="11798" max="11799" width="4.6640625" customWidth="1"/>
    <col min="11800" max="11800" width="3.33203125" customWidth="1"/>
    <col min="11801" max="11801" width="2.88671875" customWidth="1"/>
    <col min="11802" max="11802" width="4.6640625" customWidth="1"/>
    <col min="11803" max="11803" width="2.88671875" customWidth="1"/>
    <col min="11804" max="11804" width="4.6640625" customWidth="1"/>
    <col min="11805" max="11807" width="8.6640625" customWidth="1"/>
    <col min="11808" max="11808" width="2.6640625" customWidth="1"/>
    <col min="11809" max="11809" width="7.88671875" customWidth="1"/>
    <col min="12032" max="12032" width="7.109375" customWidth="1"/>
    <col min="12033" max="12033" width="2.6640625" customWidth="1"/>
    <col min="12034" max="12036" width="8.6640625" customWidth="1"/>
    <col min="12037" max="12037" width="4.6640625" customWidth="1"/>
    <col min="12038" max="12038" width="2.33203125" customWidth="1"/>
    <col min="12039" max="12039" width="4.6640625" customWidth="1"/>
    <col min="12040" max="12040" width="2.88671875" customWidth="1"/>
    <col min="12041" max="12041" width="3.33203125" customWidth="1"/>
    <col min="12042" max="12043" width="4.6640625" customWidth="1"/>
    <col min="12044" max="12044" width="1.88671875" customWidth="1"/>
    <col min="12045" max="12045" width="2.44140625" customWidth="1"/>
    <col min="12046" max="12046" width="3.109375" customWidth="1"/>
    <col min="12047" max="12047" width="2.33203125" customWidth="1"/>
    <col min="12048" max="12049" width="4.6640625" customWidth="1"/>
    <col min="12050" max="12050" width="2.33203125" customWidth="1"/>
    <col min="12051" max="12051" width="3.109375" customWidth="1"/>
    <col min="12052" max="12052" width="2.88671875" customWidth="1"/>
    <col min="12053" max="12053" width="2.109375" customWidth="1"/>
    <col min="12054" max="12055" width="4.6640625" customWidth="1"/>
    <col min="12056" max="12056" width="3.33203125" customWidth="1"/>
    <col min="12057" max="12057" width="2.88671875" customWidth="1"/>
    <col min="12058" max="12058" width="4.6640625" customWidth="1"/>
    <col min="12059" max="12059" width="2.88671875" customWidth="1"/>
    <col min="12060" max="12060" width="4.6640625" customWidth="1"/>
    <col min="12061" max="12063" width="8.6640625" customWidth="1"/>
    <col min="12064" max="12064" width="2.6640625" customWidth="1"/>
    <col min="12065" max="12065" width="7.88671875" customWidth="1"/>
    <col min="12288" max="12288" width="7.109375" customWidth="1"/>
    <col min="12289" max="12289" width="2.6640625" customWidth="1"/>
    <col min="12290" max="12292" width="8.6640625" customWidth="1"/>
    <col min="12293" max="12293" width="4.6640625" customWidth="1"/>
    <col min="12294" max="12294" width="2.33203125" customWidth="1"/>
    <col min="12295" max="12295" width="4.6640625" customWidth="1"/>
    <col min="12296" max="12296" width="2.88671875" customWidth="1"/>
    <col min="12297" max="12297" width="3.33203125" customWidth="1"/>
    <col min="12298" max="12299" width="4.6640625" customWidth="1"/>
    <col min="12300" max="12300" width="1.88671875" customWidth="1"/>
    <col min="12301" max="12301" width="2.44140625" customWidth="1"/>
    <col min="12302" max="12302" width="3.109375" customWidth="1"/>
    <col min="12303" max="12303" width="2.33203125" customWidth="1"/>
    <col min="12304" max="12305" width="4.6640625" customWidth="1"/>
    <col min="12306" max="12306" width="2.33203125" customWidth="1"/>
    <col min="12307" max="12307" width="3.109375" customWidth="1"/>
    <col min="12308" max="12308" width="2.88671875" customWidth="1"/>
    <col min="12309" max="12309" width="2.109375" customWidth="1"/>
    <col min="12310" max="12311" width="4.6640625" customWidth="1"/>
    <col min="12312" max="12312" width="3.33203125" customWidth="1"/>
    <col min="12313" max="12313" width="2.88671875" customWidth="1"/>
    <col min="12314" max="12314" width="4.6640625" customWidth="1"/>
    <col min="12315" max="12315" width="2.88671875" customWidth="1"/>
    <col min="12316" max="12316" width="4.6640625" customWidth="1"/>
    <col min="12317" max="12319" width="8.6640625" customWidth="1"/>
    <col min="12320" max="12320" width="2.6640625" customWidth="1"/>
    <col min="12321" max="12321" width="7.88671875" customWidth="1"/>
    <col min="12544" max="12544" width="7.109375" customWidth="1"/>
    <col min="12545" max="12545" width="2.6640625" customWidth="1"/>
    <col min="12546" max="12548" width="8.6640625" customWidth="1"/>
    <col min="12549" max="12549" width="4.6640625" customWidth="1"/>
    <col min="12550" max="12550" width="2.33203125" customWidth="1"/>
    <col min="12551" max="12551" width="4.6640625" customWidth="1"/>
    <col min="12552" max="12552" width="2.88671875" customWidth="1"/>
    <col min="12553" max="12553" width="3.33203125" customWidth="1"/>
    <col min="12554" max="12555" width="4.6640625" customWidth="1"/>
    <col min="12556" max="12556" width="1.88671875" customWidth="1"/>
    <col min="12557" max="12557" width="2.44140625" customWidth="1"/>
    <col min="12558" max="12558" width="3.109375" customWidth="1"/>
    <col min="12559" max="12559" width="2.33203125" customWidth="1"/>
    <col min="12560" max="12561" width="4.6640625" customWidth="1"/>
    <col min="12562" max="12562" width="2.33203125" customWidth="1"/>
    <col min="12563" max="12563" width="3.109375" customWidth="1"/>
    <col min="12564" max="12564" width="2.88671875" customWidth="1"/>
    <col min="12565" max="12565" width="2.109375" customWidth="1"/>
    <col min="12566" max="12567" width="4.6640625" customWidth="1"/>
    <col min="12568" max="12568" width="3.33203125" customWidth="1"/>
    <col min="12569" max="12569" width="2.88671875" customWidth="1"/>
    <col min="12570" max="12570" width="4.6640625" customWidth="1"/>
    <col min="12571" max="12571" width="2.88671875" customWidth="1"/>
    <col min="12572" max="12572" width="4.6640625" customWidth="1"/>
    <col min="12573" max="12575" width="8.6640625" customWidth="1"/>
    <col min="12576" max="12576" width="2.6640625" customWidth="1"/>
    <col min="12577" max="12577" width="7.88671875" customWidth="1"/>
    <col min="12800" max="12800" width="7.109375" customWidth="1"/>
    <col min="12801" max="12801" width="2.6640625" customWidth="1"/>
    <col min="12802" max="12804" width="8.6640625" customWidth="1"/>
    <col min="12805" max="12805" width="4.6640625" customWidth="1"/>
    <col min="12806" max="12806" width="2.33203125" customWidth="1"/>
    <col min="12807" max="12807" width="4.6640625" customWidth="1"/>
    <col min="12808" max="12808" width="2.88671875" customWidth="1"/>
    <col min="12809" max="12809" width="3.33203125" customWidth="1"/>
    <col min="12810" max="12811" width="4.6640625" customWidth="1"/>
    <col min="12812" max="12812" width="1.88671875" customWidth="1"/>
    <col min="12813" max="12813" width="2.44140625" customWidth="1"/>
    <col min="12814" max="12814" width="3.109375" customWidth="1"/>
    <col min="12815" max="12815" width="2.33203125" customWidth="1"/>
    <col min="12816" max="12817" width="4.6640625" customWidth="1"/>
    <col min="12818" max="12818" width="2.33203125" customWidth="1"/>
    <col min="12819" max="12819" width="3.109375" customWidth="1"/>
    <col min="12820" max="12820" width="2.88671875" customWidth="1"/>
    <col min="12821" max="12821" width="2.109375" customWidth="1"/>
    <col min="12822" max="12823" width="4.6640625" customWidth="1"/>
    <col min="12824" max="12824" width="3.33203125" customWidth="1"/>
    <col min="12825" max="12825" width="2.88671875" customWidth="1"/>
    <col min="12826" max="12826" width="4.6640625" customWidth="1"/>
    <col min="12827" max="12827" width="2.88671875" customWidth="1"/>
    <col min="12828" max="12828" width="4.6640625" customWidth="1"/>
    <col min="12829" max="12831" width="8.6640625" customWidth="1"/>
    <col min="12832" max="12832" width="2.6640625" customWidth="1"/>
    <col min="12833" max="12833" width="7.88671875" customWidth="1"/>
    <col min="13056" max="13056" width="7.109375" customWidth="1"/>
    <col min="13057" max="13057" width="2.6640625" customWidth="1"/>
    <col min="13058" max="13060" width="8.6640625" customWidth="1"/>
    <col min="13061" max="13061" width="4.6640625" customWidth="1"/>
    <col min="13062" max="13062" width="2.33203125" customWidth="1"/>
    <col min="13063" max="13063" width="4.6640625" customWidth="1"/>
    <col min="13064" max="13064" width="2.88671875" customWidth="1"/>
    <col min="13065" max="13065" width="3.33203125" customWidth="1"/>
    <col min="13066" max="13067" width="4.6640625" customWidth="1"/>
    <col min="13068" max="13068" width="1.88671875" customWidth="1"/>
    <col min="13069" max="13069" width="2.44140625" customWidth="1"/>
    <col min="13070" max="13070" width="3.109375" customWidth="1"/>
    <col min="13071" max="13071" width="2.33203125" customWidth="1"/>
    <col min="13072" max="13073" width="4.6640625" customWidth="1"/>
    <col min="13074" max="13074" width="2.33203125" customWidth="1"/>
    <col min="13075" max="13075" width="3.109375" customWidth="1"/>
    <col min="13076" max="13076" width="2.88671875" customWidth="1"/>
    <col min="13077" max="13077" width="2.109375" customWidth="1"/>
    <col min="13078" max="13079" width="4.6640625" customWidth="1"/>
    <col min="13080" max="13080" width="3.33203125" customWidth="1"/>
    <col min="13081" max="13081" width="2.88671875" customWidth="1"/>
    <col min="13082" max="13082" width="4.6640625" customWidth="1"/>
    <col min="13083" max="13083" width="2.88671875" customWidth="1"/>
    <col min="13084" max="13084" width="4.6640625" customWidth="1"/>
    <col min="13085" max="13087" width="8.6640625" customWidth="1"/>
    <col min="13088" max="13088" width="2.6640625" customWidth="1"/>
    <col min="13089" max="13089" width="7.88671875" customWidth="1"/>
    <col min="13312" max="13312" width="7.109375" customWidth="1"/>
    <col min="13313" max="13313" width="2.6640625" customWidth="1"/>
    <col min="13314" max="13316" width="8.6640625" customWidth="1"/>
    <col min="13317" max="13317" width="4.6640625" customWidth="1"/>
    <col min="13318" max="13318" width="2.33203125" customWidth="1"/>
    <col min="13319" max="13319" width="4.6640625" customWidth="1"/>
    <col min="13320" max="13320" width="2.88671875" customWidth="1"/>
    <col min="13321" max="13321" width="3.33203125" customWidth="1"/>
    <col min="13322" max="13323" width="4.6640625" customWidth="1"/>
    <col min="13324" max="13324" width="1.88671875" customWidth="1"/>
    <col min="13325" max="13325" width="2.44140625" customWidth="1"/>
    <col min="13326" max="13326" width="3.109375" customWidth="1"/>
    <col min="13327" max="13327" width="2.33203125" customWidth="1"/>
    <col min="13328" max="13329" width="4.6640625" customWidth="1"/>
    <col min="13330" max="13330" width="2.33203125" customWidth="1"/>
    <col min="13331" max="13331" width="3.109375" customWidth="1"/>
    <col min="13332" max="13332" width="2.88671875" customWidth="1"/>
    <col min="13333" max="13333" width="2.109375" customWidth="1"/>
    <col min="13334" max="13335" width="4.6640625" customWidth="1"/>
    <col min="13336" max="13336" width="3.33203125" customWidth="1"/>
    <col min="13337" max="13337" width="2.88671875" customWidth="1"/>
    <col min="13338" max="13338" width="4.6640625" customWidth="1"/>
    <col min="13339" max="13339" width="2.88671875" customWidth="1"/>
    <col min="13340" max="13340" width="4.6640625" customWidth="1"/>
    <col min="13341" max="13343" width="8.6640625" customWidth="1"/>
    <col min="13344" max="13344" width="2.6640625" customWidth="1"/>
    <col min="13345" max="13345" width="7.88671875" customWidth="1"/>
    <col min="13568" max="13568" width="7.109375" customWidth="1"/>
    <col min="13569" max="13569" width="2.6640625" customWidth="1"/>
    <col min="13570" max="13572" width="8.6640625" customWidth="1"/>
    <col min="13573" max="13573" width="4.6640625" customWidth="1"/>
    <col min="13574" max="13574" width="2.33203125" customWidth="1"/>
    <col min="13575" max="13575" width="4.6640625" customWidth="1"/>
    <col min="13576" max="13576" width="2.88671875" customWidth="1"/>
    <col min="13577" max="13577" width="3.33203125" customWidth="1"/>
    <col min="13578" max="13579" width="4.6640625" customWidth="1"/>
    <col min="13580" max="13580" width="1.88671875" customWidth="1"/>
    <col min="13581" max="13581" width="2.44140625" customWidth="1"/>
    <col min="13582" max="13582" width="3.109375" customWidth="1"/>
    <col min="13583" max="13583" width="2.33203125" customWidth="1"/>
    <col min="13584" max="13585" width="4.6640625" customWidth="1"/>
    <col min="13586" max="13586" width="2.33203125" customWidth="1"/>
    <col min="13587" max="13587" width="3.109375" customWidth="1"/>
    <col min="13588" max="13588" width="2.88671875" customWidth="1"/>
    <col min="13589" max="13589" width="2.109375" customWidth="1"/>
    <col min="13590" max="13591" width="4.6640625" customWidth="1"/>
    <col min="13592" max="13592" width="3.33203125" customWidth="1"/>
    <col min="13593" max="13593" width="2.88671875" customWidth="1"/>
    <col min="13594" max="13594" width="4.6640625" customWidth="1"/>
    <col min="13595" max="13595" width="2.88671875" customWidth="1"/>
    <col min="13596" max="13596" width="4.6640625" customWidth="1"/>
    <col min="13597" max="13599" width="8.6640625" customWidth="1"/>
    <col min="13600" max="13600" width="2.6640625" customWidth="1"/>
    <col min="13601" max="13601" width="7.88671875" customWidth="1"/>
    <col min="13824" max="13824" width="7.109375" customWidth="1"/>
    <col min="13825" max="13825" width="2.6640625" customWidth="1"/>
    <col min="13826" max="13828" width="8.6640625" customWidth="1"/>
    <col min="13829" max="13829" width="4.6640625" customWidth="1"/>
    <col min="13830" max="13830" width="2.33203125" customWidth="1"/>
    <col min="13831" max="13831" width="4.6640625" customWidth="1"/>
    <col min="13832" max="13832" width="2.88671875" customWidth="1"/>
    <col min="13833" max="13833" width="3.33203125" customWidth="1"/>
    <col min="13834" max="13835" width="4.6640625" customWidth="1"/>
    <col min="13836" max="13836" width="1.88671875" customWidth="1"/>
    <col min="13837" max="13837" width="2.44140625" customWidth="1"/>
    <col min="13838" max="13838" width="3.109375" customWidth="1"/>
    <col min="13839" max="13839" width="2.33203125" customWidth="1"/>
    <col min="13840" max="13841" width="4.6640625" customWidth="1"/>
    <col min="13842" max="13842" width="2.33203125" customWidth="1"/>
    <col min="13843" max="13843" width="3.109375" customWidth="1"/>
    <col min="13844" max="13844" width="2.88671875" customWidth="1"/>
    <col min="13845" max="13845" width="2.109375" customWidth="1"/>
    <col min="13846" max="13847" width="4.6640625" customWidth="1"/>
    <col min="13848" max="13848" width="3.33203125" customWidth="1"/>
    <col min="13849" max="13849" width="2.88671875" customWidth="1"/>
    <col min="13850" max="13850" width="4.6640625" customWidth="1"/>
    <col min="13851" max="13851" width="2.88671875" customWidth="1"/>
    <col min="13852" max="13852" width="4.6640625" customWidth="1"/>
    <col min="13853" max="13855" width="8.6640625" customWidth="1"/>
    <col min="13856" max="13856" width="2.6640625" customWidth="1"/>
    <col min="13857" max="13857" width="7.88671875" customWidth="1"/>
    <col min="14080" max="14080" width="7.109375" customWidth="1"/>
    <col min="14081" max="14081" width="2.6640625" customWidth="1"/>
    <col min="14082" max="14084" width="8.6640625" customWidth="1"/>
    <col min="14085" max="14085" width="4.6640625" customWidth="1"/>
    <col min="14086" max="14086" width="2.33203125" customWidth="1"/>
    <col min="14087" max="14087" width="4.6640625" customWidth="1"/>
    <col min="14088" max="14088" width="2.88671875" customWidth="1"/>
    <col min="14089" max="14089" width="3.33203125" customWidth="1"/>
    <col min="14090" max="14091" width="4.6640625" customWidth="1"/>
    <col min="14092" max="14092" width="1.88671875" customWidth="1"/>
    <col min="14093" max="14093" width="2.44140625" customWidth="1"/>
    <col min="14094" max="14094" width="3.109375" customWidth="1"/>
    <col min="14095" max="14095" width="2.33203125" customWidth="1"/>
    <col min="14096" max="14097" width="4.6640625" customWidth="1"/>
    <col min="14098" max="14098" width="2.33203125" customWidth="1"/>
    <col min="14099" max="14099" width="3.109375" customWidth="1"/>
    <col min="14100" max="14100" width="2.88671875" customWidth="1"/>
    <col min="14101" max="14101" width="2.109375" customWidth="1"/>
    <col min="14102" max="14103" width="4.6640625" customWidth="1"/>
    <col min="14104" max="14104" width="3.33203125" customWidth="1"/>
    <col min="14105" max="14105" width="2.88671875" customWidth="1"/>
    <col min="14106" max="14106" width="4.6640625" customWidth="1"/>
    <col min="14107" max="14107" width="2.88671875" customWidth="1"/>
    <col min="14108" max="14108" width="4.6640625" customWidth="1"/>
    <col min="14109" max="14111" width="8.6640625" customWidth="1"/>
    <col min="14112" max="14112" width="2.6640625" customWidth="1"/>
    <col min="14113" max="14113" width="7.88671875" customWidth="1"/>
    <col min="14336" max="14336" width="7.109375" customWidth="1"/>
    <col min="14337" max="14337" width="2.6640625" customWidth="1"/>
    <col min="14338" max="14340" width="8.6640625" customWidth="1"/>
    <col min="14341" max="14341" width="4.6640625" customWidth="1"/>
    <col min="14342" max="14342" width="2.33203125" customWidth="1"/>
    <col min="14343" max="14343" width="4.6640625" customWidth="1"/>
    <col min="14344" max="14344" width="2.88671875" customWidth="1"/>
    <col min="14345" max="14345" width="3.33203125" customWidth="1"/>
    <col min="14346" max="14347" width="4.6640625" customWidth="1"/>
    <col min="14348" max="14348" width="1.88671875" customWidth="1"/>
    <col min="14349" max="14349" width="2.44140625" customWidth="1"/>
    <col min="14350" max="14350" width="3.109375" customWidth="1"/>
    <col min="14351" max="14351" width="2.33203125" customWidth="1"/>
    <col min="14352" max="14353" width="4.6640625" customWidth="1"/>
    <col min="14354" max="14354" width="2.33203125" customWidth="1"/>
    <col min="14355" max="14355" width="3.109375" customWidth="1"/>
    <col min="14356" max="14356" width="2.88671875" customWidth="1"/>
    <col min="14357" max="14357" width="2.109375" customWidth="1"/>
    <col min="14358" max="14359" width="4.6640625" customWidth="1"/>
    <col min="14360" max="14360" width="3.33203125" customWidth="1"/>
    <col min="14361" max="14361" width="2.88671875" customWidth="1"/>
    <col min="14362" max="14362" width="4.6640625" customWidth="1"/>
    <col min="14363" max="14363" width="2.88671875" customWidth="1"/>
    <col min="14364" max="14364" width="4.6640625" customWidth="1"/>
    <col min="14365" max="14367" width="8.6640625" customWidth="1"/>
    <col min="14368" max="14368" width="2.6640625" customWidth="1"/>
    <col min="14369" max="14369" width="7.88671875" customWidth="1"/>
    <col min="14592" max="14592" width="7.109375" customWidth="1"/>
    <col min="14593" max="14593" width="2.6640625" customWidth="1"/>
    <col min="14594" max="14596" width="8.6640625" customWidth="1"/>
    <col min="14597" max="14597" width="4.6640625" customWidth="1"/>
    <col min="14598" max="14598" width="2.33203125" customWidth="1"/>
    <col min="14599" max="14599" width="4.6640625" customWidth="1"/>
    <col min="14600" max="14600" width="2.88671875" customWidth="1"/>
    <col min="14601" max="14601" width="3.33203125" customWidth="1"/>
    <col min="14602" max="14603" width="4.6640625" customWidth="1"/>
    <col min="14604" max="14604" width="1.88671875" customWidth="1"/>
    <col min="14605" max="14605" width="2.44140625" customWidth="1"/>
    <col min="14606" max="14606" width="3.109375" customWidth="1"/>
    <col min="14607" max="14607" width="2.33203125" customWidth="1"/>
    <col min="14608" max="14609" width="4.6640625" customWidth="1"/>
    <col min="14610" max="14610" width="2.33203125" customWidth="1"/>
    <col min="14611" max="14611" width="3.109375" customWidth="1"/>
    <col min="14612" max="14612" width="2.88671875" customWidth="1"/>
    <col min="14613" max="14613" width="2.109375" customWidth="1"/>
    <col min="14614" max="14615" width="4.6640625" customWidth="1"/>
    <col min="14616" max="14616" width="3.33203125" customWidth="1"/>
    <col min="14617" max="14617" width="2.88671875" customWidth="1"/>
    <col min="14618" max="14618" width="4.6640625" customWidth="1"/>
    <col min="14619" max="14619" width="2.88671875" customWidth="1"/>
    <col min="14620" max="14620" width="4.6640625" customWidth="1"/>
    <col min="14621" max="14623" width="8.6640625" customWidth="1"/>
    <col min="14624" max="14624" width="2.6640625" customWidth="1"/>
    <col min="14625" max="14625" width="7.88671875" customWidth="1"/>
    <col min="14848" max="14848" width="7.109375" customWidth="1"/>
    <col min="14849" max="14849" width="2.6640625" customWidth="1"/>
    <col min="14850" max="14852" width="8.6640625" customWidth="1"/>
    <col min="14853" max="14853" width="4.6640625" customWidth="1"/>
    <col min="14854" max="14854" width="2.33203125" customWidth="1"/>
    <col min="14855" max="14855" width="4.6640625" customWidth="1"/>
    <col min="14856" max="14856" width="2.88671875" customWidth="1"/>
    <col min="14857" max="14857" width="3.33203125" customWidth="1"/>
    <col min="14858" max="14859" width="4.6640625" customWidth="1"/>
    <col min="14860" max="14860" width="1.88671875" customWidth="1"/>
    <col min="14861" max="14861" width="2.44140625" customWidth="1"/>
    <col min="14862" max="14862" width="3.109375" customWidth="1"/>
    <col min="14863" max="14863" width="2.33203125" customWidth="1"/>
    <col min="14864" max="14865" width="4.6640625" customWidth="1"/>
    <col min="14866" max="14866" width="2.33203125" customWidth="1"/>
    <col min="14867" max="14867" width="3.109375" customWidth="1"/>
    <col min="14868" max="14868" width="2.88671875" customWidth="1"/>
    <col min="14869" max="14869" width="2.109375" customWidth="1"/>
    <col min="14870" max="14871" width="4.6640625" customWidth="1"/>
    <col min="14872" max="14872" width="3.33203125" customWidth="1"/>
    <col min="14873" max="14873" width="2.88671875" customWidth="1"/>
    <col min="14874" max="14874" width="4.6640625" customWidth="1"/>
    <col min="14875" max="14875" width="2.88671875" customWidth="1"/>
    <col min="14876" max="14876" width="4.6640625" customWidth="1"/>
    <col min="14877" max="14879" width="8.6640625" customWidth="1"/>
    <col min="14880" max="14880" width="2.6640625" customWidth="1"/>
    <col min="14881" max="14881" width="7.88671875" customWidth="1"/>
    <col min="15104" max="15104" width="7.109375" customWidth="1"/>
    <col min="15105" max="15105" width="2.6640625" customWidth="1"/>
    <col min="15106" max="15108" width="8.6640625" customWidth="1"/>
    <col min="15109" max="15109" width="4.6640625" customWidth="1"/>
    <col min="15110" max="15110" width="2.33203125" customWidth="1"/>
    <col min="15111" max="15111" width="4.6640625" customWidth="1"/>
    <col min="15112" max="15112" width="2.88671875" customWidth="1"/>
    <col min="15113" max="15113" width="3.33203125" customWidth="1"/>
    <col min="15114" max="15115" width="4.6640625" customWidth="1"/>
    <col min="15116" max="15116" width="1.88671875" customWidth="1"/>
    <col min="15117" max="15117" width="2.44140625" customWidth="1"/>
    <col min="15118" max="15118" width="3.109375" customWidth="1"/>
    <col min="15119" max="15119" width="2.33203125" customWidth="1"/>
    <col min="15120" max="15121" width="4.6640625" customWidth="1"/>
    <col min="15122" max="15122" width="2.33203125" customWidth="1"/>
    <col min="15123" max="15123" width="3.109375" customWidth="1"/>
    <col min="15124" max="15124" width="2.88671875" customWidth="1"/>
    <col min="15125" max="15125" width="2.109375" customWidth="1"/>
    <col min="15126" max="15127" width="4.6640625" customWidth="1"/>
    <col min="15128" max="15128" width="3.33203125" customWidth="1"/>
    <col min="15129" max="15129" width="2.88671875" customWidth="1"/>
    <col min="15130" max="15130" width="4.6640625" customWidth="1"/>
    <col min="15131" max="15131" width="2.88671875" customWidth="1"/>
    <col min="15132" max="15132" width="4.6640625" customWidth="1"/>
    <col min="15133" max="15135" width="8.6640625" customWidth="1"/>
    <col min="15136" max="15136" width="2.6640625" customWidth="1"/>
    <col min="15137" max="15137" width="7.88671875" customWidth="1"/>
    <col min="15360" max="15360" width="7.109375" customWidth="1"/>
    <col min="15361" max="15361" width="2.6640625" customWidth="1"/>
    <col min="15362" max="15364" width="8.6640625" customWidth="1"/>
    <col min="15365" max="15365" width="4.6640625" customWidth="1"/>
    <col min="15366" max="15366" width="2.33203125" customWidth="1"/>
    <col min="15367" max="15367" width="4.6640625" customWidth="1"/>
    <col min="15368" max="15368" width="2.88671875" customWidth="1"/>
    <col min="15369" max="15369" width="3.33203125" customWidth="1"/>
    <col min="15370" max="15371" width="4.6640625" customWidth="1"/>
    <col min="15372" max="15372" width="1.88671875" customWidth="1"/>
    <col min="15373" max="15373" width="2.44140625" customWidth="1"/>
    <col min="15374" max="15374" width="3.109375" customWidth="1"/>
    <col min="15375" max="15375" width="2.33203125" customWidth="1"/>
    <col min="15376" max="15377" width="4.6640625" customWidth="1"/>
    <col min="15378" max="15378" width="2.33203125" customWidth="1"/>
    <col min="15379" max="15379" width="3.109375" customWidth="1"/>
    <col min="15380" max="15380" width="2.88671875" customWidth="1"/>
    <col min="15381" max="15381" width="2.109375" customWidth="1"/>
    <col min="15382" max="15383" width="4.6640625" customWidth="1"/>
    <col min="15384" max="15384" width="3.33203125" customWidth="1"/>
    <col min="15385" max="15385" width="2.88671875" customWidth="1"/>
    <col min="15386" max="15386" width="4.6640625" customWidth="1"/>
    <col min="15387" max="15387" width="2.88671875" customWidth="1"/>
    <col min="15388" max="15388" width="4.6640625" customWidth="1"/>
    <col min="15389" max="15391" width="8.6640625" customWidth="1"/>
    <col min="15392" max="15392" width="2.6640625" customWidth="1"/>
    <col min="15393" max="15393" width="7.88671875" customWidth="1"/>
    <col min="15616" max="15616" width="7.109375" customWidth="1"/>
    <col min="15617" max="15617" width="2.6640625" customWidth="1"/>
    <col min="15618" max="15620" width="8.6640625" customWidth="1"/>
    <col min="15621" max="15621" width="4.6640625" customWidth="1"/>
    <col min="15622" max="15622" width="2.33203125" customWidth="1"/>
    <col min="15623" max="15623" width="4.6640625" customWidth="1"/>
    <col min="15624" max="15624" width="2.88671875" customWidth="1"/>
    <col min="15625" max="15625" width="3.33203125" customWidth="1"/>
    <col min="15626" max="15627" width="4.6640625" customWidth="1"/>
    <col min="15628" max="15628" width="1.88671875" customWidth="1"/>
    <col min="15629" max="15629" width="2.44140625" customWidth="1"/>
    <col min="15630" max="15630" width="3.109375" customWidth="1"/>
    <col min="15631" max="15631" width="2.33203125" customWidth="1"/>
    <col min="15632" max="15633" width="4.6640625" customWidth="1"/>
    <col min="15634" max="15634" width="2.33203125" customWidth="1"/>
    <col min="15635" max="15635" width="3.109375" customWidth="1"/>
    <col min="15636" max="15636" width="2.88671875" customWidth="1"/>
    <col min="15637" max="15637" width="2.109375" customWidth="1"/>
    <col min="15638" max="15639" width="4.6640625" customWidth="1"/>
    <col min="15640" max="15640" width="3.33203125" customWidth="1"/>
    <col min="15641" max="15641" width="2.88671875" customWidth="1"/>
    <col min="15642" max="15642" width="4.6640625" customWidth="1"/>
    <col min="15643" max="15643" width="2.88671875" customWidth="1"/>
    <col min="15644" max="15644" width="4.6640625" customWidth="1"/>
    <col min="15645" max="15647" width="8.6640625" customWidth="1"/>
    <col min="15648" max="15648" width="2.6640625" customWidth="1"/>
    <col min="15649" max="15649" width="7.88671875" customWidth="1"/>
    <col min="15872" max="15872" width="7.109375" customWidth="1"/>
    <col min="15873" max="15873" width="2.6640625" customWidth="1"/>
    <col min="15874" max="15876" width="8.6640625" customWidth="1"/>
    <col min="15877" max="15877" width="4.6640625" customWidth="1"/>
    <col min="15878" max="15878" width="2.33203125" customWidth="1"/>
    <col min="15879" max="15879" width="4.6640625" customWidth="1"/>
    <col min="15880" max="15880" width="2.88671875" customWidth="1"/>
    <col min="15881" max="15881" width="3.33203125" customWidth="1"/>
    <col min="15882" max="15883" width="4.6640625" customWidth="1"/>
    <col min="15884" max="15884" width="1.88671875" customWidth="1"/>
    <col min="15885" max="15885" width="2.44140625" customWidth="1"/>
    <col min="15886" max="15886" width="3.109375" customWidth="1"/>
    <col min="15887" max="15887" width="2.33203125" customWidth="1"/>
    <col min="15888" max="15889" width="4.6640625" customWidth="1"/>
    <col min="15890" max="15890" width="2.33203125" customWidth="1"/>
    <col min="15891" max="15891" width="3.109375" customWidth="1"/>
    <col min="15892" max="15892" width="2.88671875" customWidth="1"/>
    <col min="15893" max="15893" width="2.109375" customWidth="1"/>
    <col min="15894" max="15895" width="4.6640625" customWidth="1"/>
    <col min="15896" max="15896" width="3.33203125" customWidth="1"/>
    <col min="15897" max="15897" width="2.88671875" customWidth="1"/>
    <col min="15898" max="15898" width="4.6640625" customWidth="1"/>
    <col min="15899" max="15899" width="2.88671875" customWidth="1"/>
    <col min="15900" max="15900" width="4.6640625" customWidth="1"/>
    <col min="15901" max="15903" width="8.6640625" customWidth="1"/>
    <col min="15904" max="15904" width="2.6640625" customWidth="1"/>
    <col min="15905" max="15905" width="7.88671875" customWidth="1"/>
    <col min="16128" max="16128" width="7.109375" customWidth="1"/>
    <col min="16129" max="16129" width="2.6640625" customWidth="1"/>
    <col min="16130" max="16132" width="8.6640625" customWidth="1"/>
    <col min="16133" max="16133" width="4.6640625" customWidth="1"/>
    <col min="16134" max="16134" width="2.33203125" customWidth="1"/>
    <col min="16135" max="16135" width="4.6640625" customWidth="1"/>
    <col min="16136" max="16136" width="2.88671875" customWidth="1"/>
    <col min="16137" max="16137" width="3.33203125" customWidth="1"/>
    <col min="16138" max="16139" width="4.6640625" customWidth="1"/>
    <col min="16140" max="16140" width="1.88671875" customWidth="1"/>
    <col min="16141" max="16141" width="2.44140625" customWidth="1"/>
    <col min="16142" max="16142" width="3.109375" customWidth="1"/>
    <col min="16143" max="16143" width="2.33203125" customWidth="1"/>
    <col min="16144" max="16145" width="4.6640625" customWidth="1"/>
    <col min="16146" max="16146" width="2.33203125" customWidth="1"/>
    <col min="16147" max="16147" width="3.109375" customWidth="1"/>
    <col min="16148" max="16148" width="2.88671875" customWidth="1"/>
    <col min="16149" max="16149" width="2.109375" customWidth="1"/>
    <col min="16150" max="16151" width="4.6640625" customWidth="1"/>
    <col min="16152" max="16152" width="3.33203125" customWidth="1"/>
    <col min="16153" max="16153" width="2.88671875" customWidth="1"/>
    <col min="16154" max="16154" width="4.6640625" customWidth="1"/>
    <col min="16155" max="16155" width="2.88671875" customWidth="1"/>
    <col min="16156" max="16156" width="4.6640625" customWidth="1"/>
    <col min="16157" max="16159" width="8.6640625" customWidth="1"/>
    <col min="16160" max="16160" width="2.6640625" customWidth="1"/>
    <col min="16161" max="16161" width="7.88671875" customWidth="1"/>
  </cols>
  <sheetData>
    <row r="1" spans="1:34" ht="26.25" customHeight="1">
      <c r="A1" s="385" t="s">
        <v>98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  <c r="AB1" s="385"/>
      <c r="AC1" s="385"/>
      <c r="AD1" s="385"/>
      <c r="AE1" s="385"/>
      <c r="AF1" s="385"/>
      <c r="AG1" s="385"/>
      <c r="AH1" s="385"/>
    </row>
    <row r="2" spans="1:34">
      <c r="D2" s="386" t="s">
        <v>99</v>
      </c>
      <c r="E2" s="386"/>
      <c r="F2" s="386"/>
      <c r="G2" s="386"/>
      <c r="H2" s="386"/>
      <c r="I2" s="386"/>
      <c r="J2" s="386"/>
      <c r="K2" s="386"/>
      <c r="L2" s="386"/>
      <c r="M2" s="386"/>
      <c r="N2" s="386"/>
      <c r="O2" s="386"/>
      <c r="P2" s="386"/>
      <c r="Q2" s="386"/>
      <c r="R2" s="386"/>
      <c r="S2" s="386"/>
      <c r="T2" s="386"/>
      <c r="U2" s="386"/>
      <c r="V2" s="386"/>
      <c r="W2" s="386"/>
      <c r="X2" s="386"/>
      <c r="Y2" s="386"/>
      <c r="Z2" s="386"/>
      <c r="AA2" s="386"/>
      <c r="AB2" s="386"/>
      <c r="AC2" s="386"/>
      <c r="AD2" s="386"/>
      <c r="AE2" s="386"/>
    </row>
    <row r="3" spans="1:34" ht="18.75" customHeight="1">
      <c r="F3" s="74"/>
      <c r="H3" s="74" t="s">
        <v>100</v>
      </c>
      <c r="I3" s="74"/>
      <c r="J3" s="74"/>
      <c r="L3" s="74"/>
      <c r="M3" s="74"/>
      <c r="N3" s="74"/>
      <c r="O3" s="74"/>
      <c r="P3" s="74"/>
      <c r="Q3" s="74" t="s">
        <v>120</v>
      </c>
      <c r="S3" s="74"/>
      <c r="T3" s="74"/>
      <c r="U3" s="75" t="s">
        <v>124</v>
      </c>
      <c r="V3" s="75"/>
      <c r="W3" s="75"/>
      <c r="X3" s="75"/>
      <c r="Y3" s="75"/>
      <c r="Z3" s="75"/>
      <c r="AA3" s="75"/>
      <c r="AB3" s="75"/>
      <c r="AD3" s="75"/>
      <c r="AE3" s="75"/>
    </row>
    <row r="4" spans="1:34" ht="19.5" customHeight="1">
      <c r="D4" s="74"/>
      <c r="E4" s="74"/>
      <c r="F4" s="74"/>
      <c r="G4" s="74"/>
      <c r="H4" s="74" t="s">
        <v>101</v>
      </c>
      <c r="I4" s="74"/>
      <c r="J4" s="74"/>
      <c r="L4" s="74"/>
      <c r="M4" s="74"/>
      <c r="N4" s="74"/>
      <c r="O4" s="74"/>
      <c r="P4" s="76"/>
      <c r="Q4" s="74" t="s">
        <v>125</v>
      </c>
      <c r="S4" s="74"/>
      <c r="T4" s="74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</row>
    <row r="5" spans="1:34" ht="19.5" customHeight="1">
      <c r="D5" s="74"/>
      <c r="E5" s="74"/>
      <c r="F5" s="74"/>
      <c r="G5" s="74"/>
      <c r="H5" s="74" t="s">
        <v>102</v>
      </c>
      <c r="I5" s="74"/>
      <c r="J5" s="74"/>
      <c r="L5" s="74"/>
      <c r="M5" s="74"/>
      <c r="N5" s="74"/>
      <c r="O5" s="74"/>
      <c r="P5" s="76"/>
      <c r="Q5" s="76" t="s">
        <v>126</v>
      </c>
      <c r="R5" s="74"/>
      <c r="S5" s="74"/>
      <c r="T5" s="74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61"/>
    </row>
    <row r="6" spans="1:34" ht="19.5" customHeight="1">
      <c r="C6" s="135"/>
      <c r="D6" s="56"/>
      <c r="E6" s="56"/>
      <c r="M6" s="387"/>
      <c r="N6" s="388"/>
      <c r="O6" s="388"/>
      <c r="P6" s="387"/>
      <c r="Q6" s="388"/>
      <c r="R6" s="388"/>
      <c r="S6" s="388"/>
      <c r="T6" s="389"/>
      <c r="U6" s="389"/>
      <c r="V6" s="389"/>
    </row>
    <row r="7" spans="1:34" ht="18.75" customHeight="1" thickBot="1">
      <c r="A7" s="390">
        <v>45577</v>
      </c>
      <c r="B7" s="390"/>
      <c r="C7" s="390"/>
      <c r="D7" s="390"/>
      <c r="E7" s="390"/>
      <c r="F7" s="390"/>
      <c r="H7" s="367">
        <v>45212</v>
      </c>
      <c r="I7" s="368"/>
      <c r="J7" s="368"/>
      <c r="K7" s="369"/>
      <c r="L7" s="367">
        <v>44853</v>
      </c>
      <c r="M7" s="368"/>
      <c r="N7" s="368"/>
      <c r="O7" s="368"/>
      <c r="P7" s="368"/>
      <c r="Q7" s="368"/>
      <c r="R7" s="368"/>
      <c r="S7" s="368"/>
      <c r="T7" s="368"/>
      <c r="U7" s="368"/>
      <c r="V7" s="368"/>
      <c r="W7" s="369"/>
      <c r="X7" s="367">
        <f>H7</f>
        <v>45212</v>
      </c>
      <c r="Y7" s="368"/>
      <c r="Z7" s="368"/>
      <c r="AA7" s="369"/>
      <c r="AB7" s="93"/>
      <c r="AC7" s="390">
        <f>A7</f>
        <v>45577</v>
      </c>
      <c r="AD7" s="390"/>
      <c r="AE7" s="390"/>
      <c r="AF7" s="390"/>
      <c r="AG7" s="390"/>
      <c r="AH7" s="390"/>
    </row>
    <row r="8" spans="1:34" ht="10.050000000000001" customHeight="1" thickTop="1">
      <c r="A8" s="382" t="str">
        <f>IFERROR(VLOOKUP($E$8&amp;D16,抽選結果!B:F,5,FALSE),"")</f>
        <v>真岡ハイトラ運動公園陸上競技場</v>
      </c>
      <c r="B8" s="78"/>
      <c r="C8" s="358" t="str">
        <f>IFERROR(VLOOKUP($E$8&amp;D8,抽選結果!B:F,3,FALSE),"")</f>
        <v>ＴＥＡＭ　リフレＳＣ</v>
      </c>
      <c r="D8" s="365">
        <v>1</v>
      </c>
      <c r="E8" s="366" t="s">
        <v>78</v>
      </c>
      <c r="F8" s="22"/>
      <c r="G8" s="22"/>
      <c r="H8" s="45"/>
      <c r="I8" s="1"/>
      <c r="J8" s="1"/>
      <c r="K8" s="46"/>
      <c r="L8" s="45"/>
      <c r="M8" s="1"/>
      <c r="N8" s="1"/>
      <c r="O8" s="1"/>
      <c r="P8" s="1"/>
      <c r="Q8" s="1"/>
      <c r="R8" s="1"/>
      <c r="S8" s="1"/>
      <c r="T8" s="1"/>
      <c r="U8" s="1"/>
      <c r="V8" s="1"/>
      <c r="W8" s="46"/>
      <c r="X8" s="45"/>
      <c r="Y8" s="1"/>
      <c r="Z8" s="1"/>
      <c r="AA8" s="107"/>
      <c r="AB8" s="94"/>
      <c r="AC8" s="22"/>
      <c r="AD8" s="81"/>
      <c r="AE8" s="81"/>
      <c r="AF8" s="174"/>
      <c r="AG8" s="77"/>
      <c r="AH8" s="370" t="str">
        <f>IFERROR(VLOOKUP($AD$17&amp;AE11,抽選結果!B:F,5,FALSE),"")</f>
        <v>真岡市鬼怒自然公園サッカー場AB</v>
      </c>
    </row>
    <row r="9" spans="1:34" ht="10.050000000000001" customHeight="1">
      <c r="A9" s="383"/>
      <c r="B9" s="78"/>
      <c r="C9" s="358"/>
      <c r="D9" s="365"/>
      <c r="E9" s="366"/>
      <c r="F9" s="101"/>
      <c r="G9" s="22"/>
      <c r="H9" s="45"/>
      <c r="I9" s="1"/>
      <c r="J9" s="1"/>
      <c r="K9" s="46"/>
      <c r="L9" s="45"/>
      <c r="M9" s="1"/>
      <c r="N9" s="1"/>
      <c r="O9" s="1"/>
      <c r="P9" s="1"/>
      <c r="Q9" s="1"/>
      <c r="R9" s="1"/>
      <c r="S9" s="1"/>
      <c r="T9" s="1"/>
      <c r="U9" s="1"/>
      <c r="V9" s="1"/>
      <c r="W9" s="46"/>
      <c r="X9" s="45"/>
      <c r="Y9" s="1"/>
      <c r="Z9" s="1"/>
      <c r="AA9" s="107"/>
      <c r="AB9" s="94"/>
      <c r="AC9" s="22"/>
      <c r="AD9" s="361" t="s">
        <v>76</v>
      </c>
      <c r="AE9" s="359">
        <v>6</v>
      </c>
      <c r="AF9" s="358" t="str">
        <f>IFERROR(VLOOKUP($AD$17&amp;AE9,抽選結果!B:F,3,FALSE),"")</f>
        <v>本郷北フットボールクラブ</v>
      </c>
      <c r="AG9" s="77"/>
      <c r="AH9" s="371"/>
    </row>
    <row r="10" spans="1:34" ht="10.050000000000001" customHeight="1">
      <c r="A10" s="383"/>
      <c r="B10" s="78"/>
      <c r="C10" s="358" t="str">
        <f>IFERROR(VLOOKUP($E$8&amp;D10,抽選結果!B:F,3,FALSE),"")</f>
        <v>大田原城山サッカークラブ</v>
      </c>
      <c r="D10" s="365">
        <v>2</v>
      </c>
      <c r="E10" s="366"/>
      <c r="F10" s="102"/>
      <c r="G10" s="22"/>
      <c r="H10" s="45"/>
      <c r="I10" s="1"/>
      <c r="J10" s="1"/>
      <c r="K10" s="46"/>
      <c r="L10" s="45"/>
      <c r="M10" s="1"/>
      <c r="N10" s="1"/>
      <c r="O10" s="1"/>
      <c r="P10" s="1"/>
      <c r="Q10" s="1"/>
      <c r="R10" s="1"/>
      <c r="S10" s="1"/>
      <c r="T10" s="1"/>
      <c r="U10" s="1"/>
      <c r="V10" s="1"/>
      <c r="W10" s="46"/>
      <c r="X10" s="45"/>
      <c r="Y10" s="1"/>
      <c r="Z10" s="1"/>
      <c r="AA10" s="107"/>
      <c r="AB10" s="94"/>
      <c r="AC10" s="101"/>
      <c r="AD10" s="362"/>
      <c r="AE10" s="359"/>
      <c r="AF10" s="358"/>
      <c r="AG10" s="77"/>
      <c r="AH10" s="371"/>
    </row>
    <row r="11" spans="1:34" ht="10.050000000000001" customHeight="1" thickBot="1">
      <c r="A11" s="383"/>
      <c r="B11" s="78"/>
      <c r="C11" s="358"/>
      <c r="D11" s="365"/>
      <c r="E11" s="366"/>
      <c r="F11" s="103"/>
      <c r="G11" s="22"/>
      <c r="H11" s="45"/>
      <c r="I11" s="1"/>
      <c r="J11" s="1"/>
      <c r="K11" s="46"/>
      <c r="L11" s="45"/>
      <c r="M11" s="1"/>
      <c r="N11" s="1"/>
      <c r="O11" s="1"/>
      <c r="P11" s="1"/>
      <c r="Q11" s="1"/>
      <c r="R11" s="1"/>
      <c r="S11" s="1"/>
      <c r="T11" s="1"/>
      <c r="U11" s="1"/>
      <c r="V11" s="1"/>
      <c r="W11" s="46"/>
      <c r="X11" s="45"/>
      <c r="Y11" s="1"/>
      <c r="Z11" s="1"/>
      <c r="AA11" s="107"/>
      <c r="AB11" s="94"/>
      <c r="AC11" s="103"/>
      <c r="AD11" s="362"/>
      <c r="AE11" s="359">
        <v>5</v>
      </c>
      <c r="AF11" s="358" t="str">
        <f>IFERROR(VLOOKUP($AD$17&amp;AE11,抽選結果!B:F,3,FALSE),"")</f>
        <v>ＦＣ真岡２１ファンタジー</v>
      </c>
      <c r="AG11" s="77"/>
      <c r="AH11" s="371"/>
    </row>
    <row r="12" spans="1:34" ht="10.050000000000001" customHeight="1" thickTop="1" thickBot="1">
      <c r="A12" s="383"/>
      <c r="B12" s="78"/>
      <c r="C12" s="360" t="str">
        <f>IFERROR(VLOOKUP($E$8&amp;D12,抽選結果!B:F,3,FALSE),"")</f>
        <v>足利サッカークラブジュニア</v>
      </c>
      <c r="D12" s="365">
        <v>3</v>
      </c>
      <c r="E12" s="366"/>
      <c r="F12" s="259"/>
      <c r="G12" s="196"/>
      <c r="H12" s="331"/>
      <c r="I12" s="1"/>
      <c r="J12" s="1"/>
      <c r="K12" s="46"/>
      <c r="L12" s="45"/>
      <c r="M12" s="1"/>
      <c r="N12" s="1"/>
      <c r="O12" s="1"/>
      <c r="P12" s="1"/>
      <c r="Q12" s="1"/>
      <c r="R12" s="1"/>
      <c r="S12" s="1"/>
      <c r="T12" s="1"/>
      <c r="U12" s="1"/>
      <c r="V12" s="1"/>
      <c r="W12" s="46"/>
      <c r="X12" s="45"/>
      <c r="Y12" s="1"/>
      <c r="Z12" s="1"/>
      <c r="AA12" s="203"/>
      <c r="AB12" s="262"/>
      <c r="AC12" s="31"/>
      <c r="AD12" s="362"/>
      <c r="AE12" s="359"/>
      <c r="AF12" s="358"/>
      <c r="AG12" s="77"/>
      <c r="AH12" s="371"/>
    </row>
    <row r="13" spans="1:34" ht="10.050000000000001" customHeight="1" thickTop="1" thickBot="1">
      <c r="A13" s="383"/>
      <c r="B13" s="78"/>
      <c r="C13" s="360"/>
      <c r="D13" s="365"/>
      <c r="E13" s="366"/>
      <c r="F13" s="103"/>
      <c r="G13" s="195"/>
      <c r="H13" s="328"/>
      <c r="I13" s="1"/>
      <c r="J13" s="1"/>
      <c r="K13" s="46"/>
      <c r="L13" s="45"/>
      <c r="M13" s="1"/>
      <c r="N13" s="1"/>
      <c r="O13" s="1"/>
      <c r="P13" s="1"/>
      <c r="Q13" s="1"/>
      <c r="R13" s="1"/>
      <c r="S13" s="1"/>
      <c r="T13" s="1"/>
      <c r="U13" s="1"/>
      <c r="V13" s="1"/>
      <c r="W13" s="46"/>
      <c r="X13" s="45"/>
      <c r="Y13" s="1"/>
      <c r="Z13" s="1"/>
      <c r="AA13" s="108"/>
      <c r="AB13" s="263"/>
      <c r="AC13" s="264"/>
      <c r="AD13" s="362"/>
      <c r="AE13" s="359">
        <v>4</v>
      </c>
      <c r="AF13" s="360" t="str">
        <f>IFERROR(VLOOKUP($AD$17&amp;AE13,抽選結果!B:F,3,FALSE),"")</f>
        <v>ＭＯＲＡＮＧＯ栃木フットボールクラブＵ１２</v>
      </c>
      <c r="AG13" s="77"/>
      <c r="AH13" s="371"/>
    </row>
    <row r="14" spans="1:34" ht="10.050000000000001" customHeight="1" thickTop="1">
      <c r="A14" s="383"/>
      <c r="B14" s="78"/>
      <c r="C14" s="358" t="str">
        <f>IFERROR(VLOOKUP($E$8&amp;D14,抽選結果!B:F,3,FALSE),"")</f>
        <v>ＦＣプリメーロ</v>
      </c>
      <c r="D14" s="365">
        <v>4</v>
      </c>
      <c r="E14" s="366"/>
      <c r="F14" s="102"/>
      <c r="G14" s="195"/>
      <c r="H14" s="328"/>
      <c r="I14" s="1"/>
      <c r="J14" s="1"/>
      <c r="K14" s="46"/>
      <c r="L14" s="45"/>
      <c r="M14" s="1"/>
      <c r="N14" s="1"/>
      <c r="O14" s="1"/>
      <c r="P14" s="1"/>
      <c r="Q14" s="1"/>
      <c r="R14" s="1"/>
      <c r="S14" s="1"/>
      <c r="T14" s="1"/>
      <c r="U14" s="1"/>
      <c r="V14" s="1"/>
      <c r="W14" s="46"/>
      <c r="X14" s="45"/>
      <c r="Y14" s="1"/>
      <c r="Z14" s="1"/>
      <c r="AA14" s="108"/>
      <c r="AB14" s="204"/>
      <c r="AC14" s="22"/>
      <c r="AD14" s="363"/>
      <c r="AE14" s="359"/>
      <c r="AF14" s="360"/>
      <c r="AG14" s="77"/>
      <c r="AH14" s="371"/>
    </row>
    <row r="15" spans="1:34" ht="10.050000000000001" customHeight="1" thickBot="1">
      <c r="A15" s="383"/>
      <c r="B15" s="78"/>
      <c r="C15" s="358"/>
      <c r="D15" s="365"/>
      <c r="E15" s="366"/>
      <c r="F15" s="32"/>
      <c r="G15" s="195"/>
      <c r="H15" s="328"/>
      <c r="I15" s="288"/>
      <c r="J15" s="288"/>
      <c r="K15" s="46"/>
      <c r="L15" s="45"/>
      <c r="M15" s="1"/>
      <c r="N15" s="1"/>
      <c r="O15" s="1"/>
      <c r="P15" s="1"/>
      <c r="Q15" s="1"/>
      <c r="R15" s="1"/>
      <c r="S15" s="1"/>
      <c r="T15" s="1"/>
      <c r="U15" s="1"/>
      <c r="V15" s="1"/>
      <c r="W15" s="46"/>
      <c r="X15" s="45"/>
      <c r="Y15" s="288"/>
      <c r="Z15" s="297"/>
      <c r="AA15" s="108"/>
      <c r="AB15" s="204"/>
      <c r="AC15" s="22"/>
      <c r="AD15" s="81"/>
      <c r="AE15" s="81"/>
      <c r="AF15" s="174"/>
      <c r="AG15" s="77"/>
      <c r="AH15" s="371"/>
    </row>
    <row r="16" spans="1:34" ht="10.050000000000001" customHeight="1" thickTop="1">
      <c r="A16" s="383"/>
      <c r="B16" s="78"/>
      <c r="C16" s="358" t="str">
        <f>IFERROR(VLOOKUP($E$8&amp;D16,抽選結果!B:F,3,FALSE),"")</f>
        <v>ＦＣ中村Ｕ－１０</v>
      </c>
      <c r="D16" s="365">
        <v>5</v>
      </c>
      <c r="E16" s="366" t="s">
        <v>74</v>
      </c>
      <c r="F16" s="32"/>
      <c r="G16" s="195"/>
      <c r="H16" s="64"/>
      <c r="I16" s="220"/>
      <c r="J16" s="5"/>
      <c r="K16" s="46"/>
      <c r="L16" s="45"/>
      <c r="M16" s="1"/>
      <c r="N16" s="1"/>
      <c r="O16" s="1"/>
      <c r="P16" s="1"/>
      <c r="Q16" s="1"/>
      <c r="R16" s="1"/>
      <c r="S16" s="1"/>
      <c r="T16" s="1"/>
      <c r="U16" s="1"/>
      <c r="V16" s="1"/>
      <c r="W16" s="46"/>
      <c r="X16" s="45"/>
      <c r="Y16" s="3"/>
      <c r="Z16" s="240"/>
      <c r="AA16" s="107"/>
      <c r="AB16" s="204"/>
      <c r="AC16" s="22"/>
      <c r="AD16" s="81"/>
      <c r="AE16" s="81"/>
      <c r="AF16" s="174"/>
      <c r="AG16" s="77"/>
      <c r="AH16" s="371"/>
    </row>
    <row r="17" spans="1:34" ht="10.050000000000001" customHeight="1" thickBot="1">
      <c r="A17" s="383"/>
      <c r="B17" s="78"/>
      <c r="C17" s="358"/>
      <c r="D17" s="365"/>
      <c r="E17" s="366"/>
      <c r="F17" s="101"/>
      <c r="G17" s="195"/>
      <c r="H17" s="64"/>
      <c r="I17" s="1"/>
      <c r="J17" s="5"/>
      <c r="K17" s="46"/>
      <c r="L17" s="45"/>
      <c r="M17" s="1"/>
      <c r="N17" s="1"/>
      <c r="O17" s="1"/>
      <c r="P17" s="1"/>
      <c r="Q17" s="1"/>
      <c r="R17" s="1"/>
      <c r="S17" s="1"/>
      <c r="T17" s="1"/>
      <c r="U17" s="1"/>
      <c r="V17" s="1"/>
      <c r="W17" s="46"/>
      <c r="X17" s="45"/>
      <c r="Y17" s="3"/>
      <c r="Z17" s="221"/>
      <c r="AA17" s="107"/>
      <c r="AB17" s="204"/>
      <c r="AC17" s="266"/>
      <c r="AD17" s="361" t="s">
        <v>79</v>
      </c>
      <c r="AE17" s="359">
        <v>3</v>
      </c>
      <c r="AF17" s="360" t="str">
        <f>IFERROR(VLOOKUP($AD$17&amp;AE17,抽選結果!B:F,3,FALSE),"")</f>
        <v>ＫＯＨＡＲＵ　ＰＲＯＵＤ栃木フットボールクラブ</v>
      </c>
      <c r="AG17" s="77"/>
      <c r="AH17" s="371"/>
    </row>
    <row r="18" spans="1:34" ht="10.050000000000001" customHeight="1" thickTop="1">
      <c r="A18" s="383"/>
      <c r="B18" s="78"/>
      <c r="C18" s="358" t="str">
        <f>IFERROR(VLOOKUP($E$8&amp;D18,抽選結果!B:F,3,FALSE),"")</f>
        <v>Ｓ４　スペランツァ</v>
      </c>
      <c r="D18" s="365">
        <v>6</v>
      </c>
      <c r="E18" s="366"/>
      <c r="F18" s="102"/>
      <c r="G18" s="195"/>
      <c r="H18" s="64"/>
      <c r="I18" s="1"/>
      <c r="J18" s="5"/>
      <c r="K18" s="46"/>
      <c r="L18" s="45"/>
      <c r="M18" s="1"/>
      <c r="N18" s="1"/>
      <c r="O18" s="1"/>
      <c r="P18" s="1"/>
      <c r="Q18" s="1"/>
      <c r="R18" s="1"/>
      <c r="S18" s="1"/>
      <c r="T18" s="1"/>
      <c r="U18" s="1"/>
      <c r="V18" s="1"/>
      <c r="W18" s="46"/>
      <c r="X18" s="45"/>
      <c r="Y18" s="3"/>
      <c r="Z18" s="221"/>
      <c r="AA18" s="107"/>
      <c r="AB18" s="263"/>
      <c r="AC18" s="28"/>
      <c r="AD18" s="362"/>
      <c r="AE18" s="359"/>
      <c r="AF18" s="360"/>
      <c r="AG18" s="77"/>
      <c r="AH18" s="371"/>
    </row>
    <row r="19" spans="1:34" ht="10.050000000000001" customHeight="1" thickBot="1">
      <c r="A19" s="383"/>
      <c r="B19" s="78"/>
      <c r="C19" s="358"/>
      <c r="D19" s="365"/>
      <c r="E19" s="366"/>
      <c r="F19" s="103"/>
      <c r="G19" s="198"/>
      <c r="H19" s="199"/>
      <c r="I19" s="1"/>
      <c r="J19" s="5"/>
      <c r="K19" s="46"/>
      <c r="L19" s="45"/>
      <c r="M19" s="1"/>
      <c r="N19" s="1"/>
      <c r="O19" s="1"/>
      <c r="P19" s="1"/>
      <c r="Q19" s="1"/>
      <c r="R19" s="1"/>
      <c r="S19" s="1"/>
      <c r="T19" s="1"/>
      <c r="U19" s="1"/>
      <c r="V19" s="1"/>
      <c r="W19" s="46"/>
      <c r="X19" s="45"/>
      <c r="Y19" s="3"/>
      <c r="Z19" s="221"/>
      <c r="AA19" s="333"/>
      <c r="AB19" s="265"/>
      <c r="AC19" s="24"/>
      <c r="AD19" s="362"/>
      <c r="AE19" s="359">
        <v>2</v>
      </c>
      <c r="AF19" s="358" t="str">
        <f>IFERROR(VLOOKUP($AD$17&amp;AE19,抽選結果!B:F,3,FALSE),"")</f>
        <v>ＩＳＯＳＯＣＣＥＲＣＬＵＢ</v>
      </c>
      <c r="AG19" s="77"/>
      <c r="AH19" s="371"/>
    </row>
    <row r="20" spans="1:34" ht="10.050000000000001" customHeight="1" thickTop="1" thickBot="1">
      <c r="A20" s="383"/>
      <c r="B20" s="78"/>
      <c r="C20" s="360" t="str">
        <f>IFERROR(VLOOKUP($E$8&amp;D20,抽選結果!B:F,3,FALSE),"")</f>
        <v>さくらボン・ディ・ボーラ</v>
      </c>
      <c r="D20" s="365">
        <v>7</v>
      </c>
      <c r="E20" s="366"/>
      <c r="F20" s="259"/>
      <c r="G20" s="195"/>
      <c r="H20" s="45"/>
      <c r="I20" s="1"/>
      <c r="J20" s="5"/>
      <c r="K20" s="46"/>
      <c r="L20" s="45"/>
      <c r="M20" s="1"/>
      <c r="N20" s="1"/>
      <c r="O20" s="1"/>
      <c r="P20" s="1"/>
      <c r="Q20" s="1"/>
      <c r="R20" s="1"/>
      <c r="S20" s="1"/>
      <c r="T20" s="1"/>
      <c r="U20" s="1"/>
      <c r="V20" s="1"/>
      <c r="W20" s="46"/>
      <c r="X20" s="45"/>
      <c r="Y20" s="3"/>
      <c r="Z20" s="1"/>
      <c r="AA20" s="107"/>
      <c r="AB20" s="94"/>
      <c r="AC20" s="103"/>
      <c r="AD20" s="362"/>
      <c r="AE20" s="359"/>
      <c r="AF20" s="358"/>
      <c r="AG20" s="77"/>
      <c r="AH20" s="371"/>
    </row>
    <row r="21" spans="1:34" ht="10.050000000000001" customHeight="1" thickTop="1">
      <c r="A21" s="383"/>
      <c r="B21" s="78"/>
      <c r="C21" s="360"/>
      <c r="D21" s="365"/>
      <c r="E21" s="366"/>
      <c r="F21" s="103"/>
      <c r="G21" s="22"/>
      <c r="H21" s="45"/>
      <c r="I21" s="1"/>
      <c r="J21" s="126"/>
      <c r="K21" s="46"/>
      <c r="L21" s="45"/>
      <c r="M21" s="1"/>
      <c r="N21" s="1"/>
      <c r="O21" s="1"/>
      <c r="P21" s="1"/>
      <c r="Q21" s="1"/>
      <c r="R21" s="1"/>
      <c r="S21" s="1"/>
      <c r="T21" s="1"/>
      <c r="U21" s="1"/>
      <c r="V21" s="1"/>
      <c r="W21" s="46"/>
      <c r="X21" s="45"/>
      <c r="Y21" s="129"/>
      <c r="Z21" s="1"/>
      <c r="AA21" s="107"/>
      <c r="AB21" s="94"/>
      <c r="AC21" s="102"/>
      <c r="AD21" s="362"/>
      <c r="AE21" s="359">
        <v>1</v>
      </c>
      <c r="AF21" s="358" t="str">
        <f>IFERROR(VLOOKUP($AD$17&amp;AE21,抽選結果!B:F,3,FALSE),"")</f>
        <v>佐野ＳＳＳヴィラ</v>
      </c>
      <c r="AG21" s="77"/>
      <c r="AH21" s="371"/>
    </row>
    <row r="22" spans="1:34" ht="10.050000000000001" customHeight="1">
      <c r="A22" s="383"/>
      <c r="B22" s="78"/>
      <c r="C22" s="358" t="str">
        <f>IFERROR(VLOOKUP($E$8&amp;D22,抽選結果!B:F,3,FALSE),"")</f>
        <v>藤原ＦＣ</v>
      </c>
      <c r="D22" s="365">
        <v>8</v>
      </c>
      <c r="E22" s="366"/>
      <c r="F22" s="102"/>
      <c r="G22" s="22"/>
      <c r="H22" s="45"/>
      <c r="I22" s="1"/>
      <c r="J22" s="126"/>
      <c r="K22" s="46"/>
      <c r="L22" s="45"/>
      <c r="M22" s="1"/>
      <c r="N22" s="1"/>
      <c r="O22" s="1"/>
      <c r="P22" s="1"/>
      <c r="Q22" s="1"/>
      <c r="R22" s="1"/>
      <c r="S22" s="1"/>
      <c r="T22" s="1"/>
      <c r="U22" s="1"/>
      <c r="V22" s="1"/>
      <c r="W22" s="46"/>
      <c r="X22" s="45"/>
      <c r="Y22" s="129"/>
      <c r="Z22" s="1"/>
      <c r="AA22" s="107"/>
      <c r="AB22" s="94"/>
      <c r="AC22" s="22"/>
      <c r="AD22" s="363"/>
      <c r="AE22" s="359"/>
      <c r="AF22" s="358"/>
      <c r="AG22" s="77"/>
      <c r="AH22" s="371"/>
    </row>
    <row r="23" spans="1:34" ht="10.050000000000001" customHeight="1" thickBot="1">
      <c r="A23" s="384"/>
      <c r="B23" s="78"/>
      <c r="C23" s="358"/>
      <c r="D23" s="365"/>
      <c r="E23" s="366"/>
      <c r="F23" s="22"/>
      <c r="G23" s="22"/>
      <c r="H23" s="45"/>
      <c r="I23" s="1"/>
      <c r="J23" s="5"/>
      <c r="K23" s="293"/>
      <c r="L23" s="295"/>
      <c r="M23" s="1"/>
      <c r="N23" s="1"/>
      <c r="O23" s="1"/>
      <c r="P23" s="1"/>
      <c r="Q23" s="1"/>
      <c r="R23" s="1"/>
      <c r="S23" s="1"/>
      <c r="T23" s="1"/>
      <c r="U23" s="1"/>
      <c r="V23" s="1"/>
      <c r="W23" s="296"/>
      <c r="X23" s="199"/>
      <c r="Y23" s="3"/>
      <c r="Z23" s="1"/>
      <c r="AA23" s="107"/>
      <c r="AB23" s="94"/>
      <c r="AC23" s="22"/>
      <c r="AD23" s="81"/>
      <c r="AE23" s="81"/>
      <c r="AF23" s="174"/>
      <c r="AG23" s="77"/>
      <c r="AH23" s="372"/>
    </row>
    <row r="24" spans="1:34" ht="10.050000000000001" customHeight="1" thickTop="1" thickBot="1">
      <c r="A24" s="382" t="str">
        <f>IFERROR(VLOOKUP($E$24&amp;D32,抽選結果!B:F,5,FALSE),"")</f>
        <v>真岡ハイトラ運動公園運動広場1</v>
      </c>
      <c r="B24" s="78"/>
      <c r="C24" s="358" t="str">
        <f>IFERROR(VLOOKUP($E$24&amp;D24,抽選結果!B:F,3,FALSE),"")</f>
        <v>栃木Ｃｈａｒｍｅ．Ｆ．Ｃ</v>
      </c>
      <c r="D24" s="365">
        <v>1</v>
      </c>
      <c r="E24" s="366" t="s">
        <v>88</v>
      </c>
      <c r="F24" s="22"/>
      <c r="G24" s="22"/>
      <c r="H24" s="45"/>
      <c r="I24" s="1"/>
      <c r="J24" s="221"/>
      <c r="K24" s="46"/>
      <c r="L24" s="331"/>
      <c r="M24" s="1"/>
      <c r="N24" s="1"/>
      <c r="O24" s="1"/>
      <c r="P24" s="1"/>
      <c r="Q24" s="1"/>
      <c r="R24" s="1"/>
      <c r="S24" s="1"/>
      <c r="T24" s="1"/>
      <c r="U24" s="1"/>
      <c r="V24" s="1"/>
      <c r="W24" s="67"/>
      <c r="X24" s="331"/>
      <c r="Y24" s="220"/>
      <c r="Z24" s="1"/>
      <c r="AA24" s="107"/>
      <c r="AB24" s="94"/>
      <c r="AC24" s="266"/>
      <c r="AD24" s="359" t="s">
        <v>122</v>
      </c>
      <c r="AE24" s="359">
        <v>8</v>
      </c>
      <c r="AF24" s="360" t="str">
        <f>IFERROR(VLOOKUP($AD$32&amp;AE24,抽選結果!B:F,3,FALSE),"")</f>
        <v>那須野ヶ原ＦＣボンジボーラ　ブルー</v>
      </c>
      <c r="AG24" s="77"/>
      <c r="AH24" s="370" t="str">
        <f>IFERROR(VLOOKUP($AD$32&amp;AE30,抽選結果!B:F,5,FALSE),"")</f>
        <v>南河内東部運動広場</v>
      </c>
    </row>
    <row r="25" spans="1:34" ht="10.050000000000001" customHeight="1" thickTop="1">
      <c r="A25" s="383"/>
      <c r="B25" s="78"/>
      <c r="C25" s="358"/>
      <c r="D25" s="365"/>
      <c r="E25" s="366"/>
      <c r="F25" s="101"/>
      <c r="G25" s="22"/>
      <c r="H25" s="45"/>
      <c r="I25" s="1"/>
      <c r="J25" s="221"/>
      <c r="K25" s="46"/>
      <c r="L25" s="328"/>
      <c r="M25" s="1"/>
      <c r="N25" s="1"/>
      <c r="O25" s="1"/>
      <c r="P25" s="1"/>
      <c r="Q25" s="1"/>
      <c r="R25" s="1"/>
      <c r="S25" s="1"/>
      <c r="T25" s="1"/>
      <c r="U25" s="1"/>
      <c r="V25" s="1"/>
      <c r="W25" s="67"/>
      <c r="X25" s="328"/>
      <c r="Y25" s="220"/>
      <c r="Z25" s="1"/>
      <c r="AA25" s="107"/>
      <c r="AB25" s="263"/>
      <c r="AC25" s="28"/>
      <c r="AD25" s="359"/>
      <c r="AE25" s="359"/>
      <c r="AF25" s="360"/>
      <c r="AG25" s="77"/>
      <c r="AH25" s="371"/>
    </row>
    <row r="26" spans="1:34" ht="10.050000000000001" customHeight="1">
      <c r="A26" s="383"/>
      <c r="B26" s="78"/>
      <c r="C26" s="358" t="str">
        <f>IFERROR(VLOOKUP($E$24&amp;D26,抽選結果!B:F,3,FALSE),"")</f>
        <v>大山フットボールクラブアミーゴ</v>
      </c>
      <c r="D26" s="365">
        <v>2</v>
      </c>
      <c r="E26" s="366"/>
      <c r="F26" s="102"/>
      <c r="G26" s="22"/>
      <c r="H26" s="45"/>
      <c r="I26" s="1"/>
      <c r="J26" s="221"/>
      <c r="K26" s="46"/>
      <c r="L26" s="328"/>
      <c r="M26" s="1"/>
      <c r="N26" s="1"/>
      <c r="O26" s="1"/>
      <c r="P26" s="1"/>
      <c r="Q26" s="1"/>
      <c r="R26" s="1"/>
      <c r="S26" s="1"/>
      <c r="T26" s="1"/>
      <c r="U26" s="1"/>
      <c r="V26" s="1"/>
      <c r="W26" s="67"/>
      <c r="X26" s="328"/>
      <c r="Y26" s="220"/>
      <c r="Z26" s="1"/>
      <c r="AA26" s="107"/>
      <c r="AB26" s="263"/>
      <c r="AC26" s="24"/>
      <c r="AD26" s="359"/>
      <c r="AE26" s="359">
        <v>7</v>
      </c>
      <c r="AF26" s="358" t="str">
        <f>IFERROR(VLOOKUP($AD$32&amp;AE26,抽選結果!B:F,3,FALSE),"")</f>
        <v>ＮＩＫＫＯ　ＳＰＯＲＴＳ　ＣＬＵＢ</v>
      </c>
      <c r="AG26" s="77"/>
      <c r="AH26" s="371"/>
    </row>
    <row r="27" spans="1:34" ht="10.050000000000001" customHeight="1" thickBot="1">
      <c r="A27" s="383"/>
      <c r="B27" s="78"/>
      <c r="C27" s="358"/>
      <c r="D27" s="365"/>
      <c r="E27" s="366"/>
      <c r="F27" s="103"/>
      <c r="G27" s="23"/>
      <c r="H27" s="125"/>
      <c r="I27" s="1"/>
      <c r="J27" s="221"/>
      <c r="K27" s="65"/>
      <c r="L27" s="343"/>
      <c r="M27" s="7"/>
      <c r="N27" s="7"/>
      <c r="O27" s="7"/>
      <c r="P27" s="95"/>
      <c r="Q27" s="95"/>
      <c r="R27" s="95"/>
      <c r="S27" s="95"/>
      <c r="T27" s="7"/>
      <c r="U27" s="7"/>
      <c r="V27" s="7"/>
      <c r="W27" s="51"/>
      <c r="X27" s="343"/>
      <c r="Y27" s="311"/>
      <c r="Z27" s="7"/>
      <c r="AA27" s="65"/>
      <c r="AB27" s="267"/>
      <c r="AC27" s="28"/>
      <c r="AD27" s="359"/>
      <c r="AE27" s="359"/>
      <c r="AF27" s="358"/>
      <c r="AG27" s="77"/>
      <c r="AH27" s="371"/>
    </row>
    <row r="28" spans="1:34" ht="10.050000000000001" customHeight="1" thickTop="1" thickBot="1">
      <c r="A28" s="383"/>
      <c r="B28" s="78"/>
      <c r="C28" s="360" t="str">
        <f>IFERROR(VLOOKUP($E$24&amp;D28,抽選結果!B:F,3,FALSE),"")</f>
        <v>栃木ＳＣ　Ｕ－１２</v>
      </c>
      <c r="D28" s="365">
        <v>3</v>
      </c>
      <c r="E28" s="366"/>
      <c r="F28" s="259"/>
      <c r="G28" s="196"/>
      <c r="H28" s="331"/>
      <c r="I28" s="1"/>
      <c r="J28" s="221"/>
      <c r="K28" s="49"/>
      <c r="L28" s="343"/>
      <c r="M28" s="7"/>
      <c r="N28" s="7"/>
      <c r="O28" s="7"/>
      <c r="P28" s="7"/>
      <c r="Q28" s="7"/>
      <c r="R28" s="7"/>
      <c r="S28" s="7"/>
      <c r="T28" s="7"/>
      <c r="U28" s="7"/>
      <c r="V28" s="7"/>
      <c r="W28" s="51"/>
      <c r="X28" s="343"/>
      <c r="Y28" s="311"/>
      <c r="Z28" s="313"/>
      <c r="AA28" s="322"/>
      <c r="AB28" s="196"/>
      <c r="AC28" s="103"/>
      <c r="AD28" s="359"/>
      <c r="AE28" s="359">
        <v>6</v>
      </c>
      <c r="AF28" s="358" t="str">
        <f>IFERROR(VLOOKUP($AD$32&amp;AE28,抽選結果!B:F,3,FALSE),"")</f>
        <v>おおぞらＳＣ</v>
      </c>
      <c r="AG28" s="77"/>
      <c r="AH28" s="371"/>
    </row>
    <row r="29" spans="1:34" ht="10.050000000000001" customHeight="1" thickTop="1">
      <c r="A29" s="383"/>
      <c r="B29" s="78"/>
      <c r="C29" s="360"/>
      <c r="D29" s="365"/>
      <c r="E29" s="366"/>
      <c r="F29" s="103"/>
      <c r="G29" s="195"/>
      <c r="H29" s="328"/>
      <c r="I29" s="1"/>
      <c r="J29" s="221"/>
      <c r="K29" s="49"/>
      <c r="L29" s="343"/>
      <c r="M29" s="7"/>
      <c r="N29" s="7"/>
      <c r="O29" s="7"/>
      <c r="P29" s="7"/>
      <c r="Q29" s="7"/>
      <c r="R29" s="7"/>
      <c r="S29" s="7"/>
      <c r="T29" s="7"/>
      <c r="U29" s="7"/>
      <c r="V29" s="7"/>
      <c r="W29" s="51"/>
      <c r="X29" s="343"/>
      <c r="Y29" s="311"/>
      <c r="Z29" s="313"/>
      <c r="AA29" s="49"/>
      <c r="AB29" s="195"/>
      <c r="AC29" s="101"/>
      <c r="AD29" s="359"/>
      <c r="AE29" s="359"/>
      <c r="AF29" s="358"/>
      <c r="AG29" s="77"/>
      <c r="AH29" s="371"/>
    </row>
    <row r="30" spans="1:34" ht="10.050000000000001" customHeight="1">
      <c r="A30" s="383"/>
      <c r="B30" s="78"/>
      <c r="C30" s="358" t="str">
        <f>IFERROR(VLOOKUP($E$24&amp;D30,抽選結果!B:F,3,FALSE),"")</f>
        <v>ＫＳＣ鹿沼</v>
      </c>
      <c r="D30" s="365">
        <v>4</v>
      </c>
      <c r="E30" s="366"/>
      <c r="F30" s="102"/>
      <c r="G30" s="195"/>
      <c r="H30" s="328"/>
      <c r="I30" s="1"/>
      <c r="J30" s="221"/>
      <c r="K30" s="49"/>
      <c r="L30" s="343"/>
      <c r="M30" s="7"/>
      <c r="N30" s="7"/>
      <c r="O30" s="7"/>
      <c r="P30" s="7"/>
      <c r="Q30" s="7"/>
      <c r="R30" s="7"/>
      <c r="S30" s="7"/>
      <c r="T30" s="7"/>
      <c r="U30" s="7"/>
      <c r="V30" s="7"/>
      <c r="W30" s="51"/>
      <c r="X30" s="343"/>
      <c r="Y30" s="311"/>
      <c r="Z30" s="313"/>
      <c r="AA30" s="49"/>
      <c r="AB30" s="195"/>
      <c r="AC30" s="102"/>
      <c r="AD30" s="359"/>
      <c r="AE30" s="359">
        <v>5</v>
      </c>
      <c r="AF30" s="358" t="str">
        <f>IFERROR(VLOOKUP($AD$32&amp;AE30,抽選結果!B:F,3,FALSE),"")</f>
        <v>石橋ＦＣ</v>
      </c>
      <c r="AG30" s="77"/>
      <c r="AH30" s="371"/>
    </row>
    <row r="31" spans="1:34" ht="10.050000000000001" customHeight="1" thickBot="1">
      <c r="A31" s="383"/>
      <c r="B31" s="78"/>
      <c r="C31" s="358"/>
      <c r="D31" s="365"/>
      <c r="E31" s="366"/>
      <c r="F31" s="32"/>
      <c r="G31" s="195"/>
      <c r="H31" s="328"/>
      <c r="I31" s="330"/>
      <c r="J31" s="349"/>
      <c r="K31" s="49"/>
      <c r="L31" s="343"/>
      <c r="M31" s="7"/>
      <c r="N31" s="7"/>
      <c r="O31" s="7"/>
      <c r="P31" s="7"/>
      <c r="Q31" s="7"/>
      <c r="R31" s="7"/>
      <c r="S31" s="7"/>
      <c r="T31" s="7"/>
      <c r="U31" s="7"/>
      <c r="V31" s="7"/>
      <c r="W31" s="51"/>
      <c r="X31" s="343"/>
      <c r="Y31" s="342"/>
      <c r="Z31" s="323"/>
      <c r="AA31" s="49"/>
      <c r="AB31" s="201"/>
      <c r="AC31" s="28"/>
      <c r="AD31" s="359"/>
      <c r="AE31" s="359"/>
      <c r="AF31" s="358"/>
      <c r="AG31" s="77"/>
      <c r="AH31" s="371"/>
    </row>
    <row r="32" spans="1:34" ht="10.050000000000001" customHeight="1" thickTop="1">
      <c r="A32" s="383"/>
      <c r="B32" s="78"/>
      <c r="C32" s="358" t="str">
        <f>IFERROR(VLOOKUP($E$24&amp;D32,抽選結果!B:F,3,FALSE),"")</f>
        <v>久下田ＦＣ</v>
      </c>
      <c r="D32" s="365">
        <v>5</v>
      </c>
      <c r="E32" s="366" t="s">
        <v>52</v>
      </c>
      <c r="F32" s="32"/>
      <c r="G32" s="195"/>
      <c r="H32" s="64"/>
      <c r="I32" s="83"/>
      <c r="J32" s="83"/>
      <c r="K32" s="49"/>
      <c r="L32" s="343"/>
      <c r="M32" s="7"/>
      <c r="N32" s="7"/>
      <c r="O32" s="7"/>
      <c r="P32" s="7"/>
      <c r="Q32" s="7"/>
      <c r="R32" s="7"/>
      <c r="S32" s="7"/>
      <c r="T32" s="7"/>
      <c r="U32" s="7"/>
      <c r="V32" s="7"/>
      <c r="W32" s="51"/>
      <c r="X32" s="48"/>
      <c r="Y32" s="7"/>
      <c r="Z32" s="7"/>
      <c r="AA32" s="51"/>
      <c r="AB32" s="201"/>
      <c r="AC32" s="28"/>
      <c r="AD32" s="359" t="s">
        <v>123</v>
      </c>
      <c r="AE32" s="359">
        <v>4</v>
      </c>
      <c r="AF32" s="358" t="str">
        <f>IFERROR(VLOOKUP($AD$32&amp;AE32,抽選結果!B:F,3,FALSE),"")</f>
        <v>フットボールクラブ氏家</v>
      </c>
      <c r="AG32" s="77"/>
      <c r="AH32" s="371"/>
    </row>
    <row r="33" spans="1:34" ht="10.050000000000001" customHeight="1">
      <c r="A33" s="383"/>
      <c r="B33" s="78"/>
      <c r="C33" s="358"/>
      <c r="D33" s="365"/>
      <c r="E33" s="366"/>
      <c r="F33" s="101"/>
      <c r="G33" s="195"/>
      <c r="H33" s="64"/>
      <c r="I33" s="83"/>
      <c r="J33" s="83"/>
      <c r="K33" s="49"/>
      <c r="L33" s="343"/>
      <c r="M33" s="7"/>
      <c r="N33" s="7"/>
      <c r="O33" s="7"/>
      <c r="P33" s="7"/>
      <c r="Q33" s="7"/>
      <c r="R33" s="7"/>
      <c r="S33" s="7"/>
      <c r="T33" s="7"/>
      <c r="U33" s="7"/>
      <c r="V33" s="7"/>
      <c r="W33" s="51"/>
      <c r="X33" s="48"/>
      <c r="Y33" s="7"/>
      <c r="Z33" s="7"/>
      <c r="AA33" s="51"/>
      <c r="AB33" s="201"/>
      <c r="AC33" s="101"/>
      <c r="AD33" s="359"/>
      <c r="AE33" s="359"/>
      <c r="AF33" s="358"/>
      <c r="AG33" s="77"/>
      <c r="AH33" s="371"/>
    </row>
    <row r="34" spans="1:34" ht="10.050000000000001" customHeight="1">
      <c r="A34" s="383"/>
      <c r="B34" s="78"/>
      <c r="C34" s="358" t="str">
        <f>IFERROR(VLOOKUP($E$24&amp;D34,抽選結果!B:F,3,FALSE),"")</f>
        <v>ともぞうサッカークラブ　Ｕ１０Ｂ</v>
      </c>
      <c r="D34" s="365">
        <v>6</v>
      </c>
      <c r="E34" s="366"/>
      <c r="F34" s="102"/>
      <c r="G34" s="195"/>
      <c r="H34" s="64"/>
      <c r="I34" s="83"/>
      <c r="J34" s="83"/>
      <c r="K34" s="49"/>
      <c r="L34" s="343"/>
      <c r="M34" s="7"/>
      <c r="N34" s="7"/>
      <c r="O34" s="7"/>
      <c r="P34" s="7"/>
      <c r="Q34" s="7"/>
      <c r="R34" s="7"/>
      <c r="S34" s="7"/>
      <c r="T34" s="7"/>
      <c r="U34" s="7"/>
      <c r="V34" s="7"/>
      <c r="W34" s="51"/>
      <c r="X34" s="48"/>
      <c r="Y34" s="7"/>
      <c r="Z34" s="7"/>
      <c r="AA34" s="51"/>
      <c r="AB34" s="201"/>
      <c r="AC34" s="102"/>
      <c r="AD34" s="359"/>
      <c r="AE34" s="359">
        <v>3</v>
      </c>
      <c r="AF34" s="358" t="str">
        <f>IFERROR(VLOOKUP($AD$32&amp;AE34,抽選結果!B:F,3,FALSE),"")</f>
        <v>富士見サッカースポーツ少年団</v>
      </c>
      <c r="AG34" s="77"/>
      <c r="AH34" s="371"/>
    </row>
    <row r="35" spans="1:34" ht="10.050000000000001" customHeight="1" thickBot="1">
      <c r="A35" s="383"/>
      <c r="B35" s="78"/>
      <c r="C35" s="358"/>
      <c r="D35" s="365"/>
      <c r="E35" s="366"/>
      <c r="F35" s="103"/>
      <c r="G35" s="198"/>
      <c r="H35" s="199"/>
      <c r="I35" s="1"/>
      <c r="J35" s="1"/>
      <c r="K35" s="49"/>
      <c r="L35" s="343"/>
      <c r="M35" s="7"/>
      <c r="N35" s="7"/>
      <c r="O35" s="7"/>
      <c r="P35" s="7"/>
      <c r="Q35" s="7"/>
      <c r="R35" s="7"/>
      <c r="S35" s="7"/>
      <c r="T35" s="7"/>
      <c r="U35" s="7"/>
      <c r="V35" s="7"/>
      <c r="W35" s="51"/>
      <c r="X35" s="48"/>
      <c r="Y35" s="7"/>
      <c r="Z35" s="7"/>
      <c r="AA35" s="202"/>
      <c r="AB35" s="198"/>
      <c r="AC35" s="103"/>
      <c r="AD35" s="359"/>
      <c r="AE35" s="359"/>
      <c r="AF35" s="358"/>
      <c r="AG35" s="77"/>
      <c r="AH35" s="371"/>
    </row>
    <row r="36" spans="1:34" ht="10.050000000000001" customHeight="1" thickTop="1" thickBot="1">
      <c r="A36" s="383"/>
      <c r="B36" s="78"/>
      <c r="C36" s="360" t="str">
        <f>IFERROR(VLOOKUP($E$24&amp;D36,抽選結果!B:F,3,FALSE),"")</f>
        <v>ＦＣバジェルボ那須烏山</v>
      </c>
      <c r="D36" s="365">
        <v>7</v>
      </c>
      <c r="E36" s="366"/>
      <c r="F36" s="259"/>
      <c r="G36" s="22"/>
      <c r="H36" s="45"/>
      <c r="I36" s="1"/>
      <c r="J36" s="1"/>
      <c r="K36" s="49"/>
      <c r="L36" s="343"/>
      <c r="M36" s="7"/>
      <c r="N36" s="7"/>
      <c r="O36" s="7"/>
      <c r="P36" s="7"/>
      <c r="Q36" s="7"/>
      <c r="R36" s="7"/>
      <c r="S36" s="7"/>
      <c r="T36" s="7"/>
      <c r="U36" s="7"/>
      <c r="V36" s="7"/>
      <c r="W36" s="51"/>
      <c r="X36" s="48"/>
      <c r="Y36" s="7"/>
      <c r="Z36" s="7"/>
      <c r="AA36" s="49"/>
      <c r="AB36" s="268"/>
      <c r="AC36" s="266"/>
      <c r="AD36" s="359"/>
      <c r="AE36" s="359">
        <v>2</v>
      </c>
      <c r="AF36" s="360" t="str">
        <f>IFERROR(VLOOKUP($AD$32&amp;AE36,抽選結果!B:F,3,FALSE),"")</f>
        <v>Ｆ．Ｃ．栃木ジュニア</v>
      </c>
      <c r="AG36" s="77"/>
      <c r="AH36" s="371"/>
    </row>
    <row r="37" spans="1:34" ht="10.050000000000001" customHeight="1" thickTop="1">
      <c r="A37" s="383"/>
      <c r="B37" s="78"/>
      <c r="C37" s="360"/>
      <c r="D37" s="365"/>
      <c r="E37" s="366"/>
      <c r="F37" s="103"/>
      <c r="G37" s="22"/>
      <c r="H37" s="45"/>
      <c r="I37" s="1"/>
      <c r="J37" s="1"/>
      <c r="K37" s="49"/>
      <c r="L37" s="343"/>
      <c r="M37" s="7"/>
      <c r="N37" s="7"/>
      <c r="O37" s="7"/>
      <c r="P37" s="7"/>
      <c r="Q37" s="7"/>
      <c r="R37" s="7"/>
      <c r="S37" s="7"/>
      <c r="T37" s="7"/>
      <c r="U37" s="7"/>
      <c r="V37" s="7"/>
      <c r="W37" s="51"/>
      <c r="X37" s="48"/>
      <c r="Y37" s="7"/>
      <c r="Z37" s="7"/>
      <c r="AA37" s="49"/>
      <c r="AB37" s="22"/>
      <c r="AC37" s="103"/>
      <c r="AD37" s="359"/>
      <c r="AE37" s="359"/>
      <c r="AF37" s="360"/>
      <c r="AG37" s="77"/>
      <c r="AH37" s="371"/>
    </row>
    <row r="38" spans="1:34" ht="10.050000000000001" customHeight="1">
      <c r="A38" s="383"/>
      <c r="B38" s="78"/>
      <c r="C38" s="358" t="str">
        <f>IFERROR(VLOOKUP($E$24&amp;D38,抽選結果!B:F,3,FALSE),"")</f>
        <v>栃木ウーヴァＦＣ・Ｕ－１０　ウィナーズ</v>
      </c>
      <c r="D38" s="365">
        <v>8</v>
      </c>
      <c r="E38" s="366"/>
      <c r="F38" s="102"/>
      <c r="G38" s="22"/>
      <c r="H38" s="45"/>
      <c r="I38" s="1"/>
      <c r="J38" s="1"/>
      <c r="K38" s="49"/>
      <c r="L38" s="343"/>
      <c r="M38" s="7"/>
      <c r="N38" s="7"/>
      <c r="O38" s="7"/>
      <c r="P38" s="7"/>
      <c r="Q38" s="7"/>
      <c r="R38" s="7"/>
      <c r="S38" s="7"/>
      <c r="T38" s="7"/>
      <c r="U38" s="7"/>
      <c r="V38" s="7"/>
      <c r="W38" s="51"/>
      <c r="X38" s="48"/>
      <c r="Y38" s="7"/>
      <c r="Z38" s="7"/>
      <c r="AA38" s="49"/>
      <c r="AB38" s="22"/>
      <c r="AC38" s="102"/>
      <c r="AD38" s="359"/>
      <c r="AE38" s="359">
        <v>1</v>
      </c>
      <c r="AF38" s="358" t="str">
        <f>IFERROR(VLOOKUP($AD$32&amp;AE38,抽選結果!B:F,3,FALSE),"")</f>
        <v>クレアＦＣアルドーレ</v>
      </c>
      <c r="AG38" s="77"/>
      <c r="AH38" s="371"/>
    </row>
    <row r="39" spans="1:34" ht="10.050000000000001" customHeight="1" thickBot="1">
      <c r="A39" s="384"/>
      <c r="B39" s="78"/>
      <c r="C39" s="358"/>
      <c r="D39" s="365"/>
      <c r="E39" s="366"/>
      <c r="F39" s="22"/>
      <c r="G39" s="22"/>
      <c r="H39" s="68"/>
      <c r="I39" s="96"/>
      <c r="J39" s="96"/>
      <c r="K39" s="49"/>
      <c r="L39" s="343"/>
      <c r="M39" s="709"/>
      <c r="N39" s="342"/>
      <c r="O39" s="7"/>
      <c r="P39" s="7"/>
      <c r="Q39" s="7"/>
      <c r="R39" s="7"/>
      <c r="S39" s="7"/>
      <c r="T39" s="7"/>
      <c r="U39" s="342"/>
      <c r="V39" s="299"/>
      <c r="W39" s="51"/>
      <c r="X39" s="48"/>
      <c r="Z39" s="97"/>
      <c r="AA39" s="49"/>
      <c r="AB39" s="22"/>
      <c r="AC39" s="28"/>
      <c r="AD39" s="359"/>
      <c r="AE39" s="359"/>
      <c r="AF39" s="358"/>
      <c r="AG39" s="77"/>
      <c r="AH39" s="372"/>
    </row>
    <row r="40" spans="1:34" ht="10.050000000000001" customHeight="1" thickTop="1">
      <c r="A40" s="382" t="str">
        <f>IFERROR(VLOOKUP($E$40&amp;D48,抽選結果!B:F,5,FALSE),"")</f>
        <v>サンエコ自然の森サッカー場</v>
      </c>
      <c r="B40" s="78"/>
      <c r="C40" s="358" t="str">
        <f>IFERROR(VLOOKUP($E$40&amp;D40,抽選結果!B:F,3,FALSE),"")</f>
        <v>宇都宮フットボールクラブジュニア</v>
      </c>
      <c r="D40" s="365">
        <v>1</v>
      </c>
      <c r="E40" s="366" t="s">
        <v>89</v>
      </c>
      <c r="F40" s="22"/>
      <c r="G40" s="22"/>
      <c r="H40" s="68"/>
      <c r="I40" s="96"/>
      <c r="J40" s="96"/>
      <c r="K40" s="46"/>
      <c r="L40" s="50"/>
      <c r="M40" s="311"/>
      <c r="N40" s="286"/>
      <c r="O40" s="7"/>
      <c r="P40" s="7"/>
      <c r="Q40" s="22"/>
      <c r="R40" s="22"/>
      <c r="S40" s="7"/>
      <c r="T40" s="313"/>
      <c r="U40" s="311"/>
      <c r="V40" s="318"/>
      <c r="W40" s="49"/>
      <c r="X40" s="45"/>
      <c r="Z40" s="97"/>
      <c r="AA40" s="107"/>
      <c r="AB40" s="94"/>
      <c r="AC40" s="22"/>
      <c r="AD40" s="81"/>
      <c r="AE40" s="81"/>
      <c r="AF40" s="174"/>
      <c r="AG40" s="77"/>
      <c r="AH40" s="370" t="str">
        <f>IFERROR(VLOOKUP($AD$49&amp;AE43,抽選結果!B:F,5,FALSE),"")</f>
        <v>真岡市鬼怒自然公園サッカー場AA</v>
      </c>
    </row>
    <row r="41" spans="1:34" ht="10.050000000000001" customHeight="1">
      <c r="A41" s="383"/>
      <c r="B41" s="78"/>
      <c r="C41" s="358"/>
      <c r="D41" s="365"/>
      <c r="E41" s="366"/>
      <c r="F41" s="101"/>
      <c r="G41" s="22"/>
      <c r="H41" s="45"/>
      <c r="I41" s="1"/>
      <c r="J41" s="1"/>
      <c r="K41" s="46"/>
      <c r="L41" s="50"/>
      <c r="M41" s="7"/>
      <c r="N41" s="52"/>
      <c r="O41" s="7"/>
      <c r="P41" s="7"/>
      <c r="Q41" s="22"/>
      <c r="R41" s="22"/>
      <c r="S41" s="7"/>
      <c r="T41" s="313"/>
      <c r="U41" s="311"/>
      <c r="V41" s="313"/>
      <c r="W41" s="49"/>
      <c r="X41" s="45"/>
      <c r="Y41" s="1"/>
      <c r="Z41" s="1"/>
      <c r="AA41" s="107"/>
      <c r="AB41" s="94"/>
      <c r="AC41" s="22"/>
      <c r="AD41" s="361" t="s">
        <v>72</v>
      </c>
      <c r="AE41" s="359">
        <v>6</v>
      </c>
      <c r="AF41" s="358" t="str">
        <f>IFERROR(VLOOKUP($AD$49&amp;AE41,抽選結果!B:F,3,FALSE),"")</f>
        <v>宝木キッカーズＭＯＲＡＬＥ１０</v>
      </c>
      <c r="AG41" s="77"/>
      <c r="AH41" s="371"/>
    </row>
    <row r="42" spans="1:34" ht="10.050000000000001" customHeight="1">
      <c r="A42" s="383"/>
      <c r="B42" s="78"/>
      <c r="C42" s="358" t="str">
        <f>IFERROR(VLOOKUP($E$40&amp;D42,抽選結果!B:F,3,FALSE),"")</f>
        <v>都賀クラブジュニア</v>
      </c>
      <c r="D42" s="365">
        <v>2</v>
      </c>
      <c r="E42" s="366"/>
      <c r="F42" s="102"/>
      <c r="G42" s="22"/>
      <c r="H42" s="45"/>
      <c r="I42" s="1"/>
      <c r="J42" s="1"/>
      <c r="K42" s="46"/>
      <c r="L42" s="50"/>
      <c r="M42" s="7"/>
      <c r="N42" s="52"/>
      <c r="O42" s="7"/>
      <c r="P42" s="7"/>
      <c r="Q42" s="22"/>
      <c r="R42" s="22"/>
      <c r="S42" s="7"/>
      <c r="T42" s="313"/>
      <c r="U42" s="311"/>
      <c r="V42" s="313"/>
      <c r="W42" s="49"/>
      <c r="X42" s="45"/>
      <c r="Y42" s="1"/>
      <c r="Z42" s="1"/>
      <c r="AA42" s="107"/>
      <c r="AB42" s="94"/>
      <c r="AC42" s="101"/>
      <c r="AD42" s="362"/>
      <c r="AE42" s="359"/>
      <c r="AF42" s="358"/>
      <c r="AG42" s="77"/>
      <c r="AH42" s="371"/>
    </row>
    <row r="43" spans="1:34" ht="10.050000000000001" customHeight="1" thickBot="1">
      <c r="A43" s="383"/>
      <c r="B43" s="78"/>
      <c r="C43" s="358"/>
      <c r="D43" s="365"/>
      <c r="E43" s="366"/>
      <c r="F43" s="103"/>
      <c r="G43" s="22"/>
      <c r="H43" s="45"/>
      <c r="I43" s="1"/>
      <c r="J43" s="1"/>
      <c r="K43" s="46"/>
      <c r="L43" s="50"/>
      <c r="M43" s="7"/>
      <c r="N43" s="53"/>
      <c r="O43" s="7"/>
      <c r="P43" s="7"/>
      <c r="Q43" s="22"/>
      <c r="R43" s="22"/>
      <c r="S43" s="7"/>
      <c r="T43" s="313"/>
      <c r="U43" s="698"/>
      <c r="V43" s="697"/>
      <c r="W43" s="49"/>
      <c r="X43" s="45"/>
      <c r="Y43" s="1"/>
      <c r="Z43" s="1"/>
      <c r="AA43" s="107"/>
      <c r="AB43" s="94"/>
      <c r="AC43" s="103"/>
      <c r="AD43" s="362"/>
      <c r="AE43" s="359">
        <v>5</v>
      </c>
      <c r="AF43" s="358" t="str">
        <f>IFERROR(VLOOKUP($AD$49&amp;AE43,抽選結果!B:F,3,FALSE),"")</f>
        <v>真岡西サッカークラブブリッツ</v>
      </c>
      <c r="AG43" s="77"/>
      <c r="AH43" s="371"/>
    </row>
    <row r="44" spans="1:34" ht="10.050000000000001" customHeight="1" thickTop="1" thickBot="1">
      <c r="A44" s="383"/>
      <c r="B44" s="78"/>
      <c r="C44" s="360" t="str">
        <f>IFERROR(VLOOKUP($E$40&amp;D44,抽選結果!B:F,3,FALSE),"")</f>
        <v>ヴェルフェ矢板Ｕ－１２ｂｌａｎｃ</v>
      </c>
      <c r="D44" s="365">
        <v>3</v>
      </c>
      <c r="E44" s="366"/>
      <c r="F44" s="259"/>
      <c r="G44" s="196"/>
      <c r="H44" s="197"/>
      <c r="I44" s="1"/>
      <c r="J44" s="1"/>
      <c r="K44" s="46"/>
      <c r="L44" s="50"/>
      <c r="M44" s="7"/>
      <c r="N44" s="53"/>
      <c r="O44" s="7"/>
      <c r="P44" s="7"/>
      <c r="Q44" s="22"/>
      <c r="R44" s="22"/>
      <c r="S44" s="7"/>
      <c r="T44" s="313"/>
      <c r="U44" s="698"/>
      <c r="V44" s="697"/>
      <c r="W44" s="49"/>
      <c r="X44" s="45"/>
      <c r="Y44" s="1"/>
      <c r="Z44" s="221"/>
      <c r="AA44" s="325"/>
      <c r="AB44" s="262"/>
      <c r="AC44" s="31"/>
      <c r="AD44" s="362"/>
      <c r="AE44" s="359"/>
      <c r="AF44" s="358"/>
      <c r="AG44" s="77"/>
      <c r="AH44" s="371"/>
    </row>
    <row r="45" spans="1:34" ht="10.050000000000001" customHeight="1" thickTop="1" thickBot="1">
      <c r="A45" s="383"/>
      <c r="B45" s="78"/>
      <c r="C45" s="360"/>
      <c r="D45" s="365"/>
      <c r="E45" s="366"/>
      <c r="F45" s="103"/>
      <c r="G45" s="195"/>
      <c r="H45" s="64"/>
      <c r="I45" s="1"/>
      <c r="J45" s="1"/>
      <c r="K45" s="46"/>
      <c r="L45" s="50"/>
      <c r="M45" s="7"/>
      <c r="N45" s="53"/>
      <c r="O45" s="7"/>
      <c r="P45" s="7"/>
      <c r="Q45" s="22"/>
      <c r="R45" s="22"/>
      <c r="S45" s="7"/>
      <c r="T45" s="313"/>
      <c r="U45" s="698"/>
      <c r="V45" s="697"/>
      <c r="W45" s="49"/>
      <c r="X45" s="45"/>
      <c r="Y45" s="1"/>
      <c r="Z45" s="221"/>
      <c r="AA45" s="107"/>
      <c r="AB45" s="263"/>
      <c r="AC45" s="264"/>
      <c r="AD45" s="362"/>
      <c r="AE45" s="359">
        <v>4</v>
      </c>
      <c r="AF45" s="360" t="str">
        <f>IFERROR(VLOOKUP($AD$49&amp;AE45,抽選結果!B:F,3,FALSE),"")</f>
        <v>Ｋ－ＷＥＳＴ．ＦＣ２００１</v>
      </c>
      <c r="AG45" s="77"/>
      <c r="AH45" s="371"/>
    </row>
    <row r="46" spans="1:34" ht="10.050000000000001" customHeight="1" thickTop="1">
      <c r="A46" s="383"/>
      <c r="B46" s="78"/>
      <c r="C46" s="358" t="str">
        <f>IFERROR(VLOOKUP($E$40&amp;D46,抽選結果!B:F,3,FALSE),"")</f>
        <v>茂木ＦＣ</v>
      </c>
      <c r="D46" s="365">
        <v>4</v>
      </c>
      <c r="E46" s="366"/>
      <c r="F46" s="102"/>
      <c r="G46" s="195"/>
      <c r="H46" s="64"/>
      <c r="I46" s="1"/>
      <c r="J46" s="1"/>
      <c r="K46" s="46"/>
      <c r="L46" s="50"/>
      <c r="M46" s="7"/>
      <c r="N46" s="53"/>
      <c r="O46" s="7"/>
      <c r="P46" s="7"/>
      <c r="Q46" s="22"/>
      <c r="R46" s="22"/>
      <c r="S46" s="7"/>
      <c r="T46" s="313"/>
      <c r="U46" s="698"/>
      <c r="V46" s="697"/>
      <c r="W46" s="49"/>
      <c r="X46" s="45"/>
      <c r="Y46" s="1"/>
      <c r="Z46" s="221"/>
      <c r="AA46" s="107"/>
      <c r="AB46" s="204"/>
      <c r="AC46" s="22"/>
      <c r="AD46" s="363"/>
      <c r="AE46" s="359"/>
      <c r="AF46" s="360"/>
      <c r="AG46" s="77"/>
      <c r="AH46" s="371"/>
    </row>
    <row r="47" spans="1:34" ht="10.050000000000001" customHeight="1" thickBot="1">
      <c r="A47" s="383"/>
      <c r="B47" s="78"/>
      <c r="C47" s="358"/>
      <c r="D47" s="365"/>
      <c r="E47" s="366"/>
      <c r="F47" s="32"/>
      <c r="G47" s="195"/>
      <c r="H47" s="64"/>
      <c r="I47" s="287"/>
      <c r="J47" s="288"/>
      <c r="K47" s="46"/>
      <c r="L47" s="50"/>
      <c r="M47" s="7"/>
      <c r="N47" s="53"/>
      <c r="O47" s="7"/>
      <c r="P47" s="7"/>
      <c r="Q47" s="22"/>
      <c r="R47" s="22"/>
      <c r="S47" s="7"/>
      <c r="T47" s="313"/>
      <c r="U47" s="698"/>
      <c r="V47" s="697"/>
      <c r="W47" s="49"/>
      <c r="X47" s="45"/>
      <c r="Y47" s="288"/>
      <c r="Z47" s="324"/>
      <c r="AA47" s="107"/>
      <c r="AB47" s="204"/>
      <c r="AC47" s="22"/>
      <c r="AD47" s="81"/>
      <c r="AE47" s="81"/>
      <c r="AF47" s="174"/>
      <c r="AG47" s="77"/>
      <c r="AH47" s="371"/>
    </row>
    <row r="48" spans="1:34" ht="10.050000000000001" customHeight="1" thickTop="1">
      <c r="A48" s="383"/>
      <c r="B48" s="78"/>
      <c r="C48" s="358" t="str">
        <f>IFERROR(VLOOKUP($E$40&amp;D48,抽選結果!B:F,3,FALSE),"")</f>
        <v>鹿沼西ＦＣ</v>
      </c>
      <c r="D48" s="365">
        <v>5</v>
      </c>
      <c r="E48" s="366" t="s">
        <v>90</v>
      </c>
      <c r="F48" s="32"/>
      <c r="G48" s="195"/>
      <c r="H48" s="328"/>
      <c r="I48" s="220"/>
      <c r="J48" s="240"/>
      <c r="K48" s="46"/>
      <c r="L48" s="50"/>
      <c r="M48" s="7"/>
      <c r="N48" s="53"/>
      <c r="O48" s="7"/>
      <c r="P48" s="7"/>
      <c r="Q48" s="7"/>
      <c r="R48" s="7"/>
      <c r="S48" s="7"/>
      <c r="T48" s="313"/>
      <c r="U48" s="698"/>
      <c r="V48" s="697"/>
      <c r="W48" s="49"/>
      <c r="X48" s="45"/>
      <c r="Y48" s="3"/>
      <c r="Z48" s="220"/>
      <c r="AA48" s="108"/>
      <c r="AB48" s="204"/>
      <c r="AC48" s="22"/>
      <c r="AD48" s="81"/>
      <c r="AE48" s="81"/>
      <c r="AF48" s="174"/>
      <c r="AG48" s="77"/>
      <c r="AH48" s="371"/>
    </row>
    <row r="49" spans="1:34" ht="10.050000000000001" customHeight="1">
      <c r="A49" s="383"/>
      <c r="B49" s="78"/>
      <c r="C49" s="358"/>
      <c r="D49" s="365"/>
      <c r="E49" s="366"/>
      <c r="F49" s="101"/>
      <c r="G49" s="195"/>
      <c r="H49" s="328"/>
      <c r="I49" s="1"/>
      <c r="J49" s="221"/>
      <c r="K49" s="46"/>
      <c r="L49" s="50"/>
      <c r="M49" s="7"/>
      <c r="N49" s="53"/>
      <c r="O49" s="7"/>
      <c r="P49" s="7"/>
      <c r="Q49" s="712" t="str">
        <f>C112</f>
        <v>ともぞうサッカークラブ　Ｕ１０</v>
      </c>
      <c r="R49" s="713"/>
      <c r="S49" s="7"/>
      <c r="T49" s="313"/>
      <c r="U49" s="698"/>
      <c r="V49" s="697"/>
      <c r="W49" s="49"/>
      <c r="X49" s="45"/>
      <c r="Y49" s="3"/>
      <c r="Z49" s="1"/>
      <c r="AA49" s="108"/>
      <c r="AB49" s="204"/>
      <c r="AC49" s="22"/>
      <c r="AD49" s="361" t="s">
        <v>73</v>
      </c>
      <c r="AE49" s="359">
        <v>3</v>
      </c>
      <c r="AF49" s="358" t="str">
        <f>IFERROR(VLOOKUP($AD$49&amp;AE49,抽選結果!B:F,3,FALSE),"")</f>
        <v>ＦＣグランディール宇都宮</v>
      </c>
      <c r="AG49" s="77"/>
      <c r="AH49" s="371"/>
    </row>
    <row r="50" spans="1:34" ht="10.050000000000001" customHeight="1" thickBot="1">
      <c r="A50" s="383"/>
      <c r="B50" s="78"/>
      <c r="C50" s="360" t="str">
        <f>IFERROR(VLOOKUP($E$40&amp;D50,抽選結果!B:F,3,FALSE),"")</f>
        <v>ｕｎｉｏｎｓｐｏｒｔｓｃｌｕｂ</v>
      </c>
      <c r="D50" s="365">
        <v>6</v>
      </c>
      <c r="E50" s="366"/>
      <c r="F50" s="258"/>
      <c r="G50" s="195"/>
      <c r="H50" s="328"/>
      <c r="I50" s="1"/>
      <c r="J50" s="221"/>
      <c r="K50" s="46"/>
      <c r="L50" s="50"/>
      <c r="M50" s="7"/>
      <c r="N50" s="53"/>
      <c r="O50" s="7"/>
      <c r="P50" s="7"/>
      <c r="Q50" s="714"/>
      <c r="R50" s="715"/>
      <c r="S50" s="7"/>
      <c r="T50" s="313"/>
      <c r="U50" s="698"/>
      <c r="V50" s="697"/>
      <c r="W50" s="49"/>
      <c r="X50" s="45"/>
      <c r="Y50" s="3"/>
      <c r="Z50" s="1"/>
      <c r="AA50" s="108"/>
      <c r="AB50" s="204"/>
      <c r="AC50" s="101"/>
      <c r="AD50" s="362"/>
      <c r="AE50" s="359"/>
      <c r="AF50" s="358"/>
      <c r="AG50" s="77"/>
      <c r="AH50" s="371"/>
    </row>
    <row r="51" spans="1:34" ht="10.050000000000001" customHeight="1" thickTop="1" thickBot="1">
      <c r="A51" s="383"/>
      <c r="B51" s="78"/>
      <c r="C51" s="360"/>
      <c r="D51" s="365"/>
      <c r="E51" s="366"/>
      <c r="F51" s="32"/>
      <c r="G51" s="261"/>
      <c r="H51" s="329"/>
      <c r="I51" s="1"/>
      <c r="J51" s="221"/>
      <c r="K51" s="46"/>
      <c r="L51" s="50"/>
      <c r="M51" s="7"/>
      <c r="N51" s="53"/>
      <c r="O51" s="7"/>
      <c r="P51" s="7"/>
      <c r="Q51" s="714"/>
      <c r="R51" s="715"/>
      <c r="S51" s="7"/>
      <c r="T51" s="313"/>
      <c r="U51" s="698"/>
      <c r="V51" s="697"/>
      <c r="W51" s="49"/>
      <c r="X51" s="45"/>
      <c r="Y51" s="3"/>
      <c r="Z51" s="1"/>
      <c r="AA51" s="205"/>
      <c r="AB51" s="206"/>
      <c r="AC51" s="258"/>
      <c r="AD51" s="362"/>
      <c r="AE51" s="359">
        <v>2</v>
      </c>
      <c r="AF51" s="360" t="str">
        <f>IFERROR(VLOOKUP($AD$49&amp;AE51,抽選結果!B:F,3,FALSE),"")</f>
        <v>今市ジュニオール</v>
      </c>
      <c r="AG51" s="77"/>
      <c r="AH51" s="371"/>
    </row>
    <row r="52" spans="1:34" ht="10.050000000000001" customHeight="1" thickTop="1">
      <c r="A52" s="383"/>
      <c r="B52" s="78"/>
      <c r="C52" s="358" t="str">
        <f>IFERROR(VLOOKUP($E$40&amp;D52,抽選結果!B:F,3,FALSE),"")</f>
        <v>東那須野ＦＣフェニックス</v>
      </c>
      <c r="D52" s="365">
        <v>7</v>
      </c>
      <c r="E52" s="366"/>
      <c r="F52" s="103"/>
      <c r="G52" s="26"/>
      <c r="H52" s="66"/>
      <c r="I52" s="1"/>
      <c r="J52" s="221"/>
      <c r="K52" s="46"/>
      <c r="L52" s="50"/>
      <c r="M52" s="7"/>
      <c r="N52" s="53"/>
      <c r="O52" s="7"/>
      <c r="P52" s="7"/>
      <c r="Q52" s="714"/>
      <c r="R52" s="715"/>
      <c r="S52" s="7"/>
      <c r="T52" s="313"/>
      <c r="U52" s="698"/>
      <c r="V52" s="697"/>
      <c r="W52" s="49"/>
      <c r="X52" s="45"/>
      <c r="Y52" s="3"/>
      <c r="Z52" s="1"/>
      <c r="AA52" s="107"/>
      <c r="AB52" s="94"/>
      <c r="AC52" s="103"/>
      <c r="AD52" s="362"/>
      <c r="AE52" s="359"/>
      <c r="AF52" s="360"/>
      <c r="AG52" s="77"/>
      <c r="AH52" s="371"/>
    </row>
    <row r="53" spans="1:34" ht="10.050000000000001" customHeight="1">
      <c r="A53" s="383"/>
      <c r="B53" s="78"/>
      <c r="C53" s="358"/>
      <c r="D53" s="365"/>
      <c r="E53" s="366"/>
      <c r="F53" s="101"/>
      <c r="G53" s="22"/>
      <c r="H53" s="45"/>
      <c r="I53" s="1"/>
      <c r="J53" s="350"/>
      <c r="K53" s="46"/>
      <c r="L53" s="50"/>
      <c r="M53" s="7"/>
      <c r="N53" s="53"/>
      <c r="O53" s="7"/>
      <c r="P53" s="7"/>
      <c r="Q53" s="714"/>
      <c r="R53" s="715"/>
      <c r="S53" s="7"/>
      <c r="T53" s="313"/>
      <c r="U53" s="698"/>
      <c r="V53" s="697"/>
      <c r="W53" s="49"/>
      <c r="X53" s="45"/>
      <c r="Y53" s="129"/>
      <c r="Z53" s="1"/>
      <c r="AA53" s="107"/>
      <c r="AB53" s="94"/>
      <c r="AC53" s="102"/>
      <c r="AD53" s="362"/>
      <c r="AE53" s="359">
        <v>1</v>
      </c>
      <c r="AF53" s="358" t="str">
        <f>IFERROR(VLOOKUP($AD$49&amp;AE53,抽選結果!B:F,3,FALSE),"")</f>
        <v>那須野ヶ原ＦＣボンジボーラ　Ｕ９</v>
      </c>
      <c r="AG53" s="77"/>
      <c r="AH53" s="371"/>
    </row>
    <row r="54" spans="1:34" ht="10.050000000000001" customHeight="1">
      <c r="A54" s="383"/>
      <c r="B54" s="78"/>
      <c r="C54" s="358" t="str">
        <f>IFERROR(VLOOKUP($E$40&amp;D54,抽選結果!B:F,3,FALSE),"")</f>
        <v>ＣＡ．アトレチコ　佐野</v>
      </c>
      <c r="D54" s="365">
        <v>8</v>
      </c>
      <c r="E54" s="366"/>
      <c r="F54" s="102"/>
      <c r="G54" s="22"/>
      <c r="H54" s="45"/>
      <c r="I54" s="1"/>
      <c r="J54" s="350"/>
      <c r="K54" s="46"/>
      <c r="L54" s="50"/>
      <c r="M54" s="7"/>
      <c r="N54" s="53"/>
      <c r="O54" s="7"/>
      <c r="P54" s="7"/>
      <c r="Q54" s="714"/>
      <c r="R54" s="715"/>
      <c r="S54" s="7"/>
      <c r="T54" s="313"/>
      <c r="U54" s="698"/>
      <c r="V54" s="697"/>
      <c r="W54" s="49"/>
      <c r="X54" s="45"/>
      <c r="Y54" s="129"/>
      <c r="Z54" s="1"/>
      <c r="AA54" s="107"/>
      <c r="AB54" s="94"/>
      <c r="AC54" s="22"/>
      <c r="AD54" s="363"/>
      <c r="AE54" s="359"/>
      <c r="AF54" s="358"/>
      <c r="AG54" s="77"/>
      <c r="AH54" s="371"/>
    </row>
    <row r="55" spans="1:34" ht="10.050000000000001" customHeight="1" thickBot="1">
      <c r="A55" s="384"/>
      <c r="B55" s="78"/>
      <c r="C55" s="358"/>
      <c r="D55" s="365"/>
      <c r="E55" s="366"/>
      <c r="F55" s="22"/>
      <c r="G55" s="22"/>
      <c r="H55" s="45"/>
      <c r="I55" s="1"/>
      <c r="J55" s="221"/>
      <c r="K55" s="296"/>
      <c r="L55" s="294"/>
      <c r="M55" s="7"/>
      <c r="N55" s="53"/>
      <c r="O55" s="7"/>
      <c r="P55" s="7"/>
      <c r="Q55" s="714"/>
      <c r="R55" s="715"/>
      <c r="S55" s="7"/>
      <c r="T55" s="313"/>
      <c r="U55" s="698"/>
      <c r="V55" s="697"/>
      <c r="W55" s="291"/>
      <c r="X55" s="199"/>
      <c r="Y55" s="3"/>
      <c r="Z55" s="1"/>
      <c r="AA55" s="107"/>
      <c r="AB55" s="94"/>
      <c r="AC55" s="22"/>
      <c r="AD55" s="81"/>
      <c r="AE55" s="81"/>
      <c r="AF55" s="174"/>
      <c r="AG55" s="77"/>
      <c r="AH55" s="372"/>
    </row>
    <row r="56" spans="1:34" ht="10.050000000000001" customHeight="1" thickTop="1" thickBot="1">
      <c r="A56" s="382" t="str">
        <f>IFERROR(VLOOKUP($E$57&amp;D67,抽選結果!B:F,5,FALSE),"")</f>
        <v>芳賀町けやき台サッカー場</v>
      </c>
      <c r="B56" s="78"/>
      <c r="C56" s="174"/>
      <c r="D56" s="79"/>
      <c r="E56" s="80"/>
      <c r="F56" s="22"/>
      <c r="G56" s="22"/>
      <c r="H56" s="45"/>
      <c r="I56" s="1"/>
      <c r="J56" s="5"/>
      <c r="K56" s="46"/>
      <c r="L56" s="48"/>
      <c r="M56" s="7"/>
      <c r="N56" s="53"/>
      <c r="O56" s="7"/>
      <c r="P56" s="7"/>
      <c r="Q56" s="714"/>
      <c r="R56" s="715"/>
      <c r="S56" s="7"/>
      <c r="T56" s="313"/>
      <c r="U56" s="698"/>
      <c r="V56" s="98"/>
      <c r="W56" s="49"/>
      <c r="X56" s="331"/>
      <c r="Y56" s="220"/>
      <c r="Z56" s="1"/>
      <c r="AA56" s="107"/>
      <c r="AB56" s="94"/>
      <c r="AC56" s="266"/>
      <c r="AD56" s="359" t="s">
        <v>70</v>
      </c>
      <c r="AE56" s="359">
        <v>8</v>
      </c>
      <c r="AF56" s="360" t="str">
        <f>IFERROR(VLOOKUP($AD$64&amp;AE56,抽選結果!B:F,3,FALSE),"")</f>
        <v>ＦＣ　ＶＡＬＯＮ</v>
      </c>
      <c r="AG56" s="77"/>
      <c r="AH56" s="370" t="str">
        <f>IFERROR(VLOOKUP($AD$64&amp;AE62,抽選結果!B:F,5,FALSE),"")</f>
        <v>真岡ハイトラ運動公園多目的広場</v>
      </c>
    </row>
    <row r="57" spans="1:34" ht="10.050000000000001" customHeight="1" thickTop="1">
      <c r="A57" s="383"/>
      <c r="B57" s="78"/>
      <c r="C57" s="358" t="str">
        <f>IFERROR(VLOOKUP($E$57&amp;D57,抽選結果!B:F,3,FALSE),"")</f>
        <v>間東ＦＣミラクルズ</v>
      </c>
      <c r="D57" s="365">
        <v>1</v>
      </c>
      <c r="E57" s="366" t="s">
        <v>53</v>
      </c>
      <c r="F57" s="22"/>
      <c r="G57" s="22"/>
      <c r="H57" s="45"/>
      <c r="I57" s="1"/>
      <c r="J57" s="5"/>
      <c r="K57" s="46"/>
      <c r="L57" s="48"/>
      <c r="M57" s="7"/>
      <c r="N57" s="53"/>
      <c r="O57" s="7"/>
      <c r="P57" s="7"/>
      <c r="Q57" s="714"/>
      <c r="R57" s="715"/>
      <c r="S57" s="7"/>
      <c r="T57" s="313"/>
      <c r="U57" s="698"/>
      <c r="V57" s="98"/>
      <c r="W57" s="49"/>
      <c r="X57" s="328"/>
      <c r="Y57" s="220"/>
      <c r="Z57" s="1"/>
      <c r="AA57" s="107"/>
      <c r="AB57" s="263"/>
      <c r="AC57" s="28"/>
      <c r="AD57" s="359"/>
      <c r="AE57" s="359"/>
      <c r="AF57" s="360"/>
      <c r="AG57" s="77"/>
      <c r="AH57" s="371"/>
    </row>
    <row r="58" spans="1:34" ht="10.050000000000001" customHeight="1">
      <c r="A58" s="383"/>
      <c r="B58" s="78"/>
      <c r="C58" s="358"/>
      <c r="D58" s="365"/>
      <c r="E58" s="366"/>
      <c r="F58" s="101"/>
      <c r="G58" s="22"/>
      <c r="H58" s="45"/>
      <c r="I58" s="1"/>
      <c r="J58" s="71"/>
      <c r="K58" s="46"/>
      <c r="L58" s="48"/>
      <c r="M58" s="7"/>
      <c r="N58" s="53"/>
      <c r="O58" s="7"/>
      <c r="P58" s="7"/>
      <c r="Q58" s="714"/>
      <c r="R58" s="715"/>
      <c r="S58" s="7"/>
      <c r="T58" s="313"/>
      <c r="U58" s="698"/>
      <c r="V58" s="98"/>
      <c r="W58" s="49"/>
      <c r="X58" s="328"/>
      <c r="Y58" s="346"/>
      <c r="Z58" s="1"/>
      <c r="AA58" s="107"/>
      <c r="AB58" s="263"/>
      <c r="AC58" s="24"/>
      <c r="AD58" s="359"/>
      <c r="AE58" s="359">
        <v>7</v>
      </c>
      <c r="AF58" s="358" t="str">
        <f>IFERROR(VLOOKUP($AD$64&amp;AE58,抽選結果!B:F,3,FALSE),"")</f>
        <v>阿久津サッカークラブ</v>
      </c>
      <c r="AG58" s="77"/>
      <c r="AH58" s="371"/>
    </row>
    <row r="59" spans="1:34" ht="10.050000000000001" customHeight="1" thickBot="1">
      <c r="A59" s="383"/>
      <c r="B59" s="78"/>
      <c r="C59" s="360" t="str">
        <f>IFERROR(VLOOKUP($E$57&amp;D59,抽選結果!B:F,3,FALSE),"")</f>
        <v>ＦＣ　ＳＦｉＤＡ</v>
      </c>
      <c r="D59" s="365">
        <v>2</v>
      </c>
      <c r="E59" s="366"/>
      <c r="F59" s="258"/>
      <c r="G59" s="22"/>
      <c r="H59" s="45"/>
      <c r="I59" s="1"/>
      <c r="J59" s="127"/>
      <c r="K59" s="65"/>
      <c r="L59" s="48"/>
      <c r="M59" s="7"/>
      <c r="N59" s="53"/>
      <c r="O59" s="7"/>
      <c r="P59" s="7"/>
      <c r="Q59" s="714"/>
      <c r="R59" s="715"/>
      <c r="S59" s="7"/>
      <c r="T59" s="313"/>
      <c r="U59" s="698"/>
      <c r="V59" s="98"/>
      <c r="W59" s="49"/>
      <c r="X59" s="343"/>
      <c r="Y59" s="344"/>
      <c r="Z59" s="7"/>
      <c r="AA59" s="65"/>
      <c r="AB59" s="267"/>
      <c r="AC59" s="28"/>
      <c r="AD59" s="359"/>
      <c r="AE59" s="359"/>
      <c r="AF59" s="358"/>
      <c r="AG59" s="77"/>
      <c r="AH59" s="371"/>
    </row>
    <row r="60" spans="1:34" ht="10.050000000000001" customHeight="1" thickTop="1">
      <c r="A60" s="383"/>
      <c r="B60" s="78"/>
      <c r="C60" s="360"/>
      <c r="D60" s="365"/>
      <c r="E60" s="366"/>
      <c r="F60" s="103"/>
      <c r="G60" s="196"/>
      <c r="H60" s="331"/>
      <c r="I60" s="1"/>
      <c r="J60" s="127"/>
      <c r="K60" s="49"/>
      <c r="L60" s="48"/>
      <c r="M60" s="7"/>
      <c r="N60" s="53"/>
      <c r="O60" s="7"/>
      <c r="P60" s="7"/>
      <c r="Q60" s="714"/>
      <c r="R60" s="715"/>
      <c r="S60" s="7"/>
      <c r="T60" s="313"/>
      <c r="U60" s="698"/>
      <c r="V60" s="98"/>
      <c r="W60" s="49"/>
      <c r="X60" s="343"/>
      <c r="Y60" s="344"/>
      <c r="Z60" s="313"/>
      <c r="AA60" s="322"/>
      <c r="AB60" s="196"/>
      <c r="AC60" s="103"/>
      <c r="AD60" s="359"/>
      <c r="AE60" s="359">
        <v>6</v>
      </c>
      <c r="AF60" s="358" t="str">
        <f>IFERROR(VLOOKUP($AD$64&amp;AE60,抽選結果!B:F,3,FALSE),"")</f>
        <v>ＳＵＧＡＯサッカークラブ</v>
      </c>
      <c r="AG60" s="77"/>
      <c r="AH60" s="371"/>
    </row>
    <row r="61" spans="1:34" ht="10.050000000000001" customHeight="1">
      <c r="A61" s="383"/>
      <c r="B61" s="78"/>
      <c r="C61" s="358" t="str">
        <f>IFERROR(VLOOKUP($E$57&amp;D61,抽選結果!B:F,3,FALSE),"")</f>
        <v>雀宮フットボールクラブ</v>
      </c>
      <c r="D61" s="365">
        <v>3</v>
      </c>
      <c r="E61" s="366"/>
      <c r="F61" s="102"/>
      <c r="G61" s="195"/>
      <c r="H61" s="328"/>
      <c r="I61" s="1"/>
      <c r="J61" s="127"/>
      <c r="K61" s="49"/>
      <c r="L61" s="48"/>
      <c r="M61" s="7"/>
      <c r="N61" s="53"/>
      <c r="O61" s="7"/>
      <c r="P61" s="7"/>
      <c r="Q61" s="714"/>
      <c r="R61" s="715"/>
      <c r="S61" s="7"/>
      <c r="T61" s="313"/>
      <c r="U61" s="698"/>
      <c r="V61" s="98"/>
      <c r="W61" s="49"/>
      <c r="X61" s="343"/>
      <c r="Y61" s="344"/>
      <c r="Z61" s="313"/>
      <c r="AA61" s="49"/>
      <c r="AB61" s="195"/>
      <c r="AC61" s="101"/>
      <c r="AD61" s="359"/>
      <c r="AE61" s="359"/>
      <c r="AF61" s="358"/>
      <c r="AG61" s="77"/>
      <c r="AH61" s="371"/>
    </row>
    <row r="62" spans="1:34" ht="10.050000000000001" customHeight="1">
      <c r="A62" s="383"/>
      <c r="B62" s="78"/>
      <c r="C62" s="358"/>
      <c r="D62" s="365"/>
      <c r="E62" s="366"/>
      <c r="F62" s="22"/>
      <c r="G62" s="195"/>
      <c r="H62" s="328"/>
      <c r="I62" s="1"/>
      <c r="J62" s="127"/>
      <c r="K62" s="49"/>
      <c r="L62" s="48"/>
      <c r="M62" s="7"/>
      <c r="N62" s="53"/>
      <c r="O62" s="7"/>
      <c r="P62" s="7"/>
      <c r="Q62" s="714"/>
      <c r="R62" s="715"/>
      <c r="S62" s="7"/>
      <c r="T62" s="313"/>
      <c r="U62" s="698"/>
      <c r="V62" s="98"/>
      <c r="W62" s="49"/>
      <c r="X62" s="343"/>
      <c r="Y62" s="344"/>
      <c r="Z62" s="313"/>
      <c r="AA62" s="49"/>
      <c r="AB62" s="195"/>
      <c r="AC62" s="102"/>
      <c r="AD62" s="359"/>
      <c r="AE62" s="359">
        <v>5</v>
      </c>
      <c r="AF62" s="358" t="str">
        <f>IFERROR(VLOOKUP($AD$64&amp;AE62,抽選結果!B:F,3,FALSE),"")</f>
        <v>ＨＦＣ．ＺＥＲＯ</v>
      </c>
      <c r="AG62" s="77"/>
      <c r="AH62" s="371"/>
    </row>
    <row r="63" spans="1:34" ht="10.050000000000001" customHeight="1" thickBot="1">
      <c r="A63" s="383"/>
      <c r="B63" s="78"/>
      <c r="C63" s="174"/>
      <c r="D63" s="79"/>
      <c r="E63" s="80"/>
      <c r="F63" s="22"/>
      <c r="G63" s="195"/>
      <c r="H63" s="332"/>
      <c r="I63" s="330"/>
      <c r="J63" s="292"/>
      <c r="K63" s="49"/>
      <c r="L63" s="48"/>
      <c r="M63" s="7"/>
      <c r="N63" s="52"/>
      <c r="O63" s="7"/>
      <c r="P63" s="7"/>
      <c r="Q63" s="714"/>
      <c r="R63" s="715"/>
      <c r="S63" s="7"/>
      <c r="T63" s="313"/>
      <c r="U63" s="699"/>
      <c r="V63" s="98"/>
      <c r="W63" s="49"/>
      <c r="X63" s="343"/>
      <c r="Y63" s="300"/>
      <c r="Z63" s="323"/>
      <c r="AA63" s="49"/>
      <c r="AB63" s="201"/>
      <c r="AC63" s="28"/>
      <c r="AD63" s="359"/>
      <c r="AE63" s="359"/>
      <c r="AF63" s="358"/>
      <c r="AG63" s="77"/>
      <c r="AH63" s="371"/>
    </row>
    <row r="64" spans="1:34" ht="10.050000000000001" customHeight="1" thickTop="1" thickBot="1">
      <c r="A64" s="383"/>
      <c r="B64" s="78"/>
      <c r="C64" s="174"/>
      <c r="D64" s="79"/>
      <c r="E64" s="80"/>
      <c r="F64" s="22"/>
      <c r="G64" s="195"/>
      <c r="H64" s="105"/>
      <c r="I64" s="83"/>
      <c r="J64" s="81"/>
      <c r="K64" s="49"/>
      <c r="L64" s="48"/>
      <c r="M64" s="7"/>
      <c r="N64" s="52"/>
      <c r="O64" s="7"/>
      <c r="P64" s="7"/>
      <c r="Q64" s="714"/>
      <c r="R64" s="715"/>
      <c r="S64" s="7"/>
      <c r="T64" s="313"/>
      <c r="U64" s="699"/>
      <c r="V64" s="98"/>
      <c r="W64" s="49"/>
      <c r="X64" s="48"/>
      <c r="Y64" s="81"/>
      <c r="Z64" s="7"/>
      <c r="AA64" s="51"/>
      <c r="AB64" s="201"/>
      <c r="AC64" s="266"/>
      <c r="AD64" s="359" t="s">
        <v>71</v>
      </c>
      <c r="AE64" s="359">
        <v>4</v>
      </c>
      <c r="AF64" s="360" t="str">
        <f>IFERROR(VLOOKUP($AD$64&amp;AE64,抽選結果!B:F,3,FALSE),"")</f>
        <v>Ｐｅｇａｓｕｓ藤岡２００７</v>
      </c>
      <c r="AG64" s="77"/>
      <c r="AH64" s="371"/>
    </row>
    <row r="65" spans="1:34" ht="10.050000000000001" customHeight="1" thickTop="1">
      <c r="A65" s="383"/>
      <c r="B65" s="78"/>
      <c r="C65" s="358" t="str">
        <f>IFERROR(VLOOKUP($E$57&amp;D65,抽選結果!B:F,3,FALSE),"")</f>
        <v>ＴＯＣＨＩＧＩ　ＫＦＣ</v>
      </c>
      <c r="D65" s="365">
        <v>4</v>
      </c>
      <c r="E65" s="366" t="s">
        <v>54</v>
      </c>
      <c r="F65" s="22"/>
      <c r="G65" s="195"/>
      <c r="H65" s="105"/>
      <c r="J65" s="379" t="s">
        <v>103</v>
      </c>
      <c r="K65" s="49"/>
      <c r="L65" s="48"/>
      <c r="M65" s="7"/>
      <c r="N65" s="52"/>
      <c r="O65" s="7"/>
      <c r="P65" s="7"/>
      <c r="Q65" s="714"/>
      <c r="R65" s="715"/>
      <c r="S65" s="7"/>
      <c r="T65" s="313"/>
      <c r="U65" s="699"/>
      <c r="V65" s="98"/>
      <c r="W65" s="49"/>
      <c r="X65" s="48"/>
      <c r="Y65" s="379" t="s">
        <v>82</v>
      </c>
      <c r="Z65" s="106"/>
      <c r="AA65" s="51"/>
      <c r="AB65" s="269"/>
      <c r="AC65" s="28"/>
      <c r="AD65" s="359"/>
      <c r="AE65" s="359"/>
      <c r="AF65" s="360"/>
      <c r="AG65" s="77"/>
      <c r="AH65" s="371"/>
    </row>
    <row r="66" spans="1:34" ht="10.050000000000001" customHeight="1">
      <c r="A66" s="383"/>
      <c r="B66" s="78"/>
      <c r="C66" s="358"/>
      <c r="D66" s="365"/>
      <c r="E66" s="366"/>
      <c r="F66" s="101"/>
      <c r="G66" s="195"/>
      <c r="H66" s="105"/>
      <c r="J66" s="380"/>
      <c r="K66" s="49"/>
      <c r="L66" s="48"/>
      <c r="M66" s="7"/>
      <c r="N66" s="52"/>
      <c r="O66" s="7"/>
      <c r="P66" s="7"/>
      <c r="Q66" s="714"/>
      <c r="R66" s="715"/>
      <c r="S66" s="7"/>
      <c r="T66" s="313"/>
      <c r="U66" s="699"/>
      <c r="V66" s="98"/>
      <c r="W66" s="49"/>
      <c r="X66" s="48"/>
      <c r="Y66" s="380"/>
      <c r="Z66" s="106"/>
      <c r="AA66" s="51"/>
      <c r="AB66" s="269"/>
      <c r="AC66" s="24"/>
      <c r="AD66" s="359"/>
      <c r="AE66" s="359">
        <v>3</v>
      </c>
      <c r="AF66" s="358" t="str">
        <f>IFERROR(VLOOKUP($AD$64&amp;AE66,抽選結果!B:F,3,FALSE),"")</f>
        <v>西原ＦＣ</v>
      </c>
      <c r="AG66" s="77"/>
      <c r="AH66" s="371"/>
    </row>
    <row r="67" spans="1:34" ht="10.050000000000001" customHeight="1" thickBot="1">
      <c r="A67" s="383"/>
      <c r="B67" s="78"/>
      <c r="C67" s="360" t="str">
        <f>IFERROR(VLOOKUP($E$57&amp;D67,抽選結果!B:F,3,FALSE),"")</f>
        <v>祖母井クラブ</v>
      </c>
      <c r="D67" s="365">
        <v>5</v>
      </c>
      <c r="E67" s="366"/>
      <c r="F67" s="258"/>
      <c r="G67" s="198"/>
      <c r="H67" s="199"/>
      <c r="J67" s="380"/>
      <c r="K67" s="49"/>
      <c r="L67" s="48"/>
      <c r="M67" s="7"/>
      <c r="N67" s="52"/>
      <c r="O67" s="7"/>
      <c r="P67" s="7"/>
      <c r="Q67" s="714"/>
      <c r="R67" s="715"/>
      <c r="S67" s="7"/>
      <c r="T67" s="313"/>
      <c r="U67" s="699"/>
      <c r="V67" s="98"/>
      <c r="W67" s="49"/>
      <c r="X67" s="48"/>
      <c r="Y67" s="380"/>
      <c r="Z67" s="106"/>
      <c r="AA67" s="202"/>
      <c r="AB67" s="267"/>
      <c r="AC67" s="28"/>
      <c r="AD67" s="359"/>
      <c r="AE67" s="359"/>
      <c r="AF67" s="358"/>
      <c r="AG67" s="77"/>
      <c r="AH67" s="371"/>
    </row>
    <row r="68" spans="1:34" ht="10.050000000000001" customHeight="1" thickTop="1">
      <c r="A68" s="383"/>
      <c r="B68" s="78"/>
      <c r="C68" s="360"/>
      <c r="D68" s="365"/>
      <c r="E68" s="366"/>
      <c r="F68" s="103"/>
      <c r="G68" s="195"/>
      <c r="H68" s="45"/>
      <c r="J68" s="380"/>
      <c r="K68" s="49"/>
      <c r="L68" s="48"/>
      <c r="M68" s="7"/>
      <c r="N68" s="52"/>
      <c r="O68" s="7"/>
      <c r="P68" s="7"/>
      <c r="Q68" s="714"/>
      <c r="R68" s="715"/>
      <c r="S68" s="7"/>
      <c r="T68" s="313"/>
      <c r="U68" s="699"/>
      <c r="V68" s="98"/>
      <c r="W68" s="49"/>
      <c r="X68" s="48"/>
      <c r="Y68" s="380"/>
      <c r="Z68" s="106"/>
      <c r="AA68" s="49"/>
      <c r="AB68" s="22"/>
      <c r="AC68" s="103"/>
      <c r="AD68" s="359"/>
      <c r="AE68" s="359">
        <v>2</v>
      </c>
      <c r="AF68" s="358" t="str">
        <f>IFERROR(VLOOKUP($AD$64&amp;AE68,抽選結果!B:F,3,FALSE),"")</f>
        <v>国本ジュニアサッカークラブ</v>
      </c>
      <c r="AG68" s="77"/>
      <c r="AH68" s="371"/>
    </row>
    <row r="69" spans="1:34" ht="10.050000000000001" customHeight="1">
      <c r="A69" s="383"/>
      <c r="B69" s="78"/>
      <c r="C69" s="358" t="str">
        <f>IFERROR(VLOOKUP($E$57&amp;D69,抽選結果!B:F,3,FALSE),"")</f>
        <v>ＴＡＣ　ＫＵＺＵＵ　ＦＣ</v>
      </c>
      <c r="D69" s="365">
        <v>6</v>
      </c>
      <c r="E69" s="366"/>
      <c r="F69" s="102"/>
      <c r="G69" s="22"/>
      <c r="H69" s="68"/>
      <c r="J69" s="380"/>
      <c r="K69" s="49"/>
      <c r="L69" s="48"/>
      <c r="M69" s="7"/>
      <c r="N69" s="52"/>
      <c r="O69" s="7"/>
      <c r="P69" s="7"/>
      <c r="Q69" s="714"/>
      <c r="R69" s="715"/>
      <c r="S69" s="7"/>
      <c r="T69" s="313"/>
      <c r="U69" s="699"/>
      <c r="V69" s="98"/>
      <c r="W69" s="49"/>
      <c r="X69" s="48"/>
      <c r="Y69" s="380"/>
      <c r="Z69" s="106"/>
      <c r="AA69" s="49"/>
      <c r="AB69" s="22"/>
      <c r="AC69" s="101"/>
      <c r="AD69" s="359"/>
      <c r="AE69" s="359"/>
      <c r="AF69" s="358"/>
      <c r="AG69" s="77"/>
      <c r="AH69" s="371"/>
    </row>
    <row r="70" spans="1:34" ht="10.050000000000001" customHeight="1">
      <c r="A70" s="383"/>
      <c r="B70" s="78"/>
      <c r="C70" s="358"/>
      <c r="D70" s="365"/>
      <c r="E70" s="366"/>
      <c r="F70" s="22"/>
      <c r="G70" s="22"/>
      <c r="H70" s="68"/>
      <c r="J70" s="380"/>
      <c r="K70" s="49"/>
      <c r="L70" s="48"/>
      <c r="M70" s="7"/>
      <c r="N70" s="52"/>
      <c r="O70" s="7"/>
      <c r="P70" s="7"/>
      <c r="Q70" s="716"/>
      <c r="R70" s="717"/>
      <c r="S70" s="7"/>
      <c r="T70" s="313"/>
      <c r="U70" s="699"/>
      <c r="V70" s="98"/>
      <c r="W70" s="49"/>
      <c r="X70" s="48"/>
      <c r="Y70" s="380"/>
      <c r="Z70" s="106"/>
      <c r="AA70" s="49"/>
      <c r="AB70" s="22"/>
      <c r="AC70" s="102"/>
      <c r="AD70" s="359"/>
      <c r="AE70" s="359">
        <v>1</v>
      </c>
      <c r="AF70" s="358" t="str">
        <f>IFERROR(VLOOKUP($AD$64&amp;AE70,抽選結果!B:F,3,FALSE),"")</f>
        <v>坂西ジュニオール</v>
      </c>
      <c r="AG70" s="77"/>
      <c r="AH70" s="371"/>
    </row>
    <row r="71" spans="1:34" ht="10.050000000000001" customHeight="1" thickBot="1">
      <c r="A71" s="384"/>
      <c r="B71" s="78"/>
      <c r="C71" s="174"/>
      <c r="D71" s="79"/>
      <c r="E71" s="80"/>
      <c r="F71" s="22"/>
      <c r="G71" s="22"/>
      <c r="H71" s="68"/>
      <c r="J71" s="380"/>
      <c r="K71" s="49"/>
      <c r="L71" s="1"/>
      <c r="M71" s="1"/>
      <c r="N71" s="5"/>
      <c r="O71" s="1"/>
      <c r="P71" s="288"/>
      <c r="Q71" s="301"/>
      <c r="R71" s="708"/>
      <c r="S71" s="1"/>
      <c r="T71" s="312"/>
      <c r="U71" s="700"/>
      <c r="V71" s="99"/>
      <c r="W71" s="46"/>
      <c r="X71" s="48"/>
      <c r="Y71" s="380"/>
      <c r="Z71" s="106"/>
      <c r="AA71" s="49"/>
      <c r="AB71" s="22"/>
      <c r="AC71" s="28"/>
      <c r="AD71" s="359"/>
      <c r="AE71" s="359"/>
      <c r="AF71" s="358"/>
      <c r="AG71" s="77"/>
      <c r="AH71" s="372"/>
    </row>
    <row r="72" spans="1:34" ht="10.050000000000001" customHeight="1" thickTop="1" thickBot="1">
      <c r="A72" s="382" t="str">
        <f>IFERROR(VLOOKUP($E$72&amp;D80,抽選結果!B:F,5,FALSE),"")</f>
        <v>別処山公園サッカー場</v>
      </c>
      <c r="B72" s="78"/>
      <c r="C72" s="358" t="str">
        <f>IFERROR(VLOOKUP($E$72&amp;D72,抽選結果!B:F,3,FALSE),"")</f>
        <v>今市ＦＣプログレス</v>
      </c>
      <c r="D72" s="365">
        <v>1</v>
      </c>
      <c r="E72" s="366" t="s">
        <v>55</v>
      </c>
      <c r="F72" s="22"/>
      <c r="G72" s="22"/>
      <c r="H72" s="68"/>
      <c r="J72" s="380"/>
      <c r="K72" s="46"/>
      <c r="N72" s="706"/>
      <c r="O72" s="707"/>
      <c r="P72" s="346"/>
      <c r="Q72" s="346"/>
      <c r="R72" s="72"/>
      <c r="S72" s="72"/>
      <c r="T72" s="70"/>
      <c r="U72" s="63"/>
      <c r="X72" s="45"/>
      <c r="Y72" s="380"/>
      <c r="Z72" s="106"/>
      <c r="AA72" s="107"/>
      <c r="AB72" s="94"/>
      <c r="AC72" s="22"/>
      <c r="AD72" s="81"/>
      <c r="AE72" s="81"/>
      <c r="AF72" s="174"/>
      <c r="AG72" s="77"/>
      <c r="AH72" s="370" t="str">
        <f>IFERROR(VLOOKUP($AD$81&amp;AE75,抽選結果!B:F,5,FALSE),"")</f>
        <v>真岡市鬼怒自然公園サッカー場BA</v>
      </c>
    </row>
    <row r="73" spans="1:34" ht="10.050000000000001" customHeight="1" thickTop="1">
      <c r="A73" s="383"/>
      <c r="B73" s="78"/>
      <c r="C73" s="358"/>
      <c r="D73" s="365"/>
      <c r="E73" s="366"/>
      <c r="F73" s="101"/>
      <c r="G73" s="22"/>
      <c r="H73" s="45"/>
      <c r="J73" s="380"/>
      <c r="K73" s="46"/>
      <c r="N73" s="706"/>
      <c r="Q73" s="373" t="s">
        <v>81</v>
      </c>
      <c r="R73" s="374"/>
      <c r="U73" s="63"/>
      <c r="X73" s="45"/>
      <c r="Y73" s="380"/>
      <c r="Z73" s="106"/>
      <c r="AA73" s="107"/>
      <c r="AB73" s="94"/>
      <c r="AC73" s="22"/>
      <c r="AD73" s="361" t="s">
        <v>68</v>
      </c>
      <c r="AE73" s="359">
        <v>6</v>
      </c>
      <c r="AF73" s="358" t="str">
        <f>IFERROR(VLOOKUP($AD$81&amp;AE73,抽選結果!B:F,3,FALSE),"")</f>
        <v>野原グランディオスＦＣ</v>
      </c>
      <c r="AG73" s="77"/>
      <c r="AH73" s="371"/>
    </row>
    <row r="74" spans="1:34" ht="10.050000000000001" customHeight="1">
      <c r="A74" s="383"/>
      <c r="B74" s="78"/>
      <c r="C74" s="358" t="str">
        <f>IFERROR(VLOOKUP($E$72&amp;D74,抽選結果!B:F,3,FALSE),"")</f>
        <v>佐野ＳＳＳ</v>
      </c>
      <c r="D74" s="365">
        <v>2</v>
      </c>
      <c r="E74" s="366"/>
      <c r="F74" s="102"/>
      <c r="G74" s="22"/>
      <c r="H74" s="45"/>
      <c r="J74" s="380"/>
      <c r="K74" s="46"/>
      <c r="N74" s="706"/>
      <c r="Q74" s="375"/>
      <c r="R74" s="376"/>
      <c r="U74" s="63"/>
      <c r="X74" s="45"/>
      <c r="Y74" s="380"/>
      <c r="Z74" s="106"/>
      <c r="AA74" s="107"/>
      <c r="AB74" s="94"/>
      <c r="AC74" s="101"/>
      <c r="AD74" s="362"/>
      <c r="AE74" s="359"/>
      <c r="AF74" s="358"/>
      <c r="AG74" s="77"/>
      <c r="AH74" s="371"/>
    </row>
    <row r="75" spans="1:34" ht="10.050000000000001" customHeight="1" thickBot="1">
      <c r="A75" s="383"/>
      <c r="B75" s="78"/>
      <c r="C75" s="358"/>
      <c r="D75" s="365"/>
      <c r="E75" s="366"/>
      <c r="F75" s="103"/>
      <c r="G75" s="22"/>
      <c r="H75" s="45"/>
      <c r="J75" s="380"/>
      <c r="K75" s="46"/>
      <c r="N75" s="706"/>
      <c r="Q75" s="375"/>
      <c r="R75" s="376"/>
      <c r="U75" s="63"/>
      <c r="X75" s="45"/>
      <c r="Y75" s="380"/>
      <c r="Z75" s="106"/>
      <c r="AA75" s="107"/>
      <c r="AB75" s="94"/>
      <c r="AC75" s="103"/>
      <c r="AD75" s="362"/>
      <c r="AE75" s="359">
        <v>5</v>
      </c>
      <c r="AF75" s="358" t="str">
        <f>IFERROR(VLOOKUP($AD$81&amp;AE75,抽選結果!B:F,3,FALSE),"")</f>
        <v>エスペランサＭＯＫＡ</v>
      </c>
      <c r="AG75" s="77"/>
      <c r="AH75" s="371"/>
    </row>
    <row r="76" spans="1:34" ht="10.050000000000001" customHeight="1" thickTop="1">
      <c r="A76" s="383"/>
      <c r="B76" s="78"/>
      <c r="C76" s="358" t="str">
        <f>IFERROR(VLOOKUP($E$72&amp;D76,抽選結果!B:F,3,FALSE),"")</f>
        <v>カテット白沢サッカースクール</v>
      </c>
      <c r="D76" s="365">
        <v>3</v>
      </c>
      <c r="E76" s="366"/>
      <c r="F76" s="270"/>
      <c r="G76" s="196"/>
      <c r="H76" s="197"/>
      <c r="J76" s="380"/>
      <c r="K76" s="46"/>
      <c r="N76" s="706"/>
      <c r="Q76" s="375"/>
      <c r="R76" s="376"/>
      <c r="U76" s="63"/>
      <c r="X76" s="45"/>
      <c r="Y76" s="380"/>
      <c r="Z76" s="326"/>
      <c r="AA76" s="325"/>
      <c r="AB76" s="262"/>
      <c r="AC76" s="31"/>
      <c r="AD76" s="362"/>
      <c r="AE76" s="359"/>
      <c r="AF76" s="358"/>
      <c r="AG76" s="77"/>
      <c r="AH76" s="371"/>
    </row>
    <row r="77" spans="1:34" ht="10.050000000000001" customHeight="1" thickBot="1">
      <c r="A77" s="383"/>
      <c r="B77" s="78"/>
      <c r="C77" s="358"/>
      <c r="D77" s="365"/>
      <c r="E77" s="366"/>
      <c r="F77" s="271"/>
      <c r="G77" s="195"/>
      <c r="H77" s="64"/>
      <c r="J77" s="380"/>
      <c r="K77" s="46"/>
      <c r="N77" s="706"/>
      <c r="Q77" s="375"/>
      <c r="R77" s="376"/>
      <c r="U77" s="63"/>
      <c r="X77" s="45"/>
      <c r="Y77" s="380"/>
      <c r="Z77" s="326"/>
      <c r="AA77" s="107"/>
      <c r="AB77" s="263"/>
      <c r="AC77" s="264"/>
      <c r="AD77" s="362"/>
      <c r="AE77" s="359">
        <v>4</v>
      </c>
      <c r="AF77" s="360" t="str">
        <f>IFERROR(VLOOKUP($AD$81&amp;AE77,抽選結果!B:F,3,FALSE),"")</f>
        <v>大谷北ＦＣフォルテ</v>
      </c>
      <c r="AG77" s="77"/>
      <c r="AH77" s="371"/>
    </row>
    <row r="78" spans="1:34" ht="10.050000000000001" customHeight="1" thickTop="1" thickBot="1">
      <c r="A78" s="383"/>
      <c r="B78" s="78"/>
      <c r="C78" s="360" t="str">
        <f>IFERROR(VLOOKUP($E$72&amp;D78,抽選結果!B:F,3,FALSE),"")</f>
        <v>ＳＡＫＵＲＡ　ＦＯＯＴＢＡＬＬ　ＣＬＵＢ　Ｊｒ</v>
      </c>
      <c r="D78" s="365">
        <v>4</v>
      </c>
      <c r="E78" s="366"/>
      <c r="F78" s="259"/>
      <c r="G78" s="195"/>
      <c r="H78" s="64"/>
      <c r="J78" s="381"/>
      <c r="K78" s="46"/>
      <c r="N78" s="706"/>
      <c r="Q78" s="375"/>
      <c r="R78" s="376"/>
      <c r="U78" s="63"/>
      <c r="X78" s="45"/>
      <c r="Y78" s="381"/>
      <c r="Z78" s="326"/>
      <c r="AA78" s="107"/>
      <c r="AB78" s="204"/>
      <c r="AC78" s="22"/>
      <c r="AD78" s="363"/>
      <c r="AE78" s="359"/>
      <c r="AF78" s="360"/>
      <c r="AG78" s="77"/>
      <c r="AH78" s="371"/>
    </row>
    <row r="79" spans="1:34" ht="10.050000000000001" customHeight="1" thickTop="1" thickBot="1">
      <c r="A79" s="383"/>
      <c r="B79" s="78"/>
      <c r="C79" s="360"/>
      <c r="D79" s="365"/>
      <c r="E79" s="366"/>
      <c r="F79" s="32"/>
      <c r="G79" s="195"/>
      <c r="H79" s="64"/>
      <c r="I79" s="287"/>
      <c r="J79" s="300"/>
      <c r="K79" s="46"/>
      <c r="N79" s="706"/>
      <c r="Q79" s="375"/>
      <c r="R79" s="376"/>
      <c r="U79" s="63"/>
      <c r="X79" s="45"/>
      <c r="Y79" s="300"/>
      <c r="Z79" s="324"/>
      <c r="AA79" s="107"/>
      <c r="AB79" s="204"/>
      <c r="AC79" s="22"/>
      <c r="AD79" s="81"/>
      <c r="AE79" s="81"/>
      <c r="AF79" s="174"/>
      <c r="AG79" s="77"/>
      <c r="AH79" s="371"/>
    </row>
    <row r="80" spans="1:34" ht="10.050000000000001" customHeight="1" thickTop="1">
      <c r="A80" s="383"/>
      <c r="B80" s="78"/>
      <c r="C80" s="358" t="str">
        <f>IFERROR(VLOOKUP($E$72&amp;D80,抽選結果!B:F,3,FALSE),"")</f>
        <v>南河内サッカースポーツ少年団</v>
      </c>
      <c r="D80" s="365">
        <v>5</v>
      </c>
      <c r="E80" s="366" t="s">
        <v>56</v>
      </c>
      <c r="F80" s="32"/>
      <c r="G80" s="195"/>
      <c r="H80" s="328"/>
      <c r="I80" s="220"/>
      <c r="J80" s="351"/>
      <c r="K80" s="46"/>
      <c r="N80" s="706"/>
      <c r="Q80" s="375"/>
      <c r="R80" s="376"/>
      <c r="U80" s="63"/>
      <c r="X80" s="328"/>
      <c r="Y80" s="344"/>
      <c r="Z80" s="220"/>
      <c r="AA80" s="108"/>
      <c r="AB80" s="204"/>
      <c r="AC80" s="22"/>
      <c r="AD80" s="81"/>
      <c r="AE80" s="81"/>
      <c r="AF80" s="174"/>
      <c r="AG80" s="77"/>
      <c r="AH80" s="371"/>
    </row>
    <row r="81" spans="1:34" ht="10.050000000000001" customHeight="1">
      <c r="A81" s="383"/>
      <c r="B81" s="78"/>
      <c r="C81" s="358"/>
      <c r="D81" s="365"/>
      <c r="E81" s="366"/>
      <c r="F81" s="101"/>
      <c r="G81" s="195"/>
      <c r="H81" s="328"/>
      <c r="I81" s="1"/>
      <c r="J81" s="352"/>
      <c r="K81" s="46"/>
      <c r="N81" s="706"/>
      <c r="Q81" s="375"/>
      <c r="R81" s="376"/>
      <c r="U81" s="63"/>
      <c r="X81" s="328"/>
      <c r="Y81" s="344"/>
      <c r="Z81" s="1"/>
      <c r="AA81" s="108"/>
      <c r="AB81" s="204"/>
      <c r="AC81" s="22"/>
      <c r="AD81" s="361" t="s">
        <v>69</v>
      </c>
      <c r="AE81" s="359">
        <v>3</v>
      </c>
      <c r="AF81" s="358" t="str">
        <f>IFERROR(VLOOKUP($AD$81&amp;AE81,抽選結果!B:F,3,FALSE),"")</f>
        <v>緑が丘ＹＦＣサッカー教室</v>
      </c>
      <c r="AG81" s="77"/>
      <c r="AH81" s="371"/>
    </row>
    <row r="82" spans="1:34" ht="10.050000000000001" customHeight="1" thickBot="1">
      <c r="A82" s="383"/>
      <c r="B82" s="78"/>
      <c r="C82" s="360" t="str">
        <f>IFERROR(VLOOKUP($E$72&amp;D82,抽選結果!B:F,3,FALSE),"")</f>
        <v>ヴェルフェ矢板Ｕ－１２ＶＥＲＴ</v>
      </c>
      <c r="D82" s="365">
        <v>6</v>
      </c>
      <c r="E82" s="366"/>
      <c r="F82" s="258"/>
      <c r="G82" s="195"/>
      <c r="H82" s="328"/>
      <c r="I82" s="1"/>
      <c r="J82" s="352"/>
      <c r="K82" s="46"/>
      <c r="N82" s="706"/>
      <c r="Q82" s="375"/>
      <c r="R82" s="376"/>
      <c r="U82" s="63"/>
      <c r="X82" s="328"/>
      <c r="Y82" s="344"/>
      <c r="Z82" s="1"/>
      <c r="AA82" s="108"/>
      <c r="AB82" s="204"/>
      <c r="AC82" s="101"/>
      <c r="AD82" s="362"/>
      <c r="AE82" s="359"/>
      <c r="AF82" s="358"/>
      <c r="AG82" s="77"/>
      <c r="AH82" s="371"/>
    </row>
    <row r="83" spans="1:34" ht="10.050000000000001" customHeight="1" thickTop="1" thickBot="1">
      <c r="A83" s="383"/>
      <c r="B83" s="78"/>
      <c r="C83" s="360"/>
      <c r="D83" s="365"/>
      <c r="E83" s="366"/>
      <c r="F83" s="272"/>
      <c r="G83" s="198"/>
      <c r="H83" s="329"/>
      <c r="I83" s="1"/>
      <c r="J83" s="221"/>
      <c r="K83" s="46"/>
      <c r="N83" s="706"/>
      <c r="Q83" s="375"/>
      <c r="R83" s="376"/>
      <c r="U83" s="63"/>
      <c r="X83" s="328"/>
      <c r="Y83" s="220"/>
      <c r="Z83" s="1"/>
      <c r="AA83" s="205"/>
      <c r="AB83" s="206"/>
      <c r="AC83" s="102"/>
      <c r="AD83" s="362"/>
      <c r="AE83" s="359">
        <v>2</v>
      </c>
      <c r="AF83" s="358" t="str">
        <f>IFERROR(VLOOKUP($AD$81&amp;AE83,抽選結果!B:F,3,FALSE),"")</f>
        <v>足利サッカークラブジュニア　Ｕ－９</v>
      </c>
      <c r="AG83" s="77"/>
      <c r="AH83" s="371"/>
    </row>
    <row r="84" spans="1:34" ht="10.050000000000001" customHeight="1" thickTop="1">
      <c r="A84" s="383"/>
      <c r="B84" s="78"/>
      <c r="C84" s="358" t="str">
        <f>IFERROR(VLOOKUP($E$72&amp;D84,抽選結果!B:F,3,FALSE),"")</f>
        <v>高林・青木フットボールクラブ</v>
      </c>
      <c r="D84" s="365">
        <v>7</v>
      </c>
      <c r="E84" s="366"/>
      <c r="F84" s="103"/>
      <c r="G84" s="26"/>
      <c r="H84" s="66"/>
      <c r="I84" s="1"/>
      <c r="J84" s="221"/>
      <c r="K84" s="46"/>
      <c r="N84" s="706"/>
      <c r="Q84" s="375"/>
      <c r="R84" s="376"/>
      <c r="U84" s="63"/>
      <c r="X84" s="328"/>
      <c r="Y84" s="220"/>
      <c r="Z84" s="1"/>
      <c r="AA84" s="107"/>
      <c r="AB84" s="262"/>
      <c r="AC84" s="28"/>
      <c r="AD84" s="362"/>
      <c r="AE84" s="359"/>
      <c r="AF84" s="358"/>
      <c r="AG84" s="77"/>
      <c r="AH84" s="371"/>
    </row>
    <row r="85" spans="1:34" ht="10.050000000000001" customHeight="1" thickBot="1">
      <c r="A85" s="383"/>
      <c r="B85" s="78"/>
      <c r="C85" s="358"/>
      <c r="D85" s="365"/>
      <c r="E85" s="366"/>
      <c r="F85" s="101"/>
      <c r="G85" s="22"/>
      <c r="H85" s="45"/>
      <c r="I85" s="1"/>
      <c r="J85" s="350"/>
      <c r="K85" s="46"/>
      <c r="N85" s="706"/>
      <c r="Q85" s="375"/>
      <c r="R85" s="376"/>
      <c r="U85" s="63"/>
      <c r="X85" s="328"/>
      <c r="Y85" s="345"/>
      <c r="Z85" s="1"/>
      <c r="AA85" s="107"/>
      <c r="AB85" s="263"/>
      <c r="AC85" s="264"/>
      <c r="AD85" s="362"/>
      <c r="AE85" s="359">
        <v>1</v>
      </c>
      <c r="AF85" s="360" t="str">
        <f>IFERROR(VLOOKUP($AD$81&amp;AE85,抽選結果!B:F,3,FALSE),"")</f>
        <v>ＦＣ　ＣＡＳＡ　ＦＯＲＴＵＮＡ　ＯＹＡＭＡ</v>
      </c>
      <c r="AG85" s="77"/>
      <c r="AH85" s="371"/>
    </row>
    <row r="86" spans="1:34" ht="10.050000000000001" customHeight="1" thickTop="1">
      <c r="A86" s="383"/>
      <c r="B86" s="78"/>
      <c r="C86" s="358" t="str">
        <f>IFERROR(VLOOKUP($E$72&amp;D86,抽選結果!B:F,3,FALSE),"")</f>
        <v>ＪＦＣファイターズ</v>
      </c>
      <c r="D86" s="365">
        <v>8</v>
      </c>
      <c r="E86" s="366"/>
      <c r="F86" s="102"/>
      <c r="G86" s="22"/>
      <c r="H86" s="45"/>
      <c r="I86" s="1"/>
      <c r="J86" s="350"/>
      <c r="K86" s="46"/>
      <c r="N86" s="706"/>
      <c r="Q86" s="375"/>
      <c r="R86" s="376"/>
      <c r="U86" s="63"/>
      <c r="X86" s="328"/>
      <c r="Y86" s="345"/>
      <c r="Z86" s="1"/>
      <c r="AA86" s="107"/>
      <c r="AB86" s="94"/>
      <c r="AC86" s="22"/>
      <c r="AD86" s="363"/>
      <c r="AE86" s="359"/>
      <c r="AF86" s="360"/>
      <c r="AG86" s="77"/>
      <c r="AH86" s="371"/>
    </row>
    <row r="87" spans="1:34" ht="10.050000000000001" customHeight="1" thickBot="1">
      <c r="A87" s="384"/>
      <c r="B87" s="78"/>
      <c r="C87" s="358"/>
      <c r="D87" s="365"/>
      <c r="E87" s="366"/>
      <c r="F87" s="22"/>
      <c r="G87" s="22"/>
      <c r="H87" s="45"/>
      <c r="I87" s="1"/>
      <c r="J87" s="221"/>
      <c r="K87" s="296"/>
      <c r="L87" s="301"/>
      <c r="N87" s="706"/>
      <c r="Q87" s="375"/>
      <c r="R87" s="376"/>
      <c r="U87" s="63"/>
      <c r="W87" s="301"/>
      <c r="X87" s="329"/>
      <c r="Y87" s="220"/>
      <c r="Z87" s="1"/>
      <c r="AA87" s="107"/>
      <c r="AB87" s="94"/>
      <c r="AC87" s="22"/>
      <c r="AD87" s="81"/>
      <c r="AE87" s="81"/>
      <c r="AF87" s="174"/>
      <c r="AG87" s="77"/>
      <c r="AH87" s="372"/>
    </row>
    <row r="88" spans="1:34" ht="10.050000000000001" customHeight="1" thickTop="1">
      <c r="A88" s="382" t="str">
        <f>IFERROR(VLOOKUP($E$88&amp;D96,抽選結果!B:F,5,FALSE),"")</f>
        <v>宇都宮市サッカー場（平出）</v>
      </c>
      <c r="B88" s="78"/>
      <c r="C88" s="358" t="str">
        <f>IFERROR(VLOOKUP($E$88&amp;D88,抽選結果!B:F,3,FALSE),"")</f>
        <v>ＴＳＵＮＡＧＵ　Ｓｐｏｒｔｓ　Ａｃａｄｅｍｙ</v>
      </c>
      <c r="D88" s="365">
        <v>1</v>
      </c>
      <c r="E88" s="366" t="s">
        <v>57</v>
      </c>
      <c r="F88" s="22"/>
      <c r="G88" s="22"/>
      <c r="H88" s="45"/>
      <c r="I88" s="1"/>
      <c r="J88" s="5"/>
      <c r="K88" s="46"/>
      <c r="L88" s="71"/>
      <c r="N88" s="706"/>
      <c r="Q88" s="375"/>
      <c r="R88" s="376"/>
      <c r="U88" s="63"/>
      <c r="W88" s="73"/>
      <c r="X88" s="45"/>
      <c r="Y88" s="3"/>
      <c r="Z88" s="1"/>
      <c r="AA88" s="107"/>
      <c r="AB88" s="94"/>
      <c r="AC88" s="22"/>
      <c r="AD88" s="359" t="s">
        <v>67</v>
      </c>
      <c r="AE88" s="359">
        <v>8</v>
      </c>
      <c r="AF88" s="358" t="str">
        <f>IFERROR(VLOOKUP($AD$96&amp;AE88,抽選結果!B:F,3,FALSE),"")</f>
        <v>ＦＣ西那須２１アストロ</v>
      </c>
      <c r="AG88" s="77"/>
      <c r="AH88" s="370" t="str">
        <f>IFERROR(VLOOKUP($AD$96&amp;AE94,抽選結果!B:F,5,FALSE),"")</f>
        <v>宇都宮市石井緑地サッカー場3・4</v>
      </c>
    </row>
    <row r="89" spans="1:34" ht="10.050000000000001" customHeight="1">
      <c r="A89" s="383"/>
      <c r="B89" s="78"/>
      <c r="C89" s="358"/>
      <c r="D89" s="365"/>
      <c r="E89" s="366"/>
      <c r="F89" s="101"/>
      <c r="G89" s="22"/>
      <c r="H89" s="45"/>
      <c r="I89" s="1"/>
      <c r="J89" s="5"/>
      <c r="K89" s="46"/>
      <c r="L89" s="71"/>
      <c r="N89" s="706"/>
      <c r="Q89" s="375"/>
      <c r="R89" s="376"/>
      <c r="U89" s="63"/>
      <c r="W89" s="73"/>
      <c r="X89" s="45"/>
      <c r="Y89" s="3"/>
      <c r="Z89" s="1"/>
      <c r="AA89" s="107"/>
      <c r="AB89" s="94"/>
      <c r="AC89" s="101"/>
      <c r="AD89" s="359"/>
      <c r="AE89" s="359"/>
      <c r="AF89" s="358"/>
      <c r="AG89" s="77"/>
      <c r="AH89" s="371"/>
    </row>
    <row r="90" spans="1:34" ht="10.050000000000001" customHeight="1" thickBot="1">
      <c r="A90" s="383"/>
      <c r="B90" s="78"/>
      <c r="C90" s="360" t="str">
        <f>IFERROR(VLOOKUP($E$88&amp;D90,抽選結果!B:F,3,FALSE),"")</f>
        <v>さくらシティＦＣ</v>
      </c>
      <c r="D90" s="365">
        <v>2</v>
      </c>
      <c r="E90" s="366"/>
      <c r="F90" s="258"/>
      <c r="G90" s="22"/>
      <c r="H90" s="45"/>
      <c r="I90" s="1"/>
      <c r="J90" s="5"/>
      <c r="K90" s="46"/>
      <c r="L90" s="71"/>
      <c r="N90" s="706"/>
      <c r="Q90" s="375"/>
      <c r="R90" s="376"/>
      <c r="U90" s="63"/>
      <c r="W90" s="73"/>
      <c r="X90" s="45"/>
      <c r="Y90" s="3"/>
      <c r="Z90" s="1"/>
      <c r="AA90" s="107"/>
      <c r="AB90" s="94"/>
      <c r="AC90" s="102"/>
      <c r="AD90" s="359"/>
      <c r="AE90" s="359">
        <v>7</v>
      </c>
      <c r="AF90" s="358" t="str">
        <f>IFERROR(VLOOKUP($AD$96&amp;AE90,抽選結果!B:F,3,FALSE),"")</f>
        <v>ＦＣカンピオーネ</v>
      </c>
      <c r="AG90" s="77"/>
      <c r="AH90" s="371"/>
    </row>
    <row r="91" spans="1:34" ht="10.050000000000001" customHeight="1" thickTop="1" thickBot="1">
      <c r="A91" s="383"/>
      <c r="B91" s="78"/>
      <c r="C91" s="360"/>
      <c r="D91" s="365"/>
      <c r="E91" s="366"/>
      <c r="F91" s="272"/>
      <c r="G91" s="22"/>
      <c r="H91" s="125"/>
      <c r="I91" s="1"/>
      <c r="J91" s="5"/>
      <c r="K91" s="65"/>
      <c r="L91" s="71"/>
      <c r="N91" s="706"/>
      <c r="Q91" s="375"/>
      <c r="R91" s="376"/>
      <c r="U91" s="63"/>
      <c r="W91" s="73"/>
      <c r="X91" s="48"/>
      <c r="Y91" s="30"/>
      <c r="Z91" s="7"/>
      <c r="AA91" s="65"/>
      <c r="AB91" s="22"/>
      <c r="AC91" s="103"/>
      <c r="AD91" s="359"/>
      <c r="AE91" s="359"/>
      <c r="AF91" s="358"/>
      <c r="AG91" s="77"/>
      <c r="AH91" s="371"/>
    </row>
    <row r="92" spans="1:34" ht="10.050000000000001" customHeight="1" thickTop="1" thickBot="1">
      <c r="A92" s="383"/>
      <c r="B92" s="78"/>
      <c r="C92" s="358" t="str">
        <f>IFERROR(VLOOKUP($E$88&amp;D92,抽選結果!B:F,3,FALSE),"")</f>
        <v>ＦＣ　ＳＨＵＪＡＫＵ</v>
      </c>
      <c r="D92" s="365">
        <v>3</v>
      </c>
      <c r="E92" s="366"/>
      <c r="F92" s="103"/>
      <c r="G92" s="196"/>
      <c r="H92" s="197"/>
      <c r="I92" s="1"/>
      <c r="J92" s="5"/>
      <c r="K92" s="49"/>
      <c r="L92" s="71"/>
      <c r="N92" s="706"/>
      <c r="Q92" s="375"/>
      <c r="R92" s="376"/>
      <c r="U92" s="63"/>
      <c r="W92" s="73"/>
      <c r="X92" s="48"/>
      <c r="Y92" s="30"/>
      <c r="Z92" s="7"/>
      <c r="AA92" s="200"/>
      <c r="AB92" s="196"/>
      <c r="AC92" s="264"/>
      <c r="AD92" s="359"/>
      <c r="AE92" s="359">
        <v>6</v>
      </c>
      <c r="AF92" s="360" t="str">
        <f>IFERROR(VLOOKUP($AD$96&amp;AE92,抽選結果!B:F,3,FALSE),"")</f>
        <v>北押原ＦＣ</v>
      </c>
      <c r="AG92" s="77"/>
      <c r="AH92" s="371"/>
    </row>
    <row r="93" spans="1:34" ht="10.050000000000001" customHeight="1" thickTop="1">
      <c r="A93" s="383"/>
      <c r="B93" s="78"/>
      <c r="C93" s="358"/>
      <c r="D93" s="365"/>
      <c r="E93" s="366"/>
      <c r="F93" s="101"/>
      <c r="G93" s="195"/>
      <c r="H93" s="64"/>
      <c r="I93" s="1"/>
      <c r="J93" s="5"/>
      <c r="K93" s="49"/>
      <c r="L93" s="71"/>
      <c r="N93" s="706"/>
      <c r="Q93" s="375"/>
      <c r="R93" s="376"/>
      <c r="U93" s="63"/>
      <c r="W93" s="73"/>
      <c r="X93" s="48"/>
      <c r="Y93" s="30"/>
      <c r="Z93" s="7"/>
      <c r="AA93" s="51"/>
      <c r="AB93" s="195"/>
      <c r="AC93" s="101"/>
      <c r="AD93" s="359"/>
      <c r="AE93" s="359"/>
      <c r="AF93" s="360"/>
      <c r="AG93" s="77"/>
      <c r="AH93" s="371"/>
    </row>
    <row r="94" spans="1:34" ht="10.050000000000001" customHeight="1">
      <c r="A94" s="383"/>
      <c r="B94" s="78"/>
      <c r="C94" s="358" t="str">
        <f>IFERROR(VLOOKUP($E$88&amp;D94,抽選結果!B:F,3,FALSE),"")</f>
        <v>ＦＣみらい</v>
      </c>
      <c r="D94" s="365">
        <v>4</v>
      </c>
      <c r="E94" s="366"/>
      <c r="F94" s="102"/>
      <c r="G94" s="195"/>
      <c r="H94" s="64"/>
      <c r="I94" s="1"/>
      <c r="J94" s="5"/>
      <c r="K94" s="49"/>
      <c r="L94" s="71"/>
      <c r="N94" s="706"/>
      <c r="Q94" s="375"/>
      <c r="R94" s="376"/>
      <c r="U94" s="63"/>
      <c r="W94" s="73"/>
      <c r="X94" s="48"/>
      <c r="Y94" s="30"/>
      <c r="Z94" s="7"/>
      <c r="AA94" s="51"/>
      <c r="AB94" s="195"/>
      <c r="AC94" s="102"/>
      <c r="AD94" s="359"/>
      <c r="AE94" s="359">
        <v>5</v>
      </c>
      <c r="AF94" s="358" t="str">
        <f>IFERROR(VLOOKUP($AD$96&amp;AE94,抽選結果!B:F,3,FALSE),"")</f>
        <v>ＦＣスポルト宇都宮</v>
      </c>
      <c r="AG94" s="77"/>
      <c r="AH94" s="371"/>
    </row>
    <row r="95" spans="1:34" ht="10.050000000000001" customHeight="1" thickBot="1">
      <c r="A95" s="383"/>
      <c r="B95" s="78"/>
      <c r="C95" s="358"/>
      <c r="D95" s="365"/>
      <c r="E95" s="366"/>
      <c r="F95" s="32"/>
      <c r="G95" s="195"/>
      <c r="H95" s="64"/>
      <c r="I95" s="289"/>
      <c r="J95" s="290"/>
      <c r="K95" s="49"/>
      <c r="L95" s="71"/>
      <c r="N95" s="706"/>
      <c r="Q95" s="375"/>
      <c r="R95" s="376"/>
      <c r="U95" s="63"/>
      <c r="W95" s="73"/>
      <c r="X95" s="48"/>
      <c r="Y95" s="298"/>
      <c r="Z95" s="299"/>
      <c r="AA95" s="51"/>
      <c r="AB95" s="201"/>
      <c r="AC95" s="28"/>
      <c r="AD95" s="359"/>
      <c r="AE95" s="359"/>
      <c r="AF95" s="358"/>
      <c r="AG95" s="77"/>
      <c r="AH95" s="371"/>
    </row>
    <row r="96" spans="1:34" ht="10.050000000000001" customHeight="1" thickTop="1" thickBot="1">
      <c r="A96" s="383"/>
      <c r="B96" s="78"/>
      <c r="C96" s="360" t="str">
        <f>IFERROR(VLOOKUP($E$88&amp;D96,抽選結果!B:F,3,FALSE),"")</f>
        <v>豊郷ＪＦＣ宇都宮</v>
      </c>
      <c r="D96" s="365">
        <v>5</v>
      </c>
      <c r="E96" s="366" t="s">
        <v>58</v>
      </c>
      <c r="F96" s="273"/>
      <c r="G96" s="195"/>
      <c r="H96" s="328"/>
      <c r="I96" s="83"/>
      <c r="J96" s="83"/>
      <c r="K96" s="49"/>
      <c r="L96" s="71"/>
      <c r="N96" s="706"/>
      <c r="Q96" s="375"/>
      <c r="R96" s="376"/>
      <c r="U96" s="63"/>
      <c r="W96" s="73"/>
      <c r="X96" s="48"/>
      <c r="Y96" s="7"/>
      <c r="Z96" s="318"/>
      <c r="AA96" s="49"/>
      <c r="AB96" s="201"/>
      <c r="AC96" s="28"/>
      <c r="AD96" s="359" t="s">
        <v>121</v>
      </c>
      <c r="AE96" s="359">
        <v>4</v>
      </c>
      <c r="AF96" s="358" t="str">
        <f>IFERROR(VLOOKUP($AD$96&amp;AE96,抽選結果!B:F,3,FALSE),"")</f>
        <v>しおやＦＣヴィガウス</v>
      </c>
      <c r="AG96" s="77"/>
      <c r="AH96" s="371"/>
    </row>
    <row r="97" spans="1:34" ht="10.050000000000001" customHeight="1" thickTop="1">
      <c r="A97" s="383"/>
      <c r="B97" s="78"/>
      <c r="C97" s="360"/>
      <c r="D97" s="365"/>
      <c r="E97" s="366"/>
      <c r="F97" s="272"/>
      <c r="G97" s="195"/>
      <c r="H97" s="328"/>
      <c r="I97" s="83"/>
      <c r="J97" s="83"/>
      <c r="K97" s="49"/>
      <c r="L97" s="71"/>
      <c r="N97" s="706"/>
      <c r="Q97" s="375"/>
      <c r="R97" s="376"/>
      <c r="U97" s="63"/>
      <c r="W97" s="73"/>
      <c r="X97" s="48"/>
      <c r="Y97" s="7"/>
      <c r="Z97" s="313"/>
      <c r="AA97" s="49"/>
      <c r="AB97" s="201"/>
      <c r="AC97" s="101"/>
      <c r="AD97" s="359"/>
      <c r="AE97" s="359"/>
      <c r="AF97" s="358"/>
      <c r="AG97" s="77"/>
      <c r="AH97" s="371"/>
    </row>
    <row r="98" spans="1:34" ht="10.050000000000001" customHeight="1">
      <c r="A98" s="383"/>
      <c r="B98" s="78"/>
      <c r="C98" s="358" t="str">
        <f>IFERROR(VLOOKUP($E$88&amp;D98,抽選結果!B:F,3,FALSE),"")</f>
        <v>益子ＳＣ</v>
      </c>
      <c r="D98" s="365">
        <v>6</v>
      </c>
      <c r="E98" s="366"/>
      <c r="F98" s="260"/>
      <c r="G98" s="195"/>
      <c r="H98" s="328"/>
      <c r="I98" s="83"/>
      <c r="J98" s="83"/>
      <c r="K98" s="49"/>
      <c r="L98" s="71"/>
      <c r="N98" s="706"/>
      <c r="Q98" s="375"/>
      <c r="R98" s="376"/>
      <c r="U98" s="63"/>
      <c r="W98" s="73"/>
      <c r="X98" s="48"/>
      <c r="Y98" s="7"/>
      <c r="Z98" s="313"/>
      <c r="AA98" s="49"/>
      <c r="AB98" s="201"/>
      <c r="AC98" s="102"/>
      <c r="AD98" s="359"/>
      <c r="AE98" s="359">
        <v>3</v>
      </c>
      <c r="AF98" s="358" t="str">
        <f>IFERROR(VLOOKUP($AD$96&amp;AE98,抽選結果!B:F,3,FALSE),"")</f>
        <v>ＩＳＯＳＯＣＣＥＲＣＬＵＢセグンド</v>
      </c>
      <c r="AG98" s="77"/>
      <c r="AH98" s="371"/>
    </row>
    <row r="99" spans="1:34" ht="10.050000000000001" customHeight="1" thickBot="1">
      <c r="A99" s="383"/>
      <c r="B99" s="78"/>
      <c r="C99" s="358"/>
      <c r="D99" s="365"/>
      <c r="E99" s="366"/>
      <c r="F99" s="270"/>
      <c r="G99" s="198"/>
      <c r="H99" s="329"/>
      <c r="I99" s="1"/>
      <c r="J99" s="1"/>
      <c r="K99" s="49"/>
      <c r="L99" s="71"/>
      <c r="N99" s="706"/>
      <c r="Q99" s="377"/>
      <c r="R99" s="378"/>
      <c r="U99" s="63"/>
      <c r="W99" s="73"/>
      <c r="X99" s="48"/>
      <c r="Y99" s="7"/>
      <c r="Z99" s="313"/>
      <c r="AA99" s="291"/>
      <c r="AB99" s="198"/>
      <c r="AC99" s="103"/>
      <c r="AD99" s="359"/>
      <c r="AE99" s="359"/>
      <c r="AF99" s="358"/>
      <c r="AG99" s="77"/>
      <c r="AH99" s="371"/>
    </row>
    <row r="100" spans="1:34" ht="10.050000000000001" customHeight="1" thickTop="1">
      <c r="A100" s="383"/>
      <c r="B100" s="78"/>
      <c r="C100" s="358" t="str">
        <f>IFERROR(VLOOKUP($E$88&amp;D100,抽選結果!B:F,3,FALSE),"")</f>
        <v>フットボールクラブガナドール大田原Ｕ１２</v>
      </c>
      <c r="D100" s="365">
        <v>7</v>
      </c>
      <c r="E100" s="366"/>
      <c r="F100" s="103"/>
      <c r="G100" s="26"/>
      <c r="H100" s="45"/>
      <c r="I100" s="1"/>
      <c r="J100" s="1"/>
      <c r="K100" s="49"/>
      <c r="L100" s="71"/>
      <c r="N100" s="706"/>
      <c r="U100" s="63"/>
      <c r="W100" s="73"/>
      <c r="X100" s="48"/>
      <c r="Y100" s="7"/>
      <c r="Z100" s="7"/>
      <c r="AA100" s="49"/>
      <c r="AB100" s="26"/>
      <c r="AC100" s="275"/>
      <c r="AD100" s="359"/>
      <c r="AE100" s="359">
        <v>2</v>
      </c>
      <c r="AF100" s="358" t="str">
        <f>IFERROR(VLOOKUP($AD$96&amp;AE100,抽選結果!B:F,3,FALSE),"")</f>
        <v>ＦＣ黒羽</v>
      </c>
      <c r="AG100" s="77"/>
      <c r="AH100" s="371"/>
    </row>
    <row r="101" spans="1:34" ht="10.050000000000001" customHeight="1">
      <c r="A101" s="383"/>
      <c r="B101" s="78"/>
      <c r="C101" s="358"/>
      <c r="D101" s="365"/>
      <c r="E101" s="366"/>
      <c r="F101" s="101"/>
      <c r="G101" s="22"/>
      <c r="H101" s="68"/>
      <c r="I101" s="1"/>
      <c r="J101" s="1"/>
      <c r="K101" s="49"/>
      <c r="L101" s="71"/>
      <c r="N101" s="706"/>
      <c r="U101" s="63"/>
      <c r="W101" s="73"/>
      <c r="X101" s="48"/>
      <c r="Y101" s="7"/>
      <c r="Z101" s="7"/>
      <c r="AA101" s="49"/>
      <c r="AB101" s="22"/>
      <c r="AC101" s="276"/>
      <c r="AD101" s="359"/>
      <c r="AE101" s="359"/>
      <c r="AF101" s="358"/>
      <c r="AG101" s="77"/>
      <c r="AH101" s="371"/>
    </row>
    <row r="102" spans="1:34" ht="10.050000000000001" customHeight="1" thickBot="1">
      <c r="A102" s="383"/>
      <c r="B102" s="78"/>
      <c r="C102" s="358" t="str">
        <f>IFERROR(VLOOKUP($E$88&amp;D102,抽選結果!B:F,3,FALSE),"")</f>
        <v>栃木ウーヴァＦＣ・Ｕ－１０　セレソン</v>
      </c>
      <c r="D102" s="365">
        <v>8</v>
      </c>
      <c r="E102" s="366"/>
      <c r="F102" s="102"/>
      <c r="G102" s="22"/>
      <c r="H102" s="68"/>
      <c r="I102" s="1"/>
      <c r="J102" s="1"/>
      <c r="K102" s="49"/>
      <c r="L102" s="71"/>
      <c r="N102" s="706"/>
      <c r="U102" s="63"/>
      <c r="W102" s="73"/>
      <c r="X102" s="48"/>
      <c r="Y102" s="7"/>
      <c r="Z102" s="7"/>
      <c r="AA102" s="49"/>
      <c r="AB102" s="22"/>
      <c r="AC102" s="264"/>
      <c r="AD102" s="359"/>
      <c r="AE102" s="359">
        <v>1</v>
      </c>
      <c r="AF102" s="360" t="str">
        <f>IFERROR(VLOOKUP($AD$96&amp;AE102,抽選結果!B:F,3,FALSE),"")</f>
        <v>亀山サッカークラブ</v>
      </c>
      <c r="AG102" s="77"/>
      <c r="AH102" s="371"/>
    </row>
    <row r="103" spans="1:34" ht="10.050000000000001" customHeight="1" thickTop="1" thickBot="1">
      <c r="A103" s="384"/>
      <c r="B103" s="78"/>
      <c r="C103" s="358"/>
      <c r="D103" s="365"/>
      <c r="E103" s="366"/>
      <c r="F103" s="22"/>
      <c r="G103" s="22"/>
      <c r="H103" s="68"/>
      <c r="I103" s="100"/>
      <c r="J103" s="100"/>
      <c r="K103" s="49"/>
      <c r="L103" s="71"/>
      <c r="M103" s="704"/>
      <c r="N103" s="705"/>
      <c r="U103" s="704"/>
      <c r="V103" s="302"/>
      <c r="W103" s="73"/>
      <c r="X103" s="48"/>
      <c r="Z103" s="97"/>
      <c r="AA103" s="49"/>
      <c r="AB103" s="104"/>
      <c r="AC103" s="28"/>
      <c r="AD103" s="359"/>
      <c r="AE103" s="359"/>
      <c r="AF103" s="360"/>
      <c r="AG103" s="77"/>
      <c r="AH103" s="372"/>
    </row>
    <row r="104" spans="1:34" ht="10.050000000000001" customHeight="1" thickTop="1" thickBot="1">
      <c r="A104" s="382" t="str">
        <f>IFERROR(VLOOKUP($E$104&amp;D112,抽選結果!B:F,5,FALSE),"")</f>
        <v>宇都宮市石井緑地サッカー場1・2</v>
      </c>
      <c r="B104" s="78"/>
      <c r="C104" s="360" t="str">
        <f>IFERROR(VLOOKUP($E$104&amp;D104,抽選結果!B:F,3,FALSE),"")</f>
        <v>御厨フットボールクラブ</v>
      </c>
      <c r="D104" s="365">
        <v>1</v>
      </c>
      <c r="E104" s="366" t="s">
        <v>59</v>
      </c>
      <c r="F104" s="273"/>
      <c r="G104" s="22"/>
      <c r="H104" s="68"/>
      <c r="I104" s="100"/>
      <c r="J104" s="100"/>
      <c r="K104" s="46"/>
      <c r="L104" s="701"/>
      <c r="M104" s="703"/>
      <c r="V104" s="711"/>
      <c r="W104" s="69"/>
      <c r="X104" s="45"/>
      <c r="Z104" s="97"/>
      <c r="AA104" s="107"/>
      <c r="AB104" s="94"/>
      <c r="AC104" s="22"/>
      <c r="AD104" s="359" t="s">
        <v>65</v>
      </c>
      <c r="AE104" s="359">
        <v>8</v>
      </c>
      <c r="AF104" s="358" t="str">
        <f>IFERROR(VLOOKUP($AD$112&amp;AE104,抽選結果!B:F,3,FALSE),"")</f>
        <v>ＪＦＣ　Ｗｉｎｇ</v>
      </c>
      <c r="AG104" s="77"/>
      <c r="AH104" s="370" t="str">
        <f>IFERROR(VLOOKUP($AD$112&amp;AE110,抽選結果!B:F,5,FALSE),"")</f>
        <v>宇都宮市石井緑地サッカー場5・6</v>
      </c>
    </row>
    <row r="105" spans="1:34" ht="10.050000000000001" customHeight="1" thickTop="1">
      <c r="A105" s="383"/>
      <c r="B105" s="78"/>
      <c r="C105" s="360"/>
      <c r="D105" s="365"/>
      <c r="E105" s="366"/>
      <c r="F105" s="272"/>
      <c r="G105" s="22"/>
      <c r="H105" s="45"/>
      <c r="I105" s="1"/>
      <c r="J105" s="1"/>
      <c r="K105" s="46"/>
      <c r="L105" s="701"/>
      <c r="V105" s="706"/>
      <c r="W105" s="69"/>
      <c r="X105" s="45"/>
      <c r="Y105" s="1"/>
      <c r="Z105" s="1"/>
      <c r="AA105" s="107"/>
      <c r="AB105" s="94"/>
      <c r="AC105" s="101"/>
      <c r="AD105" s="359"/>
      <c r="AE105" s="359"/>
      <c r="AF105" s="358"/>
      <c r="AG105" s="77"/>
      <c r="AH105" s="371"/>
    </row>
    <row r="106" spans="1:34" ht="10.050000000000001" customHeight="1">
      <c r="A106" s="383"/>
      <c r="B106" s="78"/>
      <c r="C106" s="358" t="str">
        <f>IFERROR(VLOOKUP($E$104&amp;D106,抽選結果!B:F,3,FALSE),"")</f>
        <v>ＬＥＯＮＥ　ＳＳ</v>
      </c>
      <c r="D106" s="365">
        <v>2</v>
      </c>
      <c r="E106" s="366"/>
      <c r="F106" s="260"/>
      <c r="G106" s="22"/>
      <c r="H106" s="45"/>
      <c r="I106" s="1"/>
      <c r="J106" s="1"/>
      <c r="K106" s="46"/>
      <c r="L106" s="701"/>
      <c r="V106" s="706"/>
      <c r="W106" s="69"/>
      <c r="X106" s="45"/>
      <c r="Y106" s="1"/>
      <c r="Z106" s="1"/>
      <c r="AA106" s="107"/>
      <c r="AB106" s="94"/>
      <c r="AC106" s="102"/>
      <c r="AD106" s="359"/>
      <c r="AE106" s="359">
        <v>7</v>
      </c>
      <c r="AF106" s="358" t="str">
        <f>IFERROR(VLOOKUP($AD$112&amp;AE106,抽選結果!B:F,3,FALSE),"")</f>
        <v>ＪＦＣアミスタ市貝Ｂ</v>
      </c>
      <c r="AG106" s="77"/>
      <c r="AH106" s="371"/>
    </row>
    <row r="107" spans="1:34" ht="10.050000000000001" customHeight="1" thickBot="1">
      <c r="A107" s="383"/>
      <c r="B107" s="78"/>
      <c r="C107" s="358"/>
      <c r="D107" s="365"/>
      <c r="E107" s="366"/>
      <c r="F107" s="270"/>
      <c r="G107" s="22"/>
      <c r="H107" s="45"/>
      <c r="I107" s="1"/>
      <c r="J107" s="1"/>
      <c r="K107" s="46"/>
      <c r="L107" s="701"/>
      <c r="V107" s="706"/>
      <c r="W107" s="69"/>
      <c r="X107" s="45"/>
      <c r="Y107" s="1"/>
      <c r="Z107" s="1"/>
      <c r="AA107" s="107"/>
      <c r="AB107" s="94"/>
      <c r="AC107" s="103"/>
      <c r="AD107" s="359"/>
      <c r="AE107" s="359"/>
      <c r="AF107" s="358"/>
      <c r="AG107" s="77"/>
      <c r="AH107" s="371"/>
    </row>
    <row r="108" spans="1:34" ht="10.050000000000001" customHeight="1" thickTop="1">
      <c r="A108" s="383"/>
      <c r="B108" s="78"/>
      <c r="C108" s="358" t="str">
        <f>IFERROR(VLOOKUP($E$104&amp;D108,抽選結果!B:F,3,FALSE),"")</f>
        <v>高根沢西フットボールクラブ</v>
      </c>
      <c r="D108" s="365">
        <v>3</v>
      </c>
      <c r="E108" s="366"/>
      <c r="F108" s="103"/>
      <c r="G108" s="196"/>
      <c r="H108" s="197"/>
      <c r="I108" s="1"/>
      <c r="J108" s="1"/>
      <c r="K108" s="46"/>
      <c r="L108" s="701"/>
      <c r="V108" s="706"/>
      <c r="W108" s="69"/>
      <c r="X108" s="45"/>
      <c r="Y108" s="1"/>
      <c r="Z108" s="221"/>
      <c r="AA108" s="322"/>
      <c r="AB108" s="196"/>
      <c r="AC108" s="275"/>
      <c r="AD108" s="359"/>
      <c r="AE108" s="359">
        <v>6</v>
      </c>
      <c r="AF108" s="358" t="str">
        <f>IFERROR(VLOOKUP($AD$112&amp;AE108,抽選結果!B:F,3,FALSE),"")</f>
        <v>紫塚ＦＣ</v>
      </c>
      <c r="AG108" s="77"/>
      <c r="AH108" s="371"/>
    </row>
    <row r="109" spans="1:34" ht="10.050000000000001" customHeight="1">
      <c r="A109" s="383"/>
      <c r="B109" s="78"/>
      <c r="C109" s="358"/>
      <c r="D109" s="365"/>
      <c r="E109" s="366"/>
      <c r="F109" s="101"/>
      <c r="G109" s="195"/>
      <c r="H109" s="64"/>
      <c r="I109" s="1"/>
      <c r="J109" s="1"/>
      <c r="K109" s="46"/>
      <c r="L109" s="701"/>
      <c r="V109" s="706"/>
      <c r="W109" s="69"/>
      <c r="X109" s="45"/>
      <c r="Y109" s="1"/>
      <c r="Z109" s="221"/>
      <c r="AA109" s="49"/>
      <c r="AB109" s="195"/>
      <c r="AC109" s="276"/>
      <c r="AD109" s="359"/>
      <c r="AE109" s="359"/>
      <c r="AF109" s="358"/>
      <c r="AG109" s="77"/>
      <c r="AH109" s="371"/>
    </row>
    <row r="110" spans="1:34" ht="10.050000000000001" customHeight="1" thickBot="1">
      <c r="A110" s="383"/>
      <c r="B110" s="78"/>
      <c r="C110" s="358" t="str">
        <f>IFERROR(VLOOKUP($E$104&amp;D110,抽選結果!B:F,3,FALSE),"")</f>
        <v>ＦＣ城東</v>
      </c>
      <c r="D110" s="365">
        <v>4</v>
      </c>
      <c r="E110" s="366"/>
      <c r="F110" s="102"/>
      <c r="G110" s="195"/>
      <c r="H110" s="64"/>
      <c r="I110" s="1"/>
      <c r="J110" s="1"/>
      <c r="K110" s="46"/>
      <c r="L110" s="701"/>
      <c r="V110" s="706"/>
      <c r="W110" s="69"/>
      <c r="X110" s="45"/>
      <c r="Y110" s="1"/>
      <c r="Z110" s="221"/>
      <c r="AA110" s="49"/>
      <c r="AB110" s="195"/>
      <c r="AC110" s="264"/>
      <c r="AD110" s="359"/>
      <c r="AE110" s="359">
        <v>5</v>
      </c>
      <c r="AF110" s="360" t="str">
        <f>IFERROR(VLOOKUP($AD$112&amp;AE110,抽選結果!B:F,3,FALSE),"")</f>
        <v>清原陽東サッカースポーツ少年団</v>
      </c>
      <c r="AG110" s="77"/>
      <c r="AH110" s="371"/>
    </row>
    <row r="111" spans="1:34" ht="10.050000000000001" customHeight="1" thickTop="1" thickBot="1">
      <c r="A111" s="383"/>
      <c r="B111" s="78"/>
      <c r="C111" s="358"/>
      <c r="D111" s="365"/>
      <c r="E111" s="366"/>
      <c r="F111" s="32"/>
      <c r="G111" s="195"/>
      <c r="H111" s="64"/>
      <c r="I111" s="287"/>
      <c r="J111" s="288"/>
      <c r="K111" s="46"/>
      <c r="L111" s="701"/>
      <c r="V111" s="706"/>
      <c r="W111" s="69"/>
      <c r="X111" s="45"/>
      <c r="Y111" s="288"/>
      <c r="Z111" s="324"/>
      <c r="AA111" s="49"/>
      <c r="AB111" s="201"/>
      <c r="AC111" s="28"/>
      <c r="AD111" s="359"/>
      <c r="AE111" s="359"/>
      <c r="AF111" s="360"/>
      <c r="AG111" s="77"/>
      <c r="AH111" s="371"/>
    </row>
    <row r="112" spans="1:34" ht="10.050000000000001" customHeight="1" thickTop="1" thickBot="1">
      <c r="A112" s="383"/>
      <c r="B112" s="78"/>
      <c r="C112" s="364" t="str">
        <f>IFERROR(VLOOKUP($E$104&amp;D112,抽選結果!B:F,3,FALSE),"")</f>
        <v>ともぞうサッカークラブ　Ｕ１０</v>
      </c>
      <c r="D112" s="365">
        <v>5</v>
      </c>
      <c r="E112" s="366" t="s">
        <v>60</v>
      </c>
      <c r="F112" s="273"/>
      <c r="G112" s="195"/>
      <c r="H112" s="328"/>
      <c r="I112" s="220"/>
      <c r="J112" s="240"/>
      <c r="K112" s="46"/>
      <c r="L112" s="701"/>
      <c r="V112" s="706"/>
      <c r="W112" s="69"/>
      <c r="X112" s="45"/>
      <c r="Y112" s="3"/>
      <c r="Z112" s="220"/>
      <c r="AA112" s="51"/>
      <c r="AB112" s="201"/>
      <c r="AC112" s="28"/>
      <c r="AD112" s="359" t="s">
        <v>66</v>
      </c>
      <c r="AE112" s="359">
        <v>4</v>
      </c>
      <c r="AF112" s="358" t="str">
        <f>IFERROR(VLOOKUP($AD$112&amp;AE112,抽選結果!B:F,3,FALSE),"")</f>
        <v>ＧＲＳ足利Ｊｒ．</v>
      </c>
      <c r="AG112" s="77"/>
      <c r="AH112" s="371"/>
    </row>
    <row r="113" spans="1:34" ht="10.050000000000001" customHeight="1" thickTop="1">
      <c r="A113" s="383"/>
      <c r="B113" s="78"/>
      <c r="C113" s="364"/>
      <c r="D113" s="365"/>
      <c r="E113" s="366"/>
      <c r="F113" s="272"/>
      <c r="G113" s="195"/>
      <c r="H113" s="328"/>
      <c r="I113" s="1"/>
      <c r="J113" s="221"/>
      <c r="K113" s="46"/>
      <c r="L113" s="701"/>
      <c r="V113" s="706"/>
      <c r="W113" s="69"/>
      <c r="X113" s="45"/>
      <c r="Y113" s="3"/>
      <c r="Z113" s="1"/>
      <c r="AA113" s="51"/>
      <c r="AB113" s="201"/>
      <c r="AC113" s="101"/>
      <c r="AD113" s="359"/>
      <c r="AE113" s="359"/>
      <c r="AF113" s="358"/>
      <c r="AG113" s="77"/>
      <c r="AH113" s="371"/>
    </row>
    <row r="114" spans="1:34" ht="10.050000000000001" customHeight="1">
      <c r="A114" s="383"/>
      <c r="B114" s="78"/>
      <c r="C114" s="358" t="str">
        <f>IFERROR(VLOOKUP($E$104&amp;D114,抽選結果!B:F,3,FALSE),"")</f>
        <v>ＦＣあわのレジェンド</v>
      </c>
      <c r="D114" s="365">
        <v>6</v>
      </c>
      <c r="E114" s="366"/>
      <c r="F114" s="260"/>
      <c r="G114" s="195"/>
      <c r="H114" s="328"/>
      <c r="I114" s="1"/>
      <c r="J114" s="221"/>
      <c r="K114" s="46"/>
      <c r="L114" s="701"/>
      <c r="V114" s="706"/>
      <c r="W114" s="69"/>
      <c r="X114" s="45"/>
      <c r="Y114" s="3"/>
      <c r="Z114" s="1"/>
      <c r="AA114" s="51"/>
      <c r="AB114" s="201"/>
      <c r="AC114" s="102"/>
      <c r="AD114" s="359"/>
      <c r="AE114" s="359">
        <v>3</v>
      </c>
      <c r="AF114" s="358" t="str">
        <f>IFERROR(VLOOKUP($AD$112&amp;AE114,抽選結果!B:F,3,FALSE),"")</f>
        <v>上松山クラブ</v>
      </c>
      <c r="AG114" s="77"/>
      <c r="AH114" s="371"/>
    </row>
    <row r="115" spans="1:34" ht="10.050000000000001" customHeight="1" thickBot="1">
      <c r="A115" s="383"/>
      <c r="B115" s="78"/>
      <c r="C115" s="358"/>
      <c r="D115" s="365"/>
      <c r="E115" s="366"/>
      <c r="F115" s="270"/>
      <c r="G115" s="198"/>
      <c r="H115" s="329"/>
      <c r="I115" s="1"/>
      <c r="J115" s="221"/>
      <c r="K115" s="46"/>
      <c r="L115" s="701"/>
      <c r="V115" s="706"/>
      <c r="W115" s="69"/>
      <c r="X115" s="45"/>
      <c r="Y115" s="3"/>
      <c r="Z115" s="1"/>
      <c r="AA115" s="202"/>
      <c r="AB115" s="198"/>
      <c r="AC115" s="103"/>
      <c r="AD115" s="359"/>
      <c r="AE115" s="359"/>
      <c r="AF115" s="358"/>
      <c r="AG115" s="77"/>
      <c r="AH115" s="371"/>
    </row>
    <row r="116" spans="1:34" ht="10.050000000000001" customHeight="1" thickTop="1" thickBot="1">
      <c r="A116" s="383"/>
      <c r="B116" s="78"/>
      <c r="C116" s="358" t="str">
        <f>IFERROR(VLOOKUP($E$104&amp;D116,抽選結果!B:F,3,FALSE),"")</f>
        <v>ＦＣ　Ａｖａｎｃｅ</v>
      </c>
      <c r="D116" s="365">
        <v>7</v>
      </c>
      <c r="E116" s="366"/>
      <c r="F116" s="103"/>
      <c r="G116" s="26"/>
      <c r="H116" s="66"/>
      <c r="I116" s="1"/>
      <c r="J116" s="221"/>
      <c r="K116" s="46"/>
      <c r="L116" s="701"/>
      <c r="V116" s="706"/>
      <c r="W116" s="69"/>
      <c r="X116" s="45"/>
      <c r="Y116" s="3"/>
      <c r="Z116" s="1"/>
      <c r="AA116" s="128"/>
      <c r="AB116" s="94"/>
      <c r="AC116" s="264"/>
      <c r="AD116" s="359"/>
      <c r="AE116" s="359">
        <v>2</v>
      </c>
      <c r="AF116" s="360" t="str">
        <f>IFERROR(VLOOKUP($AD$112&amp;AE116,抽選結果!B:F,3,FALSE),"")</f>
        <v>ＴＥＡＭ　é ｘｉｔｏ　　　</v>
      </c>
      <c r="AG116" s="77"/>
      <c r="AH116" s="371"/>
    </row>
    <row r="117" spans="1:34" ht="10.050000000000001" customHeight="1" thickTop="1">
      <c r="A117" s="383"/>
      <c r="B117" s="78"/>
      <c r="C117" s="358"/>
      <c r="D117" s="365"/>
      <c r="E117" s="366"/>
      <c r="F117" s="101"/>
      <c r="G117" s="22"/>
      <c r="H117" s="45"/>
      <c r="I117" s="1"/>
      <c r="J117" s="350"/>
      <c r="K117" s="46"/>
      <c r="L117" s="701"/>
      <c r="V117" s="706"/>
      <c r="W117" s="69"/>
      <c r="X117" s="45"/>
      <c r="Y117" s="129"/>
      <c r="Z117" s="1"/>
      <c r="AA117" s="107"/>
      <c r="AB117" s="94"/>
      <c r="AC117" s="103"/>
      <c r="AD117" s="359"/>
      <c r="AE117" s="359"/>
      <c r="AF117" s="360"/>
      <c r="AG117" s="77"/>
      <c r="AH117" s="371"/>
    </row>
    <row r="118" spans="1:34" ht="10.050000000000001" customHeight="1">
      <c r="A118" s="383"/>
      <c r="B118" s="78"/>
      <c r="C118" s="358" t="str">
        <f>IFERROR(VLOOKUP($E$104&amp;D118,抽選結果!B:F,3,FALSE),"")</f>
        <v>野木ＳＳＳ</v>
      </c>
      <c r="D118" s="365">
        <v>8</v>
      </c>
      <c r="E118" s="366"/>
      <c r="F118" s="102"/>
      <c r="G118" s="22"/>
      <c r="H118" s="45"/>
      <c r="I118" s="1"/>
      <c r="J118" s="350"/>
      <c r="K118" s="46"/>
      <c r="L118" s="701"/>
      <c r="V118" s="706"/>
      <c r="W118" s="69"/>
      <c r="X118" s="45"/>
      <c r="Y118" s="129"/>
      <c r="Z118" s="1"/>
      <c r="AA118" s="107"/>
      <c r="AB118" s="94"/>
      <c r="AC118" s="102"/>
      <c r="AD118" s="359"/>
      <c r="AE118" s="359">
        <v>1</v>
      </c>
      <c r="AF118" s="358" t="str">
        <f>IFERROR(VLOOKUP($AD$112&amp;AE118,抽選結果!B:F,3,FALSE),"")</f>
        <v>小山ウエストＪＦＣ</v>
      </c>
      <c r="AG118" s="77"/>
      <c r="AH118" s="371"/>
    </row>
    <row r="119" spans="1:34" ht="10.050000000000001" customHeight="1" thickBot="1">
      <c r="A119" s="384"/>
      <c r="B119" s="78"/>
      <c r="C119" s="358"/>
      <c r="D119" s="365"/>
      <c r="E119" s="366"/>
      <c r="F119" s="22"/>
      <c r="G119" s="22"/>
      <c r="H119" s="45"/>
      <c r="I119" s="1"/>
      <c r="J119" s="221"/>
      <c r="K119" s="296"/>
      <c r="L119" s="702"/>
      <c r="V119" s="706"/>
      <c r="W119" s="710"/>
      <c r="X119" s="199"/>
      <c r="Y119" s="3"/>
      <c r="Z119" s="1"/>
      <c r="AA119" s="107"/>
      <c r="AB119" s="94"/>
      <c r="AC119" s="28"/>
      <c r="AD119" s="359"/>
      <c r="AE119" s="359"/>
      <c r="AF119" s="358"/>
      <c r="AG119" s="77"/>
      <c r="AH119" s="372"/>
    </row>
    <row r="120" spans="1:34" ht="10.050000000000001" customHeight="1" thickTop="1">
      <c r="A120" s="382" t="str">
        <f>IFERROR(VLOOKUP($E$121&amp;D131,抽選結果!B:F,5,FALSE),"")</f>
        <v>真岡市鬼怒自然公園サッカー場BB</v>
      </c>
      <c r="B120" s="78"/>
      <c r="C120" s="174"/>
      <c r="D120" s="79"/>
      <c r="E120" s="80"/>
      <c r="F120" s="22"/>
      <c r="G120" s="22"/>
      <c r="H120" s="45"/>
      <c r="I120" s="1"/>
      <c r="J120" s="5"/>
      <c r="K120" s="46"/>
      <c r="X120" s="331"/>
      <c r="Y120" s="220"/>
      <c r="Z120" s="1"/>
      <c r="AA120" s="107"/>
      <c r="AB120" s="94"/>
      <c r="AC120" s="28"/>
      <c r="AD120" s="359" t="s">
        <v>63</v>
      </c>
      <c r="AE120" s="359">
        <v>8</v>
      </c>
      <c r="AF120" s="358" t="str">
        <f>IFERROR(VLOOKUP($AD$128&amp;AE120,抽選結果!B:F,3,FALSE),"")</f>
        <v>鹿沼東光ＦＣ</v>
      </c>
      <c r="AG120" s="77"/>
      <c r="AH120" s="370" t="str">
        <f>IFERROR(VLOOKUP($AD$128&amp;AE126,抽選結果!B:F,5,FALSE),"")</f>
        <v>城見ヶ丘運動公園サッカー場</v>
      </c>
    </row>
    <row r="121" spans="1:34" ht="10.050000000000001" customHeight="1">
      <c r="A121" s="383"/>
      <c r="B121" s="78"/>
      <c r="C121" s="358" t="str">
        <f>IFERROR(VLOOKUP($E$121&amp;D121,抽選結果!B:F,3,FALSE),"")</f>
        <v>南イレブン</v>
      </c>
      <c r="D121" s="365">
        <v>1</v>
      </c>
      <c r="E121" s="366" t="s">
        <v>61</v>
      </c>
      <c r="F121" s="22"/>
      <c r="G121" s="22"/>
      <c r="H121" s="45"/>
      <c r="I121" s="1"/>
      <c r="J121" s="5"/>
      <c r="K121" s="46"/>
      <c r="X121" s="328"/>
      <c r="Y121" s="220"/>
      <c r="Z121" s="1"/>
      <c r="AA121" s="107"/>
      <c r="AB121" s="94"/>
      <c r="AC121" s="101"/>
      <c r="AD121" s="359"/>
      <c r="AE121" s="359"/>
      <c r="AF121" s="358"/>
      <c r="AG121" s="77"/>
      <c r="AH121" s="371"/>
    </row>
    <row r="122" spans="1:34" ht="10.050000000000001" customHeight="1">
      <c r="A122" s="383"/>
      <c r="B122" s="78"/>
      <c r="C122" s="358"/>
      <c r="D122" s="365"/>
      <c r="E122" s="366"/>
      <c r="F122" s="101"/>
      <c r="G122" s="22"/>
      <c r="H122" s="45"/>
      <c r="I122" s="1"/>
      <c r="J122" s="5"/>
      <c r="K122" s="46"/>
      <c r="X122" s="328"/>
      <c r="Y122" s="220"/>
      <c r="Z122" s="1"/>
      <c r="AA122" s="107"/>
      <c r="AB122" s="94"/>
      <c r="AC122" s="102"/>
      <c r="AD122" s="359"/>
      <c r="AE122" s="359">
        <v>7</v>
      </c>
      <c r="AF122" s="358" t="str">
        <f>IFERROR(VLOOKUP($AD$128&amp;AE122,抽選結果!B:F,3,FALSE),"")</f>
        <v>石井フットボールクラブ</v>
      </c>
      <c r="AG122" s="77"/>
      <c r="AH122" s="371"/>
    </row>
    <row r="123" spans="1:34" ht="10.050000000000001" customHeight="1" thickBot="1">
      <c r="A123" s="383"/>
      <c r="B123" s="78"/>
      <c r="C123" s="360" t="str">
        <f>IFERROR(VLOOKUP($E$121&amp;D123,抽選結果!B:F,3,FALSE),"")</f>
        <v>三重・山前ＦＣ</v>
      </c>
      <c r="D123" s="365">
        <v>2</v>
      </c>
      <c r="E123" s="366"/>
      <c r="F123" s="258"/>
      <c r="G123" s="23"/>
      <c r="H123" s="125"/>
      <c r="I123" s="1"/>
      <c r="J123" s="5"/>
      <c r="K123" s="65"/>
      <c r="X123" s="343"/>
      <c r="Y123" s="311"/>
      <c r="Z123" s="7"/>
      <c r="AA123" s="65"/>
      <c r="AB123" s="22"/>
      <c r="AC123" s="103"/>
      <c r="AD123" s="359"/>
      <c r="AE123" s="359"/>
      <c r="AF123" s="358"/>
      <c r="AG123" s="77"/>
      <c r="AH123" s="371"/>
    </row>
    <row r="124" spans="1:34" ht="10.050000000000001" customHeight="1" thickTop="1">
      <c r="A124" s="383"/>
      <c r="B124" s="78"/>
      <c r="C124" s="360"/>
      <c r="D124" s="365"/>
      <c r="E124" s="366"/>
      <c r="F124" s="103"/>
      <c r="G124" s="196"/>
      <c r="H124" s="197"/>
      <c r="I124" s="1"/>
      <c r="J124" s="5"/>
      <c r="K124" s="49"/>
      <c r="X124" s="343"/>
      <c r="Y124" s="311"/>
      <c r="Z124" s="313"/>
      <c r="AA124" s="322"/>
      <c r="AB124" s="268"/>
      <c r="AC124" s="28"/>
      <c r="AD124" s="359"/>
      <c r="AE124" s="359">
        <v>6</v>
      </c>
      <c r="AF124" s="358" t="str">
        <f>IFERROR(VLOOKUP($AD$128&amp;AE124,抽選結果!B:F,3,FALSE),"")</f>
        <v>ＦＣ毛野</v>
      </c>
      <c r="AG124" s="77"/>
      <c r="AH124" s="371"/>
    </row>
    <row r="125" spans="1:34" ht="10.050000000000001" customHeight="1">
      <c r="A125" s="383"/>
      <c r="B125" s="78"/>
      <c r="C125" s="358" t="str">
        <f>IFERROR(VLOOKUP($E$121&amp;D125,抽選結果!B:F,3,FALSE),"")</f>
        <v>ＮＰＯ法人サウス宇都宮スポーツクラブ</v>
      </c>
      <c r="D125" s="365">
        <v>3</v>
      </c>
      <c r="E125" s="366"/>
      <c r="F125" s="102"/>
      <c r="G125" s="195"/>
      <c r="H125" s="64"/>
      <c r="I125" s="1"/>
      <c r="J125" s="5"/>
      <c r="K125" s="49"/>
      <c r="X125" s="343"/>
      <c r="Y125" s="311"/>
      <c r="Z125" s="313"/>
      <c r="AA125" s="49"/>
      <c r="AB125" s="274"/>
      <c r="AC125" s="31"/>
      <c r="AD125" s="359"/>
      <c r="AE125" s="359"/>
      <c r="AF125" s="358"/>
      <c r="AG125" s="77"/>
      <c r="AH125" s="371"/>
    </row>
    <row r="126" spans="1:34" ht="10.050000000000001" customHeight="1" thickBot="1">
      <c r="A126" s="383"/>
      <c r="B126" s="78"/>
      <c r="C126" s="358"/>
      <c r="D126" s="365"/>
      <c r="E126" s="366"/>
      <c r="F126" s="22"/>
      <c r="G126" s="195"/>
      <c r="H126" s="64"/>
      <c r="I126" s="1"/>
      <c r="J126" s="5"/>
      <c r="K126" s="49"/>
      <c r="X126" s="343"/>
      <c r="Y126" s="311"/>
      <c r="Z126" s="313"/>
      <c r="AA126" s="49"/>
      <c r="AB126" s="274"/>
      <c r="AC126" s="266"/>
      <c r="AD126" s="359"/>
      <c r="AE126" s="359">
        <v>5</v>
      </c>
      <c r="AF126" s="360" t="str">
        <f>IFERROR(VLOOKUP($AD$128&amp;AE126,抽選結果!B:F,3,FALSE),"")</f>
        <v>ＪＦＣアミスタ市貝</v>
      </c>
      <c r="AG126" s="77"/>
      <c r="AH126" s="371"/>
    </row>
    <row r="127" spans="1:34" ht="10.050000000000001" customHeight="1" thickTop="1" thickBot="1">
      <c r="A127" s="383"/>
      <c r="B127" s="78"/>
      <c r="C127" s="174"/>
      <c r="D127" s="79"/>
      <c r="E127" s="80"/>
      <c r="F127" s="22"/>
      <c r="G127" s="195"/>
      <c r="H127" s="105"/>
      <c r="I127" s="303"/>
      <c r="J127" s="290"/>
      <c r="K127" s="49"/>
      <c r="X127" s="343"/>
      <c r="Y127" s="342"/>
      <c r="Z127" s="323"/>
      <c r="AA127" s="49"/>
      <c r="AB127" s="201"/>
      <c r="AC127" s="28"/>
      <c r="AD127" s="359"/>
      <c r="AE127" s="359"/>
      <c r="AF127" s="360"/>
      <c r="AG127" s="77"/>
      <c r="AH127" s="371"/>
    </row>
    <row r="128" spans="1:34" ht="10.050000000000001" customHeight="1" thickTop="1">
      <c r="A128" s="383"/>
      <c r="B128" s="78"/>
      <c r="C128" s="174"/>
      <c r="D128" s="79"/>
      <c r="E128" s="80"/>
      <c r="F128" s="22"/>
      <c r="G128" s="195"/>
      <c r="H128" s="332"/>
      <c r="I128" s="353"/>
      <c r="J128" s="83"/>
      <c r="K128" s="49"/>
      <c r="X128" s="48"/>
      <c r="Y128" s="7"/>
      <c r="Z128" s="7"/>
      <c r="AA128" s="51"/>
      <c r="AB128" s="201"/>
      <c r="AC128" s="28"/>
      <c r="AD128" s="359" t="s">
        <v>64</v>
      </c>
      <c r="AE128" s="359">
        <v>4</v>
      </c>
      <c r="AF128" s="358" t="str">
        <f>IFERROR(VLOOKUP($AD$128&amp;AE128,抽選結果!B:F,3,FALSE),"")</f>
        <v>ＢＬＵＥ　ＴＨＵＮＤＥＲ</v>
      </c>
      <c r="AG128" s="77"/>
      <c r="AH128" s="371"/>
    </row>
    <row r="129" spans="1:34" ht="10.050000000000001" customHeight="1">
      <c r="A129" s="383"/>
      <c r="B129" s="78"/>
      <c r="C129" s="358" t="str">
        <f>IFERROR(VLOOKUP($E$121&amp;D129,抽選結果!B:F,3,FALSE),"")</f>
        <v>ＦＣがむしゃら</v>
      </c>
      <c r="D129" s="365">
        <v>4</v>
      </c>
      <c r="E129" s="366" t="s">
        <v>62</v>
      </c>
      <c r="F129" s="22"/>
      <c r="G129" s="195"/>
      <c r="H129" s="332"/>
      <c r="I129" s="83"/>
      <c r="J129" s="83"/>
      <c r="K129" s="49"/>
      <c r="X129" s="48"/>
      <c r="Y129" s="7"/>
      <c r="Z129" s="7"/>
      <c r="AA129" s="51"/>
      <c r="AB129" s="201"/>
      <c r="AC129" s="101"/>
      <c r="AD129" s="359"/>
      <c r="AE129" s="359"/>
      <c r="AF129" s="358"/>
      <c r="AG129" s="77"/>
      <c r="AH129" s="371"/>
    </row>
    <row r="130" spans="1:34" ht="10.050000000000001" customHeight="1">
      <c r="A130" s="383"/>
      <c r="B130" s="78"/>
      <c r="C130" s="358"/>
      <c r="D130" s="365"/>
      <c r="E130" s="366"/>
      <c r="F130" s="101"/>
      <c r="G130" s="195"/>
      <c r="H130" s="332"/>
      <c r="I130" s="83"/>
      <c r="J130" s="83"/>
      <c r="K130" s="49"/>
      <c r="X130" s="48"/>
      <c r="Y130" s="7"/>
      <c r="Z130" s="7"/>
      <c r="AA130" s="51"/>
      <c r="AB130" s="201"/>
      <c r="AC130" s="102"/>
      <c r="AD130" s="359"/>
      <c r="AE130" s="359">
        <v>3</v>
      </c>
      <c r="AF130" s="358" t="str">
        <f>IFERROR(VLOOKUP($AD$128&amp;AE130,抽選結果!B:F,3,FALSE),"")</f>
        <v>那須野ヶ原ＦＣボンジボーラ　イエロー</v>
      </c>
      <c r="AG130" s="77"/>
      <c r="AH130" s="371"/>
    </row>
    <row r="131" spans="1:34" ht="10.050000000000001" customHeight="1" thickBot="1">
      <c r="A131" s="383"/>
      <c r="B131" s="78"/>
      <c r="C131" s="360" t="str">
        <f>IFERROR(VLOOKUP($E$121&amp;D131,抽選結果!B:F,3,FALSE),"")</f>
        <v>Ｊ－ＳＰＯＲＴＳＦＯＯＴＢＡＬＬＣＬＵＢ</v>
      </c>
      <c r="D131" s="365">
        <v>5</v>
      </c>
      <c r="E131" s="366"/>
      <c r="F131" s="258"/>
      <c r="G131" s="198"/>
      <c r="H131" s="329"/>
      <c r="I131" s="1"/>
      <c r="J131" s="1"/>
      <c r="K131" s="49"/>
      <c r="X131" s="48"/>
      <c r="Y131" s="7"/>
      <c r="Z131" s="7"/>
      <c r="AA131" s="202"/>
      <c r="AB131" s="198"/>
      <c r="AC131" s="103"/>
      <c r="AD131" s="359"/>
      <c r="AE131" s="359"/>
      <c r="AF131" s="358"/>
      <c r="AG131" s="77"/>
      <c r="AH131" s="371"/>
    </row>
    <row r="132" spans="1:34" ht="10.050000000000001" customHeight="1" thickTop="1" thickBot="1">
      <c r="A132" s="383"/>
      <c r="B132" s="78"/>
      <c r="C132" s="360"/>
      <c r="D132" s="365"/>
      <c r="E132" s="366"/>
      <c r="F132" s="103"/>
      <c r="G132" s="22"/>
      <c r="H132" s="45"/>
      <c r="I132" s="1"/>
      <c r="J132" s="1"/>
      <c r="K132" s="49"/>
      <c r="X132" s="48"/>
      <c r="Y132" s="7"/>
      <c r="Z132" s="7"/>
      <c r="AA132" s="49"/>
      <c r="AB132" s="268"/>
      <c r="AC132" s="266"/>
      <c r="AD132" s="359"/>
      <c r="AE132" s="359">
        <v>2</v>
      </c>
      <c r="AF132" s="360" t="str">
        <f>IFERROR(VLOOKUP($AD$128&amp;AE132,抽選結果!B:F,3,FALSE),"")</f>
        <v>ＦＣアリーバ</v>
      </c>
      <c r="AG132" s="77"/>
      <c r="AH132" s="371"/>
    </row>
    <row r="133" spans="1:34" ht="10.050000000000001" customHeight="1" thickTop="1">
      <c r="A133" s="383"/>
      <c r="B133" s="78"/>
      <c r="C133" s="358" t="str">
        <f>IFERROR(VLOOKUP($E$121&amp;D133,抽選結果!B:F,3,FALSE),"")</f>
        <v>昭和・戸祭・附属サッカークラブ</v>
      </c>
      <c r="D133" s="365">
        <v>6</v>
      </c>
      <c r="E133" s="366"/>
      <c r="F133" s="102"/>
      <c r="G133" s="22"/>
      <c r="H133" s="68"/>
      <c r="I133" s="1"/>
      <c r="J133" s="1"/>
      <c r="K133" s="49"/>
      <c r="X133" s="48"/>
      <c r="Y133" s="7"/>
      <c r="Z133" s="7"/>
      <c r="AA133" s="49"/>
      <c r="AB133" s="22"/>
      <c r="AC133" s="103"/>
      <c r="AD133" s="359"/>
      <c r="AE133" s="359"/>
      <c r="AF133" s="360"/>
      <c r="AG133" s="77"/>
      <c r="AH133" s="371"/>
    </row>
    <row r="134" spans="1:34" ht="10.050000000000001" customHeight="1">
      <c r="A134" s="383"/>
      <c r="B134" s="78"/>
      <c r="C134" s="358"/>
      <c r="D134" s="365"/>
      <c r="E134" s="366"/>
      <c r="F134" s="22"/>
      <c r="G134" s="22"/>
      <c r="H134" s="68"/>
      <c r="I134" s="1"/>
      <c r="J134" s="1"/>
      <c r="K134" s="49"/>
      <c r="X134" s="48"/>
      <c r="Y134" s="7"/>
      <c r="Z134" s="7"/>
      <c r="AA134" s="49"/>
      <c r="AB134" s="22"/>
      <c r="AC134" s="102"/>
      <c r="AD134" s="359"/>
      <c r="AE134" s="359">
        <v>1</v>
      </c>
      <c r="AF134" s="358" t="str">
        <f>IFERROR(VLOOKUP($AD$128&amp;AE134,抽選結果!B:F,3,FALSE),"")</f>
        <v>大谷東フットボールクラブ</v>
      </c>
      <c r="AG134" s="77"/>
      <c r="AH134" s="371"/>
    </row>
    <row r="135" spans="1:34" ht="10.050000000000001" customHeight="1" thickBot="1">
      <c r="A135" s="384"/>
      <c r="B135" s="78"/>
      <c r="C135" s="174"/>
      <c r="D135" s="79"/>
      <c r="E135" s="80"/>
      <c r="H135" s="68"/>
      <c r="K135" s="69"/>
      <c r="X135" s="68"/>
      <c r="AA135" s="69"/>
      <c r="AC135" s="71"/>
      <c r="AD135" s="359"/>
      <c r="AE135" s="359"/>
      <c r="AF135" s="358"/>
      <c r="AG135" s="77"/>
      <c r="AH135" s="372"/>
    </row>
    <row r="136" spans="1:34" ht="13.8" thickTop="1"/>
  </sheetData>
  <mergeCells count="298">
    <mergeCell ref="A88:A103"/>
    <mergeCell ref="A72:A87"/>
    <mergeCell ref="A56:A71"/>
    <mergeCell ref="AD9:AD14"/>
    <mergeCell ref="A7:F7"/>
    <mergeCell ref="AC7:AH7"/>
    <mergeCell ref="AH72:AH87"/>
    <mergeCell ref="AF17:AF18"/>
    <mergeCell ref="AF19:AF20"/>
    <mergeCell ref="J65:J78"/>
    <mergeCell ref="C57:C58"/>
    <mergeCell ref="AD56:AD63"/>
    <mergeCell ref="AE56:AE57"/>
    <mergeCell ref="AD41:AD46"/>
    <mergeCell ref="AE41:AE42"/>
    <mergeCell ref="AD17:AD22"/>
    <mergeCell ref="AE21:AE22"/>
    <mergeCell ref="AE19:AE20"/>
    <mergeCell ref="AE17:AE18"/>
    <mergeCell ref="AF21:AF22"/>
    <mergeCell ref="AF41:AF42"/>
    <mergeCell ref="C36:C37"/>
    <mergeCell ref="C38:C39"/>
    <mergeCell ref="AF24:AF25"/>
    <mergeCell ref="A1:AH1"/>
    <mergeCell ref="L7:W7"/>
    <mergeCell ref="AF9:AF10"/>
    <mergeCell ref="AE11:AE12"/>
    <mergeCell ref="AE9:AE10"/>
    <mergeCell ref="AH24:AH39"/>
    <mergeCell ref="AH8:AH23"/>
    <mergeCell ref="A40:A55"/>
    <mergeCell ref="AH40:AH55"/>
    <mergeCell ref="A24:A39"/>
    <mergeCell ref="D2:AE2"/>
    <mergeCell ref="M6:O6"/>
    <mergeCell ref="P6:S6"/>
    <mergeCell ref="T6:V6"/>
    <mergeCell ref="Q49:R70"/>
    <mergeCell ref="AH56:AH71"/>
    <mergeCell ref="AF11:AF12"/>
    <mergeCell ref="AF13:AF14"/>
    <mergeCell ref="A8:A23"/>
    <mergeCell ref="AE13:AE14"/>
    <mergeCell ref="C32:C33"/>
    <mergeCell ref="D32:D33"/>
    <mergeCell ref="E32:E39"/>
    <mergeCell ref="C34:C35"/>
    <mergeCell ref="A120:A135"/>
    <mergeCell ref="C129:C130"/>
    <mergeCell ref="D129:D130"/>
    <mergeCell ref="E129:E134"/>
    <mergeCell ref="C131:C132"/>
    <mergeCell ref="D131:D132"/>
    <mergeCell ref="A104:A119"/>
    <mergeCell ref="C121:C122"/>
    <mergeCell ref="D121:D122"/>
    <mergeCell ref="E121:E126"/>
    <mergeCell ref="C104:C105"/>
    <mergeCell ref="D104:D105"/>
    <mergeCell ref="E104:E111"/>
    <mergeCell ref="C106:C107"/>
    <mergeCell ref="D106:D107"/>
    <mergeCell ref="C108:C109"/>
    <mergeCell ref="D108:D109"/>
    <mergeCell ref="C110:C111"/>
    <mergeCell ref="D110:D111"/>
    <mergeCell ref="C112:C113"/>
    <mergeCell ref="D112:D113"/>
    <mergeCell ref="E112:E119"/>
    <mergeCell ref="C114:C115"/>
    <mergeCell ref="D114:D115"/>
    <mergeCell ref="AF112:AF113"/>
    <mergeCell ref="AF114:AF115"/>
    <mergeCell ref="AF116:AF117"/>
    <mergeCell ref="AF118:AF119"/>
    <mergeCell ref="AF106:AF107"/>
    <mergeCell ref="AF108:AF109"/>
    <mergeCell ref="Q73:R99"/>
    <mergeCell ref="AF73:AF74"/>
    <mergeCell ref="AF75:AF76"/>
    <mergeCell ref="AE73:AE74"/>
    <mergeCell ref="Y65:Y78"/>
    <mergeCell ref="AD81:AD86"/>
    <mergeCell ref="AD73:AD78"/>
    <mergeCell ref="AF77:AF78"/>
    <mergeCell ref="AE75:AE76"/>
    <mergeCell ref="AE77:AE78"/>
    <mergeCell ref="AF81:AF82"/>
    <mergeCell ref="AE83:AE84"/>
    <mergeCell ref="AF83:AF84"/>
    <mergeCell ref="AE85:AE86"/>
    <mergeCell ref="AF85:AF86"/>
    <mergeCell ref="AE81:AE82"/>
    <mergeCell ref="AE104:AE105"/>
    <mergeCell ref="AE106:AE107"/>
    <mergeCell ref="AH120:AH135"/>
    <mergeCell ref="AH104:AH119"/>
    <mergeCell ref="C123:C124"/>
    <mergeCell ref="D123:D124"/>
    <mergeCell ref="C125:C126"/>
    <mergeCell ref="D125:D126"/>
    <mergeCell ref="C133:C134"/>
    <mergeCell ref="D133:D134"/>
    <mergeCell ref="AH88:AH103"/>
    <mergeCell ref="AF132:AF133"/>
    <mergeCell ref="AF130:AF131"/>
    <mergeCell ref="AF128:AF129"/>
    <mergeCell ref="AE134:AE135"/>
    <mergeCell ref="AE132:AE133"/>
    <mergeCell ref="AD128:AD135"/>
    <mergeCell ref="AD120:AD127"/>
    <mergeCell ref="AD104:AD111"/>
    <mergeCell ref="AF110:AF111"/>
    <mergeCell ref="AF126:AF127"/>
    <mergeCell ref="AF124:AF125"/>
    <mergeCell ref="AF122:AF123"/>
    <mergeCell ref="AF120:AF121"/>
    <mergeCell ref="AF104:AF105"/>
    <mergeCell ref="AE120:AE121"/>
    <mergeCell ref="AF26:AF27"/>
    <mergeCell ref="AE28:AE29"/>
    <mergeCell ref="AF28:AF29"/>
    <mergeCell ref="AE30:AE31"/>
    <mergeCell ref="AF30:AF31"/>
    <mergeCell ref="AD32:AD39"/>
    <mergeCell ref="AE32:AE33"/>
    <mergeCell ref="AF32:AF33"/>
    <mergeCell ref="AE34:AE35"/>
    <mergeCell ref="AF34:AF35"/>
    <mergeCell ref="AF36:AF37"/>
    <mergeCell ref="AF38:AF39"/>
    <mergeCell ref="D22:D23"/>
    <mergeCell ref="D20:D21"/>
    <mergeCell ref="D18:D19"/>
    <mergeCell ref="D16:D17"/>
    <mergeCell ref="D14:D15"/>
    <mergeCell ref="D12:D13"/>
    <mergeCell ref="D10:D11"/>
    <mergeCell ref="D8:D9"/>
    <mergeCell ref="AE43:AE44"/>
    <mergeCell ref="AD24:AD31"/>
    <mergeCell ref="AE24:AE25"/>
    <mergeCell ref="AE36:AE37"/>
    <mergeCell ref="AE38:AE39"/>
    <mergeCell ref="AE26:AE27"/>
    <mergeCell ref="C22:C23"/>
    <mergeCell ref="C20:C21"/>
    <mergeCell ref="D30:D31"/>
    <mergeCell ref="E16:E23"/>
    <mergeCell ref="D34:D35"/>
    <mergeCell ref="D36:D37"/>
    <mergeCell ref="D38:D39"/>
    <mergeCell ref="H7:K7"/>
    <mergeCell ref="X7:AA7"/>
    <mergeCell ref="C18:C19"/>
    <mergeCell ref="C16:C17"/>
    <mergeCell ref="C14:C15"/>
    <mergeCell ref="C12:C13"/>
    <mergeCell ref="C10:C11"/>
    <mergeCell ref="C8:C9"/>
    <mergeCell ref="C24:C25"/>
    <mergeCell ref="D24:D25"/>
    <mergeCell ref="E24:E31"/>
    <mergeCell ref="C26:C27"/>
    <mergeCell ref="D26:D27"/>
    <mergeCell ref="C28:C29"/>
    <mergeCell ref="D28:D29"/>
    <mergeCell ref="C30:C31"/>
    <mergeCell ref="E8:E15"/>
    <mergeCell ref="AE108:AE109"/>
    <mergeCell ref="AE110:AE111"/>
    <mergeCell ref="AD112:AD119"/>
    <mergeCell ref="AE112:AE113"/>
    <mergeCell ref="AE114:AE115"/>
    <mergeCell ref="AE116:AE117"/>
    <mergeCell ref="AE118:AE119"/>
    <mergeCell ref="AE130:AE131"/>
    <mergeCell ref="AE128:AE129"/>
    <mergeCell ref="AE126:AE127"/>
    <mergeCell ref="AE124:AE125"/>
    <mergeCell ref="AE122:AE123"/>
    <mergeCell ref="AF134:AF135"/>
    <mergeCell ref="C40:C41"/>
    <mergeCell ref="D40:D41"/>
    <mergeCell ref="E40:E47"/>
    <mergeCell ref="C42:C43"/>
    <mergeCell ref="D42:D43"/>
    <mergeCell ref="C44:C45"/>
    <mergeCell ref="D44:D45"/>
    <mergeCell ref="C46:C47"/>
    <mergeCell ref="D46:D47"/>
    <mergeCell ref="C48:C49"/>
    <mergeCell ref="D48:D49"/>
    <mergeCell ref="E48:E55"/>
    <mergeCell ref="C50:C51"/>
    <mergeCell ref="D50:D51"/>
    <mergeCell ref="C52:C53"/>
    <mergeCell ref="D52:D53"/>
    <mergeCell ref="C54:C55"/>
    <mergeCell ref="D54:D55"/>
    <mergeCell ref="D57:D58"/>
    <mergeCell ref="E57:E62"/>
    <mergeCell ref="C59:C60"/>
    <mergeCell ref="D59:D60"/>
    <mergeCell ref="C61:C62"/>
    <mergeCell ref="D61:D62"/>
    <mergeCell ref="C65:C66"/>
    <mergeCell ref="D65:D66"/>
    <mergeCell ref="E65:E70"/>
    <mergeCell ref="C67:C68"/>
    <mergeCell ref="D67:D68"/>
    <mergeCell ref="C69:C70"/>
    <mergeCell ref="D69:D70"/>
    <mergeCell ref="C72:C73"/>
    <mergeCell ref="D72:D73"/>
    <mergeCell ref="E72:E79"/>
    <mergeCell ref="C74:C75"/>
    <mergeCell ref="D74:D75"/>
    <mergeCell ref="C76:C77"/>
    <mergeCell ref="D76:D77"/>
    <mergeCell ref="C78:C79"/>
    <mergeCell ref="D78:D79"/>
    <mergeCell ref="C80:C81"/>
    <mergeCell ref="D80:D81"/>
    <mergeCell ref="E80:E87"/>
    <mergeCell ref="C82:C83"/>
    <mergeCell ref="D82:D83"/>
    <mergeCell ref="C84:C85"/>
    <mergeCell ref="D84:D85"/>
    <mergeCell ref="C86:C87"/>
    <mergeCell ref="D86:D87"/>
    <mergeCell ref="E96:E103"/>
    <mergeCell ref="C98:C99"/>
    <mergeCell ref="D98:D99"/>
    <mergeCell ref="C100:C101"/>
    <mergeCell ref="D100:D101"/>
    <mergeCell ref="C102:C103"/>
    <mergeCell ref="D102:D103"/>
    <mergeCell ref="C88:C89"/>
    <mergeCell ref="D88:D89"/>
    <mergeCell ref="E88:E95"/>
    <mergeCell ref="C90:C91"/>
    <mergeCell ref="D90:D91"/>
    <mergeCell ref="C92:C93"/>
    <mergeCell ref="D92:D93"/>
    <mergeCell ref="C94:C95"/>
    <mergeCell ref="D94:D95"/>
    <mergeCell ref="C116:C117"/>
    <mergeCell ref="D116:D117"/>
    <mergeCell ref="C118:C119"/>
    <mergeCell ref="D118:D119"/>
    <mergeCell ref="AF88:AF89"/>
    <mergeCell ref="AE90:AE91"/>
    <mergeCell ref="AF90:AF91"/>
    <mergeCell ref="AE92:AE93"/>
    <mergeCell ref="AF92:AF93"/>
    <mergeCell ref="AE94:AE95"/>
    <mergeCell ref="AF94:AF95"/>
    <mergeCell ref="AD96:AD103"/>
    <mergeCell ref="AE96:AE97"/>
    <mergeCell ref="AF96:AF97"/>
    <mergeCell ref="AE98:AE99"/>
    <mergeCell ref="AF98:AF99"/>
    <mergeCell ref="AE100:AE101"/>
    <mergeCell ref="AF100:AF101"/>
    <mergeCell ref="AE102:AE103"/>
    <mergeCell ref="AF102:AF103"/>
    <mergeCell ref="AD88:AD95"/>
    <mergeCell ref="AE88:AE89"/>
    <mergeCell ref="C96:C97"/>
    <mergeCell ref="D96:D97"/>
    <mergeCell ref="AE62:AE63"/>
    <mergeCell ref="AF62:AF63"/>
    <mergeCell ref="AF56:AF57"/>
    <mergeCell ref="AE58:AE59"/>
    <mergeCell ref="AF58:AF59"/>
    <mergeCell ref="AE60:AE61"/>
    <mergeCell ref="AF60:AF61"/>
    <mergeCell ref="AD64:AD71"/>
    <mergeCell ref="AE64:AE65"/>
    <mergeCell ref="AF64:AF65"/>
    <mergeCell ref="AE66:AE67"/>
    <mergeCell ref="AF66:AF67"/>
    <mergeCell ref="AE68:AE69"/>
    <mergeCell ref="AF68:AF69"/>
    <mergeCell ref="AE70:AE71"/>
    <mergeCell ref="AF70:AF71"/>
    <mergeCell ref="AF43:AF44"/>
    <mergeCell ref="AE45:AE46"/>
    <mergeCell ref="AF45:AF46"/>
    <mergeCell ref="AD49:AD54"/>
    <mergeCell ref="AE49:AE50"/>
    <mergeCell ref="AF49:AF50"/>
    <mergeCell ref="AE51:AE52"/>
    <mergeCell ref="AF51:AF52"/>
    <mergeCell ref="AE53:AE54"/>
    <mergeCell ref="AF53:AF54"/>
  </mergeCells>
  <phoneticPr fontId="3"/>
  <printOptions horizontalCentered="1"/>
  <pageMargins left="0.39370078740157483" right="0.39370078740157483" top="0.78740157480314965" bottom="0.39370078740157483" header="0" footer="0"/>
  <pageSetup paperSize="9" scale="57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/>
  <cols>
    <col min="1" max="14" width="5.44140625" style="207" customWidth="1"/>
    <col min="15" max="15" width="6" style="207" customWidth="1"/>
    <col min="16" max="30" width="5.44140625" style="207" customWidth="1"/>
    <col min="31" max="31" width="6.109375" style="207" customWidth="1"/>
    <col min="32" max="35" width="5.44140625" style="207" customWidth="1"/>
    <col min="36" max="257" width="9" style="207"/>
    <col min="258" max="285" width="5.6640625" style="207" customWidth="1"/>
    <col min="286" max="513" width="9" style="207"/>
    <col min="514" max="541" width="5.6640625" style="207" customWidth="1"/>
    <col min="542" max="769" width="9" style="207"/>
    <col min="770" max="797" width="5.6640625" style="207" customWidth="1"/>
    <col min="798" max="1025" width="9" style="207"/>
    <col min="1026" max="1053" width="5.6640625" style="207" customWidth="1"/>
    <col min="1054" max="1281" width="9" style="207"/>
    <col min="1282" max="1309" width="5.6640625" style="207" customWidth="1"/>
    <col min="1310" max="1537" width="9" style="207"/>
    <col min="1538" max="1565" width="5.6640625" style="207" customWidth="1"/>
    <col min="1566" max="1793" width="9" style="207"/>
    <col min="1794" max="1821" width="5.6640625" style="207" customWidth="1"/>
    <col min="1822" max="2049" width="9" style="207"/>
    <col min="2050" max="2077" width="5.6640625" style="207" customWidth="1"/>
    <col min="2078" max="2305" width="9" style="207"/>
    <col min="2306" max="2333" width="5.6640625" style="207" customWidth="1"/>
    <col min="2334" max="2561" width="9" style="207"/>
    <col min="2562" max="2589" width="5.6640625" style="207" customWidth="1"/>
    <col min="2590" max="2817" width="9" style="207"/>
    <col min="2818" max="2845" width="5.6640625" style="207" customWidth="1"/>
    <col min="2846" max="3073" width="9" style="207"/>
    <col min="3074" max="3101" width="5.6640625" style="207" customWidth="1"/>
    <col min="3102" max="3329" width="9" style="207"/>
    <col min="3330" max="3357" width="5.6640625" style="207" customWidth="1"/>
    <col min="3358" max="3585" width="9" style="207"/>
    <col min="3586" max="3613" width="5.6640625" style="207" customWidth="1"/>
    <col min="3614" max="3841" width="9" style="207"/>
    <col min="3842" max="3869" width="5.6640625" style="207" customWidth="1"/>
    <col min="3870" max="4097" width="9" style="207"/>
    <col min="4098" max="4125" width="5.6640625" style="207" customWidth="1"/>
    <col min="4126" max="4353" width="9" style="207"/>
    <col min="4354" max="4381" width="5.6640625" style="207" customWidth="1"/>
    <col min="4382" max="4609" width="9" style="207"/>
    <col min="4610" max="4637" width="5.6640625" style="207" customWidth="1"/>
    <col min="4638" max="4865" width="9" style="207"/>
    <col min="4866" max="4893" width="5.6640625" style="207" customWidth="1"/>
    <col min="4894" max="5121" width="9" style="207"/>
    <col min="5122" max="5149" width="5.6640625" style="207" customWidth="1"/>
    <col min="5150" max="5377" width="9" style="207"/>
    <col min="5378" max="5405" width="5.6640625" style="207" customWidth="1"/>
    <col min="5406" max="5633" width="9" style="207"/>
    <col min="5634" max="5661" width="5.6640625" style="207" customWidth="1"/>
    <col min="5662" max="5889" width="9" style="207"/>
    <col min="5890" max="5917" width="5.6640625" style="207" customWidth="1"/>
    <col min="5918" max="6145" width="9" style="207"/>
    <col min="6146" max="6173" width="5.6640625" style="207" customWidth="1"/>
    <col min="6174" max="6401" width="9" style="207"/>
    <col min="6402" max="6429" width="5.6640625" style="207" customWidth="1"/>
    <col min="6430" max="6657" width="9" style="207"/>
    <col min="6658" max="6685" width="5.6640625" style="207" customWidth="1"/>
    <col min="6686" max="6913" width="9" style="207"/>
    <col min="6914" max="6941" width="5.6640625" style="207" customWidth="1"/>
    <col min="6942" max="7169" width="9" style="207"/>
    <col min="7170" max="7197" width="5.6640625" style="207" customWidth="1"/>
    <col min="7198" max="7425" width="9" style="207"/>
    <col min="7426" max="7453" width="5.6640625" style="207" customWidth="1"/>
    <col min="7454" max="7681" width="9" style="207"/>
    <col min="7682" max="7709" width="5.6640625" style="207" customWidth="1"/>
    <col min="7710" max="7937" width="9" style="207"/>
    <col min="7938" max="7965" width="5.6640625" style="207" customWidth="1"/>
    <col min="7966" max="8193" width="9" style="207"/>
    <col min="8194" max="8221" width="5.6640625" style="207" customWidth="1"/>
    <col min="8222" max="8449" width="9" style="207"/>
    <col min="8450" max="8477" width="5.6640625" style="207" customWidth="1"/>
    <col min="8478" max="8705" width="9" style="207"/>
    <col min="8706" max="8733" width="5.6640625" style="207" customWidth="1"/>
    <col min="8734" max="8961" width="9" style="207"/>
    <col min="8962" max="8989" width="5.6640625" style="207" customWidth="1"/>
    <col min="8990" max="9217" width="9" style="207"/>
    <col min="9218" max="9245" width="5.6640625" style="207" customWidth="1"/>
    <col min="9246" max="9473" width="9" style="207"/>
    <col min="9474" max="9501" width="5.6640625" style="207" customWidth="1"/>
    <col min="9502" max="9729" width="9" style="207"/>
    <col min="9730" max="9757" width="5.6640625" style="207" customWidth="1"/>
    <col min="9758" max="9985" width="9" style="207"/>
    <col min="9986" max="10013" width="5.6640625" style="207" customWidth="1"/>
    <col min="10014" max="10241" width="9" style="207"/>
    <col min="10242" max="10269" width="5.6640625" style="207" customWidth="1"/>
    <col min="10270" max="10497" width="9" style="207"/>
    <col min="10498" max="10525" width="5.6640625" style="207" customWidth="1"/>
    <col min="10526" max="10753" width="9" style="207"/>
    <col min="10754" max="10781" width="5.6640625" style="207" customWidth="1"/>
    <col min="10782" max="11009" width="9" style="207"/>
    <col min="11010" max="11037" width="5.6640625" style="207" customWidth="1"/>
    <col min="11038" max="11265" width="9" style="207"/>
    <col min="11266" max="11293" width="5.6640625" style="207" customWidth="1"/>
    <col min="11294" max="11521" width="9" style="207"/>
    <col min="11522" max="11549" width="5.6640625" style="207" customWidth="1"/>
    <col min="11550" max="11777" width="9" style="207"/>
    <col min="11778" max="11805" width="5.6640625" style="207" customWidth="1"/>
    <col min="11806" max="12033" width="9" style="207"/>
    <col min="12034" max="12061" width="5.6640625" style="207" customWidth="1"/>
    <col min="12062" max="12289" width="9" style="207"/>
    <col min="12290" max="12317" width="5.6640625" style="207" customWidth="1"/>
    <col min="12318" max="12545" width="9" style="207"/>
    <col min="12546" max="12573" width="5.6640625" style="207" customWidth="1"/>
    <col min="12574" max="12801" width="9" style="207"/>
    <col min="12802" max="12829" width="5.6640625" style="207" customWidth="1"/>
    <col min="12830" max="13057" width="9" style="207"/>
    <col min="13058" max="13085" width="5.6640625" style="207" customWidth="1"/>
    <col min="13086" max="13313" width="9" style="207"/>
    <col min="13314" max="13341" width="5.6640625" style="207" customWidth="1"/>
    <col min="13342" max="13569" width="9" style="207"/>
    <col min="13570" max="13597" width="5.6640625" style="207" customWidth="1"/>
    <col min="13598" max="13825" width="9" style="207"/>
    <col min="13826" max="13853" width="5.6640625" style="207" customWidth="1"/>
    <col min="13854" max="14081" width="9" style="207"/>
    <col min="14082" max="14109" width="5.6640625" style="207" customWidth="1"/>
    <col min="14110" max="14337" width="9" style="207"/>
    <col min="14338" max="14365" width="5.6640625" style="207" customWidth="1"/>
    <col min="14366" max="14593" width="9" style="207"/>
    <col min="14594" max="14621" width="5.6640625" style="207" customWidth="1"/>
    <col min="14622" max="14849" width="9" style="207"/>
    <col min="14850" max="14877" width="5.6640625" style="207" customWidth="1"/>
    <col min="14878" max="15105" width="9" style="207"/>
    <col min="15106" max="15133" width="5.6640625" style="207" customWidth="1"/>
    <col min="15134" max="15361" width="9" style="207"/>
    <col min="15362" max="15389" width="5.6640625" style="207" customWidth="1"/>
    <col min="15390" max="15617" width="9" style="207"/>
    <col min="15618" max="15645" width="5.6640625" style="207" customWidth="1"/>
    <col min="15646" max="15873" width="9" style="207"/>
    <col min="15874" max="15901" width="5.6640625" style="207" customWidth="1"/>
    <col min="15902" max="16129" width="9" style="207"/>
    <col min="16130" max="16157" width="5.6640625" style="207" customWidth="1"/>
    <col min="16158" max="16384" width="9" style="207"/>
  </cols>
  <sheetData>
    <row r="1" spans="1:33" ht="21.75" customHeight="1">
      <c r="A1" s="9" t="str">
        <f>U10組合せ!H3</f>
        <v>■第1日　10月12日</v>
      </c>
      <c r="B1" s="57"/>
      <c r="C1" s="57"/>
      <c r="D1" s="57"/>
      <c r="E1" s="57"/>
      <c r="F1" s="57"/>
      <c r="G1" s="57"/>
      <c r="H1" s="57"/>
      <c r="I1" s="391" t="str">
        <f>U10組合せ!Q3</f>
        <v>１次ラウンド</v>
      </c>
      <c r="J1" s="391"/>
      <c r="K1" s="391"/>
      <c r="L1" s="391"/>
      <c r="M1" s="391"/>
      <c r="N1" s="84"/>
      <c r="O1" s="84"/>
      <c r="P1" s="84"/>
      <c r="Q1" s="84"/>
      <c r="R1" s="84"/>
      <c r="T1" s="392" t="s">
        <v>80</v>
      </c>
      <c r="U1" s="392"/>
      <c r="V1" s="392"/>
      <c r="W1" s="392"/>
      <c r="X1" s="391" t="str">
        <f>U10組合せ!A8</f>
        <v>真岡ハイトラ運動公園陸上競技場</v>
      </c>
      <c r="Y1" s="391"/>
      <c r="Z1" s="391"/>
      <c r="AA1" s="391"/>
      <c r="AB1" s="391"/>
      <c r="AC1" s="391"/>
      <c r="AD1" s="391"/>
      <c r="AE1" s="391"/>
      <c r="AF1" s="391"/>
      <c r="AG1" s="391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82"/>
      <c r="S2" s="182"/>
      <c r="T2" s="182"/>
      <c r="U2" s="18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392" t="s">
        <v>83</v>
      </c>
      <c r="J3" s="392"/>
      <c r="M3" s="182"/>
      <c r="R3" s="182"/>
      <c r="S3" s="182"/>
      <c r="T3" s="182"/>
      <c r="U3" s="182"/>
      <c r="V3" s="10"/>
      <c r="X3" s="392" t="s">
        <v>84</v>
      </c>
      <c r="Y3" s="392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19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1"/>
      <c r="Y4" s="220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47"/>
      <c r="E5" s="12"/>
      <c r="F5" s="12"/>
      <c r="G5" s="184"/>
      <c r="H5" s="11"/>
      <c r="I5" s="87"/>
      <c r="J5" s="239"/>
      <c r="K5" s="240"/>
      <c r="L5" s="47"/>
      <c r="M5" s="12"/>
      <c r="N5" s="12"/>
      <c r="O5" s="13"/>
      <c r="P5" s="1"/>
      <c r="Q5" s="1"/>
      <c r="R5" s="1"/>
      <c r="S5" s="47"/>
      <c r="T5" s="12"/>
      <c r="U5" s="12"/>
      <c r="V5" s="184"/>
      <c r="W5" s="11"/>
      <c r="X5" s="87"/>
      <c r="Y5" s="239"/>
      <c r="Z5" s="240"/>
      <c r="AA5" s="12"/>
      <c r="AB5" s="12"/>
      <c r="AC5" s="12"/>
      <c r="AD5" s="13"/>
    </row>
    <row r="6" spans="1:33" ht="20.100000000000001" customHeight="1">
      <c r="A6" s="1"/>
      <c r="B6" s="1"/>
      <c r="C6" s="393">
        <v>1</v>
      </c>
      <c r="D6" s="393"/>
      <c r="E6" s="176"/>
      <c r="F6" s="1"/>
      <c r="G6" s="393">
        <v>2</v>
      </c>
      <c r="H6" s="393"/>
      <c r="I6" s="176"/>
      <c r="J6" s="1"/>
      <c r="K6" s="393">
        <v>3</v>
      </c>
      <c r="L6" s="393"/>
      <c r="M6" s="176"/>
      <c r="N6" s="1"/>
      <c r="O6" s="393">
        <v>4</v>
      </c>
      <c r="P6" s="393"/>
      <c r="Q6" s="1"/>
      <c r="R6" s="393">
        <v>5</v>
      </c>
      <c r="S6" s="393"/>
      <c r="T6" s="176"/>
      <c r="U6" s="1"/>
      <c r="V6" s="393">
        <v>6</v>
      </c>
      <c r="W6" s="393"/>
      <c r="X6" s="176"/>
      <c r="Y6" s="1"/>
      <c r="Z6" s="393">
        <v>7</v>
      </c>
      <c r="AA6" s="393"/>
      <c r="AB6" s="176"/>
      <c r="AC6" s="1"/>
      <c r="AD6" s="393">
        <v>8</v>
      </c>
      <c r="AE6" s="393"/>
    </row>
    <row r="7" spans="1:33" ht="20.100000000000001" customHeight="1">
      <c r="A7" s="1"/>
      <c r="B7" s="1"/>
      <c r="C7" s="398" t="str">
        <f>U10組合せ!C8</f>
        <v>ＴＥＡＭ　リフレＳＣ</v>
      </c>
      <c r="D7" s="398"/>
      <c r="E7" s="181"/>
      <c r="F7" s="177"/>
      <c r="G7" s="399" t="str">
        <f>U10組合せ!C10</f>
        <v>大田原城山サッカークラブ</v>
      </c>
      <c r="H7" s="399"/>
      <c r="I7" s="181"/>
      <c r="J7" s="88"/>
      <c r="K7" s="400" t="str">
        <f>U10組合せ!C12</f>
        <v>足利サッカークラブジュニア</v>
      </c>
      <c r="L7" s="400"/>
      <c r="M7" s="181"/>
      <c r="N7" s="88"/>
      <c r="O7" s="401" t="str">
        <f>U10組合せ!C14</f>
        <v>ＦＣプリメーロ</v>
      </c>
      <c r="P7" s="401"/>
      <c r="Q7" s="88"/>
      <c r="R7" s="398" t="str">
        <f>U10組合せ!C16</f>
        <v>ＦＣ中村Ｕ－１０</v>
      </c>
      <c r="S7" s="398"/>
      <c r="T7" s="181"/>
      <c r="U7" s="88"/>
      <c r="V7" s="399" t="str">
        <f>U10組合せ!C18</f>
        <v>Ｓ４　スペランツァ</v>
      </c>
      <c r="W7" s="399"/>
      <c r="X7" s="181"/>
      <c r="Y7" s="88"/>
      <c r="Z7" s="402" t="str">
        <f>U10組合せ!C20</f>
        <v>さくらボン・ディ・ボーラ</v>
      </c>
      <c r="AA7" s="402"/>
      <c r="AB7" s="181"/>
      <c r="AC7" s="88"/>
      <c r="AD7" s="401" t="str">
        <f>U10組合せ!C22</f>
        <v>藤原ＦＣ</v>
      </c>
      <c r="AE7" s="401"/>
    </row>
    <row r="8" spans="1:33" ht="20.100000000000001" customHeight="1">
      <c r="A8" s="1"/>
      <c r="B8" s="1"/>
      <c r="C8" s="398"/>
      <c r="D8" s="398"/>
      <c r="E8" s="181"/>
      <c r="F8" s="177"/>
      <c r="G8" s="399"/>
      <c r="H8" s="399"/>
      <c r="I8" s="181"/>
      <c r="J8" s="88"/>
      <c r="K8" s="400"/>
      <c r="L8" s="400"/>
      <c r="M8" s="181"/>
      <c r="N8" s="88"/>
      <c r="O8" s="401"/>
      <c r="P8" s="401"/>
      <c r="Q8" s="88"/>
      <c r="R8" s="398"/>
      <c r="S8" s="398"/>
      <c r="T8" s="181"/>
      <c r="U8" s="88"/>
      <c r="V8" s="399"/>
      <c r="W8" s="399"/>
      <c r="X8" s="181"/>
      <c r="Y8" s="88"/>
      <c r="Z8" s="402"/>
      <c r="AA8" s="402"/>
      <c r="AB8" s="181"/>
      <c r="AC8" s="88"/>
      <c r="AD8" s="401"/>
      <c r="AE8" s="401"/>
    </row>
    <row r="9" spans="1:33" ht="20.100000000000001" customHeight="1">
      <c r="A9" s="1"/>
      <c r="B9" s="1"/>
      <c r="C9" s="398"/>
      <c r="D9" s="398"/>
      <c r="E9" s="181"/>
      <c r="F9" s="177"/>
      <c r="G9" s="399"/>
      <c r="H9" s="399"/>
      <c r="I9" s="181"/>
      <c r="J9" s="88"/>
      <c r="K9" s="400"/>
      <c r="L9" s="400"/>
      <c r="M9" s="181"/>
      <c r="N9" s="88"/>
      <c r="O9" s="401"/>
      <c r="P9" s="401"/>
      <c r="Q9" s="88"/>
      <c r="R9" s="398"/>
      <c r="S9" s="398"/>
      <c r="T9" s="181"/>
      <c r="U9" s="88"/>
      <c r="V9" s="399"/>
      <c r="W9" s="399"/>
      <c r="X9" s="181"/>
      <c r="Y9" s="88"/>
      <c r="Z9" s="402"/>
      <c r="AA9" s="402"/>
      <c r="AB9" s="181"/>
      <c r="AC9" s="88"/>
      <c r="AD9" s="401"/>
      <c r="AE9" s="401"/>
    </row>
    <row r="10" spans="1:33" ht="19.5" customHeight="1">
      <c r="A10" s="1"/>
      <c r="B10" s="1"/>
      <c r="C10" s="398"/>
      <c r="D10" s="398"/>
      <c r="E10" s="181"/>
      <c r="F10" s="177"/>
      <c r="G10" s="399"/>
      <c r="H10" s="399"/>
      <c r="I10" s="181"/>
      <c r="J10" s="88"/>
      <c r="K10" s="400"/>
      <c r="L10" s="400"/>
      <c r="M10" s="181"/>
      <c r="N10" s="88"/>
      <c r="O10" s="401"/>
      <c r="P10" s="401"/>
      <c r="Q10" s="88"/>
      <c r="R10" s="398"/>
      <c r="S10" s="398"/>
      <c r="T10" s="181"/>
      <c r="U10" s="88"/>
      <c r="V10" s="399"/>
      <c r="W10" s="399"/>
      <c r="X10" s="181"/>
      <c r="Y10" s="88"/>
      <c r="Z10" s="402"/>
      <c r="AA10" s="402"/>
      <c r="AB10" s="181"/>
      <c r="AC10" s="88"/>
      <c r="AD10" s="401"/>
      <c r="AE10" s="401"/>
    </row>
    <row r="11" spans="1:33" ht="20.100000000000001" customHeight="1">
      <c r="A11" s="1"/>
      <c r="B11" s="1"/>
      <c r="C11" s="398"/>
      <c r="D11" s="398"/>
      <c r="E11" s="181"/>
      <c r="F11" s="177"/>
      <c r="G11" s="399"/>
      <c r="H11" s="399"/>
      <c r="I11" s="181"/>
      <c r="J11" s="88"/>
      <c r="K11" s="400"/>
      <c r="L11" s="400"/>
      <c r="M11" s="181"/>
      <c r="N11" s="88"/>
      <c r="O11" s="401"/>
      <c r="P11" s="401"/>
      <c r="Q11" s="88"/>
      <c r="R11" s="398"/>
      <c r="S11" s="398"/>
      <c r="T11" s="181"/>
      <c r="U11" s="88"/>
      <c r="V11" s="399"/>
      <c r="W11" s="399"/>
      <c r="X11" s="181"/>
      <c r="Y11" s="88"/>
      <c r="Z11" s="402"/>
      <c r="AA11" s="402"/>
      <c r="AB11" s="181"/>
      <c r="AC11" s="88"/>
      <c r="AD11" s="401"/>
      <c r="AE11" s="401"/>
    </row>
    <row r="12" spans="1:33" ht="20.100000000000001" customHeight="1">
      <c r="A12" s="1"/>
      <c r="B12" s="1"/>
      <c r="C12" s="398"/>
      <c r="D12" s="398"/>
      <c r="E12" s="181"/>
      <c r="F12" s="177"/>
      <c r="G12" s="399"/>
      <c r="H12" s="399"/>
      <c r="I12" s="181"/>
      <c r="J12" s="88"/>
      <c r="K12" s="400"/>
      <c r="L12" s="400"/>
      <c r="M12" s="181"/>
      <c r="N12" s="88"/>
      <c r="O12" s="401"/>
      <c r="P12" s="401"/>
      <c r="Q12" s="88"/>
      <c r="R12" s="398"/>
      <c r="S12" s="398"/>
      <c r="T12" s="181"/>
      <c r="U12" s="88"/>
      <c r="V12" s="399"/>
      <c r="W12" s="399"/>
      <c r="X12" s="181"/>
      <c r="Y12" s="88"/>
      <c r="Z12" s="402"/>
      <c r="AA12" s="402"/>
      <c r="AB12" s="181"/>
      <c r="AC12" s="88"/>
      <c r="AD12" s="401"/>
      <c r="AE12" s="401"/>
    </row>
    <row r="13" spans="1:33" ht="20.100000000000001" customHeight="1">
      <c r="A13" s="1"/>
      <c r="B13" s="1"/>
      <c r="C13" s="398"/>
      <c r="D13" s="398"/>
      <c r="E13" s="181"/>
      <c r="F13" s="177"/>
      <c r="G13" s="399"/>
      <c r="H13" s="399"/>
      <c r="I13" s="181"/>
      <c r="J13" s="88"/>
      <c r="K13" s="400"/>
      <c r="L13" s="400"/>
      <c r="M13" s="181"/>
      <c r="N13" s="88"/>
      <c r="O13" s="401"/>
      <c r="P13" s="401"/>
      <c r="Q13" s="88"/>
      <c r="R13" s="398"/>
      <c r="S13" s="398"/>
      <c r="T13" s="181"/>
      <c r="U13" s="88"/>
      <c r="V13" s="399"/>
      <c r="W13" s="399"/>
      <c r="X13" s="181"/>
      <c r="Y13" s="88"/>
      <c r="Z13" s="402"/>
      <c r="AA13" s="402"/>
      <c r="AB13" s="181"/>
      <c r="AC13" s="88"/>
      <c r="AD13" s="401"/>
      <c r="AE13" s="401"/>
    </row>
    <row r="14" spans="1:33" ht="19.5" customHeight="1">
      <c r="A14" s="1"/>
      <c r="B14" s="1"/>
      <c r="C14" s="398"/>
      <c r="D14" s="398"/>
      <c r="E14" s="181"/>
      <c r="F14" s="177"/>
      <c r="G14" s="399"/>
      <c r="H14" s="399"/>
      <c r="I14" s="181"/>
      <c r="J14" s="88"/>
      <c r="K14" s="400"/>
      <c r="L14" s="400"/>
      <c r="M14" s="181"/>
      <c r="N14" s="88"/>
      <c r="O14" s="401"/>
      <c r="P14" s="401"/>
      <c r="Q14" s="88"/>
      <c r="R14" s="398"/>
      <c r="S14" s="398"/>
      <c r="T14" s="181"/>
      <c r="U14" s="88"/>
      <c r="V14" s="399"/>
      <c r="W14" s="399"/>
      <c r="X14" s="181"/>
      <c r="Y14" s="88"/>
      <c r="Z14" s="402"/>
      <c r="AA14" s="402"/>
      <c r="AB14" s="181"/>
      <c r="AC14" s="88"/>
      <c r="AD14" s="401"/>
      <c r="AE14" s="401"/>
    </row>
    <row r="15" spans="1:33" ht="19.2">
      <c r="B15" s="59" t="s">
        <v>85</v>
      </c>
      <c r="D15" s="59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87"/>
      <c r="AD15" s="178" t="s">
        <v>118</v>
      </c>
      <c r="AE15" s="178" t="s">
        <v>117</v>
      </c>
      <c r="AF15" s="178" t="s">
        <v>119</v>
      </c>
      <c r="AG15" s="90"/>
    </row>
    <row r="16" spans="1:33" ht="13.5" customHeight="1">
      <c r="B16" s="393" t="s">
        <v>86</v>
      </c>
      <c r="C16" s="393" t="s">
        <v>4</v>
      </c>
      <c r="D16" s="403">
        <v>0.5</v>
      </c>
      <c r="E16" s="403"/>
      <c r="F16" s="403"/>
      <c r="G16" s="404" t="str">
        <f>C7</f>
        <v>ＴＥＡＭ　リフレＳＣ</v>
      </c>
      <c r="H16" s="404"/>
      <c r="I16" s="404"/>
      <c r="J16" s="404"/>
      <c r="K16" s="404"/>
      <c r="L16" s="404"/>
      <c r="M16" s="404"/>
      <c r="N16" s="395">
        <f>P16+P17</f>
        <v>11</v>
      </c>
      <c r="O16" s="405" t="s">
        <v>9</v>
      </c>
      <c r="P16" s="189">
        <v>6</v>
      </c>
      <c r="Q16" s="189" t="s">
        <v>39</v>
      </c>
      <c r="R16" s="189">
        <v>0</v>
      </c>
      <c r="S16" s="405" t="s">
        <v>10</v>
      </c>
      <c r="T16" s="395">
        <f>R16+R17</f>
        <v>0</v>
      </c>
      <c r="U16" s="396" t="str">
        <f>G7</f>
        <v>大田原城山サッカークラブ</v>
      </c>
      <c r="V16" s="396"/>
      <c r="W16" s="396"/>
      <c r="X16" s="396"/>
      <c r="Y16" s="396"/>
      <c r="Z16" s="396"/>
      <c r="AA16" s="396"/>
      <c r="AC16" s="397" t="s">
        <v>91</v>
      </c>
      <c r="AD16" s="406">
        <v>5</v>
      </c>
      <c r="AE16" s="406" t="s">
        <v>117</v>
      </c>
      <c r="AF16" s="406">
        <v>6</v>
      </c>
      <c r="AG16" s="394" t="s">
        <v>92</v>
      </c>
    </row>
    <row r="17" spans="2:33" ht="14.1" customHeight="1">
      <c r="B17" s="393"/>
      <c r="C17" s="393"/>
      <c r="D17" s="403"/>
      <c r="E17" s="403"/>
      <c r="F17" s="403"/>
      <c r="G17" s="404"/>
      <c r="H17" s="404"/>
      <c r="I17" s="404"/>
      <c r="J17" s="404"/>
      <c r="K17" s="404"/>
      <c r="L17" s="404"/>
      <c r="M17" s="404"/>
      <c r="N17" s="395"/>
      <c r="O17" s="405"/>
      <c r="P17" s="189">
        <v>5</v>
      </c>
      <c r="Q17" s="189" t="s">
        <v>39</v>
      </c>
      <c r="R17" s="189">
        <v>0</v>
      </c>
      <c r="S17" s="405"/>
      <c r="T17" s="395"/>
      <c r="U17" s="396"/>
      <c r="V17" s="396"/>
      <c r="W17" s="396"/>
      <c r="X17" s="396"/>
      <c r="Y17" s="396"/>
      <c r="Z17" s="396"/>
      <c r="AA17" s="396"/>
      <c r="AC17" s="397"/>
      <c r="AD17" s="406"/>
      <c r="AE17" s="406"/>
      <c r="AF17" s="406"/>
      <c r="AG17" s="394"/>
    </row>
    <row r="18" spans="2:33" ht="14.1" customHeight="1">
      <c r="B18" s="393" t="s">
        <v>87</v>
      </c>
      <c r="C18" s="393" t="s">
        <v>4</v>
      </c>
      <c r="D18" s="403">
        <v>0.5</v>
      </c>
      <c r="E18" s="403"/>
      <c r="F18" s="403"/>
      <c r="G18" s="407" t="str">
        <f>K7</f>
        <v>足利サッカークラブジュニア</v>
      </c>
      <c r="H18" s="407"/>
      <c r="I18" s="407"/>
      <c r="J18" s="407"/>
      <c r="K18" s="407"/>
      <c r="L18" s="407"/>
      <c r="M18" s="407"/>
      <c r="N18" s="395">
        <f>P18+P19</f>
        <v>6</v>
      </c>
      <c r="O18" s="405" t="s">
        <v>9</v>
      </c>
      <c r="P18" s="189">
        <v>4</v>
      </c>
      <c r="Q18" s="189" t="s">
        <v>39</v>
      </c>
      <c r="R18" s="189">
        <v>0</v>
      </c>
      <c r="S18" s="405" t="s">
        <v>10</v>
      </c>
      <c r="T18" s="395">
        <f>R18+R19</f>
        <v>0</v>
      </c>
      <c r="U18" s="396" t="str">
        <f>O7</f>
        <v>ＦＣプリメーロ</v>
      </c>
      <c r="V18" s="396"/>
      <c r="W18" s="396"/>
      <c r="X18" s="396"/>
      <c r="Y18" s="396"/>
      <c r="Z18" s="396"/>
      <c r="AA18" s="396"/>
      <c r="AC18" s="397" t="s">
        <v>91</v>
      </c>
      <c r="AD18" s="406">
        <v>7</v>
      </c>
      <c r="AE18" s="406" t="s">
        <v>117</v>
      </c>
      <c r="AF18" s="406">
        <v>8</v>
      </c>
      <c r="AG18" s="394" t="s">
        <v>92</v>
      </c>
    </row>
    <row r="19" spans="2:33" ht="14.1" customHeight="1">
      <c r="B19" s="393"/>
      <c r="C19" s="393"/>
      <c r="D19" s="403"/>
      <c r="E19" s="403"/>
      <c r="F19" s="403"/>
      <c r="G19" s="407"/>
      <c r="H19" s="407"/>
      <c r="I19" s="407"/>
      <c r="J19" s="407"/>
      <c r="K19" s="407"/>
      <c r="L19" s="407"/>
      <c r="M19" s="407"/>
      <c r="N19" s="395"/>
      <c r="O19" s="405"/>
      <c r="P19" s="189">
        <v>2</v>
      </c>
      <c r="Q19" s="189" t="s">
        <v>39</v>
      </c>
      <c r="R19" s="189">
        <v>0</v>
      </c>
      <c r="S19" s="405"/>
      <c r="T19" s="395"/>
      <c r="U19" s="396"/>
      <c r="V19" s="396"/>
      <c r="W19" s="396"/>
      <c r="X19" s="396"/>
      <c r="Y19" s="396"/>
      <c r="Z19" s="396"/>
      <c r="AA19" s="396"/>
      <c r="AC19" s="397"/>
      <c r="AD19" s="406"/>
      <c r="AE19" s="406"/>
      <c r="AF19" s="406"/>
      <c r="AG19" s="394"/>
    </row>
    <row r="20" spans="2:33" ht="14.1" customHeight="1">
      <c r="B20" s="393" t="s">
        <v>86</v>
      </c>
      <c r="C20" s="393" t="s">
        <v>5</v>
      </c>
      <c r="D20" s="403">
        <v>0.52430555555555558</v>
      </c>
      <c r="E20" s="403"/>
      <c r="F20" s="403"/>
      <c r="G20" s="404" t="str">
        <f>R7</f>
        <v>ＦＣ中村Ｕ－１０</v>
      </c>
      <c r="H20" s="404"/>
      <c r="I20" s="404"/>
      <c r="J20" s="404"/>
      <c r="K20" s="404"/>
      <c r="L20" s="404"/>
      <c r="M20" s="404"/>
      <c r="N20" s="395">
        <f>P20+P21</f>
        <v>4</v>
      </c>
      <c r="O20" s="405" t="s">
        <v>9</v>
      </c>
      <c r="P20" s="189">
        <v>3</v>
      </c>
      <c r="Q20" s="189" t="s">
        <v>39</v>
      </c>
      <c r="R20" s="189">
        <v>0</v>
      </c>
      <c r="S20" s="405" t="s">
        <v>10</v>
      </c>
      <c r="T20" s="395">
        <f>R20+R21</f>
        <v>1</v>
      </c>
      <c r="U20" s="396" t="str">
        <f>V7</f>
        <v>Ｓ４　スペランツァ</v>
      </c>
      <c r="V20" s="396"/>
      <c r="W20" s="396"/>
      <c r="X20" s="396"/>
      <c r="Y20" s="396"/>
      <c r="Z20" s="396"/>
      <c r="AA20" s="396"/>
      <c r="AC20" s="397" t="s">
        <v>91</v>
      </c>
      <c r="AD20" s="406">
        <v>1</v>
      </c>
      <c r="AE20" s="406" t="s">
        <v>117</v>
      </c>
      <c r="AF20" s="406">
        <v>2</v>
      </c>
      <c r="AG20" s="394" t="s">
        <v>92</v>
      </c>
    </row>
    <row r="21" spans="2:33" ht="14.1" customHeight="1">
      <c r="B21" s="393"/>
      <c r="C21" s="393"/>
      <c r="D21" s="403"/>
      <c r="E21" s="403"/>
      <c r="F21" s="403"/>
      <c r="G21" s="404"/>
      <c r="H21" s="404"/>
      <c r="I21" s="404"/>
      <c r="J21" s="404"/>
      <c r="K21" s="404"/>
      <c r="L21" s="404"/>
      <c r="M21" s="404"/>
      <c r="N21" s="395"/>
      <c r="O21" s="405"/>
      <c r="P21" s="189">
        <v>1</v>
      </c>
      <c r="Q21" s="189" t="s">
        <v>39</v>
      </c>
      <c r="R21" s="189">
        <v>1</v>
      </c>
      <c r="S21" s="405"/>
      <c r="T21" s="395"/>
      <c r="U21" s="396"/>
      <c r="V21" s="396"/>
      <c r="W21" s="396"/>
      <c r="X21" s="396"/>
      <c r="Y21" s="396"/>
      <c r="Z21" s="396"/>
      <c r="AA21" s="396"/>
      <c r="AC21" s="397"/>
      <c r="AD21" s="406"/>
      <c r="AE21" s="406"/>
      <c r="AF21" s="406"/>
      <c r="AG21" s="394"/>
    </row>
    <row r="22" spans="2:33" ht="14.1" customHeight="1">
      <c r="B22" s="393" t="s">
        <v>87</v>
      </c>
      <c r="C22" s="393" t="s">
        <v>5</v>
      </c>
      <c r="D22" s="403">
        <v>0.52430555555555558</v>
      </c>
      <c r="E22" s="403"/>
      <c r="F22" s="403"/>
      <c r="G22" s="404" t="str">
        <f>Z7</f>
        <v>さくらボン・ディ・ボーラ</v>
      </c>
      <c r="H22" s="404"/>
      <c r="I22" s="404"/>
      <c r="J22" s="404"/>
      <c r="K22" s="404"/>
      <c r="L22" s="404"/>
      <c r="M22" s="404"/>
      <c r="N22" s="395">
        <f>P22+P23</f>
        <v>7</v>
      </c>
      <c r="O22" s="405" t="s">
        <v>9</v>
      </c>
      <c r="P22" s="189">
        <v>4</v>
      </c>
      <c r="Q22" s="189" t="s">
        <v>39</v>
      </c>
      <c r="R22" s="189">
        <v>0</v>
      </c>
      <c r="S22" s="405" t="s">
        <v>10</v>
      </c>
      <c r="T22" s="395">
        <f>R22+R23</f>
        <v>0</v>
      </c>
      <c r="U22" s="396" t="str">
        <f>AD7</f>
        <v>藤原ＦＣ</v>
      </c>
      <c r="V22" s="396"/>
      <c r="W22" s="396"/>
      <c r="X22" s="396"/>
      <c r="Y22" s="396"/>
      <c r="Z22" s="396"/>
      <c r="AA22" s="396"/>
      <c r="AC22" s="397" t="s">
        <v>91</v>
      </c>
      <c r="AD22" s="406">
        <v>3</v>
      </c>
      <c r="AE22" s="406" t="s">
        <v>117</v>
      </c>
      <c r="AF22" s="406">
        <v>4</v>
      </c>
      <c r="AG22" s="394" t="s">
        <v>92</v>
      </c>
    </row>
    <row r="23" spans="2:33" ht="14.1" customHeight="1">
      <c r="B23" s="393"/>
      <c r="C23" s="393"/>
      <c r="D23" s="403"/>
      <c r="E23" s="403"/>
      <c r="F23" s="403"/>
      <c r="G23" s="404"/>
      <c r="H23" s="404"/>
      <c r="I23" s="404"/>
      <c r="J23" s="404"/>
      <c r="K23" s="404"/>
      <c r="L23" s="404"/>
      <c r="M23" s="404"/>
      <c r="N23" s="395"/>
      <c r="O23" s="405"/>
      <c r="P23" s="189">
        <v>3</v>
      </c>
      <c r="Q23" s="189" t="s">
        <v>39</v>
      </c>
      <c r="R23" s="189">
        <v>0</v>
      </c>
      <c r="S23" s="405"/>
      <c r="T23" s="395"/>
      <c r="U23" s="396"/>
      <c r="V23" s="396"/>
      <c r="W23" s="396"/>
      <c r="X23" s="396"/>
      <c r="Y23" s="396"/>
      <c r="Z23" s="396"/>
      <c r="AA23" s="396"/>
      <c r="AC23" s="397"/>
      <c r="AD23" s="406"/>
      <c r="AE23" s="406"/>
      <c r="AF23" s="406"/>
      <c r="AG23" s="394"/>
    </row>
    <row r="24" spans="2:33" ht="14.1" customHeight="1">
      <c r="B24" s="393" t="s">
        <v>86</v>
      </c>
      <c r="C24" s="393" t="s">
        <v>6</v>
      </c>
      <c r="D24" s="403">
        <v>0.54861111111111116</v>
      </c>
      <c r="E24" s="403"/>
      <c r="F24" s="403"/>
      <c r="G24" s="408" t="str">
        <f>C7</f>
        <v>ＴＥＡＭ　リフレＳＣ</v>
      </c>
      <c r="H24" s="408"/>
      <c r="I24" s="408"/>
      <c r="J24" s="408"/>
      <c r="K24" s="408"/>
      <c r="L24" s="408"/>
      <c r="M24" s="408"/>
      <c r="N24" s="395">
        <f>P24+P25</f>
        <v>2</v>
      </c>
      <c r="O24" s="405" t="s">
        <v>9</v>
      </c>
      <c r="P24" s="189">
        <v>1</v>
      </c>
      <c r="Q24" s="189" t="s">
        <v>39</v>
      </c>
      <c r="R24" s="189">
        <v>0</v>
      </c>
      <c r="S24" s="405" t="s">
        <v>10</v>
      </c>
      <c r="T24" s="395">
        <f>R24+R25</f>
        <v>2</v>
      </c>
      <c r="U24" s="409" t="str">
        <f>K7</f>
        <v>足利サッカークラブジュニア</v>
      </c>
      <c r="V24" s="409"/>
      <c r="W24" s="409"/>
      <c r="X24" s="409"/>
      <c r="Y24" s="409"/>
      <c r="Z24" s="409"/>
      <c r="AA24" s="409"/>
      <c r="AC24" s="397" t="s">
        <v>91</v>
      </c>
      <c r="AD24" s="406">
        <v>6</v>
      </c>
      <c r="AE24" s="406" t="s">
        <v>117</v>
      </c>
      <c r="AF24" s="406">
        <v>7</v>
      </c>
      <c r="AG24" s="394" t="s">
        <v>92</v>
      </c>
    </row>
    <row r="25" spans="2:33" ht="14.1" customHeight="1">
      <c r="B25" s="393"/>
      <c r="C25" s="393"/>
      <c r="D25" s="403"/>
      <c r="E25" s="403"/>
      <c r="F25" s="403"/>
      <c r="G25" s="408"/>
      <c r="H25" s="408"/>
      <c r="I25" s="408"/>
      <c r="J25" s="408"/>
      <c r="K25" s="408"/>
      <c r="L25" s="408"/>
      <c r="M25" s="408"/>
      <c r="N25" s="395"/>
      <c r="O25" s="405"/>
      <c r="P25" s="189">
        <v>1</v>
      </c>
      <c r="Q25" s="189" t="s">
        <v>39</v>
      </c>
      <c r="R25" s="189">
        <v>2</v>
      </c>
      <c r="S25" s="405"/>
      <c r="T25" s="395"/>
      <c r="U25" s="409"/>
      <c r="V25" s="409"/>
      <c r="W25" s="409"/>
      <c r="X25" s="409"/>
      <c r="Y25" s="409"/>
      <c r="Z25" s="409"/>
      <c r="AA25" s="409"/>
      <c r="AC25" s="397"/>
      <c r="AD25" s="406"/>
      <c r="AE25" s="406"/>
      <c r="AF25" s="406"/>
      <c r="AG25" s="394"/>
    </row>
    <row r="26" spans="2:33" ht="14.1" customHeight="1">
      <c r="B26" s="393" t="s">
        <v>87</v>
      </c>
      <c r="C26" s="393" t="s">
        <v>6</v>
      </c>
      <c r="D26" s="403">
        <v>0.54861111111111116</v>
      </c>
      <c r="E26" s="403"/>
      <c r="F26" s="403"/>
      <c r="G26" s="396" t="str">
        <f>G7</f>
        <v>大田原城山サッカークラブ</v>
      </c>
      <c r="H26" s="396"/>
      <c r="I26" s="396"/>
      <c r="J26" s="396"/>
      <c r="K26" s="396"/>
      <c r="L26" s="396"/>
      <c r="M26" s="396"/>
      <c r="N26" s="395">
        <f>P26+P27</f>
        <v>0</v>
      </c>
      <c r="O26" s="405" t="s">
        <v>9</v>
      </c>
      <c r="P26" s="189">
        <v>0</v>
      </c>
      <c r="Q26" s="189" t="s">
        <v>39</v>
      </c>
      <c r="R26" s="189">
        <v>1</v>
      </c>
      <c r="S26" s="405" t="s">
        <v>10</v>
      </c>
      <c r="T26" s="395">
        <f>R26+R27</f>
        <v>5</v>
      </c>
      <c r="U26" s="404" t="str">
        <f>O7</f>
        <v>ＦＣプリメーロ</v>
      </c>
      <c r="V26" s="404"/>
      <c r="W26" s="404"/>
      <c r="X26" s="404"/>
      <c r="Y26" s="404"/>
      <c r="Z26" s="404"/>
      <c r="AA26" s="404"/>
      <c r="AC26" s="397" t="s">
        <v>91</v>
      </c>
      <c r="AD26" s="406">
        <v>8</v>
      </c>
      <c r="AE26" s="406" t="s">
        <v>117</v>
      </c>
      <c r="AF26" s="406">
        <v>5</v>
      </c>
      <c r="AG26" s="394" t="s">
        <v>92</v>
      </c>
    </row>
    <row r="27" spans="2:33" ht="14.1" customHeight="1">
      <c r="B27" s="393"/>
      <c r="C27" s="393"/>
      <c r="D27" s="403"/>
      <c r="E27" s="403"/>
      <c r="F27" s="403"/>
      <c r="G27" s="396"/>
      <c r="H27" s="396"/>
      <c r="I27" s="396"/>
      <c r="J27" s="396"/>
      <c r="K27" s="396"/>
      <c r="L27" s="396"/>
      <c r="M27" s="396"/>
      <c r="N27" s="395"/>
      <c r="O27" s="405"/>
      <c r="P27" s="189">
        <v>0</v>
      </c>
      <c r="Q27" s="189" t="s">
        <v>39</v>
      </c>
      <c r="R27" s="189">
        <v>4</v>
      </c>
      <c r="S27" s="405"/>
      <c r="T27" s="395"/>
      <c r="U27" s="404"/>
      <c r="V27" s="404"/>
      <c r="W27" s="404"/>
      <c r="X27" s="404"/>
      <c r="Y27" s="404"/>
      <c r="Z27" s="404"/>
      <c r="AA27" s="404"/>
      <c r="AC27" s="397"/>
      <c r="AD27" s="406"/>
      <c r="AE27" s="406"/>
      <c r="AF27" s="406"/>
      <c r="AG27" s="394"/>
    </row>
    <row r="28" spans="2:33" ht="14.1" customHeight="1">
      <c r="B28" s="393" t="s">
        <v>86</v>
      </c>
      <c r="C28" s="393" t="s">
        <v>7</v>
      </c>
      <c r="D28" s="403">
        <v>0.57291666666666663</v>
      </c>
      <c r="E28" s="403"/>
      <c r="F28" s="403"/>
      <c r="G28" s="396" t="str">
        <f>R7</f>
        <v>ＦＣ中村Ｕ－１０</v>
      </c>
      <c r="H28" s="396"/>
      <c r="I28" s="396"/>
      <c r="J28" s="396"/>
      <c r="K28" s="396"/>
      <c r="L28" s="396"/>
      <c r="M28" s="396"/>
      <c r="N28" s="395">
        <f>P28+P29</f>
        <v>0</v>
      </c>
      <c r="O28" s="405" t="s">
        <v>9</v>
      </c>
      <c r="P28" s="189">
        <v>0</v>
      </c>
      <c r="Q28" s="189" t="s">
        <v>39</v>
      </c>
      <c r="R28" s="189">
        <v>0</v>
      </c>
      <c r="S28" s="405" t="s">
        <v>10</v>
      </c>
      <c r="T28" s="395">
        <f>R28+R29</f>
        <v>2</v>
      </c>
      <c r="U28" s="404" t="str">
        <f>Z7</f>
        <v>さくらボン・ディ・ボーラ</v>
      </c>
      <c r="V28" s="404"/>
      <c r="W28" s="404"/>
      <c r="X28" s="404"/>
      <c r="Y28" s="404"/>
      <c r="Z28" s="404"/>
      <c r="AA28" s="404"/>
      <c r="AC28" s="397" t="s">
        <v>91</v>
      </c>
      <c r="AD28" s="406">
        <v>2</v>
      </c>
      <c r="AE28" s="406" t="s">
        <v>117</v>
      </c>
      <c r="AF28" s="406">
        <v>3</v>
      </c>
      <c r="AG28" s="394" t="s">
        <v>92</v>
      </c>
    </row>
    <row r="29" spans="2:33" ht="14.1" customHeight="1">
      <c r="B29" s="393"/>
      <c r="C29" s="393"/>
      <c r="D29" s="403"/>
      <c r="E29" s="403"/>
      <c r="F29" s="403"/>
      <c r="G29" s="396"/>
      <c r="H29" s="396"/>
      <c r="I29" s="396"/>
      <c r="J29" s="396"/>
      <c r="K29" s="396"/>
      <c r="L29" s="396"/>
      <c r="M29" s="396"/>
      <c r="N29" s="395"/>
      <c r="O29" s="405"/>
      <c r="P29" s="189">
        <v>0</v>
      </c>
      <c r="Q29" s="189" t="s">
        <v>39</v>
      </c>
      <c r="R29" s="189">
        <v>2</v>
      </c>
      <c r="S29" s="405"/>
      <c r="T29" s="395"/>
      <c r="U29" s="404"/>
      <c r="V29" s="404"/>
      <c r="W29" s="404"/>
      <c r="X29" s="404"/>
      <c r="Y29" s="404"/>
      <c r="Z29" s="404"/>
      <c r="AA29" s="404"/>
      <c r="AC29" s="397"/>
      <c r="AD29" s="406"/>
      <c r="AE29" s="406"/>
      <c r="AF29" s="406"/>
      <c r="AG29" s="394"/>
    </row>
    <row r="30" spans="2:33" ht="14.1" customHeight="1">
      <c r="B30" s="393" t="s">
        <v>87</v>
      </c>
      <c r="C30" s="393" t="s">
        <v>7</v>
      </c>
      <c r="D30" s="403">
        <v>0.57291666666666663</v>
      </c>
      <c r="E30" s="403"/>
      <c r="F30" s="403"/>
      <c r="G30" s="404" t="str">
        <f>V7</f>
        <v>Ｓ４　スペランツァ</v>
      </c>
      <c r="H30" s="404"/>
      <c r="I30" s="404"/>
      <c r="J30" s="404"/>
      <c r="K30" s="404"/>
      <c r="L30" s="404"/>
      <c r="M30" s="404"/>
      <c r="N30" s="395">
        <f>P30+P31</f>
        <v>6</v>
      </c>
      <c r="O30" s="405" t="s">
        <v>9</v>
      </c>
      <c r="P30" s="189">
        <v>3</v>
      </c>
      <c r="Q30" s="189" t="s">
        <v>39</v>
      </c>
      <c r="R30" s="189">
        <v>0</v>
      </c>
      <c r="S30" s="405" t="s">
        <v>10</v>
      </c>
      <c r="T30" s="395">
        <f>R30+R31</f>
        <v>0</v>
      </c>
      <c r="U30" s="396" t="str">
        <f>AD7</f>
        <v>藤原ＦＣ</v>
      </c>
      <c r="V30" s="396"/>
      <c r="W30" s="396"/>
      <c r="X30" s="396"/>
      <c r="Y30" s="396"/>
      <c r="Z30" s="396"/>
      <c r="AA30" s="396"/>
      <c r="AC30" s="397" t="s">
        <v>91</v>
      </c>
      <c r="AD30" s="406">
        <v>4</v>
      </c>
      <c r="AE30" s="406" t="s">
        <v>117</v>
      </c>
      <c r="AF30" s="406">
        <v>1</v>
      </c>
      <c r="AG30" s="394" t="s">
        <v>92</v>
      </c>
    </row>
    <row r="31" spans="2:33" ht="14.1" customHeight="1">
      <c r="B31" s="393"/>
      <c r="C31" s="393"/>
      <c r="D31" s="403"/>
      <c r="E31" s="403"/>
      <c r="F31" s="403"/>
      <c r="G31" s="404"/>
      <c r="H31" s="404"/>
      <c r="I31" s="404"/>
      <c r="J31" s="404"/>
      <c r="K31" s="404"/>
      <c r="L31" s="404"/>
      <c r="M31" s="404"/>
      <c r="N31" s="395"/>
      <c r="O31" s="405"/>
      <c r="P31" s="189">
        <v>3</v>
      </c>
      <c r="Q31" s="189" t="s">
        <v>39</v>
      </c>
      <c r="R31" s="189">
        <v>0</v>
      </c>
      <c r="S31" s="405"/>
      <c r="T31" s="395"/>
      <c r="U31" s="396"/>
      <c r="V31" s="396"/>
      <c r="W31" s="396"/>
      <c r="X31" s="396"/>
      <c r="Y31" s="396"/>
      <c r="Z31" s="396"/>
      <c r="AA31" s="396"/>
      <c r="AC31" s="397"/>
      <c r="AD31" s="406"/>
      <c r="AE31" s="406"/>
      <c r="AF31" s="406"/>
      <c r="AG31" s="394"/>
    </row>
    <row r="32" spans="2:33" ht="14.1" customHeight="1">
      <c r="B32" s="393" t="s">
        <v>86</v>
      </c>
      <c r="C32" s="393" t="s">
        <v>8</v>
      </c>
      <c r="D32" s="403">
        <v>0.59722222222222221</v>
      </c>
      <c r="E32" s="403"/>
      <c r="F32" s="403"/>
      <c r="G32" s="404" t="str">
        <f>C7</f>
        <v>ＴＥＡＭ　リフレＳＣ</v>
      </c>
      <c r="H32" s="404"/>
      <c r="I32" s="404"/>
      <c r="J32" s="404"/>
      <c r="K32" s="404"/>
      <c r="L32" s="404"/>
      <c r="M32" s="404"/>
      <c r="N32" s="395">
        <f>P32+P33</f>
        <v>5</v>
      </c>
      <c r="O32" s="405" t="s">
        <v>9</v>
      </c>
      <c r="P32" s="189">
        <v>3</v>
      </c>
      <c r="Q32" s="189" t="s">
        <v>39</v>
      </c>
      <c r="R32" s="189">
        <v>0</v>
      </c>
      <c r="S32" s="405" t="s">
        <v>10</v>
      </c>
      <c r="T32" s="395">
        <f>R32+R33</f>
        <v>0</v>
      </c>
      <c r="U32" s="396" t="str">
        <f>O7</f>
        <v>ＦＣプリメーロ</v>
      </c>
      <c r="V32" s="396"/>
      <c r="W32" s="396"/>
      <c r="X32" s="396"/>
      <c r="Y32" s="396"/>
      <c r="Z32" s="396"/>
      <c r="AA32" s="396"/>
      <c r="AC32" s="397" t="s">
        <v>91</v>
      </c>
      <c r="AD32" s="406">
        <v>7</v>
      </c>
      <c r="AE32" s="406" t="s">
        <v>117</v>
      </c>
      <c r="AF32" s="406">
        <v>8</v>
      </c>
      <c r="AG32" s="394" t="s">
        <v>92</v>
      </c>
    </row>
    <row r="33" spans="2:33" ht="14.1" customHeight="1">
      <c r="B33" s="393"/>
      <c r="C33" s="393"/>
      <c r="D33" s="403"/>
      <c r="E33" s="403"/>
      <c r="F33" s="403"/>
      <c r="G33" s="404"/>
      <c r="H33" s="404"/>
      <c r="I33" s="404"/>
      <c r="J33" s="404"/>
      <c r="K33" s="404"/>
      <c r="L33" s="404"/>
      <c r="M33" s="404"/>
      <c r="N33" s="395"/>
      <c r="O33" s="405"/>
      <c r="P33" s="189">
        <v>2</v>
      </c>
      <c r="Q33" s="189" t="s">
        <v>39</v>
      </c>
      <c r="R33" s="189">
        <v>0</v>
      </c>
      <c r="S33" s="405"/>
      <c r="T33" s="395"/>
      <c r="U33" s="396"/>
      <c r="V33" s="396"/>
      <c r="W33" s="396"/>
      <c r="X33" s="396"/>
      <c r="Y33" s="396"/>
      <c r="Z33" s="396"/>
      <c r="AA33" s="396"/>
      <c r="AC33" s="397"/>
      <c r="AD33" s="406"/>
      <c r="AE33" s="406"/>
      <c r="AF33" s="406"/>
      <c r="AG33" s="394"/>
    </row>
    <row r="34" spans="2:33" ht="14.1" customHeight="1">
      <c r="B34" s="393" t="s">
        <v>87</v>
      </c>
      <c r="C34" s="393" t="s">
        <v>8</v>
      </c>
      <c r="D34" s="403">
        <v>0.59722222222222221</v>
      </c>
      <c r="E34" s="403"/>
      <c r="F34" s="403"/>
      <c r="G34" s="396" t="str">
        <f>G7</f>
        <v>大田原城山サッカークラブ</v>
      </c>
      <c r="H34" s="396"/>
      <c r="I34" s="396"/>
      <c r="J34" s="396"/>
      <c r="K34" s="396"/>
      <c r="L34" s="396"/>
      <c r="M34" s="396"/>
      <c r="N34" s="395">
        <f>P34+P35</f>
        <v>0</v>
      </c>
      <c r="O34" s="405" t="s">
        <v>9</v>
      </c>
      <c r="P34" s="189">
        <v>0</v>
      </c>
      <c r="Q34" s="189" t="s">
        <v>39</v>
      </c>
      <c r="R34" s="189">
        <v>8</v>
      </c>
      <c r="S34" s="405" t="s">
        <v>10</v>
      </c>
      <c r="T34" s="395">
        <f>R34+R35</f>
        <v>15</v>
      </c>
      <c r="U34" s="407" t="str">
        <f>K7</f>
        <v>足利サッカークラブジュニア</v>
      </c>
      <c r="V34" s="407"/>
      <c r="W34" s="407"/>
      <c r="X34" s="407"/>
      <c r="Y34" s="407"/>
      <c r="Z34" s="407"/>
      <c r="AA34" s="407"/>
      <c r="AC34" s="397" t="s">
        <v>91</v>
      </c>
      <c r="AD34" s="406">
        <v>5</v>
      </c>
      <c r="AE34" s="406" t="s">
        <v>117</v>
      </c>
      <c r="AF34" s="406">
        <v>6</v>
      </c>
      <c r="AG34" s="394" t="s">
        <v>92</v>
      </c>
    </row>
    <row r="35" spans="2:33" ht="14.1" customHeight="1">
      <c r="B35" s="393"/>
      <c r="C35" s="393"/>
      <c r="D35" s="403"/>
      <c r="E35" s="403"/>
      <c r="F35" s="403"/>
      <c r="G35" s="396"/>
      <c r="H35" s="396"/>
      <c r="I35" s="396"/>
      <c r="J35" s="396"/>
      <c r="K35" s="396"/>
      <c r="L35" s="396"/>
      <c r="M35" s="396"/>
      <c r="N35" s="395"/>
      <c r="O35" s="405"/>
      <c r="P35" s="189">
        <v>0</v>
      </c>
      <c r="Q35" s="189" t="s">
        <v>39</v>
      </c>
      <c r="R35" s="189">
        <v>7</v>
      </c>
      <c r="S35" s="405"/>
      <c r="T35" s="395"/>
      <c r="U35" s="407"/>
      <c r="V35" s="407"/>
      <c r="W35" s="407"/>
      <c r="X35" s="407"/>
      <c r="Y35" s="407"/>
      <c r="Z35" s="407"/>
      <c r="AA35" s="407"/>
      <c r="AC35" s="397"/>
      <c r="AD35" s="406"/>
      <c r="AE35" s="406"/>
      <c r="AF35" s="406"/>
      <c r="AG35" s="394"/>
    </row>
    <row r="36" spans="2:33" ht="14.1" customHeight="1">
      <c r="B36" s="393" t="s">
        <v>86</v>
      </c>
      <c r="C36" s="393" t="s">
        <v>0</v>
      </c>
      <c r="D36" s="403">
        <v>0.62152777777777779</v>
      </c>
      <c r="E36" s="403"/>
      <c r="F36" s="403"/>
      <c r="G36" s="404" t="str">
        <f>R7</f>
        <v>ＦＣ中村Ｕ－１０</v>
      </c>
      <c r="H36" s="404"/>
      <c r="I36" s="404"/>
      <c r="J36" s="404"/>
      <c r="K36" s="404"/>
      <c r="L36" s="404"/>
      <c r="M36" s="404"/>
      <c r="N36" s="395">
        <f>P36+P37</f>
        <v>7</v>
      </c>
      <c r="O36" s="405" t="s">
        <v>9</v>
      </c>
      <c r="P36" s="189">
        <v>3</v>
      </c>
      <c r="Q36" s="189" t="s">
        <v>39</v>
      </c>
      <c r="R36" s="189">
        <v>0</v>
      </c>
      <c r="S36" s="405" t="s">
        <v>10</v>
      </c>
      <c r="T36" s="395">
        <f>R36+R37</f>
        <v>0</v>
      </c>
      <c r="U36" s="396" t="str">
        <f>AD7</f>
        <v>藤原ＦＣ</v>
      </c>
      <c r="V36" s="396"/>
      <c r="W36" s="396"/>
      <c r="X36" s="396"/>
      <c r="Y36" s="396"/>
      <c r="Z36" s="396"/>
      <c r="AA36" s="396"/>
      <c r="AC36" s="397" t="s">
        <v>91</v>
      </c>
      <c r="AD36" s="406">
        <v>3</v>
      </c>
      <c r="AE36" s="406" t="s">
        <v>117</v>
      </c>
      <c r="AF36" s="406">
        <v>4</v>
      </c>
      <c r="AG36" s="394" t="s">
        <v>92</v>
      </c>
    </row>
    <row r="37" spans="2:33" ht="14.1" customHeight="1">
      <c r="B37" s="393"/>
      <c r="C37" s="393"/>
      <c r="D37" s="403"/>
      <c r="E37" s="403"/>
      <c r="F37" s="403"/>
      <c r="G37" s="404"/>
      <c r="H37" s="404"/>
      <c r="I37" s="404"/>
      <c r="J37" s="404"/>
      <c r="K37" s="404"/>
      <c r="L37" s="404"/>
      <c r="M37" s="404"/>
      <c r="N37" s="395"/>
      <c r="O37" s="405"/>
      <c r="P37" s="189">
        <v>4</v>
      </c>
      <c r="Q37" s="189" t="s">
        <v>39</v>
      </c>
      <c r="R37" s="189">
        <v>0</v>
      </c>
      <c r="S37" s="405"/>
      <c r="T37" s="395"/>
      <c r="U37" s="396"/>
      <c r="V37" s="396"/>
      <c r="W37" s="396"/>
      <c r="X37" s="396"/>
      <c r="Y37" s="396"/>
      <c r="Z37" s="396"/>
      <c r="AA37" s="396"/>
      <c r="AC37" s="397"/>
      <c r="AD37" s="406"/>
      <c r="AE37" s="406"/>
      <c r="AF37" s="406"/>
      <c r="AG37" s="394"/>
    </row>
    <row r="38" spans="2:33" ht="14.1" customHeight="1">
      <c r="B38" s="393" t="s">
        <v>87</v>
      </c>
      <c r="C38" s="393" t="s">
        <v>0</v>
      </c>
      <c r="D38" s="403">
        <v>0.62152777777777779</v>
      </c>
      <c r="E38" s="403"/>
      <c r="F38" s="403"/>
      <c r="G38" s="396" t="str">
        <f>V7</f>
        <v>Ｓ４　スペランツァ</v>
      </c>
      <c r="H38" s="396"/>
      <c r="I38" s="396"/>
      <c r="J38" s="396"/>
      <c r="K38" s="396"/>
      <c r="L38" s="396"/>
      <c r="M38" s="396"/>
      <c r="N38" s="395">
        <f>P38+P39</f>
        <v>1</v>
      </c>
      <c r="O38" s="405" t="s">
        <v>9</v>
      </c>
      <c r="P38" s="189">
        <v>0</v>
      </c>
      <c r="Q38" s="189" t="s">
        <v>39</v>
      </c>
      <c r="R38" s="189">
        <v>5</v>
      </c>
      <c r="S38" s="405" t="s">
        <v>10</v>
      </c>
      <c r="T38" s="395">
        <f>R38+R39</f>
        <v>8</v>
      </c>
      <c r="U38" s="404" t="str">
        <f>Z7</f>
        <v>さくらボン・ディ・ボーラ</v>
      </c>
      <c r="V38" s="404"/>
      <c r="W38" s="404"/>
      <c r="X38" s="404"/>
      <c r="Y38" s="404"/>
      <c r="Z38" s="404"/>
      <c r="AA38" s="404"/>
      <c r="AC38" s="397" t="s">
        <v>91</v>
      </c>
      <c r="AD38" s="406">
        <v>1</v>
      </c>
      <c r="AE38" s="406" t="s">
        <v>117</v>
      </c>
      <c r="AF38" s="406">
        <v>2</v>
      </c>
      <c r="AG38" s="394" t="s">
        <v>92</v>
      </c>
    </row>
    <row r="39" spans="2:33" ht="14.1" customHeight="1">
      <c r="B39" s="393"/>
      <c r="C39" s="393"/>
      <c r="D39" s="403"/>
      <c r="E39" s="403"/>
      <c r="F39" s="403"/>
      <c r="G39" s="396"/>
      <c r="H39" s="396"/>
      <c r="I39" s="396"/>
      <c r="J39" s="396"/>
      <c r="K39" s="396"/>
      <c r="L39" s="396"/>
      <c r="M39" s="396"/>
      <c r="N39" s="395"/>
      <c r="O39" s="405"/>
      <c r="P39" s="189">
        <v>1</v>
      </c>
      <c r="Q39" s="189" t="s">
        <v>39</v>
      </c>
      <c r="R39" s="189">
        <v>3</v>
      </c>
      <c r="S39" s="405"/>
      <c r="T39" s="395"/>
      <c r="U39" s="404"/>
      <c r="V39" s="404"/>
      <c r="W39" s="404"/>
      <c r="X39" s="404"/>
      <c r="Y39" s="404"/>
      <c r="Z39" s="404"/>
      <c r="AA39" s="404"/>
      <c r="AC39" s="397"/>
      <c r="AD39" s="406"/>
      <c r="AE39" s="406"/>
      <c r="AF39" s="406"/>
      <c r="AG39" s="394"/>
    </row>
    <row r="40" spans="2:33" ht="8.1" customHeight="1"/>
    <row r="41" spans="2:33" ht="19.5" customHeight="1">
      <c r="B41" s="410" t="str">
        <f>I3 &amp;"リーグ"</f>
        <v>Aリーグ</v>
      </c>
      <c r="C41" s="411"/>
      <c r="D41" s="411"/>
      <c r="E41" s="412"/>
      <c r="F41" s="444" t="str">
        <f>B43</f>
        <v>ＴＥＡＭ　リフレＳＣ</v>
      </c>
      <c r="G41" s="445"/>
      <c r="H41" s="448" t="str">
        <f>B45</f>
        <v>大田原城山サッカークラブ</v>
      </c>
      <c r="I41" s="449"/>
      <c r="J41" s="452" t="str">
        <f>B47</f>
        <v>足利サッカークラブジュニア</v>
      </c>
      <c r="K41" s="453"/>
      <c r="L41" s="430" t="str">
        <f>B49</f>
        <v>ＦＣプリメーロ</v>
      </c>
      <c r="M41" s="432"/>
      <c r="N41" s="416" t="s">
        <v>1</v>
      </c>
      <c r="O41" s="416" t="s">
        <v>2</v>
      </c>
      <c r="P41" s="416" t="s">
        <v>3</v>
      </c>
      <c r="Q41" s="92"/>
      <c r="R41" s="410" t="str">
        <f>X3 &amp;"リーグ"</f>
        <v>AAリーグ</v>
      </c>
      <c r="S41" s="411"/>
      <c r="T41" s="411"/>
      <c r="U41" s="412"/>
      <c r="V41" s="418" t="str">
        <f>R7</f>
        <v>ＦＣ中村Ｕ－１０</v>
      </c>
      <c r="W41" s="420"/>
      <c r="X41" s="436" t="str">
        <f>V7</f>
        <v>Ｓ４　スペランツァ</v>
      </c>
      <c r="Y41" s="437"/>
      <c r="Z41" s="440" t="str">
        <f>Z7</f>
        <v>さくらボン・ディ・ボーラ</v>
      </c>
      <c r="AA41" s="441"/>
      <c r="AB41" s="418" t="str">
        <f>AD7</f>
        <v>藤原ＦＣ</v>
      </c>
      <c r="AC41" s="420"/>
      <c r="AD41" s="416" t="s">
        <v>1</v>
      </c>
      <c r="AE41" s="416" t="s">
        <v>2</v>
      </c>
      <c r="AF41" s="416" t="s">
        <v>3</v>
      </c>
    </row>
    <row r="42" spans="2:33" ht="20.100000000000001" customHeight="1">
      <c r="B42" s="413"/>
      <c r="C42" s="414"/>
      <c r="D42" s="414"/>
      <c r="E42" s="415"/>
      <c r="F42" s="446"/>
      <c r="G42" s="447"/>
      <c r="H42" s="450"/>
      <c r="I42" s="451"/>
      <c r="J42" s="454"/>
      <c r="K42" s="455"/>
      <c r="L42" s="433"/>
      <c r="M42" s="435"/>
      <c r="N42" s="417"/>
      <c r="O42" s="417"/>
      <c r="P42" s="417"/>
      <c r="Q42" s="92"/>
      <c r="R42" s="413"/>
      <c r="S42" s="414"/>
      <c r="T42" s="414"/>
      <c r="U42" s="415"/>
      <c r="V42" s="421"/>
      <c r="W42" s="423"/>
      <c r="X42" s="438"/>
      <c r="Y42" s="439"/>
      <c r="Z42" s="442"/>
      <c r="AA42" s="443"/>
      <c r="AB42" s="421"/>
      <c r="AC42" s="423"/>
      <c r="AD42" s="417"/>
      <c r="AE42" s="417"/>
      <c r="AF42" s="417"/>
    </row>
    <row r="43" spans="2:33" ht="20.100000000000001" customHeight="1">
      <c r="B43" s="418" t="str">
        <f>C7</f>
        <v>ＴＥＡＭ　リフレＳＣ</v>
      </c>
      <c r="C43" s="419"/>
      <c r="D43" s="419"/>
      <c r="E43" s="420"/>
      <c r="F43" s="424"/>
      <c r="G43" s="425"/>
      <c r="H43" s="192">
        <f>N16</f>
        <v>11</v>
      </c>
      <c r="I43" s="192">
        <f>T16</f>
        <v>0</v>
      </c>
      <c r="J43" s="192">
        <f>N24</f>
        <v>2</v>
      </c>
      <c r="K43" s="192">
        <f>T24</f>
        <v>2</v>
      </c>
      <c r="L43" s="192">
        <f>N32</f>
        <v>5</v>
      </c>
      <c r="M43" s="192">
        <f>T32</f>
        <v>0</v>
      </c>
      <c r="N43" s="428">
        <f>COUNTIF(F44:M44,"○")*3+COUNTIF(F44:M44,"△")</f>
        <v>7</v>
      </c>
      <c r="O43" s="428">
        <f>H43-I43+J43-K43+L43-M43</f>
        <v>16</v>
      </c>
      <c r="P43" s="428">
        <v>2</v>
      </c>
      <c r="Q43" s="176"/>
      <c r="R43" s="430" t="str">
        <f>R7</f>
        <v>ＦＣ中村Ｕ－１０</v>
      </c>
      <c r="S43" s="431"/>
      <c r="T43" s="431"/>
      <c r="U43" s="432"/>
      <c r="V43" s="424"/>
      <c r="W43" s="425"/>
      <c r="X43" s="192">
        <f>N20</f>
        <v>4</v>
      </c>
      <c r="Y43" s="192">
        <f>T20</f>
        <v>1</v>
      </c>
      <c r="Z43" s="192">
        <f>N28</f>
        <v>0</v>
      </c>
      <c r="AA43" s="192">
        <f>T28</f>
        <v>2</v>
      </c>
      <c r="AB43" s="192">
        <f>N36</f>
        <v>7</v>
      </c>
      <c r="AC43" s="192">
        <f>T36</f>
        <v>0</v>
      </c>
      <c r="AD43" s="428">
        <f>COUNTIF(V44:AC44,"○")*3+COUNTIF(V44:AC44,"△")</f>
        <v>6</v>
      </c>
      <c r="AE43" s="428">
        <f>X43-Y43+Z43-AA43+AB43-AC43</f>
        <v>8</v>
      </c>
      <c r="AF43" s="428">
        <v>2</v>
      </c>
    </row>
    <row r="44" spans="2:33" ht="20.100000000000001" customHeight="1">
      <c r="B44" s="421"/>
      <c r="C44" s="422"/>
      <c r="D44" s="422"/>
      <c r="E44" s="423"/>
      <c r="F44" s="426"/>
      <c r="G44" s="427"/>
      <c r="H44" s="458" t="str">
        <f>IF(H43&gt;I43,"○",IF(H43&lt;I43,"×",IF(H43=I43,"△")))</f>
        <v>○</v>
      </c>
      <c r="I44" s="459"/>
      <c r="J44" s="458" t="str">
        <f>IF(J43&gt;K43,"○",IF(J43&lt;K43,"×",IF(J43=K43,"△")))</f>
        <v>△</v>
      </c>
      <c r="K44" s="459"/>
      <c r="L44" s="458" t="str">
        <f>IF(L43&gt;M43,"○",IF(L43&lt;M43,"×",IF(L43=M43,"△")))</f>
        <v>○</v>
      </c>
      <c r="M44" s="459"/>
      <c r="N44" s="429"/>
      <c r="O44" s="429"/>
      <c r="P44" s="429"/>
      <c r="Q44" s="176"/>
      <c r="R44" s="433"/>
      <c r="S44" s="434"/>
      <c r="T44" s="434"/>
      <c r="U44" s="435"/>
      <c r="V44" s="426"/>
      <c r="W44" s="427"/>
      <c r="X44" s="458" t="str">
        <f>IF(X43&gt;Y43,"○",IF(X43&lt;Y43,"×",IF(X43=Y43,"△")))</f>
        <v>○</v>
      </c>
      <c r="Y44" s="459"/>
      <c r="Z44" s="458" t="str">
        <f>IF(Z43&gt;AA43,"○",IF(Z43&lt;AA43,"×",IF(Z43=AA43,"△")))</f>
        <v>×</v>
      </c>
      <c r="AA44" s="459"/>
      <c r="AB44" s="458" t="str">
        <f>IF(AB43&gt;AC43,"○",IF(AB43&lt;AC43,"×",IF(AB43=AC43,"△")))</f>
        <v>○</v>
      </c>
      <c r="AC44" s="459"/>
      <c r="AD44" s="429"/>
      <c r="AE44" s="429"/>
      <c r="AF44" s="429"/>
    </row>
    <row r="45" spans="2:33" ht="20.100000000000001" customHeight="1">
      <c r="B45" s="444" t="str">
        <f>G7</f>
        <v>大田原城山サッカークラブ</v>
      </c>
      <c r="C45" s="456"/>
      <c r="D45" s="456"/>
      <c r="E45" s="445"/>
      <c r="F45" s="192">
        <f>I43</f>
        <v>0</v>
      </c>
      <c r="G45" s="192">
        <f>H43</f>
        <v>11</v>
      </c>
      <c r="H45" s="424"/>
      <c r="I45" s="425"/>
      <c r="J45" s="192">
        <f>N34</f>
        <v>0</v>
      </c>
      <c r="K45" s="192">
        <f>T34</f>
        <v>15</v>
      </c>
      <c r="L45" s="192">
        <f>N26</f>
        <v>0</v>
      </c>
      <c r="M45" s="192">
        <f>T26</f>
        <v>5</v>
      </c>
      <c r="N45" s="428">
        <f>COUNTIF(F46:M46,"○")*3+COUNTIF(F46:M46,"△")</f>
        <v>0</v>
      </c>
      <c r="O45" s="428">
        <f>F45-G45+J45-K45+L45-M45</f>
        <v>-31</v>
      </c>
      <c r="P45" s="428">
        <v>4</v>
      </c>
      <c r="Q45" s="176"/>
      <c r="R45" s="418" t="str">
        <f>V7</f>
        <v>Ｓ４　スペランツァ</v>
      </c>
      <c r="S45" s="419"/>
      <c r="T45" s="419"/>
      <c r="U45" s="420"/>
      <c r="V45" s="192">
        <f>Y43</f>
        <v>1</v>
      </c>
      <c r="W45" s="192">
        <f>X43</f>
        <v>4</v>
      </c>
      <c r="X45" s="424"/>
      <c r="Y45" s="425"/>
      <c r="Z45" s="192">
        <f>N38</f>
        <v>1</v>
      </c>
      <c r="AA45" s="192">
        <f>T38</f>
        <v>8</v>
      </c>
      <c r="AB45" s="192">
        <f>N30</f>
        <v>6</v>
      </c>
      <c r="AC45" s="192">
        <f>T30</f>
        <v>0</v>
      </c>
      <c r="AD45" s="428">
        <f>COUNTIF(V46:AC46,"○")*3+COUNTIF(V46:AC46,"△")</f>
        <v>3</v>
      </c>
      <c r="AE45" s="428">
        <f>V45-W45+Z45-AA45+AB45-AC45</f>
        <v>-4</v>
      </c>
      <c r="AF45" s="428">
        <v>3</v>
      </c>
    </row>
    <row r="46" spans="2:33" ht="20.100000000000001" customHeight="1">
      <c r="B46" s="446"/>
      <c r="C46" s="457"/>
      <c r="D46" s="457"/>
      <c r="E46" s="447"/>
      <c r="F46" s="458" t="str">
        <f>IF(F45&gt;G45,"○",IF(F45&lt;G45,"×",IF(F45=G45,"△")))</f>
        <v>×</v>
      </c>
      <c r="G46" s="459"/>
      <c r="H46" s="426"/>
      <c r="I46" s="427"/>
      <c r="J46" s="458" t="str">
        <f>IF(J45&gt;K45,"○",IF(J45&lt;K45,"×",IF(J45=K45,"△")))</f>
        <v>×</v>
      </c>
      <c r="K46" s="459"/>
      <c r="L46" s="458" t="str">
        <f>IF(L45&gt;M45,"○",IF(L45&lt;M45,"×",IF(L45=M45,"△")))</f>
        <v>×</v>
      </c>
      <c r="M46" s="459"/>
      <c r="N46" s="429"/>
      <c r="O46" s="429"/>
      <c r="P46" s="429"/>
      <c r="Q46" s="176"/>
      <c r="R46" s="421"/>
      <c r="S46" s="422"/>
      <c r="T46" s="422"/>
      <c r="U46" s="423"/>
      <c r="V46" s="458" t="str">
        <f>IF(V45&gt;W45,"○",IF(V45&lt;W45,"×",IF(V45=W45,"△")))</f>
        <v>×</v>
      </c>
      <c r="W46" s="459"/>
      <c r="X46" s="426"/>
      <c r="Y46" s="427"/>
      <c r="Z46" s="458" t="str">
        <f>IF(Z45&gt;AA45,"○",IF(Z45&lt;AA45,"×",IF(Z45=AA45,"△")))</f>
        <v>×</v>
      </c>
      <c r="AA46" s="459"/>
      <c r="AB46" s="458" t="str">
        <f>IF(AB45&gt;AC45,"○",IF(AB45&lt;AC45,"×",IF(AB45=AC45,"△")))</f>
        <v>○</v>
      </c>
      <c r="AC46" s="459"/>
      <c r="AD46" s="429"/>
      <c r="AE46" s="429"/>
      <c r="AF46" s="429"/>
    </row>
    <row r="47" spans="2:33" ht="20.100000000000001" customHeight="1">
      <c r="B47" s="460" t="str">
        <f>K7</f>
        <v>足利サッカークラブジュニア</v>
      </c>
      <c r="C47" s="461"/>
      <c r="D47" s="461"/>
      <c r="E47" s="462"/>
      <c r="F47" s="192">
        <f>K43</f>
        <v>2</v>
      </c>
      <c r="G47" s="192">
        <f>J43</f>
        <v>2</v>
      </c>
      <c r="H47" s="192">
        <f>K45</f>
        <v>15</v>
      </c>
      <c r="I47" s="192">
        <f>J45</f>
        <v>0</v>
      </c>
      <c r="J47" s="424"/>
      <c r="K47" s="425"/>
      <c r="L47" s="192">
        <f>N18</f>
        <v>6</v>
      </c>
      <c r="M47" s="192">
        <f>T18</f>
        <v>0</v>
      </c>
      <c r="N47" s="428">
        <f>COUNTIF(F48:M48,"○")*3+COUNTIF(F48:M48,"△")</f>
        <v>7</v>
      </c>
      <c r="O47" s="428">
        <f>F47-G47+H47-I47+L47-M47</f>
        <v>21</v>
      </c>
      <c r="P47" s="428">
        <v>1</v>
      </c>
      <c r="Q47" s="176"/>
      <c r="R47" s="466" t="str">
        <f>Z7</f>
        <v>さくらボン・ディ・ボーラ</v>
      </c>
      <c r="S47" s="467"/>
      <c r="T47" s="467"/>
      <c r="U47" s="468"/>
      <c r="V47" s="192">
        <f>AA43</f>
        <v>2</v>
      </c>
      <c r="W47" s="192">
        <f>Z43</f>
        <v>0</v>
      </c>
      <c r="X47" s="192">
        <f>AA45</f>
        <v>8</v>
      </c>
      <c r="Y47" s="192">
        <f>Z45</f>
        <v>1</v>
      </c>
      <c r="Z47" s="424"/>
      <c r="AA47" s="425"/>
      <c r="AB47" s="192">
        <f>N22</f>
        <v>7</v>
      </c>
      <c r="AC47" s="192">
        <f>T22</f>
        <v>0</v>
      </c>
      <c r="AD47" s="428">
        <f>COUNTIF(V48:AC48,"○")*3+COUNTIF(V48:AC48,"△")</f>
        <v>9</v>
      </c>
      <c r="AE47" s="428">
        <f>V47-W47+X47-Y47+AB47-AC47</f>
        <v>16</v>
      </c>
      <c r="AF47" s="428">
        <v>1</v>
      </c>
    </row>
    <row r="48" spans="2:33" ht="20.100000000000001" customHeight="1">
      <c r="B48" s="463"/>
      <c r="C48" s="464"/>
      <c r="D48" s="464"/>
      <c r="E48" s="465"/>
      <c r="F48" s="458" t="str">
        <f>IF(F47&gt;G47,"○",IF(F47&lt;G47,"×",IF(F47=G47,"△")))</f>
        <v>△</v>
      </c>
      <c r="G48" s="459"/>
      <c r="H48" s="458" t="str">
        <f>IF(H47&gt;I47,"○",IF(H47&lt;I47,"×",IF(H47=I47,"△")))</f>
        <v>○</v>
      </c>
      <c r="I48" s="459"/>
      <c r="J48" s="426"/>
      <c r="K48" s="427"/>
      <c r="L48" s="458" t="str">
        <f>IF(L47&gt;M47,"○",IF(L47&lt;M47,"×",IF(L47=M47,"△")))</f>
        <v>○</v>
      </c>
      <c r="M48" s="459"/>
      <c r="N48" s="429"/>
      <c r="O48" s="429"/>
      <c r="P48" s="429"/>
      <c r="Q48" s="176"/>
      <c r="R48" s="469"/>
      <c r="S48" s="470"/>
      <c r="T48" s="470"/>
      <c r="U48" s="471"/>
      <c r="V48" s="458" t="str">
        <f>IF(V47&gt;W47,"○",IF(V47&lt;W47,"×",IF(V47=W47,"△")))</f>
        <v>○</v>
      </c>
      <c r="W48" s="459"/>
      <c r="X48" s="458" t="str">
        <f>IF(X47&gt;Y47,"○",IF(X47&lt;Y47,"×",IF(X47=Y47,"△")))</f>
        <v>○</v>
      </c>
      <c r="Y48" s="459"/>
      <c r="Z48" s="426"/>
      <c r="AA48" s="427"/>
      <c r="AB48" s="458" t="str">
        <f>IF(AB47&gt;AC47,"○",IF(AB47&lt;AC47,"×",IF(AB47=AC47,"△")))</f>
        <v>○</v>
      </c>
      <c r="AC48" s="459"/>
      <c r="AD48" s="429"/>
      <c r="AE48" s="429"/>
      <c r="AF48" s="429"/>
    </row>
    <row r="49" spans="1:33" ht="20.100000000000001" customHeight="1">
      <c r="B49" s="430" t="str">
        <f>O7</f>
        <v>ＦＣプリメーロ</v>
      </c>
      <c r="C49" s="431"/>
      <c r="D49" s="431"/>
      <c r="E49" s="432"/>
      <c r="F49" s="192">
        <f>M43</f>
        <v>0</v>
      </c>
      <c r="G49" s="192">
        <f>L43</f>
        <v>5</v>
      </c>
      <c r="H49" s="192">
        <f>M45</f>
        <v>5</v>
      </c>
      <c r="I49" s="192">
        <f>L45</f>
        <v>0</v>
      </c>
      <c r="J49" s="192">
        <f>M47</f>
        <v>0</v>
      </c>
      <c r="K49" s="192">
        <f>L47</f>
        <v>6</v>
      </c>
      <c r="L49" s="424"/>
      <c r="M49" s="425"/>
      <c r="N49" s="428">
        <f>COUNTIF(F50:M50,"○")*3+COUNTIF(F50:M50,"△")</f>
        <v>3</v>
      </c>
      <c r="O49" s="428">
        <f>F49-G49+H49-I49+J49-K49</f>
        <v>-6</v>
      </c>
      <c r="P49" s="428">
        <v>3</v>
      </c>
      <c r="Q49" s="176"/>
      <c r="R49" s="430" t="str">
        <f>AD7</f>
        <v>藤原ＦＣ</v>
      </c>
      <c r="S49" s="431"/>
      <c r="T49" s="431"/>
      <c r="U49" s="432"/>
      <c r="V49" s="192">
        <f>AC43</f>
        <v>0</v>
      </c>
      <c r="W49" s="192">
        <f>AB43</f>
        <v>7</v>
      </c>
      <c r="X49" s="192">
        <f>AC45</f>
        <v>0</v>
      </c>
      <c r="Y49" s="192">
        <f>AB45</f>
        <v>6</v>
      </c>
      <c r="Z49" s="192">
        <f>AC47</f>
        <v>0</v>
      </c>
      <c r="AA49" s="192">
        <f>AB47</f>
        <v>7</v>
      </c>
      <c r="AB49" s="424"/>
      <c r="AC49" s="425"/>
      <c r="AD49" s="428">
        <f>COUNTIF(V50:AC50,"○")*3+COUNTIF(V50:AC50,"△")</f>
        <v>0</v>
      </c>
      <c r="AE49" s="428">
        <f>V49-W49+X49-Y49+Z49-AA49</f>
        <v>-20</v>
      </c>
      <c r="AF49" s="428">
        <v>4</v>
      </c>
    </row>
    <row r="50" spans="1:33" ht="20.100000000000001" customHeight="1">
      <c r="B50" s="433"/>
      <c r="C50" s="434"/>
      <c r="D50" s="434"/>
      <c r="E50" s="435"/>
      <c r="F50" s="458" t="str">
        <f>IF(F49&gt;G49,"○",IF(F49&lt;G49,"×",IF(F49=G49,"△")))</f>
        <v>×</v>
      </c>
      <c r="G50" s="459"/>
      <c r="H50" s="458" t="str">
        <f>IF(H49&gt;I49,"○",IF(H49&lt;I49,"×",IF(H49=I49,"△")))</f>
        <v>○</v>
      </c>
      <c r="I50" s="459"/>
      <c r="J50" s="458" t="str">
        <f>IF(J49&gt;K49,"○",IF(J49&lt;K49,"×",IF(J49=K49,"△")))</f>
        <v>×</v>
      </c>
      <c r="K50" s="459"/>
      <c r="L50" s="426"/>
      <c r="M50" s="427"/>
      <c r="N50" s="429"/>
      <c r="O50" s="429"/>
      <c r="P50" s="429"/>
      <c r="Q50" s="176"/>
      <c r="R50" s="433"/>
      <c r="S50" s="434"/>
      <c r="T50" s="434"/>
      <c r="U50" s="435"/>
      <c r="V50" s="458" t="str">
        <f>IF(V49&gt;W49,"○",IF(V49&lt;W49,"×",IF(V49=W49,"△")))</f>
        <v>×</v>
      </c>
      <c r="W50" s="459"/>
      <c r="X50" s="458" t="str">
        <f>IF(X49&gt;Y49,"○",IF(X49&lt;Y49,"×",IF(X49=Y49,"△")))</f>
        <v>×</v>
      </c>
      <c r="Y50" s="459"/>
      <c r="Z50" s="458" t="str">
        <f>IF(Z49&gt;AA49,"○",IF(Z49&lt;AA49,"×",IF(Z49=AA49,"△")))</f>
        <v>×</v>
      </c>
      <c r="AA50" s="459"/>
      <c r="AB50" s="426"/>
      <c r="AC50" s="427"/>
      <c r="AD50" s="429"/>
      <c r="AE50" s="429"/>
      <c r="AF50" s="429"/>
    </row>
    <row r="51" spans="1:33" ht="20.100000000000001" customHeight="1"/>
    <row r="52" spans="1:33" ht="21.75" customHeight="1">
      <c r="A52" s="9" t="str">
        <f>A1</f>
        <v>■第1日　10月12日</v>
      </c>
      <c r="B52" s="57"/>
      <c r="C52" s="57"/>
      <c r="D52" s="57"/>
      <c r="E52" s="57"/>
      <c r="F52" s="57"/>
      <c r="G52" s="57"/>
      <c r="H52" s="57"/>
      <c r="I52" s="391" t="str">
        <f>U10組合せ!Q3</f>
        <v>１次ラウンド</v>
      </c>
      <c r="J52" s="391"/>
      <c r="K52" s="391"/>
      <c r="L52" s="391"/>
      <c r="M52" s="391"/>
      <c r="N52" s="84"/>
      <c r="O52" s="84"/>
      <c r="P52" s="84"/>
      <c r="Q52" s="84"/>
      <c r="R52" s="84"/>
      <c r="T52" s="392" t="s">
        <v>77</v>
      </c>
      <c r="U52" s="392"/>
      <c r="V52" s="392"/>
      <c r="W52" s="392"/>
      <c r="X52" s="391" t="str">
        <f>U10組合せ!A24</f>
        <v>真岡ハイトラ運動公園運動広場1</v>
      </c>
      <c r="Y52" s="391"/>
      <c r="Z52" s="391"/>
      <c r="AA52" s="391"/>
      <c r="AB52" s="391"/>
      <c r="AC52" s="391"/>
      <c r="AD52" s="391"/>
      <c r="AE52" s="391"/>
      <c r="AF52" s="391"/>
      <c r="AG52" s="391"/>
    </row>
    <row r="53" spans="1:3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182"/>
      <c r="S53" s="182"/>
      <c r="T53" s="182"/>
      <c r="U53" s="182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>
      <c r="A54" s="9"/>
      <c r="B54" s="9"/>
      <c r="C54" s="9"/>
      <c r="D54" s="9"/>
      <c r="E54" s="9"/>
      <c r="F54" s="9"/>
      <c r="G54" s="9"/>
      <c r="I54" s="392" t="s">
        <v>40</v>
      </c>
      <c r="J54" s="392"/>
      <c r="M54" s="182"/>
      <c r="R54" s="182"/>
      <c r="S54" s="182"/>
      <c r="T54" s="182"/>
      <c r="U54" s="182"/>
      <c r="V54" s="10"/>
      <c r="X54" s="392" t="s">
        <v>75</v>
      </c>
      <c r="Y54" s="392"/>
      <c r="Z54" s="9"/>
    </row>
    <row r="55" spans="1:33" ht="20.100000000000001" customHeight="1" thickBot="1">
      <c r="A55" s="1"/>
      <c r="B55" s="1"/>
      <c r="C55" s="1"/>
      <c r="D55" s="1"/>
      <c r="E55" s="1"/>
      <c r="F55" s="1"/>
      <c r="G55" s="1"/>
      <c r="H55" s="1"/>
      <c r="I55" s="1"/>
      <c r="J55" s="219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1"/>
      <c r="Y55" s="3"/>
      <c r="Z55" s="1"/>
      <c r="AA55" s="1"/>
      <c r="AB55" s="1"/>
      <c r="AC55" s="1"/>
      <c r="AD55" s="1"/>
    </row>
    <row r="56" spans="1:33" ht="20.100000000000001" customHeight="1" thickTop="1">
      <c r="A56" s="1"/>
      <c r="B56" s="1"/>
      <c r="C56" s="1"/>
      <c r="D56" s="47"/>
      <c r="E56" s="12"/>
      <c r="F56" s="12"/>
      <c r="G56" s="184"/>
      <c r="H56" s="11"/>
      <c r="I56" s="87"/>
      <c r="J56" s="239"/>
      <c r="K56" s="240"/>
      <c r="L56" s="47"/>
      <c r="M56" s="12"/>
      <c r="N56" s="12"/>
      <c r="O56" s="13"/>
      <c r="P56" s="1"/>
      <c r="Q56" s="1"/>
      <c r="R56" s="1"/>
      <c r="S56" s="47"/>
      <c r="T56" s="12"/>
      <c r="U56" s="12"/>
      <c r="V56" s="184"/>
      <c r="W56" s="11"/>
      <c r="X56" s="87"/>
      <c r="Y56" s="239"/>
      <c r="Z56" s="240"/>
      <c r="AA56" s="12"/>
      <c r="AB56" s="12"/>
      <c r="AC56" s="12"/>
      <c r="AD56" s="13"/>
    </row>
    <row r="57" spans="1:33" ht="20.100000000000001" customHeight="1">
      <c r="A57" s="1"/>
      <c r="B57" s="1"/>
      <c r="C57" s="393">
        <v>1</v>
      </c>
      <c r="D57" s="393"/>
      <c r="E57" s="176"/>
      <c r="F57" s="1"/>
      <c r="G57" s="393">
        <v>2</v>
      </c>
      <c r="H57" s="393"/>
      <c r="I57" s="176"/>
      <c r="J57" s="1"/>
      <c r="K57" s="393">
        <v>3</v>
      </c>
      <c r="L57" s="393"/>
      <c r="M57" s="176"/>
      <c r="N57" s="1"/>
      <c r="O57" s="393">
        <v>4</v>
      </c>
      <c r="P57" s="393"/>
      <c r="Q57" s="1"/>
      <c r="R57" s="393">
        <v>5</v>
      </c>
      <c r="S57" s="393"/>
      <c r="T57" s="176"/>
      <c r="U57" s="1"/>
      <c r="V57" s="393">
        <v>6</v>
      </c>
      <c r="W57" s="393"/>
      <c r="X57" s="176"/>
      <c r="Y57" s="1"/>
      <c r="Z57" s="393">
        <v>7</v>
      </c>
      <c r="AA57" s="393"/>
      <c r="AB57" s="176"/>
      <c r="AC57" s="1"/>
      <c r="AD57" s="393">
        <v>8</v>
      </c>
      <c r="AE57" s="393"/>
    </row>
    <row r="58" spans="1:33" ht="20.100000000000001" customHeight="1">
      <c r="A58" s="1"/>
      <c r="B58" s="1"/>
      <c r="C58" s="399" t="str">
        <f>U10組合せ!C24</f>
        <v>栃木Ｃｈａｒｍｅ．Ｆ．Ｃ</v>
      </c>
      <c r="D58" s="399"/>
      <c r="E58" s="181"/>
      <c r="F58" s="177"/>
      <c r="G58" s="398" t="str">
        <f>U10組合せ!C26</f>
        <v>大山フットボールクラブアミーゴ</v>
      </c>
      <c r="H58" s="398"/>
      <c r="I58" s="181"/>
      <c r="J58" s="88"/>
      <c r="K58" s="400" t="str">
        <f>U10組合せ!C28</f>
        <v>栃木ＳＣ　Ｕ－１２</v>
      </c>
      <c r="L58" s="400"/>
      <c r="M58" s="181"/>
      <c r="N58" s="88"/>
      <c r="O58" s="401" t="str">
        <f>U10組合せ!C30</f>
        <v>ＫＳＣ鹿沼</v>
      </c>
      <c r="P58" s="401"/>
      <c r="Q58" s="88"/>
      <c r="R58" s="401" t="str">
        <f>U10組合せ!C32</f>
        <v>久下田ＦＣ</v>
      </c>
      <c r="S58" s="401"/>
      <c r="T58" s="181"/>
      <c r="U58" s="88"/>
      <c r="V58" s="398" t="str">
        <f>U10組合せ!C34</f>
        <v>ともぞうサッカークラブ　Ｕ１０Ｂ</v>
      </c>
      <c r="W58" s="398"/>
      <c r="X58" s="181"/>
      <c r="Y58" s="88"/>
      <c r="Z58" s="402" t="str">
        <f>U10組合せ!C36</f>
        <v>ＦＣバジェルボ那須烏山</v>
      </c>
      <c r="AA58" s="402"/>
      <c r="AB58" s="181"/>
      <c r="AC58" s="88"/>
      <c r="AD58" s="472" t="str">
        <f>U10組合せ!C38</f>
        <v>栃木ウーヴァＦＣ・Ｕ－１０　ウィナーズ</v>
      </c>
      <c r="AE58" s="472"/>
    </row>
    <row r="59" spans="1:33" ht="20.100000000000001" customHeight="1">
      <c r="A59" s="1"/>
      <c r="B59" s="1"/>
      <c r="C59" s="399"/>
      <c r="D59" s="399"/>
      <c r="E59" s="181"/>
      <c r="F59" s="177"/>
      <c r="G59" s="398"/>
      <c r="H59" s="398"/>
      <c r="I59" s="181"/>
      <c r="J59" s="88"/>
      <c r="K59" s="400"/>
      <c r="L59" s="400"/>
      <c r="M59" s="181"/>
      <c r="N59" s="88"/>
      <c r="O59" s="401"/>
      <c r="P59" s="401"/>
      <c r="Q59" s="88"/>
      <c r="R59" s="401"/>
      <c r="S59" s="401"/>
      <c r="T59" s="181"/>
      <c r="U59" s="88"/>
      <c r="V59" s="398"/>
      <c r="W59" s="398"/>
      <c r="X59" s="181"/>
      <c r="Y59" s="88"/>
      <c r="Z59" s="402"/>
      <c r="AA59" s="402"/>
      <c r="AB59" s="181"/>
      <c r="AC59" s="88"/>
      <c r="AD59" s="472"/>
      <c r="AE59" s="472"/>
    </row>
    <row r="60" spans="1:33" ht="20.100000000000001" customHeight="1">
      <c r="A60" s="1"/>
      <c r="B60" s="1"/>
      <c r="C60" s="399"/>
      <c r="D60" s="399"/>
      <c r="E60" s="181"/>
      <c r="F60" s="177"/>
      <c r="G60" s="398"/>
      <c r="H60" s="398"/>
      <c r="I60" s="181"/>
      <c r="J60" s="88"/>
      <c r="K60" s="400"/>
      <c r="L60" s="400"/>
      <c r="M60" s="181"/>
      <c r="N60" s="88"/>
      <c r="O60" s="401"/>
      <c r="P60" s="401"/>
      <c r="Q60" s="88"/>
      <c r="R60" s="401"/>
      <c r="S60" s="401"/>
      <c r="T60" s="181"/>
      <c r="U60" s="88"/>
      <c r="V60" s="398"/>
      <c r="W60" s="398"/>
      <c r="X60" s="181"/>
      <c r="Y60" s="88"/>
      <c r="Z60" s="402"/>
      <c r="AA60" s="402"/>
      <c r="AB60" s="181"/>
      <c r="AC60" s="88"/>
      <c r="AD60" s="472"/>
      <c r="AE60" s="472"/>
    </row>
    <row r="61" spans="1:33" ht="19.5" customHeight="1">
      <c r="A61" s="1"/>
      <c r="B61" s="1"/>
      <c r="C61" s="399"/>
      <c r="D61" s="399"/>
      <c r="E61" s="181"/>
      <c r="F61" s="177"/>
      <c r="G61" s="398"/>
      <c r="H61" s="398"/>
      <c r="I61" s="181"/>
      <c r="J61" s="88"/>
      <c r="K61" s="400"/>
      <c r="L61" s="400"/>
      <c r="M61" s="181"/>
      <c r="N61" s="88"/>
      <c r="O61" s="401"/>
      <c r="P61" s="401"/>
      <c r="Q61" s="88"/>
      <c r="R61" s="401"/>
      <c r="S61" s="401"/>
      <c r="T61" s="181"/>
      <c r="U61" s="88"/>
      <c r="V61" s="398"/>
      <c r="W61" s="398"/>
      <c r="X61" s="181"/>
      <c r="Y61" s="88"/>
      <c r="Z61" s="402"/>
      <c r="AA61" s="402"/>
      <c r="AB61" s="181"/>
      <c r="AC61" s="88"/>
      <c r="AD61" s="472"/>
      <c r="AE61" s="472"/>
    </row>
    <row r="62" spans="1:33" ht="20.100000000000001" customHeight="1">
      <c r="A62" s="1"/>
      <c r="B62" s="1"/>
      <c r="C62" s="399"/>
      <c r="D62" s="399"/>
      <c r="E62" s="181"/>
      <c r="F62" s="177"/>
      <c r="G62" s="398"/>
      <c r="H62" s="398"/>
      <c r="I62" s="181"/>
      <c r="J62" s="88"/>
      <c r="K62" s="400"/>
      <c r="L62" s="400"/>
      <c r="M62" s="181"/>
      <c r="N62" s="88"/>
      <c r="O62" s="401"/>
      <c r="P62" s="401"/>
      <c r="Q62" s="88"/>
      <c r="R62" s="401"/>
      <c r="S62" s="401"/>
      <c r="T62" s="181"/>
      <c r="U62" s="88"/>
      <c r="V62" s="398"/>
      <c r="W62" s="398"/>
      <c r="X62" s="181"/>
      <c r="Y62" s="88"/>
      <c r="Z62" s="402"/>
      <c r="AA62" s="402"/>
      <c r="AB62" s="181"/>
      <c r="AC62" s="88"/>
      <c r="AD62" s="472"/>
      <c r="AE62" s="472"/>
    </row>
    <row r="63" spans="1:33" ht="20.100000000000001" customHeight="1">
      <c r="A63" s="1"/>
      <c r="B63" s="1"/>
      <c r="C63" s="399"/>
      <c r="D63" s="399"/>
      <c r="E63" s="181"/>
      <c r="F63" s="177"/>
      <c r="G63" s="398"/>
      <c r="H63" s="398"/>
      <c r="I63" s="181"/>
      <c r="J63" s="88"/>
      <c r="K63" s="400"/>
      <c r="L63" s="400"/>
      <c r="M63" s="181"/>
      <c r="N63" s="88"/>
      <c r="O63" s="401"/>
      <c r="P63" s="401"/>
      <c r="Q63" s="88"/>
      <c r="R63" s="401"/>
      <c r="S63" s="401"/>
      <c r="T63" s="181"/>
      <c r="U63" s="88"/>
      <c r="V63" s="398"/>
      <c r="W63" s="398"/>
      <c r="X63" s="181"/>
      <c r="Y63" s="88"/>
      <c r="Z63" s="402"/>
      <c r="AA63" s="402"/>
      <c r="AB63" s="181"/>
      <c r="AC63" s="88"/>
      <c r="AD63" s="472"/>
      <c r="AE63" s="472"/>
    </row>
    <row r="64" spans="1:33" ht="20.100000000000001" customHeight="1">
      <c r="A64" s="1"/>
      <c r="B64" s="1"/>
      <c r="C64" s="399"/>
      <c r="D64" s="399"/>
      <c r="E64" s="181"/>
      <c r="F64" s="177"/>
      <c r="G64" s="398"/>
      <c r="H64" s="398"/>
      <c r="I64" s="181"/>
      <c r="J64" s="88"/>
      <c r="K64" s="400"/>
      <c r="L64" s="400"/>
      <c r="M64" s="181"/>
      <c r="N64" s="88"/>
      <c r="O64" s="401"/>
      <c r="P64" s="401"/>
      <c r="Q64" s="88"/>
      <c r="R64" s="401"/>
      <c r="S64" s="401"/>
      <c r="T64" s="181"/>
      <c r="U64" s="88"/>
      <c r="V64" s="398"/>
      <c r="W64" s="398"/>
      <c r="X64" s="181"/>
      <c r="Y64" s="88"/>
      <c r="Z64" s="402"/>
      <c r="AA64" s="402"/>
      <c r="AB64" s="181"/>
      <c r="AC64" s="88"/>
      <c r="AD64" s="472"/>
      <c r="AE64" s="472"/>
    </row>
    <row r="65" spans="1:33" ht="19.5" customHeight="1">
      <c r="A65" s="1"/>
      <c r="B65" s="1"/>
      <c r="C65" s="399"/>
      <c r="D65" s="399"/>
      <c r="E65" s="181"/>
      <c r="F65" s="177"/>
      <c r="G65" s="398"/>
      <c r="H65" s="398"/>
      <c r="I65" s="181"/>
      <c r="J65" s="88"/>
      <c r="K65" s="400"/>
      <c r="L65" s="400"/>
      <c r="M65" s="181"/>
      <c r="N65" s="88"/>
      <c r="O65" s="401"/>
      <c r="P65" s="401"/>
      <c r="Q65" s="88"/>
      <c r="R65" s="401"/>
      <c r="S65" s="401"/>
      <c r="T65" s="181"/>
      <c r="U65" s="88"/>
      <c r="V65" s="398"/>
      <c r="W65" s="398"/>
      <c r="X65" s="181"/>
      <c r="Y65" s="88"/>
      <c r="Z65" s="402"/>
      <c r="AA65" s="402"/>
      <c r="AB65" s="181"/>
      <c r="AC65" s="88"/>
      <c r="AD65" s="472"/>
      <c r="AE65" s="472"/>
    </row>
    <row r="66" spans="1:33" ht="19.2">
      <c r="B66" s="59" t="s">
        <v>85</v>
      </c>
      <c r="D66" s="59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187"/>
      <c r="AD66" s="178" t="s">
        <v>118</v>
      </c>
      <c r="AE66" s="178" t="s">
        <v>117</v>
      </c>
      <c r="AF66" s="178" t="s">
        <v>119</v>
      </c>
      <c r="AG66" s="90"/>
    </row>
    <row r="67" spans="1:33" ht="13.5" customHeight="1">
      <c r="B67" s="393" t="s">
        <v>86</v>
      </c>
      <c r="C67" s="393" t="s">
        <v>4</v>
      </c>
      <c r="D67" s="403">
        <v>0.5</v>
      </c>
      <c r="E67" s="403"/>
      <c r="F67" s="403"/>
      <c r="G67" s="404" t="str">
        <f>C58</f>
        <v>栃木Ｃｈａｒｍｅ．Ｆ．Ｃ</v>
      </c>
      <c r="H67" s="404"/>
      <c r="I67" s="404"/>
      <c r="J67" s="404"/>
      <c r="K67" s="404"/>
      <c r="L67" s="404"/>
      <c r="M67" s="404"/>
      <c r="N67" s="395">
        <f>P67+P68</f>
        <v>4</v>
      </c>
      <c r="O67" s="405" t="s">
        <v>9</v>
      </c>
      <c r="P67" s="189">
        <v>1</v>
      </c>
      <c r="Q67" s="189" t="s">
        <v>39</v>
      </c>
      <c r="R67" s="189">
        <v>0</v>
      </c>
      <c r="S67" s="405" t="s">
        <v>10</v>
      </c>
      <c r="T67" s="395">
        <f>R67+R68</f>
        <v>0</v>
      </c>
      <c r="U67" s="473" t="str">
        <f>G58</f>
        <v>大山フットボールクラブアミーゴ</v>
      </c>
      <c r="V67" s="473"/>
      <c r="W67" s="473"/>
      <c r="X67" s="473"/>
      <c r="Y67" s="473"/>
      <c r="Z67" s="473"/>
      <c r="AA67" s="473"/>
      <c r="AC67" s="397" t="s">
        <v>91</v>
      </c>
      <c r="AD67" s="406">
        <v>5</v>
      </c>
      <c r="AE67" s="406" t="s">
        <v>117</v>
      </c>
      <c r="AF67" s="406">
        <v>6</v>
      </c>
      <c r="AG67" s="394" t="s">
        <v>92</v>
      </c>
    </row>
    <row r="68" spans="1:33" ht="14.1" customHeight="1">
      <c r="B68" s="393"/>
      <c r="C68" s="393"/>
      <c r="D68" s="403"/>
      <c r="E68" s="403"/>
      <c r="F68" s="403"/>
      <c r="G68" s="404"/>
      <c r="H68" s="404"/>
      <c r="I68" s="404"/>
      <c r="J68" s="404"/>
      <c r="K68" s="404"/>
      <c r="L68" s="404"/>
      <c r="M68" s="404"/>
      <c r="N68" s="395"/>
      <c r="O68" s="405"/>
      <c r="P68" s="189">
        <v>3</v>
      </c>
      <c r="Q68" s="189" t="s">
        <v>39</v>
      </c>
      <c r="R68" s="189">
        <v>0</v>
      </c>
      <c r="S68" s="405"/>
      <c r="T68" s="395"/>
      <c r="U68" s="473"/>
      <c r="V68" s="473"/>
      <c r="W68" s="473"/>
      <c r="X68" s="473"/>
      <c r="Y68" s="473"/>
      <c r="Z68" s="473"/>
      <c r="AA68" s="473"/>
      <c r="AC68" s="397"/>
      <c r="AD68" s="406"/>
      <c r="AE68" s="406"/>
      <c r="AF68" s="406"/>
      <c r="AG68" s="394"/>
    </row>
    <row r="69" spans="1:33" ht="14.1" customHeight="1">
      <c r="B69" s="393" t="s">
        <v>87</v>
      </c>
      <c r="C69" s="393" t="s">
        <v>4</v>
      </c>
      <c r="D69" s="403">
        <v>0.5</v>
      </c>
      <c r="E69" s="403"/>
      <c r="F69" s="403"/>
      <c r="G69" s="404" t="str">
        <f>K58</f>
        <v>栃木ＳＣ　Ｕ－１２</v>
      </c>
      <c r="H69" s="404"/>
      <c r="I69" s="404"/>
      <c r="J69" s="404"/>
      <c r="K69" s="404"/>
      <c r="L69" s="404"/>
      <c r="M69" s="404"/>
      <c r="N69" s="395">
        <f>P69+P70</f>
        <v>5</v>
      </c>
      <c r="O69" s="405" t="s">
        <v>9</v>
      </c>
      <c r="P69" s="189">
        <v>0</v>
      </c>
      <c r="Q69" s="189" t="s">
        <v>39</v>
      </c>
      <c r="R69" s="189">
        <v>0</v>
      </c>
      <c r="S69" s="405" t="s">
        <v>10</v>
      </c>
      <c r="T69" s="395">
        <f>R69+R70</f>
        <v>0</v>
      </c>
      <c r="U69" s="396" t="str">
        <f>O58</f>
        <v>ＫＳＣ鹿沼</v>
      </c>
      <c r="V69" s="396"/>
      <c r="W69" s="396"/>
      <c r="X69" s="396"/>
      <c r="Y69" s="396"/>
      <c r="Z69" s="396"/>
      <c r="AA69" s="396"/>
      <c r="AC69" s="397" t="s">
        <v>91</v>
      </c>
      <c r="AD69" s="406">
        <v>7</v>
      </c>
      <c r="AE69" s="406" t="s">
        <v>117</v>
      </c>
      <c r="AF69" s="406">
        <v>8</v>
      </c>
      <c r="AG69" s="394" t="s">
        <v>92</v>
      </c>
    </row>
    <row r="70" spans="1:33" ht="14.1" customHeight="1">
      <c r="B70" s="393"/>
      <c r="C70" s="393"/>
      <c r="D70" s="403"/>
      <c r="E70" s="403"/>
      <c r="F70" s="403"/>
      <c r="G70" s="404"/>
      <c r="H70" s="404"/>
      <c r="I70" s="404"/>
      <c r="J70" s="404"/>
      <c r="K70" s="404"/>
      <c r="L70" s="404"/>
      <c r="M70" s="404"/>
      <c r="N70" s="395"/>
      <c r="O70" s="405"/>
      <c r="P70" s="189">
        <v>5</v>
      </c>
      <c r="Q70" s="189" t="s">
        <v>39</v>
      </c>
      <c r="R70" s="189">
        <v>0</v>
      </c>
      <c r="S70" s="405"/>
      <c r="T70" s="395"/>
      <c r="U70" s="396"/>
      <c r="V70" s="396"/>
      <c r="W70" s="396"/>
      <c r="X70" s="396"/>
      <c r="Y70" s="396"/>
      <c r="Z70" s="396"/>
      <c r="AA70" s="396"/>
      <c r="AC70" s="397"/>
      <c r="AD70" s="406"/>
      <c r="AE70" s="406"/>
      <c r="AF70" s="406"/>
      <c r="AG70" s="394"/>
    </row>
    <row r="71" spans="1:33" ht="14.1" customHeight="1">
      <c r="B71" s="393" t="s">
        <v>86</v>
      </c>
      <c r="C71" s="393" t="s">
        <v>5</v>
      </c>
      <c r="D71" s="403">
        <v>0.52430555555555558</v>
      </c>
      <c r="E71" s="403"/>
      <c r="F71" s="403"/>
      <c r="G71" s="396" t="str">
        <f>R58</f>
        <v>久下田ＦＣ</v>
      </c>
      <c r="H71" s="396"/>
      <c r="I71" s="396"/>
      <c r="J71" s="396"/>
      <c r="K71" s="396"/>
      <c r="L71" s="396"/>
      <c r="M71" s="396"/>
      <c r="N71" s="395">
        <f>P71+P72</f>
        <v>0</v>
      </c>
      <c r="O71" s="405" t="s">
        <v>9</v>
      </c>
      <c r="P71" s="189">
        <v>0</v>
      </c>
      <c r="Q71" s="189" t="s">
        <v>39</v>
      </c>
      <c r="R71" s="189">
        <v>1</v>
      </c>
      <c r="S71" s="405" t="s">
        <v>10</v>
      </c>
      <c r="T71" s="395">
        <f>R71+R72</f>
        <v>3</v>
      </c>
      <c r="U71" s="475" t="str">
        <f>V58</f>
        <v>ともぞうサッカークラブ　Ｕ１０Ｂ</v>
      </c>
      <c r="V71" s="475"/>
      <c r="W71" s="475"/>
      <c r="X71" s="475"/>
      <c r="Y71" s="475"/>
      <c r="Z71" s="475"/>
      <c r="AA71" s="475"/>
      <c r="AC71" s="397" t="s">
        <v>91</v>
      </c>
      <c r="AD71" s="406">
        <v>1</v>
      </c>
      <c r="AE71" s="406" t="s">
        <v>117</v>
      </c>
      <c r="AF71" s="406">
        <v>2</v>
      </c>
      <c r="AG71" s="394" t="s">
        <v>92</v>
      </c>
    </row>
    <row r="72" spans="1:33" ht="14.1" customHeight="1">
      <c r="B72" s="393"/>
      <c r="C72" s="393"/>
      <c r="D72" s="403"/>
      <c r="E72" s="403"/>
      <c r="F72" s="403"/>
      <c r="G72" s="396"/>
      <c r="H72" s="396"/>
      <c r="I72" s="396"/>
      <c r="J72" s="396"/>
      <c r="K72" s="396"/>
      <c r="L72" s="396"/>
      <c r="M72" s="396"/>
      <c r="N72" s="395"/>
      <c r="O72" s="405"/>
      <c r="P72" s="189">
        <v>0</v>
      </c>
      <c r="Q72" s="189" t="s">
        <v>39</v>
      </c>
      <c r="R72" s="189">
        <v>2</v>
      </c>
      <c r="S72" s="405"/>
      <c r="T72" s="395"/>
      <c r="U72" s="475"/>
      <c r="V72" s="475"/>
      <c r="W72" s="475"/>
      <c r="X72" s="475"/>
      <c r="Y72" s="475"/>
      <c r="Z72" s="475"/>
      <c r="AA72" s="475"/>
      <c r="AC72" s="397"/>
      <c r="AD72" s="406"/>
      <c r="AE72" s="406"/>
      <c r="AF72" s="406"/>
      <c r="AG72" s="394"/>
    </row>
    <row r="73" spans="1:33" ht="14.1" customHeight="1">
      <c r="B73" s="393" t="s">
        <v>87</v>
      </c>
      <c r="C73" s="393" t="s">
        <v>5</v>
      </c>
      <c r="D73" s="403">
        <v>0.52430555555555558</v>
      </c>
      <c r="E73" s="403"/>
      <c r="F73" s="403"/>
      <c r="G73" s="404" t="str">
        <f>Z58</f>
        <v>ＦＣバジェルボ那須烏山</v>
      </c>
      <c r="H73" s="404"/>
      <c r="I73" s="404"/>
      <c r="J73" s="404"/>
      <c r="K73" s="404"/>
      <c r="L73" s="404"/>
      <c r="M73" s="404"/>
      <c r="N73" s="395">
        <f>P73+P74</f>
        <v>4</v>
      </c>
      <c r="O73" s="405" t="s">
        <v>9</v>
      </c>
      <c r="P73" s="189">
        <v>0</v>
      </c>
      <c r="Q73" s="189" t="s">
        <v>39</v>
      </c>
      <c r="R73" s="189">
        <v>0</v>
      </c>
      <c r="S73" s="405" t="s">
        <v>10</v>
      </c>
      <c r="T73" s="395">
        <f>R73+R74</f>
        <v>0</v>
      </c>
      <c r="U73" s="474" t="str">
        <f>AD58</f>
        <v>栃木ウーヴァＦＣ・Ｕ－１０　ウィナーズ</v>
      </c>
      <c r="V73" s="474"/>
      <c r="W73" s="474"/>
      <c r="X73" s="474"/>
      <c r="Y73" s="474"/>
      <c r="Z73" s="474"/>
      <c r="AA73" s="474"/>
      <c r="AC73" s="397" t="s">
        <v>91</v>
      </c>
      <c r="AD73" s="406">
        <v>3</v>
      </c>
      <c r="AE73" s="406" t="s">
        <v>117</v>
      </c>
      <c r="AF73" s="406">
        <v>4</v>
      </c>
      <c r="AG73" s="394" t="s">
        <v>92</v>
      </c>
    </row>
    <row r="74" spans="1:33" ht="14.1" customHeight="1">
      <c r="B74" s="393"/>
      <c r="C74" s="393"/>
      <c r="D74" s="403"/>
      <c r="E74" s="403"/>
      <c r="F74" s="403"/>
      <c r="G74" s="404"/>
      <c r="H74" s="404"/>
      <c r="I74" s="404"/>
      <c r="J74" s="404"/>
      <c r="K74" s="404"/>
      <c r="L74" s="404"/>
      <c r="M74" s="404"/>
      <c r="N74" s="395"/>
      <c r="O74" s="405"/>
      <c r="P74" s="189">
        <v>4</v>
      </c>
      <c r="Q74" s="189" t="s">
        <v>39</v>
      </c>
      <c r="R74" s="189">
        <v>0</v>
      </c>
      <c r="S74" s="405"/>
      <c r="T74" s="395"/>
      <c r="U74" s="474"/>
      <c r="V74" s="474"/>
      <c r="W74" s="474"/>
      <c r="X74" s="474"/>
      <c r="Y74" s="474"/>
      <c r="Z74" s="474"/>
      <c r="AA74" s="474"/>
      <c r="AC74" s="397"/>
      <c r="AD74" s="406"/>
      <c r="AE74" s="406"/>
      <c r="AF74" s="406"/>
      <c r="AG74" s="394"/>
    </row>
    <row r="75" spans="1:33" ht="14.1" customHeight="1">
      <c r="B75" s="393" t="s">
        <v>86</v>
      </c>
      <c r="C75" s="393" t="s">
        <v>6</v>
      </c>
      <c r="D75" s="403">
        <v>0.54861111111111116</v>
      </c>
      <c r="E75" s="403"/>
      <c r="F75" s="403"/>
      <c r="G75" s="396" t="str">
        <f>C58</f>
        <v>栃木Ｃｈａｒｍｅ．Ｆ．Ｃ</v>
      </c>
      <c r="H75" s="396"/>
      <c r="I75" s="396"/>
      <c r="J75" s="396"/>
      <c r="K75" s="396"/>
      <c r="L75" s="396"/>
      <c r="M75" s="396"/>
      <c r="N75" s="395">
        <f>P75+P76</f>
        <v>0</v>
      </c>
      <c r="O75" s="405" t="s">
        <v>9</v>
      </c>
      <c r="P75" s="189">
        <v>0</v>
      </c>
      <c r="Q75" s="189" t="s">
        <v>39</v>
      </c>
      <c r="R75" s="189">
        <v>3</v>
      </c>
      <c r="S75" s="405" t="s">
        <v>10</v>
      </c>
      <c r="T75" s="395">
        <f>R75+R76</f>
        <v>6</v>
      </c>
      <c r="U75" s="404" t="str">
        <f>K58</f>
        <v>栃木ＳＣ　Ｕ－１２</v>
      </c>
      <c r="V75" s="404"/>
      <c r="W75" s="404"/>
      <c r="X75" s="404"/>
      <c r="Y75" s="404"/>
      <c r="Z75" s="404"/>
      <c r="AA75" s="404"/>
      <c r="AC75" s="397" t="s">
        <v>91</v>
      </c>
      <c r="AD75" s="406">
        <v>6</v>
      </c>
      <c r="AE75" s="406" t="s">
        <v>117</v>
      </c>
      <c r="AF75" s="406">
        <v>7</v>
      </c>
      <c r="AG75" s="394" t="s">
        <v>92</v>
      </c>
    </row>
    <row r="76" spans="1:33" ht="14.1" customHeight="1">
      <c r="B76" s="393"/>
      <c r="C76" s="393"/>
      <c r="D76" s="403"/>
      <c r="E76" s="403"/>
      <c r="F76" s="403"/>
      <c r="G76" s="396"/>
      <c r="H76" s="396"/>
      <c r="I76" s="396"/>
      <c r="J76" s="396"/>
      <c r="K76" s="396"/>
      <c r="L76" s="396"/>
      <c r="M76" s="396"/>
      <c r="N76" s="395"/>
      <c r="O76" s="405"/>
      <c r="P76" s="189">
        <v>0</v>
      </c>
      <c r="Q76" s="189" t="s">
        <v>39</v>
      </c>
      <c r="R76" s="189">
        <v>3</v>
      </c>
      <c r="S76" s="405"/>
      <c r="T76" s="395"/>
      <c r="U76" s="404"/>
      <c r="V76" s="404"/>
      <c r="W76" s="404"/>
      <c r="X76" s="404"/>
      <c r="Y76" s="404"/>
      <c r="Z76" s="404"/>
      <c r="AA76" s="404"/>
      <c r="AC76" s="397"/>
      <c r="AD76" s="406"/>
      <c r="AE76" s="406"/>
      <c r="AF76" s="406"/>
      <c r="AG76" s="394"/>
    </row>
    <row r="77" spans="1:33" ht="14.1" customHeight="1">
      <c r="B77" s="393" t="s">
        <v>87</v>
      </c>
      <c r="C77" s="393" t="s">
        <v>6</v>
      </c>
      <c r="D77" s="403">
        <v>0.54861111111111116</v>
      </c>
      <c r="E77" s="403"/>
      <c r="F77" s="403"/>
      <c r="G77" s="473" t="str">
        <f>G58</f>
        <v>大山フットボールクラブアミーゴ</v>
      </c>
      <c r="H77" s="473"/>
      <c r="I77" s="473"/>
      <c r="J77" s="473"/>
      <c r="K77" s="473"/>
      <c r="L77" s="473"/>
      <c r="M77" s="473"/>
      <c r="N77" s="395">
        <f>P77+P78</f>
        <v>0</v>
      </c>
      <c r="O77" s="405" t="s">
        <v>9</v>
      </c>
      <c r="P77" s="189">
        <v>0</v>
      </c>
      <c r="Q77" s="189" t="s">
        <v>39</v>
      </c>
      <c r="R77" s="189">
        <v>3</v>
      </c>
      <c r="S77" s="405" t="s">
        <v>10</v>
      </c>
      <c r="T77" s="395">
        <f>R77+R78</f>
        <v>10</v>
      </c>
      <c r="U77" s="404" t="str">
        <f>O58</f>
        <v>ＫＳＣ鹿沼</v>
      </c>
      <c r="V77" s="404"/>
      <c r="W77" s="404"/>
      <c r="X77" s="404"/>
      <c r="Y77" s="404"/>
      <c r="Z77" s="404"/>
      <c r="AA77" s="404"/>
      <c r="AC77" s="397" t="s">
        <v>91</v>
      </c>
      <c r="AD77" s="406">
        <v>8</v>
      </c>
      <c r="AE77" s="406" t="s">
        <v>117</v>
      </c>
      <c r="AF77" s="406">
        <v>5</v>
      </c>
      <c r="AG77" s="394" t="s">
        <v>92</v>
      </c>
    </row>
    <row r="78" spans="1:33" ht="14.1" customHeight="1">
      <c r="B78" s="393"/>
      <c r="C78" s="393"/>
      <c r="D78" s="403"/>
      <c r="E78" s="403"/>
      <c r="F78" s="403"/>
      <c r="G78" s="473"/>
      <c r="H78" s="473"/>
      <c r="I78" s="473"/>
      <c r="J78" s="473"/>
      <c r="K78" s="473"/>
      <c r="L78" s="473"/>
      <c r="M78" s="473"/>
      <c r="N78" s="395"/>
      <c r="O78" s="405"/>
      <c r="P78" s="189">
        <v>0</v>
      </c>
      <c r="Q78" s="189" t="s">
        <v>39</v>
      </c>
      <c r="R78" s="189">
        <v>7</v>
      </c>
      <c r="S78" s="405"/>
      <c r="T78" s="395"/>
      <c r="U78" s="404"/>
      <c r="V78" s="404"/>
      <c r="W78" s="404"/>
      <c r="X78" s="404"/>
      <c r="Y78" s="404"/>
      <c r="Z78" s="404"/>
      <c r="AA78" s="404"/>
      <c r="AC78" s="397"/>
      <c r="AD78" s="406"/>
      <c r="AE78" s="406"/>
      <c r="AF78" s="406"/>
      <c r="AG78" s="394"/>
    </row>
    <row r="79" spans="1:33" ht="14.1" customHeight="1">
      <c r="B79" s="393" t="s">
        <v>86</v>
      </c>
      <c r="C79" s="393" t="s">
        <v>7</v>
      </c>
      <c r="D79" s="403">
        <v>0.57291666666666663</v>
      </c>
      <c r="E79" s="403"/>
      <c r="F79" s="403"/>
      <c r="G79" s="408" t="str">
        <f>R58</f>
        <v>久下田ＦＣ</v>
      </c>
      <c r="H79" s="408"/>
      <c r="I79" s="408"/>
      <c r="J79" s="408"/>
      <c r="K79" s="408"/>
      <c r="L79" s="408"/>
      <c r="M79" s="408"/>
      <c r="N79" s="395">
        <f>P79+P80</f>
        <v>1</v>
      </c>
      <c r="O79" s="405" t="s">
        <v>9</v>
      </c>
      <c r="P79" s="189">
        <v>1</v>
      </c>
      <c r="Q79" s="189" t="s">
        <v>39</v>
      </c>
      <c r="R79" s="189">
        <v>1</v>
      </c>
      <c r="S79" s="405" t="s">
        <v>10</v>
      </c>
      <c r="T79" s="395">
        <f>R79+R80</f>
        <v>1</v>
      </c>
      <c r="U79" s="408" t="str">
        <f>Z58</f>
        <v>ＦＣバジェルボ那須烏山</v>
      </c>
      <c r="V79" s="408"/>
      <c r="W79" s="408"/>
      <c r="X79" s="408"/>
      <c r="Y79" s="408"/>
      <c r="Z79" s="408"/>
      <c r="AA79" s="408"/>
      <c r="AC79" s="397" t="s">
        <v>91</v>
      </c>
      <c r="AD79" s="406">
        <v>2</v>
      </c>
      <c r="AE79" s="406" t="s">
        <v>117</v>
      </c>
      <c r="AF79" s="406">
        <v>3</v>
      </c>
      <c r="AG79" s="394" t="s">
        <v>92</v>
      </c>
    </row>
    <row r="80" spans="1:33" ht="14.1" customHeight="1">
      <c r="B80" s="393"/>
      <c r="C80" s="393"/>
      <c r="D80" s="403"/>
      <c r="E80" s="403"/>
      <c r="F80" s="403"/>
      <c r="G80" s="408"/>
      <c r="H80" s="408"/>
      <c r="I80" s="408"/>
      <c r="J80" s="408"/>
      <c r="K80" s="408"/>
      <c r="L80" s="408"/>
      <c r="M80" s="408"/>
      <c r="N80" s="395"/>
      <c r="O80" s="405"/>
      <c r="P80" s="189">
        <v>0</v>
      </c>
      <c r="Q80" s="189" t="s">
        <v>39</v>
      </c>
      <c r="R80" s="189">
        <v>0</v>
      </c>
      <c r="S80" s="405"/>
      <c r="T80" s="395"/>
      <c r="U80" s="408"/>
      <c r="V80" s="408"/>
      <c r="W80" s="408"/>
      <c r="X80" s="408"/>
      <c r="Y80" s="408"/>
      <c r="Z80" s="408"/>
      <c r="AA80" s="408"/>
      <c r="AC80" s="397"/>
      <c r="AD80" s="406"/>
      <c r="AE80" s="406"/>
      <c r="AF80" s="406"/>
      <c r="AG80" s="394"/>
    </row>
    <row r="81" spans="2:33" ht="14.1" customHeight="1">
      <c r="B81" s="393" t="s">
        <v>87</v>
      </c>
      <c r="C81" s="393" t="s">
        <v>7</v>
      </c>
      <c r="D81" s="403">
        <v>0.57291666666666663</v>
      </c>
      <c r="E81" s="403"/>
      <c r="F81" s="403"/>
      <c r="G81" s="475" t="str">
        <f>V58</f>
        <v>ともぞうサッカークラブ　Ｕ１０Ｂ</v>
      </c>
      <c r="H81" s="475"/>
      <c r="I81" s="475"/>
      <c r="J81" s="475"/>
      <c r="K81" s="475"/>
      <c r="L81" s="475"/>
      <c r="M81" s="475"/>
      <c r="N81" s="395">
        <f>P81+P82</f>
        <v>2</v>
      </c>
      <c r="O81" s="405" t="s">
        <v>9</v>
      </c>
      <c r="P81" s="189">
        <v>0</v>
      </c>
      <c r="Q81" s="189" t="s">
        <v>39</v>
      </c>
      <c r="R81" s="189">
        <v>0</v>
      </c>
      <c r="S81" s="405" t="s">
        <v>10</v>
      </c>
      <c r="T81" s="395">
        <f>R81+R82</f>
        <v>0</v>
      </c>
      <c r="U81" s="474" t="str">
        <f>AD58</f>
        <v>栃木ウーヴァＦＣ・Ｕ－１０　ウィナーズ</v>
      </c>
      <c r="V81" s="474"/>
      <c r="W81" s="474"/>
      <c r="X81" s="474"/>
      <c r="Y81" s="474"/>
      <c r="Z81" s="474"/>
      <c r="AA81" s="474"/>
      <c r="AC81" s="397" t="s">
        <v>91</v>
      </c>
      <c r="AD81" s="406">
        <v>4</v>
      </c>
      <c r="AE81" s="406" t="s">
        <v>117</v>
      </c>
      <c r="AF81" s="406">
        <v>1</v>
      </c>
      <c r="AG81" s="394" t="s">
        <v>92</v>
      </c>
    </row>
    <row r="82" spans="2:33" ht="14.1" customHeight="1">
      <c r="B82" s="393"/>
      <c r="C82" s="393"/>
      <c r="D82" s="403"/>
      <c r="E82" s="403"/>
      <c r="F82" s="403"/>
      <c r="G82" s="475"/>
      <c r="H82" s="475"/>
      <c r="I82" s="475"/>
      <c r="J82" s="475"/>
      <c r="K82" s="475"/>
      <c r="L82" s="475"/>
      <c r="M82" s="475"/>
      <c r="N82" s="395"/>
      <c r="O82" s="405"/>
      <c r="P82" s="189">
        <v>2</v>
      </c>
      <c r="Q82" s="189" t="s">
        <v>39</v>
      </c>
      <c r="R82" s="189">
        <v>0</v>
      </c>
      <c r="S82" s="405"/>
      <c r="T82" s="395"/>
      <c r="U82" s="474"/>
      <c r="V82" s="474"/>
      <c r="W82" s="474"/>
      <c r="X82" s="474"/>
      <c r="Y82" s="474"/>
      <c r="Z82" s="474"/>
      <c r="AA82" s="474"/>
      <c r="AC82" s="397"/>
      <c r="AD82" s="406"/>
      <c r="AE82" s="406"/>
      <c r="AF82" s="406"/>
      <c r="AG82" s="394"/>
    </row>
    <row r="83" spans="2:33" ht="14.1" customHeight="1">
      <c r="B83" s="393" t="s">
        <v>86</v>
      </c>
      <c r="C83" s="393" t="s">
        <v>8</v>
      </c>
      <c r="D83" s="403">
        <v>0.59722222222222221</v>
      </c>
      <c r="E83" s="403"/>
      <c r="F83" s="403"/>
      <c r="G83" s="396" t="str">
        <f>C58</f>
        <v>栃木Ｃｈａｒｍｅ．Ｆ．Ｃ</v>
      </c>
      <c r="H83" s="396"/>
      <c r="I83" s="396"/>
      <c r="J83" s="396"/>
      <c r="K83" s="396"/>
      <c r="L83" s="396"/>
      <c r="M83" s="396"/>
      <c r="N83" s="395">
        <f>P83+P84</f>
        <v>1</v>
      </c>
      <c r="O83" s="405" t="s">
        <v>9</v>
      </c>
      <c r="P83" s="189">
        <v>0</v>
      </c>
      <c r="Q83" s="189" t="s">
        <v>39</v>
      </c>
      <c r="R83" s="189">
        <v>2</v>
      </c>
      <c r="S83" s="405" t="s">
        <v>10</v>
      </c>
      <c r="T83" s="395">
        <f>R83+R84</f>
        <v>4</v>
      </c>
      <c r="U83" s="404" t="str">
        <f>O58</f>
        <v>ＫＳＣ鹿沼</v>
      </c>
      <c r="V83" s="404"/>
      <c r="W83" s="404"/>
      <c r="X83" s="404"/>
      <c r="Y83" s="404"/>
      <c r="Z83" s="404"/>
      <c r="AA83" s="404"/>
      <c r="AC83" s="397" t="s">
        <v>91</v>
      </c>
      <c r="AD83" s="406">
        <v>7</v>
      </c>
      <c r="AE83" s="406" t="s">
        <v>117</v>
      </c>
      <c r="AF83" s="406">
        <v>8</v>
      </c>
      <c r="AG83" s="394" t="s">
        <v>92</v>
      </c>
    </row>
    <row r="84" spans="2:33" ht="14.1" customHeight="1">
      <c r="B84" s="393"/>
      <c r="C84" s="393"/>
      <c r="D84" s="403"/>
      <c r="E84" s="403"/>
      <c r="F84" s="403"/>
      <c r="G84" s="396"/>
      <c r="H84" s="396"/>
      <c r="I84" s="396"/>
      <c r="J84" s="396"/>
      <c r="K84" s="396"/>
      <c r="L84" s="396"/>
      <c r="M84" s="396"/>
      <c r="N84" s="395"/>
      <c r="O84" s="405"/>
      <c r="P84" s="189">
        <v>1</v>
      </c>
      <c r="Q84" s="189" t="s">
        <v>39</v>
      </c>
      <c r="R84" s="189">
        <v>2</v>
      </c>
      <c r="S84" s="405"/>
      <c r="T84" s="395"/>
      <c r="U84" s="404"/>
      <c r="V84" s="404"/>
      <c r="W84" s="404"/>
      <c r="X84" s="404"/>
      <c r="Y84" s="404"/>
      <c r="Z84" s="404"/>
      <c r="AA84" s="404"/>
      <c r="AC84" s="397"/>
      <c r="AD84" s="406"/>
      <c r="AE84" s="406"/>
      <c r="AF84" s="406"/>
      <c r="AG84" s="394"/>
    </row>
    <row r="85" spans="2:33" ht="14.1" customHeight="1">
      <c r="B85" s="393" t="s">
        <v>87</v>
      </c>
      <c r="C85" s="393" t="s">
        <v>8</v>
      </c>
      <c r="D85" s="403">
        <v>0.59722222222222221</v>
      </c>
      <c r="E85" s="403"/>
      <c r="F85" s="403"/>
      <c r="G85" s="473" t="str">
        <f>G58</f>
        <v>大山フットボールクラブアミーゴ</v>
      </c>
      <c r="H85" s="473"/>
      <c r="I85" s="473"/>
      <c r="J85" s="473"/>
      <c r="K85" s="473"/>
      <c r="L85" s="473"/>
      <c r="M85" s="473"/>
      <c r="N85" s="395">
        <f>P85+P86</f>
        <v>0</v>
      </c>
      <c r="O85" s="405" t="s">
        <v>9</v>
      </c>
      <c r="P85" s="189">
        <v>0</v>
      </c>
      <c r="Q85" s="189" t="s">
        <v>39</v>
      </c>
      <c r="R85" s="189">
        <v>10</v>
      </c>
      <c r="S85" s="405" t="s">
        <v>10</v>
      </c>
      <c r="T85" s="395">
        <f>R85+R86</f>
        <v>16</v>
      </c>
      <c r="U85" s="404" t="str">
        <f>K58</f>
        <v>栃木ＳＣ　Ｕ－１２</v>
      </c>
      <c r="V85" s="404"/>
      <c r="W85" s="404"/>
      <c r="X85" s="404"/>
      <c r="Y85" s="404"/>
      <c r="Z85" s="404"/>
      <c r="AA85" s="404"/>
      <c r="AC85" s="397" t="s">
        <v>91</v>
      </c>
      <c r="AD85" s="406">
        <v>5</v>
      </c>
      <c r="AE85" s="406" t="s">
        <v>117</v>
      </c>
      <c r="AF85" s="406">
        <v>6</v>
      </c>
      <c r="AG85" s="394" t="s">
        <v>92</v>
      </c>
    </row>
    <row r="86" spans="2:33" ht="14.1" customHeight="1">
      <c r="B86" s="393"/>
      <c r="C86" s="393"/>
      <c r="D86" s="403"/>
      <c r="E86" s="403"/>
      <c r="F86" s="403"/>
      <c r="G86" s="473"/>
      <c r="H86" s="473"/>
      <c r="I86" s="473"/>
      <c r="J86" s="473"/>
      <c r="K86" s="473"/>
      <c r="L86" s="473"/>
      <c r="M86" s="473"/>
      <c r="N86" s="395"/>
      <c r="O86" s="405"/>
      <c r="P86" s="189">
        <v>0</v>
      </c>
      <c r="Q86" s="189" t="s">
        <v>39</v>
      </c>
      <c r="R86" s="189">
        <v>6</v>
      </c>
      <c r="S86" s="405"/>
      <c r="T86" s="395"/>
      <c r="U86" s="404"/>
      <c r="V86" s="404"/>
      <c r="W86" s="404"/>
      <c r="X86" s="404"/>
      <c r="Y86" s="404"/>
      <c r="Z86" s="404"/>
      <c r="AA86" s="404"/>
      <c r="AC86" s="397"/>
      <c r="AD86" s="406"/>
      <c r="AE86" s="406"/>
      <c r="AF86" s="406"/>
      <c r="AG86" s="394"/>
    </row>
    <row r="87" spans="2:33" ht="14.1" customHeight="1">
      <c r="B87" s="393" t="s">
        <v>86</v>
      </c>
      <c r="C87" s="393" t="s">
        <v>0</v>
      </c>
      <c r="D87" s="403">
        <v>0.62152777777777779</v>
      </c>
      <c r="E87" s="403"/>
      <c r="F87" s="403"/>
      <c r="G87" s="404" t="str">
        <f>R58</f>
        <v>久下田ＦＣ</v>
      </c>
      <c r="H87" s="404"/>
      <c r="I87" s="404"/>
      <c r="J87" s="404"/>
      <c r="K87" s="404"/>
      <c r="L87" s="404"/>
      <c r="M87" s="404"/>
      <c r="N87" s="395">
        <f>P87+P88</f>
        <v>4</v>
      </c>
      <c r="O87" s="405" t="s">
        <v>9</v>
      </c>
      <c r="P87" s="189">
        <v>0</v>
      </c>
      <c r="Q87" s="189" t="s">
        <v>39</v>
      </c>
      <c r="R87" s="189">
        <v>0</v>
      </c>
      <c r="S87" s="405" t="s">
        <v>10</v>
      </c>
      <c r="T87" s="395">
        <f>R87+R88</f>
        <v>0</v>
      </c>
      <c r="U87" s="474" t="str">
        <f>AD58</f>
        <v>栃木ウーヴァＦＣ・Ｕ－１０　ウィナーズ</v>
      </c>
      <c r="V87" s="474"/>
      <c r="W87" s="474"/>
      <c r="X87" s="474"/>
      <c r="Y87" s="474"/>
      <c r="Z87" s="474"/>
      <c r="AA87" s="474"/>
      <c r="AC87" s="397" t="s">
        <v>91</v>
      </c>
      <c r="AD87" s="406">
        <v>3</v>
      </c>
      <c r="AE87" s="406" t="s">
        <v>117</v>
      </c>
      <c r="AF87" s="406">
        <v>4</v>
      </c>
      <c r="AG87" s="394" t="s">
        <v>92</v>
      </c>
    </row>
    <row r="88" spans="2:33" ht="14.1" customHeight="1">
      <c r="B88" s="393"/>
      <c r="C88" s="393"/>
      <c r="D88" s="403"/>
      <c r="E88" s="403"/>
      <c r="F88" s="403"/>
      <c r="G88" s="404"/>
      <c r="H88" s="404"/>
      <c r="I88" s="404"/>
      <c r="J88" s="404"/>
      <c r="K88" s="404"/>
      <c r="L88" s="404"/>
      <c r="M88" s="404"/>
      <c r="N88" s="395"/>
      <c r="O88" s="405"/>
      <c r="P88" s="189">
        <v>4</v>
      </c>
      <c r="Q88" s="189" t="s">
        <v>39</v>
      </c>
      <c r="R88" s="189">
        <v>0</v>
      </c>
      <c r="S88" s="405"/>
      <c r="T88" s="395"/>
      <c r="U88" s="474"/>
      <c r="V88" s="474"/>
      <c r="W88" s="474"/>
      <c r="X88" s="474"/>
      <c r="Y88" s="474"/>
      <c r="Z88" s="474"/>
      <c r="AA88" s="474"/>
      <c r="AC88" s="397"/>
      <c r="AD88" s="406"/>
      <c r="AE88" s="406"/>
      <c r="AF88" s="406"/>
      <c r="AG88" s="394"/>
    </row>
    <row r="89" spans="2:33" ht="14.1" customHeight="1">
      <c r="B89" s="393" t="s">
        <v>87</v>
      </c>
      <c r="C89" s="393" t="s">
        <v>0</v>
      </c>
      <c r="D89" s="403">
        <v>0.62152777777777779</v>
      </c>
      <c r="E89" s="403"/>
      <c r="F89" s="403"/>
      <c r="G89" s="473" t="str">
        <f>V58</f>
        <v>ともぞうサッカークラブ　Ｕ１０Ｂ</v>
      </c>
      <c r="H89" s="473"/>
      <c r="I89" s="473"/>
      <c r="J89" s="473"/>
      <c r="K89" s="473"/>
      <c r="L89" s="473"/>
      <c r="M89" s="473"/>
      <c r="N89" s="395">
        <f>P89+P90</f>
        <v>0</v>
      </c>
      <c r="O89" s="405" t="s">
        <v>9</v>
      </c>
      <c r="P89" s="189">
        <v>0</v>
      </c>
      <c r="Q89" s="189" t="s">
        <v>39</v>
      </c>
      <c r="R89" s="189">
        <v>0</v>
      </c>
      <c r="S89" s="405" t="s">
        <v>10</v>
      </c>
      <c r="T89" s="395">
        <f>R89+R90</f>
        <v>1</v>
      </c>
      <c r="U89" s="404" t="str">
        <f>Z58</f>
        <v>ＦＣバジェルボ那須烏山</v>
      </c>
      <c r="V89" s="404"/>
      <c r="W89" s="404"/>
      <c r="X89" s="404"/>
      <c r="Y89" s="404"/>
      <c r="Z89" s="404"/>
      <c r="AA89" s="404"/>
      <c r="AC89" s="397" t="s">
        <v>91</v>
      </c>
      <c r="AD89" s="406">
        <v>1</v>
      </c>
      <c r="AE89" s="406" t="s">
        <v>117</v>
      </c>
      <c r="AF89" s="406">
        <v>2</v>
      </c>
      <c r="AG89" s="394" t="s">
        <v>92</v>
      </c>
    </row>
    <row r="90" spans="2:33" ht="14.1" customHeight="1">
      <c r="B90" s="393"/>
      <c r="C90" s="393"/>
      <c r="D90" s="403"/>
      <c r="E90" s="403"/>
      <c r="F90" s="403"/>
      <c r="G90" s="473"/>
      <c r="H90" s="473"/>
      <c r="I90" s="473"/>
      <c r="J90" s="473"/>
      <c r="K90" s="473"/>
      <c r="L90" s="473"/>
      <c r="M90" s="473"/>
      <c r="N90" s="395"/>
      <c r="O90" s="405"/>
      <c r="P90" s="189">
        <v>0</v>
      </c>
      <c r="Q90" s="189" t="s">
        <v>39</v>
      </c>
      <c r="R90" s="189">
        <v>1</v>
      </c>
      <c r="S90" s="405"/>
      <c r="T90" s="395"/>
      <c r="U90" s="404"/>
      <c r="V90" s="404"/>
      <c r="W90" s="404"/>
      <c r="X90" s="404"/>
      <c r="Y90" s="404"/>
      <c r="Z90" s="404"/>
      <c r="AA90" s="404"/>
      <c r="AC90" s="397"/>
      <c r="AD90" s="406"/>
      <c r="AE90" s="406"/>
      <c r="AF90" s="406"/>
      <c r="AG90" s="394"/>
    </row>
    <row r="91" spans="2:33" ht="8.1" customHeight="1"/>
    <row r="92" spans="2:33" ht="19.5" customHeight="1">
      <c r="B92" s="410" t="str">
        <f>I54 &amp;"リーグ"</f>
        <v>Bリーグ</v>
      </c>
      <c r="C92" s="411"/>
      <c r="D92" s="411"/>
      <c r="E92" s="412"/>
      <c r="F92" s="436" t="str">
        <f>B94</f>
        <v>栃木Ｃｈａｒｍｅ．Ｆ．Ｃ</v>
      </c>
      <c r="G92" s="437"/>
      <c r="H92" s="440" t="str">
        <f>B96</f>
        <v>大山フットボールクラブアミーゴ</v>
      </c>
      <c r="I92" s="441"/>
      <c r="J92" s="418" t="str">
        <f>B98</f>
        <v>栃木ＳＣ　Ｕ－１２</v>
      </c>
      <c r="K92" s="420"/>
      <c r="L92" s="436" t="str">
        <f>B100</f>
        <v>ＫＳＣ鹿沼</v>
      </c>
      <c r="M92" s="437"/>
      <c r="N92" s="416" t="s">
        <v>1</v>
      </c>
      <c r="O92" s="416" t="s">
        <v>2</v>
      </c>
      <c r="P92" s="416" t="s">
        <v>3</v>
      </c>
      <c r="Q92" s="92"/>
      <c r="R92" s="410" t="str">
        <f>X54 &amp;"リーグ"</f>
        <v>BBリーグ</v>
      </c>
      <c r="S92" s="411"/>
      <c r="T92" s="411"/>
      <c r="U92" s="412"/>
      <c r="V92" s="436" t="str">
        <f>R58</f>
        <v>久下田ＦＣ</v>
      </c>
      <c r="W92" s="437"/>
      <c r="X92" s="452" t="str">
        <f>V58</f>
        <v>ともぞうサッカークラブ　Ｕ１０Ｂ</v>
      </c>
      <c r="Y92" s="453"/>
      <c r="Z92" s="440" t="str">
        <f>Z58</f>
        <v>ＦＣバジェルボ那須烏山</v>
      </c>
      <c r="AA92" s="441"/>
      <c r="AB92" s="448" t="str">
        <f>AD58</f>
        <v>栃木ウーヴァＦＣ・Ｕ－１０　ウィナーズ</v>
      </c>
      <c r="AC92" s="449"/>
      <c r="AD92" s="416" t="s">
        <v>1</v>
      </c>
      <c r="AE92" s="416" t="s">
        <v>2</v>
      </c>
      <c r="AF92" s="416" t="s">
        <v>3</v>
      </c>
    </row>
    <row r="93" spans="2:33" ht="20.100000000000001" customHeight="1">
      <c r="B93" s="413"/>
      <c r="C93" s="414"/>
      <c r="D93" s="414"/>
      <c r="E93" s="415"/>
      <c r="F93" s="438"/>
      <c r="G93" s="439"/>
      <c r="H93" s="442"/>
      <c r="I93" s="443"/>
      <c r="J93" s="421"/>
      <c r="K93" s="423"/>
      <c r="L93" s="438"/>
      <c r="M93" s="439"/>
      <c r="N93" s="417"/>
      <c r="O93" s="417"/>
      <c r="P93" s="417"/>
      <c r="Q93" s="92"/>
      <c r="R93" s="413"/>
      <c r="S93" s="414"/>
      <c r="T93" s="414"/>
      <c r="U93" s="415"/>
      <c r="V93" s="438"/>
      <c r="W93" s="439"/>
      <c r="X93" s="454"/>
      <c r="Y93" s="455"/>
      <c r="Z93" s="442"/>
      <c r="AA93" s="443"/>
      <c r="AB93" s="450"/>
      <c r="AC93" s="451"/>
      <c r="AD93" s="417"/>
      <c r="AE93" s="417"/>
      <c r="AF93" s="417"/>
    </row>
    <row r="94" spans="2:33" ht="20.100000000000001" customHeight="1">
      <c r="B94" s="430" t="str">
        <f>C58</f>
        <v>栃木Ｃｈａｒｍｅ．Ｆ．Ｃ</v>
      </c>
      <c r="C94" s="431"/>
      <c r="D94" s="431"/>
      <c r="E94" s="432"/>
      <c r="F94" s="424"/>
      <c r="G94" s="425"/>
      <c r="H94" s="192">
        <f>N67</f>
        <v>4</v>
      </c>
      <c r="I94" s="192">
        <f>T67</f>
        <v>0</v>
      </c>
      <c r="J94" s="192">
        <f>N75</f>
        <v>0</v>
      </c>
      <c r="K94" s="192">
        <f>T75</f>
        <v>6</v>
      </c>
      <c r="L94" s="192">
        <f>N83</f>
        <v>1</v>
      </c>
      <c r="M94" s="192">
        <f>T83</f>
        <v>4</v>
      </c>
      <c r="N94" s="428">
        <f>COUNTIF(F95:M95,"○")*3+COUNTIF(F95:M95,"△")</f>
        <v>3</v>
      </c>
      <c r="O94" s="428">
        <f>H94-I94+J94-K94+L94-M94</f>
        <v>-5</v>
      </c>
      <c r="P94" s="428">
        <v>3</v>
      </c>
      <c r="Q94" s="176"/>
      <c r="R94" s="430" t="str">
        <f>R58</f>
        <v>久下田ＦＣ</v>
      </c>
      <c r="S94" s="431"/>
      <c r="T94" s="431"/>
      <c r="U94" s="432"/>
      <c r="V94" s="424"/>
      <c r="W94" s="425"/>
      <c r="X94" s="192">
        <f>N71</f>
        <v>0</v>
      </c>
      <c r="Y94" s="192">
        <f>T71</f>
        <v>3</v>
      </c>
      <c r="Z94" s="192">
        <f>N79</f>
        <v>1</v>
      </c>
      <c r="AA94" s="192">
        <f>T79</f>
        <v>1</v>
      </c>
      <c r="AB94" s="192">
        <f>N87</f>
        <v>4</v>
      </c>
      <c r="AC94" s="192">
        <f>T87</f>
        <v>0</v>
      </c>
      <c r="AD94" s="428">
        <f>COUNTIF(V95:AC95,"○")*3+COUNTIF(V95:AC95,"△")</f>
        <v>4</v>
      </c>
      <c r="AE94" s="428">
        <f>X94-Y94+Z94-AA94+AB94-AC94</f>
        <v>1</v>
      </c>
      <c r="AF94" s="428">
        <v>3</v>
      </c>
    </row>
    <row r="95" spans="2:33" ht="20.100000000000001" customHeight="1">
      <c r="B95" s="433"/>
      <c r="C95" s="434"/>
      <c r="D95" s="434"/>
      <c r="E95" s="435"/>
      <c r="F95" s="426"/>
      <c r="G95" s="427"/>
      <c r="H95" s="458" t="str">
        <f>IF(H94&gt;I94,"○",IF(H94&lt;I94,"×",IF(H94=I94,"△")))</f>
        <v>○</v>
      </c>
      <c r="I95" s="459"/>
      <c r="J95" s="458" t="str">
        <f>IF(J94&gt;K94,"○",IF(J94&lt;K94,"×",IF(J94=K94,"△")))</f>
        <v>×</v>
      </c>
      <c r="K95" s="459"/>
      <c r="L95" s="458" t="str">
        <f>IF(L94&gt;M94,"○",IF(L94&lt;M94,"×",IF(L94=M94,"△")))</f>
        <v>×</v>
      </c>
      <c r="M95" s="459"/>
      <c r="N95" s="429"/>
      <c r="O95" s="429"/>
      <c r="P95" s="429"/>
      <c r="Q95" s="176"/>
      <c r="R95" s="433"/>
      <c r="S95" s="434"/>
      <c r="T95" s="434"/>
      <c r="U95" s="435"/>
      <c r="V95" s="426"/>
      <c r="W95" s="427"/>
      <c r="X95" s="458" t="str">
        <f>IF(X94&gt;Y94,"○",IF(X94&lt;Y94,"×",IF(X94=Y94,"△")))</f>
        <v>×</v>
      </c>
      <c r="Y95" s="459"/>
      <c r="Z95" s="458" t="str">
        <f>IF(Z94&gt;AA94,"○",IF(Z94&lt;AA94,"×",IF(Z94=AA94,"△")))</f>
        <v>△</v>
      </c>
      <c r="AA95" s="459"/>
      <c r="AB95" s="458" t="str">
        <f>IF(AB94&gt;AC94,"○",IF(AB94&lt;AC94,"×",IF(AB94=AC94,"△")))</f>
        <v>○</v>
      </c>
      <c r="AC95" s="459"/>
      <c r="AD95" s="429"/>
      <c r="AE95" s="429"/>
      <c r="AF95" s="429"/>
    </row>
    <row r="96" spans="2:33" ht="20.100000000000001" customHeight="1">
      <c r="B96" s="440" t="str">
        <f>G58</f>
        <v>大山フットボールクラブアミーゴ</v>
      </c>
      <c r="C96" s="476"/>
      <c r="D96" s="476"/>
      <c r="E96" s="441"/>
      <c r="F96" s="192">
        <f>I94</f>
        <v>0</v>
      </c>
      <c r="G96" s="192">
        <f>H94</f>
        <v>4</v>
      </c>
      <c r="H96" s="424"/>
      <c r="I96" s="425"/>
      <c r="J96" s="192">
        <f>N85</f>
        <v>0</v>
      </c>
      <c r="K96" s="192">
        <f>T85</f>
        <v>16</v>
      </c>
      <c r="L96" s="192">
        <f>N77</f>
        <v>0</v>
      </c>
      <c r="M96" s="192">
        <f>T77</f>
        <v>10</v>
      </c>
      <c r="N96" s="428">
        <f>COUNTIF(F97:M97,"○")*3+COUNTIF(F97:M97,"△")</f>
        <v>0</v>
      </c>
      <c r="O96" s="428">
        <f>F96-G96+J96-K96+L96-M96</f>
        <v>-30</v>
      </c>
      <c r="P96" s="428">
        <v>4</v>
      </c>
      <c r="Q96" s="176"/>
      <c r="R96" s="430" t="str">
        <f>V58</f>
        <v>ともぞうサッカークラブ　Ｕ１０Ｂ</v>
      </c>
      <c r="S96" s="431"/>
      <c r="T96" s="431"/>
      <c r="U96" s="432"/>
      <c r="V96" s="192">
        <f>Y94</f>
        <v>3</v>
      </c>
      <c r="W96" s="192">
        <f>X94</f>
        <v>0</v>
      </c>
      <c r="X96" s="424"/>
      <c r="Y96" s="425"/>
      <c r="Z96" s="192">
        <f>N89</f>
        <v>0</v>
      </c>
      <c r="AA96" s="192">
        <f>T89</f>
        <v>1</v>
      </c>
      <c r="AB96" s="192">
        <f>N81</f>
        <v>2</v>
      </c>
      <c r="AC96" s="192">
        <f>T81</f>
        <v>0</v>
      </c>
      <c r="AD96" s="428">
        <f>COUNTIF(V97:AC97,"○")*3+COUNTIF(V97:AC97,"△")</f>
        <v>6</v>
      </c>
      <c r="AE96" s="428">
        <f>V96-W96+Z96-AA96+AB96-AC96</f>
        <v>4</v>
      </c>
      <c r="AF96" s="428">
        <v>2</v>
      </c>
    </row>
    <row r="97" spans="2:32" ht="20.100000000000001" customHeight="1">
      <c r="B97" s="442"/>
      <c r="C97" s="477"/>
      <c r="D97" s="477"/>
      <c r="E97" s="443"/>
      <c r="F97" s="458" t="str">
        <f>IF(F96&gt;G96,"○",IF(F96&lt;G96,"×",IF(F96=G96,"△")))</f>
        <v>×</v>
      </c>
      <c r="G97" s="459"/>
      <c r="H97" s="426"/>
      <c r="I97" s="427"/>
      <c r="J97" s="458" t="str">
        <f>IF(J96&gt;K96,"○",IF(J96&lt;K96,"×",IF(J96=K96,"△")))</f>
        <v>×</v>
      </c>
      <c r="K97" s="459"/>
      <c r="L97" s="458" t="str">
        <f>IF(L96&gt;M96,"○",IF(L96&lt;M96,"×",IF(L96=M96,"△")))</f>
        <v>×</v>
      </c>
      <c r="M97" s="459"/>
      <c r="N97" s="429"/>
      <c r="O97" s="429"/>
      <c r="P97" s="429"/>
      <c r="Q97" s="176"/>
      <c r="R97" s="433"/>
      <c r="S97" s="434"/>
      <c r="T97" s="434"/>
      <c r="U97" s="435"/>
      <c r="V97" s="458" t="str">
        <f>IF(V96&gt;W96,"○",IF(V96&lt;W96,"×",IF(V96=W96,"△")))</f>
        <v>○</v>
      </c>
      <c r="W97" s="459"/>
      <c r="X97" s="426"/>
      <c r="Y97" s="427"/>
      <c r="Z97" s="458" t="str">
        <f>IF(Z96&gt;AA96,"○",IF(Z96&lt;AA96,"×",IF(Z96=AA96,"△")))</f>
        <v>×</v>
      </c>
      <c r="AA97" s="459"/>
      <c r="AB97" s="458" t="str">
        <f>IF(AB96&gt;AC96,"○",IF(AB96&lt;AC96,"×",IF(AB96=AC96,"△")))</f>
        <v>○</v>
      </c>
      <c r="AC97" s="459"/>
      <c r="AD97" s="429"/>
      <c r="AE97" s="429"/>
      <c r="AF97" s="429"/>
    </row>
    <row r="98" spans="2:32" ht="20.100000000000001" customHeight="1">
      <c r="B98" s="478" t="str">
        <f>K58</f>
        <v>栃木ＳＣ　Ｕ－１２</v>
      </c>
      <c r="C98" s="479"/>
      <c r="D98" s="479"/>
      <c r="E98" s="480"/>
      <c r="F98" s="192">
        <f>K94</f>
        <v>6</v>
      </c>
      <c r="G98" s="192">
        <f>J94</f>
        <v>0</v>
      </c>
      <c r="H98" s="192">
        <f>K96</f>
        <v>16</v>
      </c>
      <c r="I98" s="192">
        <f>J96</f>
        <v>0</v>
      </c>
      <c r="J98" s="424"/>
      <c r="K98" s="425"/>
      <c r="L98" s="192">
        <f>N69</f>
        <v>5</v>
      </c>
      <c r="M98" s="192">
        <f>T69</f>
        <v>0</v>
      </c>
      <c r="N98" s="428">
        <f>COUNTIF(F99:M99,"○")*3+COUNTIF(F99:M99,"△")</f>
        <v>9</v>
      </c>
      <c r="O98" s="428">
        <f>F98-G98+H98-I98+L98-M98</f>
        <v>27</v>
      </c>
      <c r="P98" s="428">
        <v>1</v>
      </c>
      <c r="Q98" s="176"/>
      <c r="R98" s="478" t="str">
        <f>Z58</f>
        <v>ＦＣバジェルボ那須烏山</v>
      </c>
      <c r="S98" s="479"/>
      <c r="T98" s="479"/>
      <c r="U98" s="480"/>
      <c r="V98" s="192">
        <f>AA94</f>
        <v>1</v>
      </c>
      <c r="W98" s="192">
        <f>Z94</f>
        <v>1</v>
      </c>
      <c r="X98" s="192">
        <f>AA96</f>
        <v>1</v>
      </c>
      <c r="Y98" s="192">
        <f>Z96</f>
        <v>0</v>
      </c>
      <c r="Z98" s="424"/>
      <c r="AA98" s="425"/>
      <c r="AB98" s="192">
        <f>N73</f>
        <v>4</v>
      </c>
      <c r="AC98" s="192">
        <f>T73</f>
        <v>0</v>
      </c>
      <c r="AD98" s="428">
        <f>COUNTIF(V99:AC99,"○")*3+COUNTIF(V99:AC99,"△")</f>
        <v>7</v>
      </c>
      <c r="AE98" s="428">
        <f>V98-W98+X98-Y98+AB98-AC98</f>
        <v>5</v>
      </c>
      <c r="AF98" s="428">
        <v>1</v>
      </c>
    </row>
    <row r="99" spans="2:32" ht="20.100000000000001" customHeight="1">
      <c r="B99" s="481"/>
      <c r="C99" s="482"/>
      <c r="D99" s="482"/>
      <c r="E99" s="483"/>
      <c r="F99" s="458" t="str">
        <f>IF(F98&gt;G98,"○",IF(F98&lt;G98,"×",IF(F98=G98,"△")))</f>
        <v>○</v>
      </c>
      <c r="G99" s="459"/>
      <c r="H99" s="458" t="str">
        <f>IF(H98&gt;I98,"○",IF(H98&lt;I98,"×",IF(H98=I98,"△")))</f>
        <v>○</v>
      </c>
      <c r="I99" s="459"/>
      <c r="J99" s="426"/>
      <c r="K99" s="427"/>
      <c r="L99" s="458" t="str">
        <f>IF(L98&gt;M98,"○",IF(L98&lt;M98,"×",IF(L98=M98,"△")))</f>
        <v>○</v>
      </c>
      <c r="M99" s="459"/>
      <c r="N99" s="429"/>
      <c r="O99" s="429"/>
      <c r="P99" s="429"/>
      <c r="Q99" s="176"/>
      <c r="R99" s="481"/>
      <c r="S99" s="482"/>
      <c r="T99" s="482"/>
      <c r="U99" s="483"/>
      <c r="V99" s="458" t="str">
        <f>IF(V98&gt;W98,"○",IF(V98&lt;W98,"×",IF(V98=W98,"△")))</f>
        <v>△</v>
      </c>
      <c r="W99" s="459"/>
      <c r="X99" s="458" t="str">
        <f>IF(X98&gt;Y98,"○",IF(X98&lt;Y98,"×",IF(X98=Y98,"△")))</f>
        <v>○</v>
      </c>
      <c r="Y99" s="459"/>
      <c r="Z99" s="426"/>
      <c r="AA99" s="427"/>
      <c r="AB99" s="458" t="str">
        <f>IF(AB98&gt;AC98,"○",IF(AB98&lt;AC98,"×",IF(AB98=AC98,"△")))</f>
        <v>○</v>
      </c>
      <c r="AC99" s="459"/>
      <c r="AD99" s="429"/>
      <c r="AE99" s="429"/>
      <c r="AF99" s="429"/>
    </row>
    <row r="100" spans="2:32" ht="20.100000000000001" customHeight="1">
      <c r="B100" s="430" t="str">
        <f>O58</f>
        <v>ＫＳＣ鹿沼</v>
      </c>
      <c r="C100" s="431"/>
      <c r="D100" s="431"/>
      <c r="E100" s="432"/>
      <c r="F100" s="192">
        <f>M94</f>
        <v>4</v>
      </c>
      <c r="G100" s="192">
        <f>L94</f>
        <v>1</v>
      </c>
      <c r="H100" s="192">
        <f>M96</f>
        <v>10</v>
      </c>
      <c r="I100" s="192">
        <f>L96</f>
        <v>0</v>
      </c>
      <c r="J100" s="192">
        <f>M98</f>
        <v>0</v>
      </c>
      <c r="K100" s="192">
        <f>L98</f>
        <v>5</v>
      </c>
      <c r="L100" s="424"/>
      <c r="M100" s="425"/>
      <c r="N100" s="428">
        <f>COUNTIF(F101:M101,"○")*3+COUNTIF(F101:M101,"△")</f>
        <v>6</v>
      </c>
      <c r="O100" s="428">
        <f>F100-G100+H100-I100+J100-K100</f>
        <v>8</v>
      </c>
      <c r="P100" s="428">
        <v>2</v>
      </c>
      <c r="Q100" s="176"/>
      <c r="R100" s="436" t="str">
        <f>AD58</f>
        <v>栃木ウーヴァＦＣ・Ｕ－１０　ウィナーズ</v>
      </c>
      <c r="S100" s="484"/>
      <c r="T100" s="484"/>
      <c r="U100" s="437"/>
      <c r="V100" s="192">
        <f>AC94</f>
        <v>0</v>
      </c>
      <c r="W100" s="192">
        <f>AB94</f>
        <v>4</v>
      </c>
      <c r="X100" s="192">
        <f>AC96</f>
        <v>0</v>
      </c>
      <c r="Y100" s="192">
        <f>AB96</f>
        <v>2</v>
      </c>
      <c r="Z100" s="192">
        <f>AC98</f>
        <v>0</v>
      </c>
      <c r="AA100" s="192">
        <f>AB98</f>
        <v>4</v>
      </c>
      <c r="AB100" s="424"/>
      <c r="AC100" s="425"/>
      <c r="AD100" s="428">
        <f>COUNTIF(V101:AC101,"○")*3+COUNTIF(V101:AC101,"△")</f>
        <v>0</v>
      </c>
      <c r="AE100" s="428">
        <f>V100-W100+X100-Y100+Z100-AA100</f>
        <v>-10</v>
      </c>
      <c r="AF100" s="428">
        <v>4</v>
      </c>
    </row>
    <row r="101" spans="2:32" ht="20.100000000000001" customHeight="1">
      <c r="B101" s="433"/>
      <c r="C101" s="434"/>
      <c r="D101" s="434"/>
      <c r="E101" s="435"/>
      <c r="F101" s="458" t="str">
        <f>IF(F100&gt;G100,"○",IF(F100&lt;G100,"×",IF(F100=G100,"△")))</f>
        <v>○</v>
      </c>
      <c r="G101" s="459"/>
      <c r="H101" s="458" t="str">
        <f>IF(H100&gt;I100,"○",IF(H100&lt;I100,"×",IF(H100=I100,"△")))</f>
        <v>○</v>
      </c>
      <c r="I101" s="459"/>
      <c r="J101" s="458" t="str">
        <f>IF(J100&gt;K100,"○",IF(J100&lt;K100,"×",IF(J100=K100,"△")))</f>
        <v>×</v>
      </c>
      <c r="K101" s="459"/>
      <c r="L101" s="426"/>
      <c r="M101" s="427"/>
      <c r="N101" s="429"/>
      <c r="O101" s="429"/>
      <c r="P101" s="429"/>
      <c r="Q101" s="176"/>
      <c r="R101" s="438"/>
      <c r="S101" s="485"/>
      <c r="T101" s="485"/>
      <c r="U101" s="439"/>
      <c r="V101" s="458" t="str">
        <f>IF(V100&gt;W100,"○",IF(V100&lt;W100,"×",IF(V100=W100,"△")))</f>
        <v>×</v>
      </c>
      <c r="W101" s="459"/>
      <c r="X101" s="458" t="str">
        <f>IF(X100&gt;Y100,"○",IF(X100&lt;Y100,"×",IF(X100=Y100,"△")))</f>
        <v>×</v>
      </c>
      <c r="Y101" s="459"/>
      <c r="Z101" s="458" t="str">
        <f>IF(Z100&gt;AA100,"○",IF(Z100&lt;AA100,"×",IF(Z100=AA100,"△")))</f>
        <v>×</v>
      </c>
      <c r="AA101" s="459"/>
      <c r="AB101" s="426"/>
      <c r="AC101" s="427"/>
      <c r="AD101" s="429"/>
      <c r="AE101" s="429"/>
      <c r="AF101" s="429"/>
    </row>
    <row r="102" spans="2:32" ht="20.100000000000001" customHeight="1"/>
  </sheetData>
  <mergeCells count="538">
    <mergeCell ref="B100:E101"/>
    <mergeCell ref="L100:M101"/>
    <mergeCell ref="N100:N101"/>
    <mergeCell ref="O100:O101"/>
    <mergeCell ref="P100:P101"/>
    <mergeCell ref="R100:U101"/>
    <mergeCell ref="Z98:AA99"/>
    <mergeCell ref="AD98:AD99"/>
    <mergeCell ref="AE98:AE99"/>
    <mergeCell ref="AB100:AC101"/>
    <mergeCell ref="AD100:AD101"/>
    <mergeCell ref="AE100:AE101"/>
    <mergeCell ref="B98:E99"/>
    <mergeCell ref="AF98:AF99"/>
    <mergeCell ref="F99:G99"/>
    <mergeCell ref="H99:I99"/>
    <mergeCell ref="L99:M99"/>
    <mergeCell ref="V99:W99"/>
    <mergeCell ref="X99:Y99"/>
    <mergeCell ref="AB99:AC99"/>
    <mergeCell ref="AF100:AF101"/>
    <mergeCell ref="F101:G101"/>
    <mergeCell ref="H101:I101"/>
    <mergeCell ref="J101:K101"/>
    <mergeCell ref="V101:W101"/>
    <mergeCell ref="X101:Y101"/>
    <mergeCell ref="Z101:AA101"/>
    <mergeCell ref="J98:K99"/>
    <mergeCell ref="N98:N99"/>
    <mergeCell ref="O98:O99"/>
    <mergeCell ref="P98:P99"/>
    <mergeCell ref="R98:U99"/>
    <mergeCell ref="B96:E97"/>
    <mergeCell ref="H96:I97"/>
    <mergeCell ref="N96:N97"/>
    <mergeCell ref="O96:O97"/>
    <mergeCell ref="P96:P97"/>
    <mergeCell ref="R96:U97"/>
    <mergeCell ref="F97:G97"/>
    <mergeCell ref="X95:Y95"/>
    <mergeCell ref="Z95:AA95"/>
    <mergeCell ref="AB95:AC95"/>
    <mergeCell ref="X96:Y97"/>
    <mergeCell ref="AD96:AD97"/>
    <mergeCell ref="AE96:AE97"/>
    <mergeCell ref="AF96:AF97"/>
    <mergeCell ref="J97:K97"/>
    <mergeCell ref="L97:M97"/>
    <mergeCell ref="V97:W97"/>
    <mergeCell ref="Z97:AA97"/>
    <mergeCell ref="AB97:AC97"/>
    <mergeCell ref="AF92:AF93"/>
    <mergeCell ref="B94:E95"/>
    <mergeCell ref="F94:G95"/>
    <mergeCell ref="N94:N95"/>
    <mergeCell ref="O94:O95"/>
    <mergeCell ref="P94:P95"/>
    <mergeCell ref="R94:U95"/>
    <mergeCell ref="V94:W95"/>
    <mergeCell ref="AD94:AD95"/>
    <mergeCell ref="AE94:AE95"/>
    <mergeCell ref="V92:W93"/>
    <mergeCell ref="X92:Y93"/>
    <mergeCell ref="Z92:AA93"/>
    <mergeCell ref="AB92:AC93"/>
    <mergeCell ref="AD92:AD93"/>
    <mergeCell ref="AE92:AE93"/>
    <mergeCell ref="B92:E93"/>
    <mergeCell ref="F92:G93"/>
    <mergeCell ref="H92:I93"/>
    <mergeCell ref="J92:K93"/>
    <mergeCell ref="AF94:AF95"/>
    <mergeCell ref="H95:I95"/>
    <mergeCell ref="J95:K95"/>
    <mergeCell ref="L95:M95"/>
    <mergeCell ref="L92:M93"/>
    <mergeCell ref="N92:N93"/>
    <mergeCell ref="O92:O93"/>
    <mergeCell ref="P92:P93"/>
    <mergeCell ref="R92:U93"/>
    <mergeCell ref="B87:B88"/>
    <mergeCell ref="C87:C88"/>
    <mergeCell ref="D87:F88"/>
    <mergeCell ref="G87:M88"/>
    <mergeCell ref="N87:N88"/>
    <mergeCell ref="AE87:AE88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O87:O88"/>
    <mergeCell ref="S87:S88"/>
    <mergeCell ref="T87:T88"/>
    <mergeCell ref="U87:AA88"/>
    <mergeCell ref="AC87:AC88"/>
    <mergeCell ref="AD87:AD88"/>
    <mergeCell ref="AG89:AG90"/>
    <mergeCell ref="T89:T90"/>
    <mergeCell ref="U89:AA90"/>
    <mergeCell ref="AC89:AC90"/>
    <mergeCell ref="AD89:AD90"/>
    <mergeCell ref="AE89:AE90"/>
    <mergeCell ref="AF89:AF90"/>
    <mergeCell ref="AC83:AC84"/>
    <mergeCell ref="AD83:AD84"/>
    <mergeCell ref="AE83:AE84"/>
    <mergeCell ref="AF83:AF84"/>
    <mergeCell ref="AC85:AC86"/>
    <mergeCell ref="AD85:AD86"/>
    <mergeCell ref="AE85:AE86"/>
    <mergeCell ref="AF85:AF86"/>
    <mergeCell ref="AG85:AG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B81:B82"/>
    <mergeCell ref="C81:C82"/>
    <mergeCell ref="D81:F82"/>
    <mergeCell ref="G81:M82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AC77:AC78"/>
    <mergeCell ref="AD77:AD78"/>
    <mergeCell ref="AE77:AE78"/>
    <mergeCell ref="AF77:AF78"/>
    <mergeCell ref="AC79:AC80"/>
    <mergeCell ref="AD79:AD80"/>
    <mergeCell ref="AE79:AE80"/>
    <mergeCell ref="AF79:AF80"/>
    <mergeCell ref="AG79:AG80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AG71:AG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AC71:AC72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G71:M72"/>
    <mergeCell ref="N71:N72"/>
    <mergeCell ref="O71:O72"/>
    <mergeCell ref="S71:S72"/>
    <mergeCell ref="O69:O70"/>
    <mergeCell ref="S69:S70"/>
    <mergeCell ref="AC67:AC68"/>
    <mergeCell ref="AD67:AD68"/>
    <mergeCell ref="AE67:AE68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D57:AE57"/>
    <mergeCell ref="C58:D65"/>
    <mergeCell ref="G58:H65"/>
    <mergeCell ref="K58:L65"/>
    <mergeCell ref="O58:P65"/>
    <mergeCell ref="R58:S65"/>
    <mergeCell ref="V58:W65"/>
    <mergeCell ref="Z58:AA65"/>
    <mergeCell ref="AD58:AE65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14" width="5.44140625" style="207" customWidth="1"/>
    <col min="15" max="15" width="6" style="207" customWidth="1"/>
    <col min="16" max="30" width="5.44140625" style="207" customWidth="1"/>
    <col min="31" max="31" width="6.109375" style="207" customWidth="1"/>
    <col min="32" max="35" width="5.44140625" style="207" customWidth="1"/>
    <col min="36" max="257" width="9" style="207"/>
    <col min="258" max="285" width="5.6640625" style="207" customWidth="1"/>
    <col min="286" max="513" width="9" style="207"/>
    <col min="514" max="541" width="5.6640625" style="207" customWidth="1"/>
    <col min="542" max="769" width="9" style="207"/>
    <col min="770" max="797" width="5.6640625" style="207" customWidth="1"/>
    <col min="798" max="1025" width="9" style="207"/>
    <col min="1026" max="1053" width="5.6640625" style="207" customWidth="1"/>
    <col min="1054" max="1281" width="9" style="207"/>
    <col min="1282" max="1309" width="5.6640625" style="207" customWidth="1"/>
    <col min="1310" max="1537" width="9" style="207"/>
    <col min="1538" max="1565" width="5.6640625" style="207" customWidth="1"/>
    <col min="1566" max="1793" width="9" style="207"/>
    <col min="1794" max="1821" width="5.6640625" style="207" customWidth="1"/>
    <col min="1822" max="2049" width="9" style="207"/>
    <col min="2050" max="2077" width="5.6640625" style="207" customWidth="1"/>
    <col min="2078" max="2305" width="9" style="207"/>
    <col min="2306" max="2333" width="5.6640625" style="207" customWidth="1"/>
    <col min="2334" max="2561" width="9" style="207"/>
    <col min="2562" max="2589" width="5.6640625" style="207" customWidth="1"/>
    <col min="2590" max="2817" width="9" style="207"/>
    <col min="2818" max="2845" width="5.6640625" style="207" customWidth="1"/>
    <col min="2846" max="3073" width="9" style="207"/>
    <col min="3074" max="3101" width="5.6640625" style="207" customWidth="1"/>
    <col min="3102" max="3329" width="9" style="207"/>
    <col min="3330" max="3357" width="5.6640625" style="207" customWidth="1"/>
    <col min="3358" max="3585" width="9" style="207"/>
    <col min="3586" max="3613" width="5.6640625" style="207" customWidth="1"/>
    <col min="3614" max="3841" width="9" style="207"/>
    <col min="3842" max="3869" width="5.6640625" style="207" customWidth="1"/>
    <col min="3870" max="4097" width="9" style="207"/>
    <col min="4098" max="4125" width="5.6640625" style="207" customWidth="1"/>
    <col min="4126" max="4353" width="9" style="207"/>
    <col min="4354" max="4381" width="5.6640625" style="207" customWidth="1"/>
    <col min="4382" max="4609" width="9" style="207"/>
    <col min="4610" max="4637" width="5.6640625" style="207" customWidth="1"/>
    <col min="4638" max="4865" width="9" style="207"/>
    <col min="4866" max="4893" width="5.6640625" style="207" customWidth="1"/>
    <col min="4894" max="5121" width="9" style="207"/>
    <col min="5122" max="5149" width="5.6640625" style="207" customWidth="1"/>
    <col min="5150" max="5377" width="9" style="207"/>
    <col min="5378" max="5405" width="5.6640625" style="207" customWidth="1"/>
    <col min="5406" max="5633" width="9" style="207"/>
    <col min="5634" max="5661" width="5.6640625" style="207" customWidth="1"/>
    <col min="5662" max="5889" width="9" style="207"/>
    <col min="5890" max="5917" width="5.6640625" style="207" customWidth="1"/>
    <col min="5918" max="6145" width="9" style="207"/>
    <col min="6146" max="6173" width="5.6640625" style="207" customWidth="1"/>
    <col min="6174" max="6401" width="9" style="207"/>
    <col min="6402" max="6429" width="5.6640625" style="207" customWidth="1"/>
    <col min="6430" max="6657" width="9" style="207"/>
    <col min="6658" max="6685" width="5.6640625" style="207" customWidth="1"/>
    <col min="6686" max="6913" width="9" style="207"/>
    <col min="6914" max="6941" width="5.6640625" style="207" customWidth="1"/>
    <col min="6942" max="7169" width="9" style="207"/>
    <col min="7170" max="7197" width="5.6640625" style="207" customWidth="1"/>
    <col min="7198" max="7425" width="9" style="207"/>
    <col min="7426" max="7453" width="5.6640625" style="207" customWidth="1"/>
    <col min="7454" max="7681" width="9" style="207"/>
    <col min="7682" max="7709" width="5.6640625" style="207" customWidth="1"/>
    <col min="7710" max="7937" width="9" style="207"/>
    <col min="7938" max="7965" width="5.6640625" style="207" customWidth="1"/>
    <col min="7966" max="8193" width="9" style="207"/>
    <col min="8194" max="8221" width="5.6640625" style="207" customWidth="1"/>
    <col min="8222" max="8449" width="9" style="207"/>
    <col min="8450" max="8477" width="5.6640625" style="207" customWidth="1"/>
    <col min="8478" max="8705" width="9" style="207"/>
    <col min="8706" max="8733" width="5.6640625" style="207" customWidth="1"/>
    <col min="8734" max="8961" width="9" style="207"/>
    <col min="8962" max="8989" width="5.6640625" style="207" customWidth="1"/>
    <col min="8990" max="9217" width="9" style="207"/>
    <col min="9218" max="9245" width="5.6640625" style="207" customWidth="1"/>
    <col min="9246" max="9473" width="9" style="207"/>
    <col min="9474" max="9501" width="5.6640625" style="207" customWidth="1"/>
    <col min="9502" max="9729" width="9" style="207"/>
    <col min="9730" max="9757" width="5.6640625" style="207" customWidth="1"/>
    <col min="9758" max="9985" width="9" style="207"/>
    <col min="9986" max="10013" width="5.6640625" style="207" customWidth="1"/>
    <col min="10014" max="10241" width="9" style="207"/>
    <col min="10242" max="10269" width="5.6640625" style="207" customWidth="1"/>
    <col min="10270" max="10497" width="9" style="207"/>
    <col min="10498" max="10525" width="5.6640625" style="207" customWidth="1"/>
    <col min="10526" max="10753" width="9" style="207"/>
    <col min="10754" max="10781" width="5.6640625" style="207" customWidth="1"/>
    <col min="10782" max="11009" width="9" style="207"/>
    <col min="11010" max="11037" width="5.6640625" style="207" customWidth="1"/>
    <col min="11038" max="11265" width="9" style="207"/>
    <col min="11266" max="11293" width="5.6640625" style="207" customWidth="1"/>
    <col min="11294" max="11521" width="9" style="207"/>
    <col min="11522" max="11549" width="5.6640625" style="207" customWidth="1"/>
    <col min="11550" max="11777" width="9" style="207"/>
    <col min="11778" max="11805" width="5.6640625" style="207" customWidth="1"/>
    <col min="11806" max="12033" width="9" style="207"/>
    <col min="12034" max="12061" width="5.6640625" style="207" customWidth="1"/>
    <col min="12062" max="12289" width="9" style="207"/>
    <col min="12290" max="12317" width="5.6640625" style="207" customWidth="1"/>
    <col min="12318" max="12545" width="9" style="207"/>
    <col min="12546" max="12573" width="5.6640625" style="207" customWidth="1"/>
    <col min="12574" max="12801" width="9" style="207"/>
    <col min="12802" max="12829" width="5.6640625" style="207" customWidth="1"/>
    <col min="12830" max="13057" width="9" style="207"/>
    <col min="13058" max="13085" width="5.6640625" style="207" customWidth="1"/>
    <col min="13086" max="13313" width="9" style="207"/>
    <col min="13314" max="13341" width="5.6640625" style="207" customWidth="1"/>
    <col min="13342" max="13569" width="9" style="207"/>
    <col min="13570" max="13597" width="5.6640625" style="207" customWidth="1"/>
    <col min="13598" max="13825" width="9" style="207"/>
    <col min="13826" max="13853" width="5.6640625" style="207" customWidth="1"/>
    <col min="13854" max="14081" width="9" style="207"/>
    <col min="14082" max="14109" width="5.6640625" style="207" customWidth="1"/>
    <col min="14110" max="14337" width="9" style="207"/>
    <col min="14338" max="14365" width="5.6640625" style="207" customWidth="1"/>
    <col min="14366" max="14593" width="9" style="207"/>
    <col min="14594" max="14621" width="5.6640625" style="207" customWidth="1"/>
    <col min="14622" max="14849" width="9" style="207"/>
    <col min="14850" max="14877" width="5.6640625" style="207" customWidth="1"/>
    <col min="14878" max="15105" width="9" style="207"/>
    <col min="15106" max="15133" width="5.6640625" style="207" customWidth="1"/>
    <col min="15134" max="15361" width="9" style="207"/>
    <col min="15362" max="15389" width="5.6640625" style="207" customWidth="1"/>
    <col min="15390" max="15617" width="9" style="207"/>
    <col min="15618" max="15645" width="5.6640625" style="207" customWidth="1"/>
    <col min="15646" max="15873" width="9" style="207"/>
    <col min="15874" max="15901" width="5.6640625" style="207" customWidth="1"/>
    <col min="15902" max="16129" width="9" style="207"/>
    <col min="16130" max="16157" width="5.6640625" style="207" customWidth="1"/>
    <col min="16158" max="16384" width="9" style="207"/>
  </cols>
  <sheetData>
    <row r="1" spans="1:33" ht="21.75" customHeight="1">
      <c r="A1" s="9" t="str">
        <f>U10組合せ!H3</f>
        <v>■第1日　10月12日</v>
      </c>
      <c r="B1" s="57"/>
      <c r="C1" s="57"/>
      <c r="D1" s="57"/>
      <c r="E1" s="57"/>
      <c r="F1" s="57"/>
      <c r="G1" s="57"/>
      <c r="H1" s="57"/>
      <c r="I1" s="391" t="str">
        <f>U10組合せ!Q3</f>
        <v>１次ラウンド</v>
      </c>
      <c r="J1" s="391"/>
      <c r="K1" s="391"/>
      <c r="L1" s="391"/>
      <c r="M1" s="391"/>
      <c r="N1" s="84"/>
      <c r="O1" s="84"/>
      <c r="P1" s="84"/>
      <c r="Q1" s="84"/>
      <c r="R1" s="84"/>
      <c r="T1" s="392" t="s">
        <v>128</v>
      </c>
      <c r="U1" s="392"/>
      <c r="V1" s="392"/>
      <c r="W1" s="392"/>
      <c r="X1" s="391" t="str">
        <f>U10組合せ!A40</f>
        <v>サンエコ自然の森サッカー場</v>
      </c>
      <c r="Y1" s="391"/>
      <c r="Z1" s="391"/>
      <c r="AA1" s="391"/>
      <c r="AB1" s="391"/>
      <c r="AC1" s="391"/>
      <c r="AD1" s="391"/>
      <c r="AE1" s="391"/>
      <c r="AF1" s="391"/>
      <c r="AG1" s="391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82"/>
      <c r="S2" s="182"/>
      <c r="T2" s="182"/>
      <c r="U2" s="18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392" t="s">
        <v>133</v>
      </c>
      <c r="J3" s="392"/>
      <c r="M3" s="182"/>
      <c r="R3" s="182"/>
      <c r="S3" s="182"/>
      <c r="T3" s="182"/>
      <c r="U3" s="182"/>
      <c r="V3" s="10"/>
      <c r="X3" s="392" t="s">
        <v>134</v>
      </c>
      <c r="Y3" s="392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19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1"/>
      <c r="Y4" s="85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47"/>
      <c r="E5" s="12"/>
      <c r="F5" s="12"/>
      <c r="G5" s="184"/>
      <c r="H5" s="11"/>
      <c r="I5" s="87"/>
      <c r="J5" s="239"/>
      <c r="K5" s="240"/>
      <c r="L5" s="47"/>
      <c r="M5" s="12"/>
      <c r="N5" s="12"/>
      <c r="O5" s="13"/>
      <c r="P5" s="1"/>
      <c r="Q5" s="1"/>
      <c r="R5" s="1"/>
      <c r="S5" s="47"/>
      <c r="T5" s="12"/>
      <c r="U5" s="12"/>
      <c r="V5" s="87"/>
      <c r="W5" s="241"/>
      <c r="X5" s="242"/>
      <c r="Y5" s="12"/>
      <c r="Z5" s="13"/>
      <c r="AA5" s="47"/>
      <c r="AB5" s="12"/>
      <c r="AC5" s="12"/>
      <c r="AD5" s="13"/>
    </row>
    <row r="6" spans="1:33" ht="20.100000000000001" customHeight="1">
      <c r="A6" s="1"/>
      <c r="B6" s="1"/>
      <c r="C6" s="393">
        <v>1</v>
      </c>
      <c r="D6" s="393"/>
      <c r="E6" s="176"/>
      <c r="F6" s="1"/>
      <c r="G6" s="393">
        <v>2</v>
      </c>
      <c r="H6" s="393"/>
      <c r="I6" s="176"/>
      <c r="J6" s="1"/>
      <c r="K6" s="393">
        <v>3</v>
      </c>
      <c r="L6" s="393"/>
      <c r="M6" s="176"/>
      <c r="N6" s="1"/>
      <c r="O6" s="393">
        <v>4</v>
      </c>
      <c r="P6" s="393"/>
      <c r="Q6" s="1"/>
      <c r="R6" s="393">
        <v>5</v>
      </c>
      <c r="S6" s="393"/>
      <c r="T6" s="176"/>
      <c r="U6" s="1"/>
      <c r="V6" s="393">
        <v>6</v>
      </c>
      <c r="W6" s="393"/>
      <c r="X6" s="176"/>
      <c r="Y6" s="1"/>
      <c r="Z6" s="393">
        <v>7</v>
      </c>
      <c r="AA6" s="393"/>
      <c r="AB6" s="176"/>
      <c r="AC6" s="1"/>
      <c r="AD6" s="393">
        <v>8</v>
      </c>
      <c r="AE6" s="393"/>
    </row>
    <row r="7" spans="1:33" ht="20.100000000000001" customHeight="1">
      <c r="A7" s="1"/>
      <c r="B7" s="1"/>
      <c r="C7" s="401" t="str">
        <f>U10組合せ!C40</f>
        <v>宇都宮フットボールクラブジュニア</v>
      </c>
      <c r="D7" s="401"/>
      <c r="E7" s="181"/>
      <c r="F7" s="177"/>
      <c r="G7" s="399" t="str">
        <f>U10組合せ!C42</f>
        <v>都賀クラブジュニア</v>
      </c>
      <c r="H7" s="399"/>
      <c r="I7" s="181"/>
      <c r="J7" s="88"/>
      <c r="K7" s="486" t="str">
        <f>U10組合せ!C44</f>
        <v>ヴェルフェ矢板Ｕ－１２ｂｌａｎｃ</v>
      </c>
      <c r="L7" s="486"/>
      <c r="M7" s="181"/>
      <c r="N7" s="88"/>
      <c r="O7" s="401" t="str">
        <f>U10組合せ!C46</f>
        <v>茂木ＦＣ</v>
      </c>
      <c r="P7" s="401"/>
      <c r="Q7" s="88"/>
      <c r="R7" s="401" t="str">
        <f>U10組合せ!C48</f>
        <v>鹿沼西ＦＣ</v>
      </c>
      <c r="S7" s="401"/>
      <c r="T7" s="181"/>
      <c r="U7" s="88"/>
      <c r="V7" s="487" t="str">
        <f>U10組合せ!C50</f>
        <v>ｕｎｉｏｎｓｐｏｒｔｓｃｌｕｂ</v>
      </c>
      <c r="W7" s="487"/>
      <c r="X7" s="181"/>
      <c r="Y7" s="88"/>
      <c r="Z7" s="401" t="str">
        <f>U10組合せ!C52</f>
        <v>東那須野ＦＣフェニックス</v>
      </c>
      <c r="AA7" s="401"/>
      <c r="AB7" s="181"/>
      <c r="AC7" s="88"/>
      <c r="AD7" s="398" t="str">
        <f>U10組合せ!C54</f>
        <v>ＣＡ．アトレチコ　佐野</v>
      </c>
      <c r="AE7" s="398"/>
    </row>
    <row r="8" spans="1:33" ht="20.100000000000001" customHeight="1">
      <c r="A8" s="1"/>
      <c r="B8" s="1"/>
      <c r="C8" s="401"/>
      <c r="D8" s="401"/>
      <c r="E8" s="181"/>
      <c r="F8" s="177"/>
      <c r="G8" s="399"/>
      <c r="H8" s="399"/>
      <c r="I8" s="181"/>
      <c r="J8" s="88"/>
      <c r="K8" s="486"/>
      <c r="L8" s="486"/>
      <c r="M8" s="181"/>
      <c r="N8" s="88"/>
      <c r="O8" s="401"/>
      <c r="P8" s="401"/>
      <c r="Q8" s="88"/>
      <c r="R8" s="401"/>
      <c r="S8" s="401"/>
      <c r="T8" s="181"/>
      <c r="U8" s="88"/>
      <c r="V8" s="487"/>
      <c r="W8" s="487"/>
      <c r="X8" s="181"/>
      <c r="Y8" s="88"/>
      <c r="Z8" s="401"/>
      <c r="AA8" s="401"/>
      <c r="AB8" s="181"/>
      <c r="AC8" s="88"/>
      <c r="AD8" s="398"/>
      <c r="AE8" s="398"/>
    </row>
    <row r="9" spans="1:33" ht="20.100000000000001" customHeight="1">
      <c r="A9" s="1"/>
      <c r="B9" s="1"/>
      <c r="C9" s="401"/>
      <c r="D9" s="401"/>
      <c r="E9" s="181"/>
      <c r="F9" s="177"/>
      <c r="G9" s="399"/>
      <c r="H9" s="399"/>
      <c r="I9" s="181"/>
      <c r="J9" s="88"/>
      <c r="K9" s="486"/>
      <c r="L9" s="486"/>
      <c r="M9" s="181"/>
      <c r="N9" s="88"/>
      <c r="O9" s="401"/>
      <c r="P9" s="401"/>
      <c r="Q9" s="88"/>
      <c r="R9" s="401"/>
      <c r="S9" s="401"/>
      <c r="T9" s="181"/>
      <c r="U9" s="88"/>
      <c r="V9" s="487"/>
      <c r="W9" s="487"/>
      <c r="X9" s="181"/>
      <c r="Y9" s="88"/>
      <c r="Z9" s="401"/>
      <c r="AA9" s="401"/>
      <c r="AB9" s="181"/>
      <c r="AC9" s="88"/>
      <c r="AD9" s="398"/>
      <c r="AE9" s="398"/>
    </row>
    <row r="10" spans="1:33" ht="19.5" customHeight="1">
      <c r="A10" s="1"/>
      <c r="B10" s="1"/>
      <c r="C10" s="401"/>
      <c r="D10" s="401"/>
      <c r="E10" s="181"/>
      <c r="F10" s="177"/>
      <c r="G10" s="399"/>
      <c r="H10" s="399"/>
      <c r="I10" s="181"/>
      <c r="J10" s="88"/>
      <c r="K10" s="486"/>
      <c r="L10" s="486"/>
      <c r="M10" s="181"/>
      <c r="N10" s="88"/>
      <c r="O10" s="401"/>
      <c r="P10" s="401"/>
      <c r="Q10" s="88"/>
      <c r="R10" s="401"/>
      <c r="S10" s="401"/>
      <c r="T10" s="181"/>
      <c r="U10" s="88"/>
      <c r="V10" s="487"/>
      <c r="W10" s="487"/>
      <c r="X10" s="181"/>
      <c r="Y10" s="88"/>
      <c r="Z10" s="401"/>
      <c r="AA10" s="401"/>
      <c r="AB10" s="181"/>
      <c r="AC10" s="88"/>
      <c r="AD10" s="398"/>
      <c r="AE10" s="398"/>
    </row>
    <row r="11" spans="1:33" ht="20.100000000000001" customHeight="1">
      <c r="A11" s="1"/>
      <c r="B11" s="1"/>
      <c r="C11" s="401"/>
      <c r="D11" s="401"/>
      <c r="E11" s="181"/>
      <c r="F11" s="177"/>
      <c r="G11" s="399"/>
      <c r="H11" s="399"/>
      <c r="I11" s="181"/>
      <c r="J11" s="88"/>
      <c r="K11" s="486"/>
      <c r="L11" s="486"/>
      <c r="M11" s="181"/>
      <c r="N11" s="88"/>
      <c r="O11" s="401"/>
      <c r="P11" s="401"/>
      <c r="Q11" s="88"/>
      <c r="R11" s="401"/>
      <c r="S11" s="401"/>
      <c r="T11" s="181"/>
      <c r="U11" s="88"/>
      <c r="V11" s="487"/>
      <c r="W11" s="487"/>
      <c r="X11" s="181"/>
      <c r="Y11" s="88"/>
      <c r="Z11" s="401"/>
      <c r="AA11" s="401"/>
      <c r="AB11" s="181"/>
      <c r="AC11" s="88"/>
      <c r="AD11" s="398"/>
      <c r="AE11" s="398"/>
    </row>
    <row r="12" spans="1:33" ht="20.100000000000001" customHeight="1">
      <c r="A12" s="1"/>
      <c r="B12" s="1"/>
      <c r="C12" s="401"/>
      <c r="D12" s="401"/>
      <c r="E12" s="181"/>
      <c r="F12" s="177"/>
      <c r="G12" s="399"/>
      <c r="H12" s="399"/>
      <c r="I12" s="181"/>
      <c r="J12" s="88"/>
      <c r="K12" s="486"/>
      <c r="L12" s="486"/>
      <c r="M12" s="181"/>
      <c r="N12" s="88"/>
      <c r="O12" s="401"/>
      <c r="P12" s="401"/>
      <c r="Q12" s="88"/>
      <c r="R12" s="401"/>
      <c r="S12" s="401"/>
      <c r="T12" s="181"/>
      <c r="U12" s="88"/>
      <c r="V12" s="487"/>
      <c r="W12" s="487"/>
      <c r="X12" s="181"/>
      <c r="Y12" s="88"/>
      <c r="Z12" s="401"/>
      <c r="AA12" s="401"/>
      <c r="AB12" s="181"/>
      <c r="AC12" s="88"/>
      <c r="AD12" s="398"/>
      <c r="AE12" s="398"/>
    </row>
    <row r="13" spans="1:33" ht="20.100000000000001" customHeight="1">
      <c r="A13" s="1"/>
      <c r="B13" s="1"/>
      <c r="C13" s="401"/>
      <c r="D13" s="401"/>
      <c r="E13" s="181"/>
      <c r="F13" s="177"/>
      <c r="G13" s="399"/>
      <c r="H13" s="399"/>
      <c r="I13" s="181"/>
      <c r="J13" s="88"/>
      <c r="K13" s="486"/>
      <c r="L13" s="486"/>
      <c r="M13" s="181"/>
      <c r="N13" s="88"/>
      <c r="O13" s="401"/>
      <c r="P13" s="401"/>
      <c r="Q13" s="88"/>
      <c r="R13" s="401"/>
      <c r="S13" s="401"/>
      <c r="T13" s="181"/>
      <c r="U13" s="88"/>
      <c r="V13" s="487"/>
      <c r="W13" s="487"/>
      <c r="X13" s="181"/>
      <c r="Y13" s="88"/>
      <c r="Z13" s="401"/>
      <c r="AA13" s="401"/>
      <c r="AB13" s="181"/>
      <c r="AC13" s="88"/>
      <c r="AD13" s="398"/>
      <c r="AE13" s="398"/>
    </row>
    <row r="14" spans="1:33" ht="19.5" customHeight="1">
      <c r="A14" s="1"/>
      <c r="B14" s="1"/>
      <c r="C14" s="401"/>
      <c r="D14" s="401"/>
      <c r="E14" s="181"/>
      <c r="F14" s="177"/>
      <c r="G14" s="399"/>
      <c r="H14" s="399"/>
      <c r="I14" s="181"/>
      <c r="J14" s="88"/>
      <c r="K14" s="486"/>
      <c r="L14" s="486"/>
      <c r="M14" s="181"/>
      <c r="N14" s="88"/>
      <c r="O14" s="401"/>
      <c r="P14" s="401"/>
      <c r="Q14" s="88"/>
      <c r="R14" s="401"/>
      <c r="S14" s="401"/>
      <c r="T14" s="181"/>
      <c r="U14" s="88"/>
      <c r="V14" s="487"/>
      <c r="W14" s="487"/>
      <c r="X14" s="181"/>
      <c r="Y14" s="88"/>
      <c r="Z14" s="401"/>
      <c r="AA14" s="401"/>
      <c r="AB14" s="181"/>
      <c r="AC14" s="88"/>
      <c r="AD14" s="398"/>
      <c r="AE14" s="398"/>
    </row>
    <row r="15" spans="1:33" ht="19.2">
      <c r="B15" s="59" t="s">
        <v>85</v>
      </c>
      <c r="D15" s="59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87"/>
      <c r="AD15" s="178" t="s">
        <v>118</v>
      </c>
      <c r="AE15" s="178" t="s">
        <v>117</v>
      </c>
      <c r="AF15" s="178" t="s">
        <v>119</v>
      </c>
      <c r="AG15" s="90"/>
    </row>
    <row r="16" spans="1:33" ht="13.5" customHeight="1">
      <c r="B16" s="393" t="s">
        <v>86</v>
      </c>
      <c r="C16" s="393" t="s">
        <v>4</v>
      </c>
      <c r="D16" s="403">
        <v>0.5</v>
      </c>
      <c r="E16" s="403"/>
      <c r="F16" s="403"/>
      <c r="G16" s="475" t="str">
        <f>C7</f>
        <v>宇都宮フットボールクラブジュニア</v>
      </c>
      <c r="H16" s="475"/>
      <c r="I16" s="475"/>
      <c r="J16" s="475"/>
      <c r="K16" s="475"/>
      <c r="L16" s="475"/>
      <c r="M16" s="475"/>
      <c r="N16" s="395">
        <f>P16+P17</f>
        <v>1</v>
      </c>
      <c r="O16" s="405" t="s">
        <v>9</v>
      </c>
      <c r="P16" s="189">
        <v>1</v>
      </c>
      <c r="Q16" s="189" t="s">
        <v>39</v>
      </c>
      <c r="R16" s="189">
        <v>0</v>
      </c>
      <c r="S16" s="405" t="s">
        <v>10</v>
      </c>
      <c r="T16" s="395">
        <f>R16+R17</f>
        <v>0</v>
      </c>
      <c r="U16" s="396" t="str">
        <f>G7</f>
        <v>都賀クラブジュニア</v>
      </c>
      <c r="V16" s="396"/>
      <c r="W16" s="396"/>
      <c r="X16" s="396"/>
      <c r="Y16" s="396"/>
      <c r="Z16" s="396"/>
      <c r="AA16" s="396"/>
      <c r="AC16" s="397" t="s">
        <v>91</v>
      </c>
      <c r="AD16" s="406">
        <v>5</v>
      </c>
      <c r="AE16" s="406" t="s">
        <v>117</v>
      </c>
      <c r="AF16" s="406">
        <v>6</v>
      </c>
      <c r="AG16" s="394" t="s">
        <v>92</v>
      </c>
    </row>
    <row r="17" spans="2:33" ht="14.1" customHeight="1">
      <c r="B17" s="393"/>
      <c r="C17" s="393"/>
      <c r="D17" s="403"/>
      <c r="E17" s="403"/>
      <c r="F17" s="403"/>
      <c r="G17" s="475"/>
      <c r="H17" s="475"/>
      <c r="I17" s="475"/>
      <c r="J17" s="475"/>
      <c r="K17" s="475"/>
      <c r="L17" s="475"/>
      <c r="M17" s="475"/>
      <c r="N17" s="395"/>
      <c r="O17" s="405"/>
      <c r="P17" s="189">
        <v>0</v>
      </c>
      <c r="Q17" s="189" t="s">
        <v>39</v>
      </c>
      <c r="R17" s="189">
        <v>0</v>
      </c>
      <c r="S17" s="405"/>
      <c r="T17" s="395"/>
      <c r="U17" s="396"/>
      <c r="V17" s="396"/>
      <c r="W17" s="396"/>
      <c r="X17" s="396"/>
      <c r="Y17" s="396"/>
      <c r="Z17" s="396"/>
      <c r="AA17" s="396"/>
      <c r="AC17" s="397"/>
      <c r="AD17" s="406"/>
      <c r="AE17" s="406"/>
      <c r="AF17" s="406"/>
      <c r="AG17" s="394"/>
    </row>
    <row r="18" spans="2:33" ht="14.1" customHeight="1">
      <c r="B18" s="393" t="s">
        <v>87</v>
      </c>
      <c r="C18" s="393" t="s">
        <v>4</v>
      </c>
      <c r="D18" s="403">
        <v>0.5</v>
      </c>
      <c r="E18" s="403"/>
      <c r="F18" s="403"/>
      <c r="G18" s="407" t="str">
        <f>K7</f>
        <v>ヴェルフェ矢板Ｕ－１２ｂｌａｎｃ</v>
      </c>
      <c r="H18" s="407"/>
      <c r="I18" s="407"/>
      <c r="J18" s="407"/>
      <c r="K18" s="407"/>
      <c r="L18" s="407"/>
      <c r="M18" s="407"/>
      <c r="N18" s="395">
        <f>P18+P19</f>
        <v>4</v>
      </c>
      <c r="O18" s="405" t="s">
        <v>9</v>
      </c>
      <c r="P18" s="189">
        <v>1</v>
      </c>
      <c r="Q18" s="189" t="s">
        <v>39</v>
      </c>
      <c r="R18" s="189">
        <v>1</v>
      </c>
      <c r="S18" s="405" t="s">
        <v>10</v>
      </c>
      <c r="T18" s="395">
        <f>R18+R19</f>
        <v>1</v>
      </c>
      <c r="U18" s="396" t="str">
        <f>O7</f>
        <v>茂木ＦＣ</v>
      </c>
      <c r="V18" s="396"/>
      <c r="W18" s="396"/>
      <c r="X18" s="396"/>
      <c r="Y18" s="396"/>
      <c r="Z18" s="396"/>
      <c r="AA18" s="396"/>
      <c r="AC18" s="397" t="s">
        <v>91</v>
      </c>
      <c r="AD18" s="406">
        <v>7</v>
      </c>
      <c r="AE18" s="406" t="s">
        <v>117</v>
      </c>
      <c r="AF18" s="406">
        <v>8</v>
      </c>
      <c r="AG18" s="394" t="s">
        <v>92</v>
      </c>
    </row>
    <row r="19" spans="2:33" ht="14.1" customHeight="1">
      <c r="B19" s="393"/>
      <c r="C19" s="393"/>
      <c r="D19" s="403"/>
      <c r="E19" s="403"/>
      <c r="F19" s="403"/>
      <c r="G19" s="407"/>
      <c r="H19" s="407"/>
      <c r="I19" s="407"/>
      <c r="J19" s="407"/>
      <c r="K19" s="407"/>
      <c r="L19" s="407"/>
      <c r="M19" s="407"/>
      <c r="N19" s="395"/>
      <c r="O19" s="405"/>
      <c r="P19" s="189">
        <v>3</v>
      </c>
      <c r="Q19" s="189" t="s">
        <v>39</v>
      </c>
      <c r="R19" s="189">
        <v>0</v>
      </c>
      <c r="S19" s="405"/>
      <c r="T19" s="395"/>
      <c r="U19" s="396"/>
      <c r="V19" s="396"/>
      <c r="W19" s="396"/>
      <c r="X19" s="396"/>
      <c r="Y19" s="396"/>
      <c r="Z19" s="396"/>
      <c r="AA19" s="396"/>
      <c r="AC19" s="397"/>
      <c r="AD19" s="406"/>
      <c r="AE19" s="406"/>
      <c r="AF19" s="406"/>
      <c r="AG19" s="394"/>
    </row>
    <row r="20" spans="2:33" ht="14.1" customHeight="1">
      <c r="B20" s="393" t="s">
        <v>86</v>
      </c>
      <c r="C20" s="393" t="s">
        <v>5</v>
      </c>
      <c r="D20" s="403">
        <v>0.52430555555555558</v>
      </c>
      <c r="E20" s="403"/>
      <c r="F20" s="403"/>
      <c r="G20" s="396" t="str">
        <f>R7</f>
        <v>鹿沼西ＦＣ</v>
      </c>
      <c r="H20" s="396"/>
      <c r="I20" s="396"/>
      <c r="J20" s="396"/>
      <c r="K20" s="396"/>
      <c r="L20" s="396"/>
      <c r="M20" s="396"/>
      <c r="N20" s="395">
        <f>P20+P21</f>
        <v>0</v>
      </c>
      <c r="O20" s="405" t="s">
        <v>9</v>
      </c>
      <c r="P20" s="189">
        <v>0</v>
      </c>
      <c r="Q20" s="189" t="s">
        <v>39</v>
      </c>
      <c r="R20" s="189">
        <v>4</v>
      </c>
      <c r="S20" s="405" t="s">
        <v>10</v>
      </c>
      <c r="T20" s="395">
        <f>R20+R21</f>
        <v>6</v>
      </c>
      <c r="U20" s="404" t="str">
        <f>V7</f>
        <v>ｕｎｉｏｎｓｐｏｒｔｓｃｌｕｂ</v>
      </c>
      <c r="V20" s="404"/>
      <c r="W20" s="404"/>
      <c r="X20" s="404"/>
      <c r="Y20" s="404"/>
      <c r="Z20" s="404"/>
      <c r="AA20" s="404"/>
      <c r="AC20" s="397" t="s">
        <v>91</v>
      </c>
      <c r="AD20" s="406">
        <v>1</v>
      </c>
      <c r="AE20" s="406" t="s">
        <v>117</v>
      </c>
      <c r="AF20" s="406">
        <v>2</v>
      </c>
      <c r="AG20" s="394" t="s">
        <v>92</v>
      </c>
    </row>
    <row r="21" spans="2:33" ht="14.1" customHeight="1">
      <c r="B21" s="393"/>
      <c r="C21" s="393"/>
      <c r="D21" s="403"/>
      <c r="E21" s="403"/>
      <c r="F21" s="403"/>
      <c r="G21" s="396"/>
      <c r="H21" s="396"/>
      <c r="I21" s="396"/>
      <c r="J21" s="396"/>
      <c r="K21" s="396"/>
      <c r="L21" s="396"/>
      <c r="M21" s="396"/>
      <c r="N21" s="395"/>
      <c r="O21" s="405"/>
      <c r="P21" s="189">
        <v>0</v>
      </c>
      <c r="Q21" s="189" t="s">
        <v>39</v>
      </c>
      <c r="R21" s="189">
        <v>2</v>
      </c>
      <c r="S21" s="405"/>
      <c r="T21" s="395"/>
      <c r="U21" s="404"/>
      <c r="V21" s="404"/>
      <c r="W21" s="404"/>
      <c r="X21" s="404"/>
      <c r="Y21" s="404"/>
      <c r="Z21" s="404"/>
      <c r="AA21" s="404"/>
      <c r="AC21" s="397"/>
      <c r="AD21" s="406"/>
      <c r="AE21" s="406"/>
      <c r="AF21" s="406"/>
      <c r="AG21" s="394"/>
    </row>
    <row r="22" spans="2:33" ht="14.1" customHeight="1">
      <c r="B22" s="393" t="s">
        <v>87</v>
      </c>
      <c r="C22" s="393" t="s">
        <v>5</v>
      </c>
      <c r="D22" s="403">
        <v>0.52430555555555558</v>
      </c>
      <c r="E22" s="403"/>
      <c r="F22" s="403"/>
      <c r="G22" s="396" t="str">
        <f>Z7</f>
        <v>東那須野ＦＣフェニックス</v>
      </c>
      <c r="H22" s="396"/>
      <c r="I22" s="396"/>
      <c r="J22" s="396"/>
      <c r="K22" s="396"/>
      <c r="L22" s="396"/>
      <c r="M22" s="396"/>
      <c r="N22" s="395">
        <f>P22+P23</f>
        <v>0</v>
      </c>
      <c r="O22" s="405" t="s">
        <v>9</v>
      </c>
      <c r="P22" s="189">
        <v>0</v>
      </c>
      <c r="Q22" s="189" t="s">
        <v>39</v>
      </c>
      <c r="R22" s="189">
        <v>3</v>
      </c>
      <c r="S22" s="405" t="s">
        <v>10</v>
      </c>
      <c r="T22" s="395">
        <f>R22+R23</f>
        <v>5</v>
      </c>
      <c r="U22" s="404" t="str">
        <f>AD7</f>
        <v>ＣＡ．アトレチコ　佐野</v>
      </c>
      <c r="V22" s="404"/>
      <c r="W22" s="404"/>
      <c r="X22" s="404"/>
      <c r="Y22" s="404"/>
      <c r="Z22" s="404"/>
      <c r="AA22" s="404"/>
      <c r="AC22" s="397" t="s">
        <v>91</v>
      </c>
      <c r="AD22" s="406">
        <v>3</v>
      </c>
      <c r="AE22" s="406" t="s">
        <v>117</v>
      </c>
      <c r="AF22" s="406">
        <v>4</v>
      </c>
      <c r="AG22" s="394" t="s">
        <v>92</v>
      </c>
    </row>
    <row r="23" spans="2:33" ht="14.1" customHeight="1">
      <c r="B23" s="393"/>
      <c r="C23" s="393"/>
      <c r="D23" s="403"/>
      <c r="E23" s="403"/>
      <c r="F23" s="403"/>
      <c r="G23" s="396"/>
      <c r="H23" s="396"/>
      <c r="I23" s="396"/>
      <c r="J23" s="396"/>
      <c r="K23" s="396"/>
      <c r="L23" s="396"/>
      <c r="M23" s="396"/>
      <c r="N23" s="395"/>
      <c r="O23" s="405"/>
      <c r="P23" s="189">
        <v>0</v>
      </c>
      <c r="Q23" s="189" t="s">
        <v>39</v>
      </c>
      <c r="R23" s="189">
        <v>2</v>
      </c>
      <c r="S23" s="405"/>
      <c r="T23" s="395"/>
      <c r="U23" s="404"/>
      <c r="V23" s="404"/>
      <c r="W23" s="404"/>
      <c r="X23" s="404"/>
      <c r="Y23" s="404"/>
      <c r="Z23" s="404"/>
      <c r="AA23" s="404"/>
      <c r="AC23" s="397"/>
      <c r="AD23" s="406"/>
      <c r="AE23" s="406"/>
      <c r="AF23" s="406"/>
      <c r="AG23" s="394"/>
    </row>
    <row r="24" spans="2:33" ht="14.1" customHeight="1">
      <c r="B24" s="393" t="s">
        <v>86</v>
      </c>
      <c r="C24" s="393" t="s">
        <v>6</v>
      </c>
      <c r="D24" s="403">
        <v>0.54861111111111116</v>
      </c>
      <c r="E24" s="403"/>
      <c r="F24" s="403"/>
      <c r="G24" s="473" t="str">
        <f>C7</f>
        <v>宇都宮フットボールクラブジュニア</v>
      </c>
      <c r="H24" s="473"/>
      <c r="I24" s="473"/>
      <c r="J24" s="473"/>
      <c r="K24" s="473"/>
      <c r="L24" s="473"/>
      <c r="M24" s="473"/>
      <c r="N24" s="395">
        <f>P24+P25</f>
        <v>1</v>
      </c>
      <c r="O24" s="405" t="s">
        <v>9</v>
      </c>
      <c r="P24" s="189">
        <v>0</v>
      </c>
      <c r="Q24" s="189" t="s">
        <v>39</v>
      </c>
      <c r="R24" s="189">
        <v>1</v>
      </c>
      <c r="S24" s="405" t="s">
        <v>10</v>
      </c>
      <c r="T24" s="395">
        <f>R24+R25</f>
        <v>2</v>
      </c>
      <c r="U24" s="407" t="str">
        <f>K7</f>
        <v>ヴェルフェ矢板Ｕ－１２ｂｌａｎｃ</v>
      </c>
      <c r="V24" s="407"/>
      <c r="W24" s="407"/>
      <c r="X24" s="407"/>
      <c r="Y24" s="407"/>
      <c r="Z24" s="407"/>
      <c r="AA24" s="407"/>
      <c r="AC24" s="397" t="s">
        <v>91</v>
      </c>
      <c r="AD24" s="406">
        <v>6</v>
      </c>
      <c r="AE24" s="406" t="s">
        <v>117</v>
      </c>
      <c r="AF24" s="406">
        <v>7</v>
      </c>
      <c r="AG24" s="394" t="s">
        <v>92</v>
      </c>
    </row>
    <row r="25" spans="2:33" ht="14.1" customHeight="1">
      <c r="B25" s="393"/>
      <c r="C25" s="393"/>
      <c r="D25" s="403"/>
      <c r="E25" s="403"/>
      <c r="F25" s="403"/>
      <c r="G25" s="473"/>
      <c r="H25" s="473"/>
      <c r="I25" s="473"/>
      <c r="J25" s="473"/>
      <c r="K25" s="473"/>
      <c r="L25" s="473"/>
      <c r="M25" s="473"/>
      <c r="N25" s="395"/>
      <c r="O25" s="405"/>
      <c r="P25" s="189">
        <v>1</v>
      </c>
      <c r="Q25" s="189" t="s">
        <v>39</v>
      </c>
      <c r="R25" s="189">
        <v>1</v>
      </c>
      <c r="S25" s="405"/>
      <c r="T25" s="395"/>
      <c r="U25" s="407"/>
      <c r="V25" s="407"/>
      <c r="W25" s="407"/>
      <c r="X25" s="407"/>
      <c r="Y25" s="407"/>
      <c r="Z25" s="407"/>
      <c r="AA25" s="407"/>
      <c r="AC25" s="397"/>
      <c r="AD25" s="406"/>
      <c r="AE25" s="406"/>
      <c r="AF25" s="406"/>
      <c r="AG25" s="394"/>
    </row>
    <row r="26" spans="2:33" ht="14.1" customHeight="1">
      <c r="B26" s="393" t="s">
        <v>87</v>
      </c>
      <c r="C26" s="393" t="s">
        <v>6</v>
      </c>
      <c r="D26" s="403">
        <v>0.54861111111111116</v>
      </c>
      <c r="E26" s="403"/>
      <c r="F26" s="403"/>
      <c r="G26" s="404" t="str">
        <f>G7</f>
        <v>都賀クラブジュニア</v>
      </c>
      <c r="H26" s="404"/>
      <c r="I26" s="404"/>
      <c r="J26" s="404"/>
      <c r="K26" s="404"/>
      <c r="L26" s="404"/>
      <c r="M26" s="404"/>
      <c r="N26" s="395">
        <f>P26+P27</f>
        <v>7</v>
      </c>
      <c r="O26" s="405" t="s">
        <v>9</v>
      </c>
      <c r="P26" s="189">
        <v>4</v>
      </c>
      <c r="Q26" s="189" t="s">
        <v>39</v>
      </c>
      <c r="R26" s="189">
        <v>0</v>
      </c>
      <c r="S26" s="405" t="s">
        <v>10</v>
      </c>
      <c r="T26" s="395">
        <f>R26+R27</f>
        <v>1</v>
      </c>
      <c r="U26" s="396" t="str">
        <f>O7</f>
        <v>茂木ＦＣ</v>
      </c>
      <c r="V26" s="396"/>
      <c r="W26" s="396"/>
      <c r="X26" s="396"/>
      <c r="Y26" s="396"/>
      <c r="Z26" s="396"/>
      <c r="AA26" s="396"/>
      <c r="AC26" s="397" t="s">
        <v>91</v>
      </c>
      <c r="AD26" s="406">
        <v>8</v>
      </c>
      <c r="AE26" s="406" t="s">
        <v>117</v>
      </c>
      <c r="AF26" s="406">
        <v>5</v>
      </c>
      <c r="AG26" s="394" t="s">
        <v>92</v>
      </c>
    </row>
    <row r="27" spans="2:33" ht="14.1" customHeight="1">
      <c r="B27" s="393"/>
      <c r="C27" s="393"/>
      <c r="D27" s="403"/>
      <c r="E27" s="403"/>
      <c r="F27" s="403"/>
      <c r="G27" s="404"/>
      <c r="H27" s="404"/>
      <c r="I27" s="404"/>
      <c r="J27" s="404"/>
      <c r="K27" s="404"/>
      <c r="L27" s="404"/>
      <c r="M27" s="404"/>
      <c r="N27" s="395"/>
      <c r="O27" s="405"/>
      <c r="P27" s="189">
        <v>3</v>
      </c>
      <c r="Q27" s="189" t="s">
        <v>39</v>
      </c>
      <c r="R27" s="189">
        <v>1</v>
      </c>
      <c r="S27" s="405"/>
      <c r="T27" s="395"/>
      <c r="U27" s="396"/>
      <c r="V27" s="396"/>
      <c r="W27" s="396"/>
      <c r="X27" s="396"/>
      <c r="Y27" s="396"/>
      <c r="Z27" s="396"/>
      <c r="AA27" s="396"/>
      <c r="AC27" s="397"/>
      <c r="AD27" s="406"/>
      <c r="AE27" s="406"/>
      <c r="AF27" s="406"/>
      <c r="AG27" s="394"/>
    </row>
    <row r="28" spans="2:33" ht="14.1" customHeight="1">
      <c r="B28" s="393" t="s">
        <v>86</v>
      </c>
      <c r="C28" s="393" t="s">
        <v>7</v>
      </c>
      <c r="D28" s="403">
        <v>0.57291666666666663</v>
      </c>
      <c r="E28" s="403"/>
      <c r="F28" s="403"/>
      <c r="G28" s="396" t="str">
        <f>R7</f>
        <v>鹿沼西ＦＣ</v>
      </c>
      <c r="H28" s="396"/>
      <c r="I28" s="396"/>
      <c r="J28" s="396"/>
      <c r="K28" s="396"/>
      <c r="L28" s="396"/>
      <c r="M28" s="396"/>
      <c r="N28" s="395">
        <f>P28+P29</f>
        <v>0</v>
      </c>
      <c r="O28" s="405" t="s">
        <v>9</v>
      </c>
      <c r="P28" s="189">
        <v>0</v>
      </c>
      <c r="Q28" s="189" t="s">
        <v>39</v>
      </c>
      <c r="R28" s="189">
        <v>2</v>
      </c>
      <c r="S28" s="405" t="s">
        <v>10</v>
      </c>
      <c r="T28" s="395">
        <f>R28+R29</f>
        <v>3</v>
      </c>
      <c r="U28" s="404" t="str">
        <f>Z7</f>
        <v>東那須野ＦＣフェニックス</v>
      </c>
      <c r="V28" s="404"/>
      <c r="W28" s="404"/>
      <c r="X28" s="404"/>
      <c r="Y28" s="404"/>
      <c r="Z28" s="404"/>
      <c r="AA28" s="404"/>
      <c r="AC28" s="397" t="s">
        <v>91</v>
      </c>
      <c r="AD28" s="406">
        <v>2</v>
      </c>
      <c r="AE28" s="406" t="s">
        <v>117</v>
      </c>
      <c r="AF28" s="406">
        <v>3</v>
      </c>
      <c r="AG28" s="394" t="s">
        <v>92</v>
      </c>
    </row>
    <row r="29" spans="2:33" ht="14.1" customHeight="1">
      <c r="B29" s="393"/>
      <c r="C29" s="393"/>
      <c r="D29" s="403"/>
      <c r="E29" s="403"/>
      <c r="F29" s="403"/>
      <c r="G29" s="396"/>
      <c r="H29" s="396"/>
      <c r="I29" s="396"/>
      <c r="J29" s="396"/>
      <c r="K29" s="396"/>
      <c r="L29" s="396"/>
      <c r="M29" s="396"/>
      <c r="N29" s="395"/>
      <c r="O29" s="405"/>
      <c r="P29" s="189">
        <v>0</v>
      </c>
      <c r="Q29" s="189" t="s">
        <v>39</v>
      </c>
      <c r="R29" s="189">
        <v>1</v>
      </c>
      <c r="S29" s="405"/>
      <c r="T29" s="395"/>
      <c r="U29" s="404"/>
      <c r="V29" s="404"/>
      <c r="W29" s="404"/>
      <c r="X29" s="404"/>
      <c r="Y29" s="404"/>
      <c r="Z29" s="404"/>
      <c r="AA29" s="404"/>
      <c r="AC29" s="397"/>
      <c r="AD29" s="406"/>
      <c r="AE29" s="406"/>
      <c r="AF29" s="406"/>
      <c r="AG29" s="394"/>
    </row>
    <row r="30" spans="2:33" ht="14.1" customHeight="1">
      <c r="B30" s="393" t="s">
        <v>87</v>
      </c>
      <c r="C30" s="393" t="s">
        <v>7</v>
      </c>
      <c r="D30" s="403">
        <v>0.57291666666666663</v>
      </c>
      <c r="E30" s="403"/>
      <c r="F30" s="403"/>
      <c r="G30" s="404" t="str">
        <f>V7</f>
        <v>ｕｎｉｏｎｓｐｏｒｔｓｃｌｕｂ</v>
      </c>
      <c r="H30" s="404"/>
      <c r="I30" s="404"/>
      <c r="J30" s="404"/>
      <c r="K30" s="404"/>
      <c r="L30" s="404"/>
      <c r="M30" s="404"/>
      <c r="N30" s="395">
        <f>P30+P31</f>
        <v>2</v>
      </c>
      <c r="O30" s="405" t="s">
        <v>9</v>
      </c>
      <c r="P30" s="189">
        <v>0</v>
      </c>
      <c r="Q30" s="189" t="s">
        <v>39</v>
      </c>
      <c r="R30" s="189">
        <v>0</v>
      </c>
      <c r="S30" s="405" t="s">
        <v>10</v>
      </c>
      <c r="T30" s="395">
        <f>R30+R31</f>
        <v>0</v>
      </c>
      <c r="U30" s="396" t="str">
        <f>AD7</f>
        <v>ＣＡ．アトレチコ　佐野</v>
      </c>
      <c r="V30" s="396"/>
      <c r="W30" s="396"/>
      <c r="X30" s="396"/>
      <c r="Y30" s="396"/>
      <c r="Z30" s="396"/>
      <c r="AA30" s="396"/>
      <c r="AC30" s="397" t="s">
        <v>91</v>
      </c>
      <c r="AD30" s="406">
        <v>4</v>
      </c>
      <c r="AE30" s="406" t="s">
        <v>117</v>
      </c>
      <c r="AF30" s="406">
        <v>1</v>
      </c>
      <c r="AG30" s="394" t="s">
        <v>92</v>
      </c>
    </row>
    <row r="31" spans="2:33" ht="14.1" customHeight="1">
      <c r="B31" s="393"/>
      <c r="C31" s="393"/>
      <c r="D31" s="403"/>
      <c r="E31" s="403"/>
      <c r="F31" s="403"/>
      <c r="G31" s="404"/>
      <c r="H31" s="404"/>
      <c r="I31" s="404"/>
      <c r="J31" s="404"/>
      <c r="K31" s="404"/>
      <c r="L31" s="404"/>
      <c r="M31" s="404"/>
      <c r="N31" s="395"/>
      <c r="O31" s="405"/>
      <c r="P31" s="189">
        <v>2</v>
      </c>
      <c r="Q31" s="189" t="s">
        <v>39</v>
      </c>
      <c r="R31" s="189">
        <v>0</v>
      </c>
      <c r="S31" s="405"/>
      <c r="T31" s="395"/>
      <c r="U31" s="396"/>
      <c r="V31" s="396"/>
      <c r="W31" s="396"/>
      <c r="X31" s="396"/>
      <c r="Y31" s="396"/>
      <c r="Z31" s="396"/>
      <c r="AA31" s="396"/>
      <c r="AC31" s="397"/>
      <c r="AD31" s="406"/>
      <c r="AE31" s="406"/>
      <c r="AF31" s="406"/>
      <c r="AG31" s="394"/>
    </row>
    <row r="32" spans="2:33" ht="14.1" customHeight="1">
      <c r="B32" s="393" t="s">
        <v>86</v>
      </c>
      <c r="C32" s="393" t="s">
        <v>8</v>
      </c>
      <c r="D32" s="403">
        <v>0.59722222222222221</v>
      </c>
      <c r="E32" s="403"/>
      <c r="F32" s="403"/>
      <c r="G32" s="475" t="str">
        <f>C7</f>
        <v>宇都宮フットボールクラブジュニア</v>
      </c>
      <c r="H32" s="475"/>
      <c r="I32" s="475"/>
      <c r="J32" s="475"/>
      <c r="K32" s="475"/>
      <c r="L32" s="475"/>
      <c r="M32" s="475"/>
      <c r="N32" s="395">
        <f>P32+P33</f>
        <v>1</v>
      </c>
      <c r="O32" s="405" t="s">
        <v>9</v>
      </c>
      <c r="P32" s="189">
        <v>1</v>
      </c>
      <c r="Q32" s="189" t="s">
        <v>39</v>
      </c>
      <c r="R32" s="189">
        <v>0</v>
      </c>
      <c r="S32" s="405" t="s">
        <v>10</v>
      </c>
      <c r="T32" s="395">
        <f>R32+R33</f>
        <v>0</v>
      </c>
      <c r="U32" s="396" t="str">
        <f>O7</f>
        <v>茂木ＦＣ</v>
      </c>
      <c r="V32" s="396"/>
      <c r="W32" s="396"/>
      <c r="X32" s="396"/>
      <c r="Y32" s="396"/>
      <c r="Z32" s="396"/>
      <c r="AA32" s="396"/>
      <c r="AC32" s="397" t="s">
        <v>91</v>
      </c>
      <c r="AD32" s="406">
        <v>7</v>
      </c>
      <c r="AE32" s="406" t="s">
        <v>117</v>
      </c>
      <c r="AF32" s="406">
        <v>8</v>
      </c>
      <c r="AG32" s="394" t="s">
        <v>92</v>
      </c>
    </row>
    <row r="33" spans="2:33" ht="14.1" customHeight="1">
      <c r="B33" s="393"/>
      <c r="C33" s="393"/>
      <c r="D33" s="403"/>
      <c r="E33" s="403"/>
      <c r="F33" s="403"/>
      <c r="G33" s="475"/>
      <c r="H33" s="475"/>
      <c r="I33" s="475"/>
      <c r="J33" s="475"/>
      <c r="K33" s="475"/>
      <c r="L33" s="475"/>
      <c r="M33" s="475"/>
      <c r="N33" s="395"/>
      <c r="O33" s="405"/>
      <c r="P33" s="189">
        <v>0</v>
      </c>
      <c r="Q33" s="189" t="s">
        <v>39</v>
      </c>
      <c r="R33" s="189">
        <v>0</v>
      </c>
      <c r="S33" s="405"/>
      <c r="T33" s="395"/>
      <c r="U33" s="396"/>
      <c r="V33" s="396"/>
      <c r="W33" s="396"/>
      <c r="X33" s="396"/>
      <c r="Y33" s="396"/>
      <c r="Z33" s="396"/>
      <c r="AA33" s="396"/>
      <c r="AC33" s="397"/>
      <c r="AD33" s="406"/>
      <c r="AE33" s="406"/>
      <c r="AF33" s="406"/>
      <c r="AG33" s="394"/>
    </row>
    <row r="34" spans="2:33" ht="14.1" customHeight="1">
      <c r="B34" s="393" t="s">
        <v>87</v>
      </c>
      <c r="C34" s="393" t="s">
        <v>8</v>
      </c>
      <c r="D34" s="403">
        <v>0.59722222222222221</v>
      </c>
      <c r="E34" s="403"/>
      <c r="F34" s="403"/>
      <c r="G34" s="408" t="str">
        <f>G7</f>
        <v>都賀クラブジュニア</v>
      </c>
      <c r="H34" s="408"/>
      <c r="I34" s="408"/>
      <c r="J34" s="408"/>
      <c r="K34" s="408"/>
      <c r="L34" s="408"/>
      <c r="M34" s="408"/>
      <c r="N34" s="395">
        <f>P34+P35</f>
        <v>2</v>
      </c>
      <c r="O34" s="405" t="s">
        <v>9</v>
      </c>
      <c r="P34" s="189">
        <v>1</v>
      </c>
      <c r="Q34" s="189" t="s">
        <v>39</v>
      </c>
      <c r="R34" s="189">
        <v>1</v>
      </c>
      <c r="S34" s="405" t="s">
        <v>10</v>
      </c>
      <c r="T34" s="395">
        <f>R34+R35</f>
        <v>2</v>
      </c>
      <c r="U34" s="409" t="str">
        <f>K7</f>
        <v>ヴェルフェ矢板Ｕ－１２ｂｌａｎｃ</v>
      </c>
      <c r="V34" s="409"/>
      <c r="W34" s="409"/>
      <c r="X34" s="409"/>
      <c r="Y34" s="409"/>
      <c r="Z34" s="409"/>
      <c r="AA34" s="409"/>
      <c r="AC34" s="397" t="s">
        <v>91</v>
      </c>
      <c r="AD34" s="406">
        <v>5</v>
      </c>
      <c r="AE34" s="406" t="s">
        <v>117</v>
      </c>
      <c r="AF34" s="406">
        <v>6</v>
      </c>
      <c r="AG34" s="394" t="s">
        <v>92</v>
      </c>
    </row>
    <row r="35" spans="2:33" ht="14.1" customHeight="1">
      <c r="B35" s="393"/>
      <c r="C35" s="393"/>
      <c r="D35" s="403"/>
      <c r="E35" s="403"/>
      <c r="F35" s="403"/>
      <c r="G35" s="408"/>
      <c r="H35" s="408"/>
      <c r="I35" s="408"/>
      <c r="J35" s="408"/>
      <c r="K35" s="408"/>
      <c r="L35" s="408"/>
      <c r="M35" s="408"/>
      <c r="N35" s="395"/>
      <c r="O35" s="405"/>
      <c r="P35" s="189">
        <v>1</v>
      </c>
      <c r="Q35" s="189" t="s">
        <v>39</v>
      </c>
      <c r="R35" s="189">
        <v>1</v>
      </c>
      <c r="S35" s="405"/>
      <c r="T35" s="395"/>
      <c r="U35" s="409"/>
      <c r="V35" s="409"/>
      <c r="W35" s="409"/>
      <c r="X35" s="409"/>
      <c r="Y35" s="409"/>
      <c r="Z35" s="409"/>
      <c r="AA35" s="409"/>
      <c r="AC35" s="397"/>
      <c r="AD35" s="406"/>
      <c r="AE35" s="406"/>
      <c r="AF35" s="406"/>
      <c r="AG35" s="394"/>
    </row>
    <row r="36" spans="2:33" ht="14.1" customHeight="1">
      <c r="B36" s="393" t="s">
        <v>86</v>
      </c>
      <c r="C36" s="393" t="s">
        <v>0</v>
      </c>
      <c r="D36" s="403">
        <v>0.62152777777777779</v>
      </c>
      <c r="E36" s="403"/>
      <c r="F36" s="403"/>
      <c r="G36" s="396" t="str">
        <f>R7</f>
        <v>鹿沼西ＦＣ</v>
      </c>
      <c r="H36" s="396"/>
      <c r="I36" s="396"/>
      <c r="J36" s="396"/>
      <c r="K36" s="396"/>
      <c r="L36" s="396"/>
      <c r="M36" s="396"/>
      <c r="N36" s="395">
        <f>P36+P37</f>
        <v>0</v>
      </c>
      <c r="O36" s="405" t="s">
        <v>9</v>
      </c>
      <c r="P36" s="189">
        <v>0</v>
      </c>
      <c r="Q36" s="189" t="s">
        <v>39</v>
      </c>
      <c r="R36" s="189">
        <v>4</v>
      </c>
      <c r="S36" s="405" t="s">
        <v>10</v>
      </c>
      <c r="T36" s="395">
        <f>R36+R37</f>
        <v>5</v>
      </c>
      <c r="U36" s="404" t="str">
        <f>AD7</f>
        <v>ＣＡ．アトレチコ　佐野</v>
      </c>
      <c r="V36" s="404"/>
      <c r="W36" s="404"/>
      <c r="X36" s="404"/>
      <c r="Y36" s="404"/>
      <c r="Z36" s="404"/>
      <c r="AA36" s="404"/>
      <c r="AC36" s="397" t="s">
        <v>91</v>
      </c>
      <c r="AD36" s="406">
        <v>3</v>
      </c>
      <c r="AE36" s="406" t="s">
        <v>117</v>
      </c>
      <c r="AF36" s="406">
        <v>4</v>
      </c>
      <c r="AG36" s="394" t="s">
        <v>92</v>
      </c>
    </row>
    <row r="37" spans="2:33" ht="14.1" customHeight="1">
      <c r="B37" s="393"/>
      <c r="C37" s="393"/>
      <c r="D37" s="403"/>
      <c r="E37" s="403"/>
      <c r="F37" s="403"/>
      <c r="G37" s="396"/>
      <c r="H37" s="396"/>
      <c r="I37" s="396"/>
      <c r="J37" s="396"/>
      <c r="K37" s="396"/>
      <c r="L37" s="396"/>
      <c r="M37" s="396"/>
      <c r="N37" s="395"/>
      <c r="O37" s="405"/>
      <c r="P37" s="189">
        <v>0</v>
      </c>
      <c r="Q37" s="189" t="s">
        <v>39</v>
      </c>
      <c r="R37" s="189">
        <v>1</v>
      </c>
      <c r="S37" s="405"/>
      <c r="T37" s="395"/>
      <c r="U37" s="404"/>
      <c r="V37" s="404"/>
      <c r="W37" s="404"/>
      <c r="X37" s="404"/>
      <c r="Y37" s="404"/>
      <c r="Z37" s="404"/>
      <c r="AA37" s="404"/>
      <c r="AC37" s="397"/>
      <c r="AD37" s="406"/>
      <c r="AE37" s="406"/>
      <c r="AF37" s="406"/>
      <c r="AG37" s="394"/>
    </row>
    <row r="38" spans="2:33" ht="14.1" customHeight="1">
      <c r="B38" s="393" t="s">
        <v>87</v>
      </c>
      <c r="C38" s="393" t="s">
        <v>0</v>
      </c>
      <c r="D38" s="403">
        <v>0.62152777777777779</v>
      </c>
      <c r="E38" s="403"/>
      <c r="F38" s="403"/>
      <c r="G38" s="404" t="str">
        <f>V7</f>
        <v>ｕｎｉｏｎｓｐｏｒｔｓｃｌｕｂ</v>
      </c>
      <c r="H38" s="404"/>
      <c r="I38" s="404"/>
      <c r="J38" s="404"/>
      <c r="K38" s="404"/>
      <c r="L38" s="404"/>
      <c r="M38" s="404"/>
      <c r="N38" s="395">
        <f>P38+P39</f>
        <v>10</v>
      </c>
      <c r="O38" s="405" t="s">
        <v>9</v>
      </c>
      <c r="P38" s="189">
        <v>5</v>
      </c>
      <c r="Q38" s="189" t="s">
        <v>39</v>
      </c>
      <c r="R38" s="189">
        <v>0</v>
      </c>
      <c r="S38" s="405" t="s">
        <v>10</v>
      </c>
      <c r="T38" s="395">
        <f>R38+R39</f>
        <v>0</v>
      </c>
      <c r="U38" s="396" t="str">
        <f>Z7</f>
        <v>東那須野ＦＣフェニックス</v>
      </c>
      <c r="V38" s="396"/>
      <c r="W38" s="396"/>
      <c r="X38" s="396"/>
      <c r="Y38" s="396"/>
      <c r="Z38" s="396"/>
      <c r="AA38" s="396"/>
      <c r="AC38" s="397" t="s">
        <v>91</v>
      </c>
      <c r="AD38" s="406">
        <v>1</v>
      </c>
      <c r="AE38" s="406" t="s">
        <v>117</v>
      </c>
      <c r="AF38" s="406">
        <v>2</v>
      </c>
      <c r="AG38" s="394" t="s">
        <v>92</v>
      </c>
    </row>
    <row r="39" spans="2:33" ht="14.1" customHeight="1">
      <c r="B39" s="393"/>
      <c r="C39" s="393"/>
      <c r="D39" s="403"/>
      <c r="E39" s="403"/>
      <c r="F39" s="403"/>
      <c r="G39" s="404"/>
      <c r="H39" s="404"/>
      <c r="I39" s="404"/>
      <c r="J39" s="404"/>
      <c r="K39" s="404"/>
      <c r="L39" s="404"/>
      <c r="M39" s="404"/>
      <c r="N39" s="395"/>
      <c r="O39" s="405"/>
      <c r="P39" s="189">
        <v>5</v>
      </c>
      <c r="Q39" s="189" t="s">
        <v>39</v>
      </c>
      <c r="R39" s="189">
        <v>0</v>
      </c>
      <c r="S39" s="405"/>
      <c r="T39" s="395"/>
      <c r="U39" s="396"/>
      <c r="V39" s="396"/>
      <c r="W39" s="396"/>
      <c r="X39" s="396"/>
      <c r="Y39" s="396"/>
      <c r="Z39" s="396"/>
      <c r="AA39" s="396"/>
      <c r="AC39" s="397"/>
      <c r="AD39" s="406"/>
      <c r="AE39" s="406"/>
      <c r="AF39" s="406"/>
      <c r="AG39" s="394"/>
    </row>
    <row r="40" spans="2:33" ht="8.1" customHeight="1"/>
    <row r="41" spans="2:33" ht="19.5" customHeight="1">
      <c r="B41" s="410" t="str">
        <f>I3 &amp;"リーグ"</f>
        <v>Cリーグ</v>
      </c>
      <c r="C41" s="411"/>
      <c r="D41" s="411"/>
      <c r="E41" s="412"/>
      <c r="F41" s="452" t="str">
        <f>B43</f>
        <v>宇都宮フットボールクラブジュニア</v>
      </c>
      <c r="G41" s="453"/>
      <c r="H41" s="436" t="str">
        <f>B45</f>
        <v>都賀クラブジュニア</v>
      </c>
      <c r="I41" s="437"/>
      <c r="J41" s="448" t="str">
        <f>B47</f>
        <v>ヴェルフェ矢板Ｕ－１２ｂｌａｎｃ</v>
      </c>
      <c r="K41" s="449"/>
      <c r="L41" s="418" t="str">
        <f>B49</f>
        <v>茂木ＦＣ</v>
      </c>
      <c r="M41" s="420"/>
      <c r="N41" s="416" t="s">
        <v>1</v>
      </c>
      <c r="O41" s="416" t="s">
        <v>2</v>
      </c>
      <c r="P41" s="416" t="s">
        <v>3</v>
      </c>
      <c r="Q41" s="92"/>
      <c r="R41" s="410" t="str">
        <f>X3 &amp;"リーグ"</f>
        <v>CCリーグ</v>
      </c>
      <c r="S41" s="411"/>
      <c r="T41" s="411"/>
      <c r="U41" s="412"/>
      <c r="V41" s="436" t="str">
        <f>R7</f>
        <v>鹿沼西ＦＣ</v>
      </c>
      <c r="W41" s="437"/>
      <c r="X41" s="436" t="str">
        <f>V7</f>
        <v>ｕｎｉｏｎｓｐｏｒｔｓｃｌｕｂ</v>
      </c>
      <c r="Y41" s="437"/>
      <c r="Z41" s="448" t="str">
        <f>Z7</f>
        <v>東那須野ＦＣフェニックス</v>
      </c>
      <c r="AA41" s="449"/>
      <c r="AB41" s="440" t="str">
        <f>AD7</f>
        <v>ＣＡ．アトレチコ　佐野</v>
      </c>
      <c r="AC41" s="441"/>
      <c r="AD41" s="416" t="s">
        <v>1</v>
      </c>
      <c r="AE41" s="416" t="s">
        <v>2</v>
      </c>
      <c r="AF41" s="416" t="s">
        <v>3</v>
      </c>
    </row>
    <row r="42" spans="2:33" ht="20.100000000000001" customHeight="1">
      <c r="B42" s="413"/>
      <c r="C42" s="414"/>
      <c r="D42" s="414"/>
      <c r="E42" s="415"/>
      <c r="F42" s="454"/>
      <c r="G42" s="455"/>
      <c r="H42" s="438"/>
      <c r="I42" s="439"/>
      <c r="J42" s="450"/>
      <c r="K42" s="451"/>
      <c r="L42" s="421"/>
      <c r="M42" s="423"/>
      <c r="N42" s="417"/>
      <c r="O42" s="417"/>
      <c r="P42" s="417"/>
      <c r="Q42" s="92"/>
      <c r="R42" s="413"/>
      <c r="S42" s="414"/>
      <c r="T42" s="414"/>
      <c r="U42" s="415"/>
      <c r="V42" s="438"/>
      <c r="W42" s="439"/>
      <c r="X42" s="438"/>
      <c r="Y42" s="439"/>
      <c r="Z42" s="450"/>
      <c r="AA42" s="451"/>
      <c r="AB42" s="442"/>
      <c r="AC42" s="443"/>
      <c r="AD42" s="417"/>
      <c r="AE42" s="417"/>
      <c r="AF42" s="417"/>
    </row>
    <row r="43" spans="2:33" ht="20.100000000000001" customHeight="1">
      <c r="B43" s="418" t="str">
        <f>C7</f>
        <v>宇都宮フットボールクラブジュニア</v>
      </c>
      <c r="C43" s="419"/>
      <c r="D43" s="419"/>
      <c r="E43" s="420"/>
      <c r="F43" s="424"/>
      <c r="G43" s="425"/>
      <c r="H43" s="192">
        <f>N16</f>
        <v>1</v>
      </c>
      <c r="I43" s="192">
        <f>T16</f>
        <v>0</v>
      </c>
      <c r="J43" s="192">
        <f>N24</f>
        <v>1</v>
      </c>
      <c r="K43" s="192">
        <f>T24</f>
        <v>2</v>
      </c>
      <c r="L43" s="192">
        <f>N32</f>
        <v>1</v>
      </c>
      <c r="M43" s="192">
        <f>T32</f>
        <v>0</v>
      </c>
      <c r="N43" s="428">
        <f>COUNTIF(F44:M44,"○")*3+COUNTIF(F44:M44,"△")</f>
        <v>6</v>
      </c>
      <c r="O43" s="428">
        <f>H43-I43+J43-K43+L43-M43</f>
        <v>1</v>
      </c>
      <c r="P43" s="428">
        <v>2</v>
      </c>
      <c r="Q43" s="176"/>
      <c r="R43" s="430" t="str">
        <f>R7</f>
        <v>鹿沼西ＦＣ</v>
      </c>
      <c r="S43" s="431"/>
      <c r="T43" s="431"/>
      <c r="U43" s="432"/>
      <c r="V43" s="424"/>
      <c r="W43" s="425"/>
      <c r="X43" s="192">
        <f>N20</f>
        <v>0</v>
      </c>
      <c r="Y43" s="192">
        <f>T20</f>
        <v>6</v>
      </c>
      <c r="Z43" s="192">
        <f>N28</f>
        <v>0</v>
      </c>
      <c r="AA43" s="192">
        <f>T28</f>
        <v>3</v>
      </c>
      <c r="AB43" s="192">
        <f>N36</f>
        <v>0</v>
      </c>
      <c r="AC43" s="192">
        <f>T36</f>
        <v>5</v>
      </c>
      <c r="AD43" s="428">
        <f>COUNTIF(V44:AC44,"○")*3+COUNTIF(V44:AC44,"△")</f>
        <v>0</v>
      </c>
      <c r="AE43" s="428">
        <f>X43-Y43+Z43-AA43+AB43-AC43</f>
        <v>-14</v>
      </c>
      <c r="AF43" s="428">
        <v>4</v>
      </c>
    </row>
    <row r="44" spans="2:33" ht="20.100000000000001" customHeight="1">
      <c r="B44" s="421"/>
      <c r="C44" s="422"/>
      <c r="D44" s="422"/>
      <c r="E44" s="423"/>
      <c r="F44" s="426"/>
      <c r="G44" s="427"/>
      <c r="H44" s="458" t="str">
        <f>IF(H43&gt;I43,"○",IF(H43&lt;I43,"×",IF(H43=I43,"△")))</f>
        <v>○</v>
      </c>
      <c r="I44" s="459"/>
      <c r="J44" s="458" t="str">
        <f>IF(J43&gt;K43,"○",IF(J43&lt;K43,"×",IF(J43=K43,"△")))</f>
        <v>×</v>
      </c>
      <c r="K44" s="459"/>
      <c r="L44" s="458" t="str">
        <f>IF(L43&gt;M43,"○",IF(L43&lt;M43,"×",IF(L43=M43,"△")))</f>
        <v>○</v>
      </c>
      <c r="M44" s="459"/>
      <c r="N44" s="429"/>
      <c r="O44" s="429"/>
      <c r="P44" s="429"/>
      <c r="Q44" s="176"/>
      <c r="R44" s="433"/>
      <c r="S44" s="434"/>
      <c r="T44" s="434"/>
      <c r="U44" s="435"/>
      <c r="V44" s="426"/>
      <c r="W44" s="427"/>
      <c r="X44" s="458" t="str">
        <f>IF(X43&gt;Y43,"○",IF(X43&lt;Y43,"×",IF(X43=Y43,"△")))</f>
        <v>×</v>
      </c>
      <c r="Y44" s="459"/>
      <c r="Z44" s="458" t="str">
        <f>IF(Z43&gt;AA43,"○",IF(Z43&lt;AA43,"×",IF(Z43=AA43,"△")))</f>
        <v>×</v>
      </c>
      <c r="AA44" s="459"/>
      <c r="AB44" s="458" t="str">
        <f>IF(AB43&gt;AC43,"○",IF(AB43&lt;AC43,"×",IF(AB43=AC43,"△")))</f>
        <v>×</v>
      </c>
      <c r="AC44" s="459"/>
      <c r="AD44" s="429"/>
      <c r="AE44" s="429"/>
      <c r="AF44" s="429"/>
    </row>
    <row r="45" spans="2:33" ht="20.100000000000001" customHeight="1">
      <c r="B45" s="418" t="str">
        <f>G7</f>
        <v>都賀クラブジュニア</v>
      </c>
      <c r="C45" s="419"/>
      <c r="D45" s="419"/>
      <c r="E45" s="420"/>
      <c r="F45" s="192">
        <f>I43</f>
        <v>0</v>
      </c>
      <c r="G45" s="192">
        <f>H43</f>
        <v>1</v>
      </c>
      <c r="H45" s="424"/>
      <c r="I45" s="425"/>
      <c r="J45" s="192">
        <f>N34</f>
        <v>2</v>
      </c>
      <c r="K45" s="192">
        <f>T34</f>
        <v>2</v>
      </c>
      <c r="L45" s="192">
        <f>N26</f>
        <v>7</v>
      </c>
      <c r="M45" s="192">
        <f>T26</f>
        <v>1</v>
      </c>
      <c r="N45" s="428">
        <f>COUNTIF(F46:M46,"○")*3+COUNTIF(F46:M46,"△")</f>
        <v>4</v>
      </c>
      <c r="O45" s="428">
        <f>F45-G45+J45-K45+L45-M45</f>
        <v>5</v>
      </c>
      <c r="P45" s="428">
        <v>3</v>
      </c>
      <c r="Q45" s="176"/>
      <c r="R45" s="478" t="str">
        <f>V7</f>
        <v>ｕｎｉｏｎｓｐｏｒｔｓｃｌｕｂ</v>
      </c>
      <c r="S45" s="479"/>
      <c r="T45" s="479"/>
      <c r="U45" s="480"/>
      <c r="V45" s="192">
        <f>Y43</f>
        <v>6</v>
      </c>
      <c r="W45" s="192">
        <f>X43</f>
        <v>0</v>
      </c>
      <c r="X45" s="424"/>
      <c r="Y45" s="425"/>
      <c r="Z45" s="192">
        <f>N38</f>
        <v>10</v>
      </c>
      <c r="AA45" s="192">
        <f>T38</f>
        <v>0</v>
      </c>
      <c r="AB45" s="192">
        <f>N30</f>
        <v>2</v>
      </c>
      <c r="AC45" s="192">
        <f>T30</f>
        <v>0</v>
      </c>
      <c r="AD45" s="428">
        <f>COUNTIF(V46:AC46,"○")*3+COUNTIF(V46:AC46,"△")</f>
        <v>9</v>
      </c>
      <c r="AE45" s="428">
        <f>V45-W45+Z45-AA45+AB45-AC45</f>
        <v>18</v>
      </c>
      <c r="AF45" s="428">
        <v>1</v>
      </c>
    </row>
    <row r="46" spans="2:33" ht="20.100000000000001" customHeight="1">
      <c r="B46" s="421"/>
      <c r="C46" s="422"/>
      <c r="D46" s="422"/>
      <c r="E46" s="423"/>
      <c r="F46" s="458" t="str">
        <f>IF(F45&gt;G45,"○",IF(F45&lt;G45,"×",IF(F45=G45,"△")))</f>
        <v>×</v>
      </c>
      <c r="G46" s="459"/>
      <c r="H46" s="426"/>
      <c r="I46" s="427"/>
      <c r="J46" s="458" t="str">
        <f>IF(J45&gt;K45,"○",IF(J45&lt;K45,"×",IF(J45=K45,"△")))</f>
        <v>△</v>
      </c>
      <c r="K46" s="459"/>
      <c r="L46" s="458" t="str">
        <f>IF(L45&gt;M45,"○",IF(L45&lt;M45,"×",IF(L45=M45,"△")))</f>
        <v>○</v>
      </c>
      <c r="M46" s="459"/>
      <c r="N46" s="429"/>
      <c r="O46" s="429"/>
      <c r="P46" s="429"/>
      <c r="Q46" s="176"/>
      <c r="R46" s="481"/>
      <c r="S46" s="482"/>
      <c r="T46" s="482"/>
      <c r="U46" s="483"/>
      <c r="V46" s="458" t="str">
        <f>IF(V45&gt;W45,"○",IF(V45&lt;W45,"×",IF(V45=W45,"△")))</f>
        <v>○</v>
      </c>
      <c r="W46" s="459"/>
      <c r="X46" s="426"/>
      <c r="Y46" s="427"/>
      <c r="Z46" s="458" t="str">
        <f>IF(Z45&gt;AA45,"○",IF(Z45&lt;AA45,"×",IF(Z45=AA45,"△")))</f>
        <v>○</v>
      </c>
      <c r="AA46" s="459"/>
      <c r="AB46" s="458" t="str">
        <f>IF(AB45&gt;AC45,"○",IF(AB45&lt;AC45,"×",IF(AB45=AC45,"△")))</f>
        <v>○</v>
      </c>
      <c r="AC46" s="459"/>
      <c r="AD46" s="429"/>
      <c r="AE46" s="429"/>
      <c r="AF46" s="429"/>
    </row>
    <row r="47" spans="2:33" ht="20.100000000000001" customHeight="1">
      <c r="B47" s="466" t="str">
        <f>K7</f>
        <v>ヴェルフェ矢板Ｕ－１２ｂｌａｎｃ</v>
      </c>
      <c r="C47" s="467"/>
      <c r="D47" s="467"/>
      <c r="E47" s="468"/>
      <c r="F47" s="192">
        <f>K43</f>
        <v>2</v>
      </c>
      <c r="G47" s="192">
        <f>J43</f>
        <v>1</v>
      </c>
      <c r="H47" s="192">
        <f>K45</f>
        <v>2</v>
      </c>
      <c r="I47" s="192">
        <f>J45</f>
        <v>2</v>
      </c>
      <c r="J47" s="424"/>
      <c r="K47" s="425"/>
      <c r="L47" s="192">
        <f>N18</f>
        <v>4</v>
      </c>
      <c r="M47" s="192">
        <f>T18</f>
        <v>1</v>
      </c>
      <c r="N47" s="428">
        <f>COUNTIF(F48:M48,"○")*3+COUNTIF(F48:M48,"△")</f>
        <v>7</v>
      </c>
      <c r="O47" s="428">
        <f>F47-G47+H47-I47+L47-M47</f>
        <v>4</v>
      </c>
      <c r="P47" s="428">
        <v>1</v>
      </c>
      <c r="Q47" s="176"/>
      <c r="R47" s="440" t="str">
        <f>Z7</f>
        <v>東那須野ＦＣフェニックス</v>
      </c>
      <c r="S47" s="476"/>
      <c r="T47" s="476"/>
      <c r="U47" s="441"/>
      <c r="V47" s="192">
        <f>AA43</f>
        <v>3</v>
      </c>
      <c r="W47" s="192">
        <f>Z43</f>
        <v>0</v>
      </c>
      <c r="X47" s="192">
        <f>AA45</f>
        <v>0</v>
      </c>
      <c r="Y47" s="192">
        <f>Z45</f>
        <v>10</v>
      </c>
      <c r="Z47" s="424"/>
      <c r="AA47" s="425"/>
      <c r="AB47" s="192">
        <f>N22</f>
        <v>0</v>
      </c>
      <c r="AC47" s="192">
        <f>T22</f>
        <v>5</v>
      </c>
      <c r="AD47" s="428">
        <f>COUNTIF(V48:AC48,"○")*3+COUNTIF(V48:AC48,"△")</f>
        <v>3</v>
      </c>
      <c r="AE47" s="428">
        <f>V47-W47+X47-Y47+AB47-AC47</f>
        <v>-12</v>
      </c>
      <c r="AF47" s="428">
        <v>3</v>
      </c>
    </row>
    <row r="48" spans="2:33" ht="20.100000000000001" customHeight="1">
      <c r="B48" s="469"/>
      <c r="C48" s="470"/>
      <c r="D48" s="470"/>
      <c r="E48" s="471"/>
      <c r="F48" s="458" t="str">
        <f>IF(F47&gt;G47,"○",IF(F47&lt;G47,"×",IF(F47=G47,"△")))</f>
        <v>○</v>
      </c>
      <c r="G48" s="459"/>
      <c r="H48" s="458" t="str">
        <f>IF(H47&gt;I47,"○",IF(H47&lt;I47,"×",IF(H47=I47,"△")))</f>
        <v>△</v>
      </c>
      <c r="I48" s="459"/>
      <c r="J48" s="426"/>
      <c r="K48" s="427"/>
      <c r="L48" s="458" t="str">
        <f>IF(L47&gt;M47,"○",IF(L47&lt;M47,"×",IF(L47=M47,"△")))</f>
        <v>○</v>
      </c>
      <c r="M48" s="459"/>
      <c r="N48" s="429"/>
      <c r="O48" s="429"/>
      <c r="P48" s="429"/>
      <c r="Q48" s="176"/>
      <c r="R48" s="442"/>
      <c r="S48" s="477"/>
      <c r="T48" s="477"/>
      <c r="U48" s="443"/>
      <c r="V48" s="458" t="str">
        <f>IF(V47&gt;W47,"○",IF(V47&lt;W47,"×",IF(V47=W47,"△")))</f>
        <v>○</v>
      </c>
      <c r="W48" s="459"/>
      <c r="X48" s="458" t="str">
        <f>IF(X47&gt;Y47,"○",IF(X47&lt;Y47,"×",IF(X47=Y47,"△")))</f>
        <v>×</v>
      </c>
      <c r="Y48" s="459"/>
      <c r="Z48" s="426"/>
      <c r="AA48" s="427"/>
      <c r="AB48" s="458" t="str">
        <f>IF(AB47&gt;AC47,"○",IF(AB47&lt;AC47,"×",IF(AB47=AC47,"△")))</f>
        <v>×</v>
      </c>
      <c r="AC48" s="459"/>
      <c r="AD48" s="429"/>
      <c r="AE48" s="429"/>
      <c r="AF48" s="429"/>
    </row>
    <row r="49" spans="1:33" ht="20.100000000000001" customHeight="1">
      <c r="B49" s="430" t="str">
        <f>O7</f>
        <v>茂木ＦＣ</v>
      </c>
      <c r="C49" s="431"/>
      <c r="D49" s="431"/>
      <c r="E49" s="432"/>
      <c r="F49" s="192">
        <f>M43</f>
        <v>0</v>
      </c>
      <c r="G49" s="192">
        <f>L43</f>
        <v>1</v>
      </c>
      <c r="H49" s="192">
        <f>M45</f>
        <v>1</v>
      </c>
      <c r="I49" s="192">
        <f>L45</f>
        <v>7</v>
      </c>
      <c r="J49" s="192">
        <f>M47</f>
        <v>1</v>
      </c>
      <c r="K49" s="192">
        <f>L47</f>
        <v>4</v>
      </c>
      <c r="L49" s="424"/>
      <c r="M49" s="425"/>
      <c r="N49" s="428">
        <f>COUNTIF(F50:M50,"○")*3+COUNTIF(F50:M50,"△")</f>
        <v>0</v>
      </c>
      <c r="O49" s="428">
        <f>F49-G49+H49-I49+J49-K49</f>
        <v>-10</v>
      </c>
      <c r="P49" s="428">
        <v>4</v>
      </c>
      <c r="Q49" s="176"/>
      <c r="R49" s="430" t="str">
        <f>AD7</f>
        <v>ＣＡ．アトレチコ　佐野</v>
      </c>
      <c r="S49" s="431"/>
      <c r="T49" s="431"/>
      <c r="U49" s="432"/>
      <c r="V49" s="192">
        <f>AC43</f>
        <v>5</v>
      </c>
      <c r="W49" s="192">
        <f>AB43</f>
        <v>0</v>
      </c>
      <c r="X49" s="192">
        <f>AC45</f>
        <v>0</v>
      </c>
      <c r="Y49" s="192">
        <f>AB45</f>
        <v>2</v>
      </c>
      <c r="Z49" s="192">
        <f>AC47</f>
        <v>5</v>
      </c>
      <c r="AA49" s="192">
        <f>AB47</f>
        <v>0</v>
      </c>
      <c r="AB49" s="424"/>
      <c r="AC49" s="425"/>
      <c r="AD49" s="428">
        <f>COUNTIF(V50:AC50,"○")*3+COUNTIF(V50:AC50,"△")</f>
        <v>6</v>
      </c>
      <c r="AE49" s="428">
        <f>V49-W49+X49-Y49+Z49-AA49</f>
        <v>8</v>
      </c>
      <c r="AF49" s="428">
        <v>2</v>
      </c>
    </row>
    <row r="50" spans="1:33" ht="20.100000000000001" customHeight="1">
      <c r="B50" s="433"/>
      <c r="C50" s="434"/>
      <c r="D50" s="434"/>
      <c r="E50" s="435"/>
      <c r="F50" s="458" t="str">
        <f>IF(F49&gt;G49,"○",IF(F49&lt;G49,"×",IF(F49=G49,"△")))</f>
        <v>×</v>
      </c>
      <c r="G50" s="459"/>
      <c r="H50" s="458" t="str">
        <f>IF(H49&gt;I49,"○",IF(H49&lt;I49,"×",IF(H49=I49,"△")))</f>
        <v>×</v>
      </c>
      <c r="I50" s="459"/>
      <c r="J50" s="458" t="str">
        <f>IF(J49&gt;K49,"○",IF(J49&lt;K49,"×",IF(J49=K49,"△")))</f>
        <v>×</v>
      </c>
      <c r="K50" s="459"/>
      <c r="L50" s="426"/>
      <c r="M50" s="427"/>
      <c r="N50" s="429"/>
      <c r="O50" s="429"/>
      <c r="P50" s="429"/>
      <c r="Q50" s="176"/>
      <c r="R50" s="433"/>
      <c r="S50" s="434"/>
      <c r="T50" s="434"/>
      <c r="U50" s="435"/>
      <c r="V50" s="458" t="str">
        <f>IF(V49&gt;W49,"○",IF(V49&lt;W49,"×",IF(V49=W49,"△")))</f>
        <v>○</v>
      </c>
      <c r="W50" s="459"/>
      <c r="X50" s="458" t="str">
        <f>IF(X49&gt;Y49,"○",IF(X49&lt;Y49,"×",IF(X49=Y49,"△")))</f>
        <v>×</v>
      </c>
      <c r="Y50" s="459"/>
      <c r="Z50" s="458" t="str">
        <f>IF(Z49&gt;AA49,"○",IF(Z49&lt;AA49,"×",IF(Z49=AA49,"△")))</f>
        <v>○</v>
      </c>
      <c r="AA50" s="459"/>
      <c r="AB50" s="426"/>
      <c r="AC50" s="427"/>
      <c r="AD50" s="429"/>
      <c r="AE50" s="429"/>
      <c r="AF50" s="429"/>
    </row>
    <row r="51" spans="1:33" ht="20.100000000000001" customHeight="1"/>
    <row r="52" spans="1:33" ht="22.05" customHeight="1">
      <c r="A52" s="9" t="str">
        <f>A1</f>
        <v>■第1日　10月12日</v>
      </c>
      <c r="B52" s="57"/>
      <c r="C52" s="57"/>
      <c r="D52" s="57"/>
      <c r="E52" s="57"/>
      <c r="F52" s="57"/>
      <c r="G52" s="57"/>
      <c r="H52" s="57"/>
      <c r="I52" s="391" t="str">
        <f>I1</f>
        <v>１次ラウンド</v>
      </c>
      <c r="J52" s="391"/>
      <c r="K52" s="391"/>
      <c r="L52" s="391"/>
      <c r="M52" s="391"/>
      <c r="N52" s="489"/>
      <c r="O52" s="489"/>
      <c r="P52" s="489"/>
      <c r="Q52" s="489"/>
      <c r="R52" s="489"/>
      <c r="T52" s="392" t="s">
        <v>129</v>
      </c>
      <c r="U52" s="392"/>
      <c r="V52" s="392"/>
      <c r="W52" s="392"/>
      <c r="X52" s="391" t="str">
        <f>U10組合せ!A56</f>
        <v>芳賀町けやき台サッカー場</v>
      </c>
      <c r="Y52" s="391"/>
      <c r="Z52" s="391"/>
      <c r="AA52" s="391"/>
      <c r="AB52" s="391"/>
      <c r="AC52" s="391"/>
      <c r="AD52" s="391"/>
      <c r="AE52" s="391"/>
      <c r="AF52" s="391"/>
      <c r="AG52" s="391"/>
    </row>
    <row r="53" spans="1:33" ht="20.100000000000001" customHeight="1">
      <c r="A53" s="58"/>
      <c r="B53" s="58"/>
      <c r="C53" s="58"/>
      <c r="D53" s="58"/>
      <c r="E53" s="58"/>
      <c r="F53" s="58"/>
      <c r="G53" s="58"/>
      <c r="H53" s="110"/>
      <c r="I53" s="190"/>
      <c r="J53" s="190"/>
      <c r="K53" s="190"/>
      <c r="L53" s="190"/>
      <c r="N53" s="190"/>
      <c r="O53" s="190"/>
      <c r="P53" s="190"/>
      <c r="Q53" s="190"/>
      <c r="R53" s="190"/>
      <c r="T53" s="182"/>
      <c r="U53" s="182"/>
      <c r="V53" s="182"/>
      <c r="W53" s="182"/>
      <c r="X53" s="183"/>
      <c r="Y53" s="183"/>
      <c r="AA53" s="111"/>
      <c r="AB53" s="112"/>
      <c r="AC53" s="112"/>
      <c r="AD53" s="112"/>
      <c r="AE53" s="112"/>
      <c r="AF53" s="112"/>
      <c r="AG53" s="112"/>
    </row>
    <row r="54" spans="1:33" ht="20.100000000000001" customHeight="1">
      <c r="F54" s="191"/>
      <c r="J54" s="490" t="s">
        <v>135</v>
      </c>
      <c r="K54" s="490"/>
      <c r="W54" s="490" t="s">
        <v>136</v>
      </c>
      <c r="X54" s="490"/>
      <c r="Z54" s="111"/>
      <c r="AA54" s="111"/>
      <c r="AB54" s="112"/>
      <c r="AC54" s="112"/>
      <c r="AD54" s="112"/>
      <c r="AE54" s="112"/>
      <c r="AF54" s="112"/>
      <c r="AG54" s="112"/>
    </row>
    <row r="55" spans="1:33" ht="20.100000000000001" customHeight="1">
      <c r="G55" s="208"/>
      <c r="H55" s="208"/>
      <c r="I55" s="208"/>
      <c r="J55" s="209"/>
      <c r="K55" s="222"/>
      <c r="L55" s="208"/>
      <c r="M55" s="208"/>
      <c r="N55" s="208"/>
      <c r="O55" s="223"/>
      <c r="P55" s="223"/>
      <c r="Q55" s="223"/>
      <c r="R55" s="223"/>
      <c r="S55" s="223"/>
      <c r="T55" s="208"/>
      <c r="U55" s="208"/>
      <c r="V55" s="208"/>
      <c r="W55" s="224"/>
      <c r="X55" s="210"/>
      <c r="Y55" s="208"/>
      <c r="Z55" s="111"/>
      <c r="AA55" s="111"/>
      <c r="AB55" s="112"/>
      <c r="AC55" s="112"/>
      <c r="AD55" s="112"/>
      <c r="AE55" s="112"/>
      <c r="AF55" s="112"/>
      <c r="AG55" s="112"/>
    </row>
    <row r="56" spans="1:33" ht="20.100000000000001" customHeight="1">
      <c r="F56" s="211"/>
      <c r="H56" s="212"/>
      <c r="J56" s="213"/>
      <c r="K56" s="250"/>
      <c r="N56" s="211"/>
      <c r="S56" s="211"/>
      <c r="V56" s="212"/>
      <c r="W56" s="212"/>
      <c r="X56" s="250"/>
      <c r="Y56" s="212"/>
      <c r="Z56" s="212"/>
      <c r="AA56" s="213"/>
      <c r="AB56" s="214"/>
    </row>
    <row r="57" spans="1:33" ht="20.100000000000001" customHeight="1">
      <c r="B57" s="504"/>
      <c r="C57" s="504"/>
      <c r="D57" s="15"/>
      <c r="E57" s="15"/>
      <c r="F57" s="395">
        <v>1</v>
      </c>
      <c r="G57" s="395"/>
      <c r="H57" s="22"/>
      <c r="I57" s="22"/>
      <c r="J57" s="395">
        <v>2</v>
      </c>
      <c r="K57" s="395"/>
      <c r="L57" s="22"/>
      <c r="M57" s="22"/>
      <c r="N57" s="395">
        <v>3</v>
      </c>
      <c r="O57" s="395"/>
      <c r="P57" s="215"/>
      <c r="Q57" s="22"/>
      <c r="R57" s="22"/>
      <c r="S57" s="395">
        <v>4</v>
      </c>
      <c r="T57" s="395"/>
      <c r="U57" s="22"/>
      <c r="V57" s="22"/>
      <c r="W57" s="395">
        <v>5</v>
      </c>
      <c r="X57" s="395"/>
      <c r="Y57" s="22"/>
      <c r="Z57" s="22"/>
      <c r="AA57" s="395">
        <v>6</v>
      </c>
      <c r="AB57" s="395"/>
      <c r="AC57" s="15"/>
      <c r="AD57" s="15"/>
      <c r="AE57" s="504"/>
      <c r="AF57" s="504"/>
    </row>
    <row r="58" spans="1:33" ht="20.100000000000001" customHeight="1">
      <c r="B58" s="505"/>
      <c r="C58" s="505"/>
      <c r="D58" s="113"/>
      <c r="E58" s="113"/>
      <c r="F58" s="506" t="str">
        <f>U10組合せ!C57</f>
        <v>間東ＦＣミラクルズ</v>
      </c>
      <c r="G58" s="506"/>
      <c r="H58" s="113"/>
      <c r="I58" s="113"/>
      <c r="J58" s="507" t="str">
        <f>U10組合せ!C59</f>
        <v>ＦＣ　ＳＦｉＤＡ</v>
      </c>
      <c r="K58" s="507"/>
      <c r="L58" s="113"/>
      <c r="M58" s="113"/>
      <c r="N58" s="506" t="str">
        <f>U10組合せ!C61</f>
        <v>雀宮フットボールクラブ</v>
      </c>
      <c r="O58" s="506"/>
      <c r="P58" s="216"/>
      <c r="Q58" s="113"/>
      <c r="R58" s="113"/>
      <c r="S58" s="506" t="str">
        <f>U10組合せ!C65</f>
        <v>ＴＯＣＨＩＧＩ　ＫＦＣ</v>
      </c>
      <c r="T58" s="506"/>
      <c r="U58" s="113"/>
      <c r="V58" s="113"/>
      <c r="W58" s="507" t="str">
        <f>U10組合せ!C67</f>
        <v>祖母井クラブ</v>
      </c>
      <c r="X58" s="507"/>
      <c r="Y58" s="113"/>
      <c r="Z58" s="113"/>
      <c r="AA58" s="506" t="str">
        <f>U10組合せ!C69</f>
        <v>ＴＡＣ　ＫＵＺＵＵ　ＦＣ</v>
      </c>
      <c r="AB58" s="506"/>
      <c r="AC58" s="113"/>
      <c r="AD58" s="113"/>
      <c r="AE58" s="508"/>
      <c r="AF58" s="509"/>
    </row>
    <row r="59" spans="1:33" ht="20.100000000000001" customHeight="1">
      <c r="B59" s="505"/>
      <c r="C59" s="505"/>
      <c r="D59" s="113"/>
      <c r="E59" s="113"/>
      <c r="F59" s="506"/>
      <c r="G59" s="506"/>
      <c r="H59" s="113"/>
      <c r="I59" s="113"/>
      <c r="J59" s="507"/>
      <c r="K59" s="507"/>
      <c r="L59" s="113"/>
      <c r="M59" s="113"/>
      <c r="N59" s="506"/>
      <c r="O59" s="506"/>
      <c r="P59" s="216"/>
      <c r="Q59" s="113"/>
      <c r="R59" s="113"/>
      <c r="S59" s="506"/>
      <c r="T59" s="506"/>
      <c r="U59" s="113"/>
      <c r="V59" s="113"/>
      <c r="W59" s="507"/>
      <c r="X59" s="507"/>
      <c r="Y59" s="113"/>
      <c r="Z59" s="113"/>
      <c r="AA59" s="506"/>
      <c r="AB59" s="506"/>
      <c r="AC59" s="113"/>
      <c r="AD59" s="113"/>
      <c r="AE59" s="508"/>
      <c r="AF59" s="509"/>
    </row>
    <row r="60" spans="1:33" ht="20.100000000000001" customHeight="1">
      <c r="B60" s="505"/>
      <c r="C60" s="505"/>
      <c r="D60" s="113"/>
      <c r="E60" s="113"/>
      <c r="F60" s="506"/>
      <c r="G60" s="506"/>
      <c r="H60" s="113"/>
      <c r="I60" s="113"/>
      <c r="J60" s="507"/>
      <c r="K60" s="507"/>
      <c r="L60" s="113"/>
      <c r="M60" s="113"/>
      <c r="N60" s="506"/>
      <c r="O60" s="506"/>
      <c r="P60" s="216"/>
      <c r="Q60" s="113"/>
      <c r="R60" s="113"/>
      <c r="S60" s="506"/>
      <c r="T60" s="506"/>
      <c r="U60" s="113"/>
      <c r="V60" s="113"/>
      <c r="W60" s="507"/>
      <c r="X60" s="507"/>
      <c r="Y60" s="113"/>
      <c r="Z60" s="113"/>
      <c r="AA60" s="506"/>
      <c r="AB60" s="506"/>
      <c r="AC60" s="113"/>
      <c r="AD60" s="113"/>
      <c r="AE60" s="508"/>
      <c r="AF60" s="509"/>
    </row>
    <row r="61" spans="1:33" ht="20.100000000000001" customHeight="1">
      <c r="B61" s="505"/>
      <c r="C61" s="505"/>
      <c r="D61" s="113"/>
      <c r="E61" s="113"/>
      <c r="F61" s="506"/>
      <c r="G61" s="506"/>
      <c r="H61" s="113"/>
      <c r="I61" s="113"/>
      <c r="J61" s="507"/>
      <c r="K61" s="507"/>
      <c r="L61" s="113"/>
      <c r="M61" s="113"/>
      <c r="N61" s="506"/>
      <c r="O61" s="506"/>
      <c r="P61" s="216"/>
      <c r="Q61" s="113"/>
      <c r="R61" s="113"/>
      <c r="S61" s="506"/>
      <c r="T61" s="506"/>
      <c r="U61" s="113"/>
      <c r="V61" s="113"/>
      <c r="W61" s="507"/>
      <c r="X61" s="507"/>
      <c r="Y61" s="113"/>
      <c r="Z61" s="113"/>
      <c r="AA61" s="506"/>
      <c r="AB61" s="506"/>
      <c r="AC61" s="113"/>
      <c r="AD61" s="113"/>
      <c r="AE61" s="508"/>
      <c r="AF61" s="509"/>
    </row>
    <row r="62" spans="1:33" ht="20.100000000000001" customHeight="1">
      <c r="B62" s="505"/>
      <c r="C62" s="505"/>
      <c r="D62" s="113"/>
      <c r="E62" s="113"/>
      <c r="F62" s="506"/>
      <c r="G62" s="506"/>
      <c r="H62" s="113"/>
      <c r="I62" s="113"/>
      <c r="J62" s="507"/>
      <c r="K62" s="507"/>
      <c r="L62" s="113"/>
      <c r="M62" s="113"/>
      <c r="N62" s="506"/>
      <c r="O62" s="506"/>
      <c r="P62" s="216"/>
      <c r="Q62" s="113"/>
      <c r="R62" s="113"/>
      <c r="S62" s="506"/>
      <c r="T62" s="506"/>
      <c r="U62" s="113"/>
      <c r="V62" s="113"/>
      <c r="W62" s="507"/>
      <c r="X62" s="507"/>
      <c r="Y62" s="113"/>
      <c r="Z62" s="113"/>
      <c r="AA62" s="506"/>
      <c r="AB62" s="506"/>
      <c r="AC62" s="113"/>
      <c r="AD62" s="113"/>
      <c r="AE62" s="508"/>
      <c r="AF62" s="509"/>
    </row>
    <row r="63" spans="1:33" ht="20.100000000000001" customHeight="1">
      <c r="B63" s="505"/>
      <c r="C63" s="505"/>
      <c r="D63" s="113"/>
      <c r="E63" s="113"/>
      <c r="F63" s="506"/>
      <c r="G63" s="506"/>
      <c r="H63" s="113"/>
      <c r="I63" s="113"/>
      <c r="J63" s="507"/>
      <c r="K63" s="507"/>
      <c r="L63" s="113"/>
      <c r="M63" s="113"/>
      <c r="N63" s="506"/>
      <c r="O63" s="506"/>
      <c r="P63" s="216"/>
      <c r="Q63" s="113"/>
      <c r="R63" s="113"/>
      <c r="S63" s="506"/>
      <c r="T63" s="506"/>
      <c r="U63" s="113"/>
      <c r="V63" s="113"/>
      <c r="W63" s="507"/>
      <c r="X63" s="507"/>
      <c r="Y63" s="113"/>
      <c r="Z63" s="113"/>
      <c r="AA63" s="506"/>
      <c r="AB63" s="506"/>
      <c r="AC63" s="113"/>
      <c r="AD63" s="113"/>
      <c r="AE63" s="508"/>
      <c r="AF63" s="509"/>
    </row>
    <row r="64" spans="1:33" ht="20.100000000000001" customHeight="1">
      <c r="B64" s="505"/>
      <c r="C64" s="505"/>
      <c r="D64" s="216"/>
      <c r="E64" s="216"/>
      <c r="F64" s="506"/>
      <c r="G64" s="506"/>
      <c r="H64" s="216"/>
      <c r="I64" s="216"/>
      <c r="J64" s="507"/>
      <c r="K64" s="507"/>
      <c r="L64" s="216"/>
      <c r="M64" s="216"/>
      <c r="N64" s="506"/>
      <c r="O64" s="506"/>
      <c r="P64" s="216"/>
      <c r="Q64" s="216"/>
      <c r="R64" s="216"/>
      <c r="S64" s="506"/>
      <c r="T64" s="506"/>
      <c r="U64" s="216"/>
      <c r="V64" s="216"/>
      <c r="W64" s="507"/>
      <c r="X64" s="507"/>
      <c r="Y64" s="216"/>
      <c r="Z64" s="216"/>
      <c r="AA64" s="506"/>
      <c r="AB64" s="506"/>
      <c r="AC64" s="216"/>
      <c r="AD64" s="216"/>
      <c r="AE64" s="508"/>
      <c r="AF64" s="509"/>
    </row>
    <row r="65" spans="1:33" ht="20.100000000000001" customHeight="1">
      <c r="B65" s="505"/>
      <c r="C65" s="505"/>
      <c r="D65" s="216"/>
      <c r="E65" s="216"/>
      <c r="F65" s="506"/>
      <c r="G65" s="506"/>
      <c r="H65" s="216"/>
      <c r="I65" s="216"/>
      <c r="J65" s="507"/>
      <c r="K65" s="507"/>
      <c r="L65" s="216"/>
      <c r="M65" s="216"/>
      <c r="N65" s="506"/>
      <c r="O65" s="506"/>
      <c r="P65" s="216"/>
      <c r="Q65" s="216"/>
      <c r="R65" s="216"/>
      <c r="S65" s="506"/>
      <c r="T65" s="506"/>
      <c r="U65" s="216"/>
      <c r="V65" s="216"/>
      <c r="W65" s="507"/>
      <c r="X65" s="507"/>
      <c r="Y65" s="216"/>
      <c r="Z65" s="216"/>
      <c r="AA65" s="506"/>
      <c r="AB65" s="506"/>
      <c r="AC65" s="216"/>
      <c r="AD65" s="216"/>
      <c r="AE65" s="508"/>
      <c r="AF65" s="509"/>
    </row>
    <row r="66" spans="1:33" ht="20.100000000000001" customHeight="1">
      <c r="C66" s="188"/>
      <c r="D66" s="188"/>
      <c r="G66" s="188"/>
      <c r="H66" s="188"/>
      <c r="K66" s="188"/>
      <c r="L66" s="188"/>
      <c r="O66" s="188"/>
      <c r="P66" s="188"/>
      <c r="T66" s="188"/>
      <c r="U66" s="188"/>
      <c r="X66" s="188"/>
      <c r="Y66" s="188"/>
      <c r="AB66" s="187"/>
      <c r="AC66" s="178"/>
      <c r="AD66" s="178" t="s">
        <v>118</v>
      </c>
      <c r="AE66" s="178" t="s">
        <v>117</v>
      </c>
      <c r="AF66" s="178" t="s">
        <v>119</v>
      </c>
      <c r="AG66" s="90"/>
    </row>
    <row r="67" spans="1:33" ht="20.100000000000001" customHeight="1">
      <c r="A67" s="15"/>
      <c r="B67" s="393" t="s">
        <v>4</v>
      </c>
      <c r="C67" s="495">
        <v>0.5</v>
      </c>
      <c r="D67" s="495"/>
      <c r="E67" s="495"/>
      <c r="G67" s="496" t="str">
        <f>F58</f>
        <v>間東ＦＣミラクルズ</v>
      </c>
      <c r="H67" s="496"/>
      <c r="I67" s="496"/>
      <c r="J67" s="496"/>
      <c r="K67" s="496"/>
      <c r="L67" s="496"/>
      <c r="M67" s="496"/>
      <c r="N67" s="494">
        <f>P67+P68</f>
        <v>0</v>
      </c>
      <c r="O67" s="497" t="s">
        <v>9</v>
      </c>
      <c r="P67" s="185">
        <v>0</v>
      </c>
      <c r="Q67" s="17" t="s">
        <v>94</v>
      </c>
      <c r="R67" s="185">
        <v>1</v>
      </c>
      <c r="S67" s="497" t="s">
        <v>10</v>
      </c>
      <c r="T67" s="494">
        <f>R67+R68</f>
        <v>2</v>
      </c>
      <c r="U67" s="491" t="str">
        <f>J58</f>
        <v>ＦＣ　ＳＦｉＤＡ</v>
      </c>
      <c r="V67" s="491"/>
      <c r="W67" s="491"/>
      <c r="X67" s="491"/>
      <c r="Y67" s="491"/>
      <c r="Z67" s="491"/>
      <c r="AA67" s="491"/>
      <c r="AC67" s="492" t="s">
        <v>91</v>
      </c>
      <c r="AD67" s="488">
        <v>6</v>
      </c>
      <c r="AE67" s="488" t="s">
        <v>117</v>
      </c>
      <c r="AF67" s="488">
        <v>4</v>
      </c>
      <c r="AG67" s="394" t="s">
        <v>92</v>
      </c>
    </row>
    <row r="68" spans="1:33" ht="20.100000000000001" customHeight="1">
      <c r="A68" s="15"/>
      <c r="B68" s="393"/>
      <c r="C68" s="495"/>
      <c r="D68" s="495"/>
      <c r="E68" s="495"/>
      <c r="G68" s="496"/>
      <c r="H68" s="496"/>
      <c r="I68" s="496"/>
      <c r="J68" s="496"/>
      <c r="K68" s="496"/>
      <c r="L68" s="496"/>
      <c r="M68" s="496"/>
      <c r="N68" s="494"/>
      <c r="O68" s="497"/>
      <c r="P68" s="185">
        <v>0</v>
      </c>
      <c r="Q68" s="17" t="s">
        <v>94</v>
      </c>
      <c r="R68" s="185">
        <v>1</v>
      </c>
      <c r="S68" s="497"/>
      <c r="T68" s="494"/>
      <c r="U68" s="491"/>
      <c r="V68" s="491"/>
      <c r="W68" s="491"/>
      <c r="X68" s="491"/>
      <c r="Y68" s="491"/>
      <c r="Z68" s="491"/>
      <c r="AA68" s="491"/>
      <c r="AC68" s="492"/>
      <c r="AD68" s="488"/>
      <c r="AE68" s="488"/>
      <c r="AF68" s="488"/>
      <c r="AG68" s="394"/>
    </row>
    <row r="69" spans="1:33" ht="20.100000000000001" customHeight="1">
      <c r="C69" s="194"/>
      <c r="D69" s="194"/>
      <c r="E69" s="75"/>
      <c r="G69" s="185"/>
      <c r="H69" s="185"/>
      <c r="I69" s="217"/>
      <c r="J69" s="217"/>
      <c r="K69" s="185"/>
      <c r="L69" s="185"/>
      <c r="M69" s="217"/>
      <c r="N69" s="217"/>
      <c r="O69" s="185"/>
      <c r="P69" s="185"/>
      <c r="Q69" s="217"/>
      <c r="R69" s="217"/>
      <c r="S69" s="217"/>
      <c r="T69" s="185"/>
      <c r="U69" s="185"/>
      <c r="V69" s="217"/>
      <c r="W69" s="217"/>
      <c r="X69" s="185"/>
      <c r="Y69" s="185"/>
      <c r="Z69" s="217"/>
      <c r="AA69" s="217"/>
      <c r="AC69" s="180"/>
      <c r="AD69" s="61"/>
      <c r="AE69" s="193"/>
      <c r="AF69" s="61"/>
      <c r="AG69" s="179"/>
    </row>
    <row r="70" spans="1:33" ht="20.100000000000001" customHeight="1">
      <c r="A70" s="15"/>
      <c r="B70" s="393" t="s">
        <v>5</v>
      </c>
      <c r="C70" s="495">
        <v>0.52430555555555558</v>
      </c>
      <c r="D70" s="495"/>
      <c r="E70" s="495"/>
      <c r="G70" s="496" t="str">
        <f>S58</f>
        <v>ＴＯＣＨＩＧＩ　ＫＦＣ</v>
      </c>
      <c r="H70" s="496"/>
      <c r="I70" s="496"/>
      <c r="J70" s="496"/>
      <c r="K70" s="496"/>
      <c r="L70" s="496"/>
      <c r="M70" s="496"/>
      <c r="N70" s="494">
        <f>P70+P71</f>
        <v>0</v>
      </c>
      <c r="O70" s="497" t="s">
        <v>9</v>
      </c>
      <c r="P70" s="185">
        <v>0</v>
      </c>
      <c r="Q70" s="17" t="s">
        <v>94</v>
      </c>
      <c r="R70" s="185">
        <v>6</v>
      </c>
      <c r="S70" s="497" t="s">
        <v>10</v>
      </c>
      <c r="T70" s="494">
        <f>R70+R71</f>
        <v>6</v>
      </c>
      <c r="U70" s="491" t="str">
        <f>W58</f>
        <v>祖母井クラブ</v>
      </c>
      <c r="V70" s="491"/>
      <c r="W70" s="491"/>
      <c r="X70" s="491"/>
      <c r="Y70" s="491"/>
      <c r="Z70" s="491"/>
      <c r="AA70" s="491"/>
      <c r="AC70" s="492" t="s">
        <v>91</v>
      </c>
      <c r="AD70" s="488">
        <v>2</v>
      </c>
      <c r="AE70" s="488" t="s">
        <v>117</v>
      </c>
      <c r="AF70" s="488">
        <v>1</v>
      </c>
      <c r="AG70" s="394" t="s">
        <v>92</v>
      </c>
    </row>
    <row r="71" spans="1:33" ht="20.100000000000001" customHeight="1">
      <c r="A71" s="15"/>
      <c r="B71" s="393"/>
      <c r="C71" s="495"/>
      <c r="D71" s="495"/>
      <c r="E71" s="495"/>
      <c r="G71" s="496"/>
      <c r="H71" s="496"/>
      <c r="I71" s="496"/>
      <c r="J71" s="496"/>
      <c r="K71" s="496"/>
      <c r="L71" s="496"/>
      <c r="M71" s="496"/>
      <c r="N71" s="494"/>
      <c r="O71" s="497"/>
      <c r="P71" s="185">
        <v>0</v>
      </c>
      <c r="Q71" s="17" t="s">
        <v>94</v>
      </c>
      <c r="R71" s="185">
        <v>0</v>
      </c>
      <c r="S71" s="497"/>
      <c r="T71" s="494"/>
      <c r="U71" s="491"/>
      <c r="V71" s="491"/>
      <c r="W71" s="491"/>
      <c r="X71" s="491"/>
      <c r="Y71" s="491"/>
      <c r="Z71" s="491"/>
      <c r="AA71" s="491"/>
      <c r="AC71" s="492"/>
      <c r="AD71" s="488"/>
      <c r="AE71" s="488"/>
      <c r="AF71" s="488"/>
      <c r="AG71" s="394"/>
    </row>
    <row r="72" spans="1:33" ht="20.100000000000001" customHeight="1">
      <c r="A72" s="15"/>
      <c r="C72" s="194"/>
      <c r="D72" s="194"/>
      <c r="E72" s="75"/>
      <c r="G72" s="185"/>
      <c r="H72" s="185"/>
      <c r="I72" s="217"/>
      <c r="J72" s="217"/>
      <c r="K72" s="185"/>
      <c r="L72" s="185"/>
      <c r="M72" s="217"/>
      <c r="N72" s="217"/>
      <c r="O72" s="185"/>
      <c r="P72" s="185"/>
      <c r="Q72" s="217"/>
      <c r="R72" s="217"/>
      <c r="S72" s="217"/>
      <c r="T72" s="185"/>
      <c r="U72" s="185"/>
      <c r="V72" s="217"/>
      <c r="W72" s="217"/>
      <c r="X72" s="185"/>
      <c r="Y72" s="185"/>
      <c r="Z72" s="217"/>
      <c r="AA72" s="217"/>
      <c r="AC72" s="180"/>
      <c r="AD72" s="61"/>
      <c r="AE72" s="193"/>
      <c r="AF72" s="61"/>
      <c r="AG72" s="179"/>
    </row>
    <row r="73" spans="1:33" ht="20.100000000000001" customHeight="1">
      <c r="A73" s="15"/>
      <c r="B73" s="393" t="s">
        <v>6</v>
      </c>
      <c r="C73" s="495">
        <v>0.54861111111111116</v>
      </c>
      <c r="D73" s="495"/>
      <c r="E73" s="495"/>
      <c r="G73" s="491" t="str">
        <f>F58</f>
        <v>間東ＦＣミラクルズ</v>
      </c>
      <c r="H73" s="491"/>
      <c r="I73" s="491"/>
      <c r="J73" s="491"/>
      <c r="K73" s="491"/>
      <c r="L73" s="491"/>
      <c r="M73" s="491"/>
      <c r="N73" s="494">
        <f>P73+P74</f>
        <v>1</v>
      </c>
      <c r="O73" s="497" t="s">
        <v>9</v>
      </c>
      <c r="P73" s="185">
        <v>0</v>
      </c>
      <c r="Q73" s="17" t="s">
        <v>94</v>
      </c>
      <c r="R73" s="185">
        <v>0</v>
      </c>
      <c r="S73" s="497" t="s">
        <v>10</v>
      </c>
      <c r="T73" s="494">
        <f>R73+R74</f>
        <v>0</v>
      </c>
      <c r="U73" s="496" t="str">
        <f>N58</f>
        <v>雀宮フットボールクラブ</v>
      </c>
      <c r="V73" s="496"/>
      <c r="W73" s="496"/>
      <c r="X73" s="496"/>
      <c r="Y73" s="496"/>
      <c r="Z73" s="496"/>
      <c r="AA73" s="496"/>
      <c r="AC73" s="492" t="s">
        <v>91</v>
      </c>
      <c r="AD73" s="488">
        <v>5</v>
      </c>
      <c r="AE73" s="488" t="s">
        <v>117</v>
      </c>
      <c r="AF73" s="488">
        <v>6</v>
      </c>
      <c r="AG73" s="394" t="s">
        <v>92</v>
      </c>
    </row>
    <row r="74" spans="1:33" ht="20.100000000000001" customHeight="1">
      <c r="A74" s="15"/>
      <c r="B74" s="393"/>
      <c r="C74" s="495"/>
      <c r="D74" s="495"/>
      <c r="E74" s="495"/>
      <c r="G74" s="491"/>
      <c r="H74" s="491"/>
      <c r="I74" s="491"/>
      <c r="J74" s="491"/>
      <c r="K74" s="491"/>
      <c r="L74" s="491"/>
      <c r="M74" s="491"/>
      <c r="N74" s="494"/>
      <c r="O74" s="497"/>
      <c r="P74" s="185">
        <v>1</v>
      </c>
      <c r="Q74" s="17" t="s">
        <v>94</v>
      </c>
      <c r="R74" s="185">
        <v>0</v>
      </c>
      <c r="S74" s="497"/>
      <c r="T74" s="494"/>
      <c r="U74" s="496"/>
      <c r="V74" s="496"/>
      <c r="W74" s="496"/>
      <c r="X74" s="496"/>
      <c r="Y74" s="496"/>
      <c r="Z74" s="496"/>
      <c r="AA74" s="496"/>
      <c r="AC74" s="492"/>
      <c r="AD74" s="488"/>
      <c r="AE74" s="488"/>
      <c r="AF74" s="488"/>
      <c r="AG74" s="394"/>
    </row>
    <row r="75" spans="1:33" ht="20.100000000000001" customHeight="1">
      <c r="A75" s="15"/>
      <c r="B75" s="176"/>
      <c r="C75" s="191"/>
      <c r="D75" s="191"/>
      <c r="E75" s="191"/>
      <c r="G75" s="185"/>
      <c r="H75" s="185"/>
      <c r="I75" s="185"/>
      <c r="J75" s="185"/>
      <c r="K75" s="185"/>
      <c r="L75" s="185"/>
      <c r="M75" s="185"/>
      <c r="N75" s="117"/>
      <c r="O75" s="186"/>
      <c r="P75" s="185"/>
      <c r="Q75" s="217"/>
      <c r="R75" s="217"/>
      <c r="S75" s="186"/>
      <c r="T75" s="117"/>
      <c r="U75" s="185"/>
      <c r="V75" s="185"/>
      <c r="W75" s="185"/>
      <c r="X75" s="185"/>
      <c r="Y75" s="185"/>
      <c r="Z75" s="185"/>
      <c r="AA75" s="185"/>
      <c r="AC75" s="180"/>
      <c r="AD75" s="61"/>
      <c r="AE75" s="193"/>
      <c r="AF75" s="61"/>
      <c r="AG75" s="179"/>
    </row>
    <row r="76" spans="1:33" ht="20.100000000000001" customHeight="1">
      <c r="A76" s="15"/>
      <c r="B76" s="393" t="s">
        <v>7</v>
      </c>
      <c r="C76" s="495">
        <v>0.57291666666666663</v>
      </c>
      <c r="D76" s="495"/>
      <c r="E76" s="495"/>
      <c r="G76" s="493" t="str">
        <f>S58</f>
        <v>ＴＯＣＨＩＧＩ　ＫＦＣ</v>
      </c>
      <c r="H76" s="493"/>
      <c r="I76" s="493"/>
      <c r="J76" s="493"/>
      <c r="K76" s="493"/>
      <c r="L76" s="493"/>
      <c r="M76" s="493"/>
      <c r="N76" s="494">
        <f>P76+P77</f>
        <v>0</v>
      </c>
      <c r="O76" s="497" t="s">
        <v>9</v>
      </c>
      <c r="P76" s="185">
        <v>0</v>
      </c>
      <c r="Q76" s="17" t="s">
        <v>94</v>
      </c>
      <c r="R76" s="185">
        <v>0</v>
      </c>
      <c r="S76" s="497" t="s">
        <v>10</v>
      </c>
      <c r="T76" s="494">
        <f>R76+R77</f>
        <v>0</v>
      </c>
      <c r="U76" s="493" t="str">
        <f>AA58</f>
        <v>ＴＡＣ　ＫＵＺＵＵ　ＦＣ</v>
      </c>
      <c r="V76" s="493"/>
      <c r="W76" s="493"/>
      <c r="X76" s="493"/>
      <c r="Y76" s="493"/>
      <c r="Z76" s="493"/>
      <c r="AA76" s="493"/>
      <c r="AC76" s="492" t="s">
        <v>91</v>
      </c>
      <c r="AD76" s="488">
        <v>1</v>
      </c>
      <c r="AE76" s="488" t="s">
        <v>117</v>
      </c>
      <c r="AF76" s="488">
        <v>3</v>
      </c>
      <c r="AG76" s="394" t="s">
        <v>92</v>
      </c>
    </row>
    <row r="77" spans="1:33" ht="20.100000000000001" customHeight="1">
      <c r="A77" s="15"/>
      <c r="B77" s="393"/>
      <c r="C77" s="495"/>
      <c r="D77" s="495"/>
      <c r="E77" s="495"/>
      <c r="G77" s="493"/>
      <c r="H77" s="493"/>
      <c r="I77" s="493"/>
      <c r="J77" s="493"/>
      <c r="K77" s="493"/>
      <c r="L77" s="493"/>
      <c r="M77" s="493"/>
      <c r="N77" s="494"/>
      <c r="O77" s="497"/>
      <c r="P77" s="185">
        <v>0</v>
      </c>
      <c r="Q77" s="17" t="s">
        <v>94</v>
      </c>
      <c r="R77" s="185">
        <v>0</v>
      </c>
      <c r="S77" s="497"/>
      <c r="T77" s="494"/>
      <c r="U77" s="493"/>
      <c r="V77" s="493"/>
      <c r="W77" s="493"/>
      <c r="X77" s="493"/>
      <c r="Y77" s="493"/>
      <c r="Z77" s="493"/>
      <c r="AA77" s="493"/>
      <c r="AC77" s="492"/>
      <c r="AD77" s="488"/>
      <c r="AE77" s="488"/>
      <c r="AF77" s="488"/>
      <c r="AG77" s="394"/>
    </row>
    <row r="78" spans="1:33" ht="20.100000000000001" customHeight="1">
      <c r="A78" s="15"/>
      <c r="C78" s="194"/>
      <c r="D78" s="194"/>
      <c r="E78" s="75"/>
      <c r="G78" s="185"/>
      <c r="H78" s="185"/>
      <c r="I78" s="185"/>
      <c r="J78" s="185"/>
      <c r="K78" s="185"/>
      <c r="L78" s="185"/>
      <c r="M78" s="185"/>
      <c r="N78" s="217"/>
      <c r="O78" s="185"/>
      <c r="P78" s="185"/>
      <c r="Q78" s="217"/>
      <c r="R78" s="217"/>
      <c r="S78" s="217"/>
      <c r="T78" s="185"/>
      <c r="U78" s="185"/>
      <c r="V78" s="185"/>
      <c r="W78" s="185"/>
      <c r="X78" s="185"/>
      <c r="Y78" s="185"/>
      <c r="Z78" s="185"/>
      <c r="AA78" s="185"/>
      <c r="AC78" s="180"/>
      <c r="AD78" s="61"/>
      <c r="AE78" s="193"/>
      <c r="AF78" s="61"/>
      <c r="AG78" s="179"/>
    </row>
    <row r="79" spans="1:33" ht="20.100000000000001" customHeight="1">
      <c r="A79" s="15"/>
      <c r="B79" s="393" t="s">
        <v>8</v>
      </c>
      <c r="C79" s="495">
        <v>0.59722222222222221</v>
      </c>
      <c r="D79" s="495"/>
      <c r="E79" s="495"/>
      <c r="G79" s="493" t="str">
        <f>J58</f>
        <v>ＦＣ　ＳＦｉＤＡ</v>
      </c>
      <c r="H79" s="493"/>
      <c r="I79" s="493"/>
      <c r="J79" s="493"/>
      <c r="K79" s="493"/>
      <c r="L79" s="493"/>
      <c r="M79" s="493"/>
      <c r="N79" s="494">
        <f>P79+P80</f>
        <v>1</v>
      </c>
      <c r="O79" s="497" t="s">
        <v>9</v>
      </c>
      <c r="P79" s="185">
        <v>0</v>
      </c>
      <c r="Q79" s="17" t="s">
        <v>94</v>
      </c>
      <c r="R79" s="185">
        <v>1</v>
      </c>
      <c r="S79" s="497" t="s">
        <v>10</v>
      </c>
      <c r="T79" s="494">
        <f>R79+R80</f>
        <v>1</v>
      </c>
      <c r="U79" s="493" t="str">
        <f>N58</f>
        <v>雀宮フットボールクラブ</v>
      </c>
      <c r="V79" s="493"/>
      <c r="W79" s="493"/>
      <c r="X79" s="493"/>
      <c r="Y79" s="493"/>
      <c r="Z79" s="493"/>
      <c r="AA79" s="493"/>
      <c r="AC79" s="492" t="s">
        <v>91</v>
      </c>
      <c r="AD79" s="488">
        <v>4</v>
      </c>
      <c r="AE79" s="488" t="s">
        <v>117</v>
      </c>
      <c r="AF79" s="488">
        <v>5</v>
      </c>
      <c r="AG79" s="394" t="s">
        <v>92</v>
      </c>
    </row>
    <row r="80" spans="1:33" ht="20.100000000000001" customHeight="1">
      <c r="A80" s="15"/>
      <c r="B80" s="393"/>
      <c r="C80" s="495"/>
      <c r="D80" s="495"/>
      <c r="E80" s="495"/>
      <c r="G80" s="493"/>
      <c r="H80" s="493"/>
      <c r="I80" s="493"/>
      <c r="J80" s="493"/>
      <c r="K80" s="493"/>
      <c r="L80" s="493"/>
      <c r="M80" s="493"/>
      <c r="N80" s="494"/>
      <c r="O80" s="497"/>
      <c r="P80" s="185">
        <v>1</v>
      </c>
      <c r="Q80" s="17" t="s">
        <v>94</v>
      </c>
      <c r="R80" s="185">
        <v>0</v>
      </c>
      <c r="S80" s="497"/>
      <c r="T80" s="494"/>
      <c r="U80" s="493"/>
      <c r="V80" s="493"/>
      <c r="W80" s="493"/>
      <c r="X80" s="493"/>
      <c r="Y80" s="493"/>
      <c r="Z80" s="493"/>
      <c r="AA80" s="493"/>
      <c r="AC80" s="492"/>
      <c r="AD80" s="488"/>
      <c r="AE80" s="488"/>
      <c r="AF80" s="488"/>
      <c r="AG80" s="394"/>
    </row>
    <row r="81" spans="1:33" ht="20.100000000000001" customHeight="1">
      <c r="A81" s="15"/>
      <c r="C81" s="194"/>
      <c r="D81" s="194"/>
      <c r="E81" s="75"/>
      <c r="G81" s="185"/>
      <c r="H81" s="185"/>
      <c r="I81" s="185"/>
      <c r="J81" s="185"/>
      <c r="K81" s="185"/>
      <c r="L81" s="185"/>
      <c r="M81" s="185"/>
      <c r="N81" s="217"/>
      <c r="O81" s="185"/>
      <c r="P81" s="185"/>
      <c r="Q81" s="217"/>
      <c r="R81" s="217"/>
      <c r="S81" s="217"/>
      <c r="T81" s="185"/>
      <c r="U81" s="185"/>
      <c r="V81" s="185"/>
      <c r="W81" s="185"/>
      <c r="X81" s="185"/>
      <c r="Y81" s="185"/>
      <c r="Z81" s="185"/>
      <c r="AA81" s="185"/>
      <c r="AC81" s="180"/>
      <c r="AD81" s="188"/>
      <c r="AE81" s="61"/>
      <c r="AF81" s="61"/>
      <c r="AG81" s="115"/>
    </row>
    <row r="82" spans="1:33" ht="20.100000000000001" customHeight="1">
      <c r="A82" s="15"/>
      <c r="B82" s="393" t="s">
        <v>0</v>
      </c>
      <c r="C82" s="495">
        <v>0.62152777777777779</v>
      </c>
      <c r="D82" s="495"/>
      <c r="E82" s="495"/>
      <c r="G82" s="491" t="str">
        <f>W58</f>
        <v>祖母井クラブ</v>
      </c>
      <c r="H82" s="491"/>
      <c r="I82" s="491"/>
      <c r="J82" s="491"/>
      <c r="K82" s="491"/>
      <c r="L82" s="491"/>
      <c r="M82" s="491"/>
      <c r="N82" s="494">
        <f>P82+P83</f>
        <v>4</v>
      </c>
      <c r="O82" s="497" t="s">
        <v>9</v>
      </c>
      <c r="P82" s="185">
        <v>2</v>
      </c>
      <c r="Q82" s="17" t="s">
        <v>94</v>
      </c>
      <c r="R82" s="185">
        <v>0</v>
      </c>
      <c r="S82" s="497" t="s">
        <v>10</v>
      </c>
      <c r="T82" s="494">
        <f>R82+R83</f>
        <v>0</v>
      </c>
      <c r="U82" s="496" t="str">
        <f>AA58</f>
        <v>ＴＡＣ　ＫＵＺＵＵ　ＦＣ</v>
      </c>
      <c r="V82" s="496"/>
      <c r="W82" s="496"/>
      <c r="X82" s="496"/>
      <c r="Y82" s="496"/>
      <c r="Z82" s="496"/>
      <c r="AA82" s="496"/>
      <c r="AC82" s="492" t="s">
        <v>91</v>
      </c>
      <c r="AD82" s="488">
        <v>3</v>
      </c>
      <c r="AE82" s="488" t="s">
        <v>117</v>
      </c>
      <c r="AF82" s="488">
        <v>2</v>
      </c>
      <c r="AG82" s="394" t="s">
        <v>92</v>
      </c>
    </row>
    <row r="83" spans="1:33" ht="20.100000000000001" customHeight="1">
      <c r="A83" s="15"/>
      <c r="B83" s="393"/>
      <c r="C83" s="495"/>
      <c r="D83" s="495"/>
      <c r="E83" s="495"/>
      <c r="G83" s="491"/>
      <c r="H83" s="491"/>
      <c r="I83" s="491"/>
      <c r="J83" s="491"/>
      <c r="K83" s="491"/>
      <c r="L83" s="491"/>
      <c r="M83" s="491"/>
      <c r="N83" s="494"/>
      <c r="O83" s="497"/>
      <c r="P83" s="185">
        <v>2</v>
      </c>
      <c r="Q83" s="17" t="s">
        <v>94</v>
      </c>
      <c r="R83" s="185">
        <v>0</v>
      </c>
      <c r="S83" s="497"/>
      <c r="T83" s="494"/>
      <c r="U83" s="496"/>
      <c r="V83" s="496"/>
      <c r="W83" s="496"/>
      <c r="X83" s="496"/>
      <c r="Y83" s="496"/>
      <c r="Z83" s="496"/>
      <c r="AA83" s="496"/>
      <c r="AC83" s="492"/>
      <c r="AD83" s="488"/>
      <c r="AE83" s="488"/>
      <c r="AF83" s="488"/>
      <c r="AG83" s="394"/>
    </row>
    <row r="84" spans="1:33" ht="20.100000000000001" customHeight="1">
      <c r="B84" s="176"/>
      <c r="C84" s="116"/>
      <c r="D84" s="116"/>
      <c r="E84" s="116"/>
      <c r="G84" s="185"/>
      <c r="H84" s="185"/>
      <c r="I84" s="185"/>
      <c r="J84" s="185"/>
      <c r="K84" s="185"/>
      <c r="L84" s="185"/>
      <c r="M84" s="185"/>
      <c r="N84" s="117"/>
      <c r="O84" s="186"/>
      <c r="P84" s="185"/>
      <c r="Q84" s="17"/>
      <c r="R84" s="217"/>
      <c r="S84" s="186"/>
      <c r="T84" s="117"/>
      <c r="U84" s="185"/>
      <c r="V84" s="185"/>
      <c r="W84" s="185"/>
      <c r="X84" s="185"/>
      <c r="Y84" s="185"/>
      <c r="Z84" s="185"/>
      <c r="AA84" s="185"/>
      <c r="AB84" s="188"/>
      <c r="AC84" s="188"/>
      <c r="AF84" s="188"/>
      <c r="AG84" s="188"/>
    </row>
    <row r="85" spans="1:33" ht="20.100000000000001" customHeight="1">
      <c r="C85" s="510" t="str">
        <f>J54 &amp;"リーグ"</f>
        <v>Dリーグ</v>
      </c>
      <c r="D85" s="511"/>
      <c r="E85" s="511"/>
      <c r="F85" s="516"/>
      <c r="G85" s="436" t="str">
        <f>C87</f>
        <v>間東ＦＣミラクルズ</v>
      </c>
      <c r="H85" s="437"/>
      <c r="I85" s="452" t="str">
        <f>C89</f>
        <v>ＦＣ　ＳＦｉＤＡ</v>
      </c>
      <c r="J85" s="453"/>
      <c r="K85" s="452" t="str">
        <f>C91</f>
        <v>雀宮フットボールクラブ</v>
      </c>
      <c r="L85" s="453"/>
      <c r="M85" s="518" t="s">
        <v>1</v>
      </c>
      <c r="N85" s="502" t="s">
        <v>2</v>
      </c>
      <c r="O85" s="502" t="s">
        <v>93</v>
      </c>
      <c r="P85" s="502" t="s">
        <v>3</v>
      </c>
      <c r="R85" s="410" t="str">
        <f>W54 &amp;"リーグ"</f>
        <v>DDリーグ</v>
      </c>
      <c r="S85" s="411"/>
      <c r="T85" s="411"/>
      <c r="U85" s="520"/>
      <c r="V85" s="436" t="str">
        <f>R87</f>
        <v>ＴＯＣＨＩＧＩ　ＫＦＣ</v>
      </c>
      <c r="W85" s="437"/>
      <c r="X85" s="430" t="str">
        <f>R89</f>
        <v>祖母井クラブ</v>
      </c>
      <c r="Y85" s="432"/>
      <c r="Z85" s="436" t="str">
        <f>R91</f>
        <v>ＴＡＣ　ＫＵＺＵＵ　ＦＣ</v>
      </c>
      <c r="AA85" s="437"/>
      <c r="AB85" s="502" t="s">
        <v>1</v>
      </c>
      <c r="AC85" s="502" t="s">
        <v>2</v>
      </c>
      <c r="AD85" s="502" t="s">
        <v>93</v>
      </c>
      <c r="AE85" s="502" t="s">
        <v>3</v>
      </c>
    </row>
    <row r="86" spans="1:33" ht="20.100000000000001" customHeight="1">
      <c r="C86" s="513"/>
      <c r="D86" s="514"/>
      <c r="E86" s="514"/>
      <c r="F86" s="517"/>
      <c r="G86" s="438"/>
      <c r="H86" s="439"/>
      <c r="I86" s="454"/>
      <c r="J86" s="455"/>
      <c r="K86" s="454"/>
      <c r="L86" s="455"/>
      <c r="M86" s="519"/>
      <c r="N86" s="503"/>
      <c r="O86" s="503"/>
      <c r="P86" s="503"/>
      <c r="R86" s="413"/>
      <c r="S86" s="414"/>
      <c r="T86" s="414"/>
      <c r="U86" s="521"/>
      <c r="V86" s="438"/>
      <c r="W86" s="439"/>
      <c r="X86" s="433"/>
      <c r="Y86" s="435"/>
      <c r="Z86" s="438"/>
      <c r="AA86" s="439"/>
      <c r="AB86" s="503"/>
      <c r="AC86" s="503"/>
      <c r="AD86" s="503"/>
      <c r="AE86" s="503"/>
    </row>
    <row r="87" spans="1:33" ht="20.100000000000001" customHeight="1">
      <c r="C87" s="510" t="str">
        <f>F58</f>
        <v>間東ＦＣミラクルズ</v>
      </c>
      <c r="D87" s="511"/>
      <c r="E87" s="511"/>
      <c r="F87" s="516"/>
      <c r="G87" s="424"/>
      <c r="H87" s="425"/>
      <c r="I87" s="225">
        <f>N67</f>
        <v>0</v>
      </c>
      <c r="J87" s="225">
        <f>T67</f>
        <v>2</v>
      </c>
      <c r="K87" s="225">
        <f>N73</f>
        <v>1</v>
      </c>
      <c r="L87" s="225">
        <f>T73</f>
        <v>0</v>
      </c>
      <c r="M87" s="500">
        <f>COUNTIF(G88:L88,"○")*3+COUNTIF(G88:L88,"△")</f>
        <v>3</v>
      </c>
      <c r="N87" s="498">
        <f>O87-J87-L87</f>
        <v>-1</v>
      </c>
      <c r="O87" s="498">
        <f>I87+K87</f>
        <v>1</v>
      </c>
      <c r="P87" s="498">
        <v>2</v>
      </c>
      <c r="R87" s="510" t="str">
        <f>S58</f>
        <v>ＴＯＣＨＩＧＩ　ＫＦＣ</v>
      </c>
      <c r="S87" s="511"/>
      <c r="T87" s="511"/>
      <c r="U87" s="512"/>
      <c r="V87" s="424"/>
      <c r="W87" s="425"/>
      <c r="X87" s="225">
        <f>N70</f>
        <v>0</v>
      </c>
      <c r="Y87" s="225">
        <f>T70</f>
        <v>6</v>
      </c>
      <c r="Z87" s="225">
        <f>N76</f>
        <v>0</v>
      </c>
      <c r="AA87" s="225">
        <f>T76</f>
        <v>0</v>
      </c>
      <c r="AB87" s="500">
        <f>COUNTIF(V88:AA88,"○")*3+COUNTIF(V88:AA88,"△")</f>
        <v>1</v>
      </c>
      <c r="AC87" s="498">
        <f>AD87-Y87-AA87</f>
        <v>-6</v>
      </c>
      <c r="AD87" s="498">
        <f>X87+Z87</f>
        <v>0</v>
      </c>
      <c r="AE87" s="498">
        <v>3</v>
      </c>
    </row>
    <row r="88" spans="1:33" ht="20.100000000000001" customHeight="1">
      <c r="C88" s="513"/>
      <c r="D88" s="514"/>
      <c r="E88" s="514"/>
      <c r="F88" s="517"/>
      <c r="G88" s="426"/>
      <c r="H88" s="427"/>
      <c r="I88" s="458" t="str">
        <f>IF(I87&gt;J87,"○",IF(I87&lt;J87,"×",IF(I87=J87,"△")))</f>
        <v>×</v>
      </c>
      <c r="J88" s="459"/>
      <c r="K88" s="458" t="str">
        <f>IF(K87&gt;L87,"○",IF(K87&lt;L87,"×",IF(K87=L87,"△")))</f>
        <v>○</v>
      </c>
      <c r="L88" s="459"/>
      <c r="M88" s="501"/>
      <c r="N88" s="499"/>
      <c r="O88" s="499"/>
      <c r="P88" s="499"/>
      <c r="R88" s="513"/>
      <c r="S88" s="514"/>
      <c r="T88" s="514"/>
      <c r="U88" s="515"/>
      <c r="V88" s="426"/>
      <c r="W88" s="427"/>
      <c r="X88" s="458" t="str">
        <f>IF(X87&gt;Y87,"○",IF(X87&lt;Y87,"×",IF(X87=Y87,"△")))</f>
        <v>×</v>
      </c>
      <c r="Y88" s="459"/>
      <c r="Z88" s="458" t="str">
        <f>IF(Z87&gt;AA87,"○",IF(Z87&lt;AA87,"×",IF(Z87=AA87,"△")))</f>
        <v>△</v>
      </c>
      <c r="AA88" s="459"/>
      <c r="AB88" s="501"/>
      <c r="AC88" s="499"/>
      <c r="AD88" s="499"/>
      <c r="AE88" s="499"/>
    </row>
    <row r="89" spans="1:33" ht="20.100000000000001" customHeight="1">
      <c r="C89" s="522" t="str">
        <f>J58</f>
        <v>ＦＣ　ＳＦｉＤＡ</v>
      </c>
      <c r="D89" s="523"/>
      <c r="E89" s="523"/>
      <c r="F89" s="524"/>
      <c r="G89" s="225">
        <f>J87</f>
        <v>2</v>
      </c>
      <c r="H89" s="225">
        <f>I87</f>
        <v>0</v>
      </c>
      <c r="I89" s="424"/>
      <c r="J89" s="425"/>
      <c r="K89" s="225">
        <f>N79</f>
        <v>1</v>
      </c>
      <c r="L89" s="225">
        <f>T79</f>
        <v>1</v>
      </c>
      <c r="M89" s="500">
        <f>COUNTIF(G90:L90,"○")*3+COUNTIF(G90:L90,"△")</f>
        <v>4</v>
      </c>
      <c r="N89" s="498">
        <f>O89-H89-L89</f>
        <v>2</v>
      </c>
      <c r="O89" s="498">
        <f>G89+K89</f>
        <v>3</v>
      </c>
      <c r="P89" s="498">
        <v>1</v>
      </c>
      <c r="R89" s="522" t="str">
        <f>W58</f>
        <v>祖母井クラブ</v>
      </c>
      <c r="S89" s="523"/>
      <c r="T89" s="523"/>
      <c r="U89" s="528"/>
      <c r="V89" s="225">
        <f>Y87</f>
        <v>6</v>
      </c>
      <c r="W89" s="225">
        <f>X87</f>
        <v>0</v>
      </c>
      <c r="X89" s="424"/>
      <c r="Y89" s="425"/>
      <c r="Z89" s="225">
        <f>N82</f>
        <v>4</v>
      </c>
      <c r="AA89" s="225">
        <f>T82</f>
        <v>0</v>
      </c>
      <c r="AB89" s="500">
        <f>COUNTIF(V90:AA90,"○")*3+COUNTIF(V90:AA90,"△")</f>
        <v>6</v>
      </c>
      <c r="AC89" s="498">
        <f>AD89-W89-AA89</f>
        <v>10</v>
      </c>
      <c r="AD89" s="498">
        <f>V89+Z89</f>
        <v>10</v>
      </c>
      <c r="AE89" s="498">
        <v>1</v>
      </c>
    </row>
    <row r="90" spans="1:33" ht="20.100000000000001" customHeight="1">
      <c r="C90" s="525"/>
      <c r="D90" s="526"/>
      <c r="E90" s="526"/>
      <c r="F90" s="527"/>
      <c r="G90" s="458" t="str">
        <f>IF(G89&gt;H89,"○",IF(G89&lt;H89,"×",IF(G89=H89,"△")))</f>
        <v>○</v>
      </c>
      <c r="H90" s="459"/>
      <c r="I90" s="426"/>
      <c r="J90" s="427"/>
      <c r="K90" s="458" t="str">
        <f>IF(K89&gt;L89,"○",IF(K89&lt;L89,"×",IF(K89=L89,"△")))</f>
        <v>△</v>
      </c>
      <c r="L90" s="459"/>
      <c r="M90" s="501"/>
      <c r="N90" s="499"/>
      <c r="O90" s="499"/>
      <c r="P90" s="499"/>
      <c r="R90" s="525"/>
      <c r="S90" s="526"/>
      <c r="T90" s="526"/>
      <c r="U90" s="529"/>
      <c r="V90" s="458" t="str">
        <f>IF(V89&gt;W89,"○",IF(V89&lt;W89,"×",IF(V89=W89,"△")))</f>
        <v>○</v>
      </c>
      <c r="W90" s="459"/>
      <c r="X90" s="426"/>
      <c r="Y90" s="427"/>
      <c r="Z90" s="458" t="str">
        <f>IF(Z89&gt;AA89,"○",IF(Z89&lt;AA89,"×",IF(Z89=AA89,"△")))</f>
        <v>○</v>
      </c>
      <c r="AA90" s="459"/>
      <c r="AB90" s="501"/>
      <c r="AC90" s="499"/>
      <c r="AD90" s="499"/>
      <c r="AE90" s="499"/>
    </row>
    <row r="91" spans="1:33" ht="20.100000000000001" customHeight="1">
      <c r="C91" s="510" t="str">
        <f>N58</f>
        <v>雀宮フットボールクラブ</v>
      </c>
      <c r="D91" s="511"/>
      <c r="E91" s="511"/>
      <c r="F91" s="516"/>
      <c r="G91" s="225">
        <f>L87</f>
        <v>0</v>
      </c>
      <c r="H91" s="225">
        <f>K87</f>
        <v>1</v>
      </c>
      <c r="I91" s="225">
        <f>L89</f>
        <v>1</v>
      </c>
      <c r="J91" s="225">
        <f>K89</f>
        <v>1</v>
      </c>
      <c r="K91" s="424"/>
      <c r="L91" s="425"/>
      <c r="M91" s="500">
        <f>COUNTIF(G92:L92,"○")*3+COUNTIF(G92:L92,"△")</f>
        <v>1</v>
      </c>
      <c r="N91" s="498">
        <f>O91-H91-J91</f>
        <v>-1</v>
      </c>
      <c r="O91" s="498">
        <f>G91+I91</f>
        <v>1</v>
      </c>
      <c r="P91" s="498">
        <v>3</v>
      </c>
      <c r="R91" s="510" t="str">
        <f>AA58</f>
        <v>ＴＡＣ　ＫＵＺＵＵ　ＦＣ</v>
      </c>
      <c r="S91" s="511"/>
      <c r="T91" s="511"/>
      <c r="U91" s="512"/>
      <c r="V91" s="225">
        <f>AA87</f>
        <v>0</v>
      </c>
      <c r="W91" s="225">
        <f>Z87</f>
        <v>0</v>
      </c>
      <c r="X91" s="225">
        <f>AA89</f>
        <v>0</v>
      </c>
      <c r="Y91" s="225">
        <f>Z89</f>
        <v>4</v>
      </c>
      <c r="Z91" s="424"/>
      <c r="AA91" s="425"/>
      <c r="AB91" s="500">
        <f>COUNTIF(V92:AA92,"○")*3+COUNTIF(V92:AA92,"△")</f>
        <v>1</v>
      </c>
      <c r="AC91" s="498">
        <f>AD91-W91-Y91</f>
        <v>-4</v>
      </c>
      <c r="AD91" s="498">
        <f>V91+X91</f>
        <v>0</v>
      </c>
      <c r="AE91" s="498">
        <v>2</v>
      </c>
    </row>
    <row r="92" spans="1:33" ht="20.100000000000001" customHeight="1">
      <c r="C92" s="513"/>
      <c r="D92" s="514"/>
      <c r="E92" s="514"/>
      <c r="F92" s="517"/>
      <c r="G92" s="458" t="str">
        <f>IF(G91&gt;H91,"○",IF(G91&lt;H91,"×",IF(G91=H91,"△")))</f>
        <v>×</v>
      </c>
      <c r="H92" s="459"/>
      <c r="I92" s="458" t="str">
        <f>IF(I91&gt;J91,"○",IF(I91&lt;J91,"×",IF(I91=J91,"△")))</f>
        <v>△</v>
      </c>
      <c r="J92" s="459"/>
      <c r="K92" s="426"/>
      <c r="L92" s="427"/>
      <c r="M92" s="501"/>
      <c r="N92" s="499"/>
      <c r="O92" s="499"/>
      <c r="P92" s="499"/>
      <c r="R92" s="513"/>
      <c r="S92" s="514"/>
      <c r="T92" s="514"/>
      <c r="U92" s="515"/>
      <c r="V92" s="458" t="str">
        <f>IF(V91&gt;W91,"○",IF(V91&lt;W91,"×",IF(V91=W91,"△")))</f>
        <v>△</v>
      </c>
      <c r="W92" s="459"/>
      <c r="X92" s="458" t="str">
        <f>IF(X91&gt;Y91,"○",IF(X91&lt;Y91,"×",IF(X91=Y91,"△")))</f>
        <v>×</v>
      </c>
      <c r="Y92" s="459"/>
      <c r="Z92" s="426"/>
      <c r="AA92" s="427"/>
      <c r="AB92" s="501"/>
      <c r="AC92" s="499"/>
      <c r="AD92" s="499"/>
      <c r="AE92" s="499"/>
    </row>
  </sheetData>
  <mergeCells count="433">
    <mergeCell ref="C89:F90"/>
    <mergeCell ref="I89:J90"/>
    <mergeCell ref="M89:M90"/>
    <mergeCell ref="P89:P90"/>
    <mergeCell ref="R89:U90"/>
    <mergeCell ref="X89:Y90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AC89:AC90"/>
    <mergeCell ref="AD89:AD90"/>
    <mergeCell ref="AE89:AE90"/>
    <mergeCell ref="AB89:AB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C85:F86"/>
    <mergeCell ref="G85:H86"/>
    <mergeCell ref="I85:J86"/>
    <mergeCell ref="K85:L86"/>
    <mergeCell ref="M85:M86"/>
    <mergeCell ref="P85:P86"/>
    <mergeCell ref="R85:U86"/>
    <mergeCell ref="V85:W86"/>
    <mergeCell ref="X85:Y86"/>
    <mergeCell ref="C87:F88"/>
    <mergeCell ref="G87:H88"/>
    <mergeCell ref="M87:M88"/>
    <mergeCell ref="P87:P88"/>
    <mergeCell ref="R87:U88"/>
    <mergeCell ref="V87:W88"/>
    <mergeCell ref="I88:J88"/>
    <mergeCell ref="K88:L88"/>
    <mergeCell ref="X88:Y88"/>
    <mergeCell ref="AF79:AF80"/>
    <mergeCell ref="AG79:AG80"/>
    <mergeCell ref="B79:B80"/>
    <mergeCell ref="G79:M80"/>
    <mergeCell ref="N79:N80"/>
    <mergeCell ref="O79:O80"/>
    <mergeCell ref="S79:S80"/>
    <mergeCell ref="AE82:AE83"/>
    <mergeCell ref="AF82:AF83"/>
    <mergeCell ref="AG82:AG83"/>
    <mergeCell ref="B82:B83"/>
    <mergeCell ref="C82:E83"/>
    <mergeCell ref="G82:M83"/>
    <mergeCell ref="N82:N83"/>
    <mergeCell ref="O82:O83"/>
    <mergeCell ref="S82:S83"/>
    <mergeCell ref="T82:T83"/>
    <mergeCell ref="U82:AA83"/>
    <mergeCell ref="AC82:AC83"/>
    <mergeCell ref="AD82:AD83"/>
    <mergeCell ref="AC79:AC80"/>
    <mergeCell ref="AD79:AD80"/>
    <mergeCell ref="AE79:AE80"/>
    <mergeCell ref="T79:T80"/>
    <mergeCell ref="AF73:AF74"/>
    <mergeCell ref="AG73:AG74"/>
    <mergeCell ref="B73:B74"/>
    <mergeCell ref="G73:M74"/>
    <mergeCell ref="N73:N74"/>
    <mergeCell ref="O73:O74"/>
    <mergeCell ref="S73:S74"/>
    <mergeCell ref="AE76:AE77"/>
    <mergeCell ref="AF76:AF77"/>
    <mergeCell ref="AG76:AG77"/>
    <mergeCell ref="AC76:AC77"/>
    <mergeCell ref="AD76:AD77"/>
    <mergeCell ref="AC73:AC74"/>
    <mergeCell ref="AD73:AD74"/>
    <mergeCell ref="AE73:AE74"/>
    <mergeCell ref="T73:T74"/>
    <mergeCell ref="AE70:AE71"/>
    <mergeCell ref="AF70:AF71"/>
    <mergeCell ref="B67:B68"/>
    <mergeCell ref="G67:M68"/>
    <mergeCell ref="N67:N68"/>
    <mergeCell ref="O67:O68"/>
    <mergeCell ref="S67:S68"/>
    <mergeCell ref="T67:T68"/>
    <mergeCell ref="AG70:AG71"/>
    <mergeCell ref="T70:T71"/>
    <mergeCell ref="U70:AA71"/>
    <mergeCell ref="AC70:AC71"/>
    <mergeCell ref="AD70:AD71"/>
    <mergeCell ref="B57:C57"/>
    <mergeCell ref="F57:G57"/>
    <mergeCell ref="J57:K57"/>
    <mergeCell ref="N57:O57"/>
    <mergeCell ref="S57:T57"/>
    <mergeCell ref="W57:X57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AE87:AE88"/>
    <mergeCell ref="N89:N90"/>
    <mergeCell ref="O89:O90"/>
    <mergeCell ref="O87:O88"/>
    <mergeCell ref="AC87:AC88"/>
    <mergeCell ref="AD87:AD88"/>
    <mergeCell ref="AB87:AB88"/>
    <mergeCell ref="AC85:AC86"/>
    <mergeCell ref="AD85:AD86"/>
    <mergeCell ref="AE85:AE86"/>
    <mergeCell ref="N87:N88"/>
    <mergeCell ref="N85:N86"/>
    <mergeCell ref="O85:O86"/>
    <mergeCell ref="Z85:AA86"/>
    <mergeCell ref="AB85:AB86"/>
    <mergeCell ref="Z88:AA88"/>
    <mergeCell ref="U79:AA80"/>
    <mergeCell ref="T76:T77"/>
    <mergeCell ref="U76:AA77"/>
    <mergeCell ref="C67:E68"/>
    <mergeCell ref="B70:B71"/>
    <mergeCell ref="C70:E71"/>
    <mergeCell ref="G70:M71"/>
    <mergeCell ref="N70:N71"/>
    <mergeCell ref="O70:O71"/>
    <mergeCell ref="C79:E80"/>
    <mergeCell ref="U73:AA74"/>
    <mergeCell ref="S70:S71"/>
    <mergeCell ref="C73:E74"/>
    <mergeCell ref="B76:B77"/>
    <mergeCell ref="C76:E77"/>
    <mergeCell ref="G76:M77"/>
    <mergeCell ref="N76:N77"/>
    <mergeCell ref="O76:O77"/>
    <mergeCell ref="S76:S77"/>
    <mergeCell ref="AF49:AF50"/>
    <mergeCell ref="F50:G50"/>
    <mergeCell ref="H50:I50"/>
    <mergeCell ref="J50:K50"/>
    <mergeCell ref="V50:W50"/>
    <mergeCell ref="X50:Y50"/>
    <mergeCell ref="Z50:AA50"/>
    <mergeCell ref="AF67:AF68"/>
    <mergeCell ref="AG67:AG68"/>
    <mergeCell ref="N52:R52"/>
    <mergeCell ref="J54:K54"/>
    <mergeCell ref="W54:X54"/>
    <mergeCell ref="U67:AA68"/>
    <mergeCell ref="I52:M52"/>
    <mergeCell ref="T52:W52"/>
    <mergeCell ref="X52:AG52"/>
    <mergeCell ref="AC67:AC68"/>
    <mergeCell ref="AD67:AD68"/>
    <mergeCell ref="AE67:AE68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/>
  <cols>
    <col min="1" max="14" width="5.44140625" style="207" customWidth="1"/>
    <col min="15" max="15" width="6.33203125" style="207" customWidth="1"/>
    <col min="16" max="30" width="5.44140625" style="207" customWidth="1"/>
    <col min="31" max="31" width="6.21875" style="207" customWidth="1"/>
    <col min="32" max="35" width="5.44140625" style="207" customWidth="1"/>
    <col min="36" max="257" width="9" style="207"/>
    <col min="258" max="285" width="5.6640625" style="207" customWidth="1"/>
    <col min="286" max="513" width="9" style="207"/>
    <col min="514" max="541" width="5.6640625" style="207" customWidth="1"/>
    <col min="542" max="769" width="9" style="207"/>
    <col min="770" max="797" width="5.6640625" style="207" customWidth="1"/>
    <col min="798" max="1025" width="9" style="207"/>
    <col min="1026" max="1053" width="5.6640625" style="207" customWidth="1"/>
    <col min="1054" max="1281" width="9" style="207"/>
    <col min="1282" max="1309" width="5.6640625" style="207" customWidth="1"/>
    <col min="1310" max="1537" width="9" style="207"/>
    <col min="1538" max="1565" width="5.6640625" style="207" customWidth="1"/>
    <col min="1566" max="1793" width="9" style="207"/>
    <col min="1794" max="1821" width="5.6640625" style="207" customWidth="1"/>
    <col min="1822" max="2049" width="9" style="207"/>
    <col min="2050" max="2077" width="5.6640625" style="207" customWidth="1"/>
    <col min="2078" max="2305" width="9" style="207"/>
    <col min="2306" max="2333" width="5.6640625" style="207" customWidth="1"/>
    <col min="2334" max="2561" width="9" style="207"/>
    <col min="2562" max="2589" width="5.6640625" style="207" customWidth="1"/>
    <col min="2590" max="2817" width="9" style="207"/>
    <col min="2818" max="2845" width="5.6640625" style="207" customWidth="1"/>
    <col min="2846" max="3073" width="9" style="207"/>
    <col min="3074" max="3101" width="5.6640625" style="207" customWidth="1"/>
    <col min="3102" max="3329" width="9" style="207"/>
    <col min="3330" max="3357" width="5.6640625" style="207" customWidth="1"/>
    <col min="3358" max="3585" width="9" style="207"/>
    <col min="3586" max="3613" width="5.6640625" style="207" customWidth="1"/>
    <col min="3614" max="3841" width="9" style="207"/>
    <col min="3842" max="3869" width="5.6640625" style="207" customWidth="1"/>
    <col min="3870" max="4097" width="9" style="207"/>
    <col min="4098" max="4125" width="5.6640625" style="207" customWidth="1"/>
    <col min="4126" max="4353" width="9" style="207"/>
    <col min="4354" max="4381" width="5.6640625" style="207" customWidth="1"/>
    <col min="4382" max="4609" width="9" style="207"/>
    <col min="4610" max="4637" width="5.6640625" style="207" customWidth="1"/>
    <col min="4638" max="4865" width="9" style="207"/>
    <col min="4866" max="4893" width="5.6640625" style="207" customWidth="1"/>
    <col min="4894" max="5121" width="9" style="207"/>
    <col min="5122" max="5149" width="5.6640625" style="207" customWidth="1"/>
    <col min="5150" max="5377" width="9" style="207"/>
    <col min="5378" max="5405" width="5.6640625" style="207" customWidth="1"/>
    <col min="5406" max="5633" width="9" style="207"/>
    <col min="5634" max="5661" width="5.6640625" style="207" customWidth="1"/>
    <col min="5662" max="5889" width="9" style="207"/>
    <col min="5890" max="5917" width="5.6640625" style="207" customWidth="1"/>
    <col min="5918" max="6145" width="9" style="207"/>
    <col min="6146" max="6173" width="5.6640625" style="207" customWidth="1"/>
    <col min="6174" max="6401" width="9" style="207"/>
    <col min="6402" max="6429" width="5.6640625" style="207" customWidth="1"/>
    <col min="6430" max="6657" width="9" style="207"/>
    <col min="6658" max="6685" width="5.6640625" style="207" customWidth="1"/>
    <col min="6686" max="6913" width="9" style="207"/>
    <col min="6914" max="6941" width="5.6640625" style="207" customWidth="1"/>
    <col min="6942" max="7169" width="9" style="207"/>
    <col min="7170" max="7197" width="5.6640625" style="207" customWidth="1"/>
    <col min="7198" max="7425" width="9" style="207"/>
    <col min="7426" max="7453" width="5.6640625" style="207" customWidth="1"/>
    <col min="7454" max="7681" width="9" style="207"/>
    <col min="7682" max="7709" width="5.6640625" style="207" customWidth="1"/>
    <col min="7710" max="7937" width="9" style="207"/>
    <col min="7938" max="7965" width="5.6640625" style="207" customWidth="1"/>
    <col min="7966" max="8193" width="9" style="207"/>
    <col min="8194" max="8221" width="5.6640625" style="207" customWidth="1"/>
    <col min="8222" max="8449" width="9" style="207"/>
    <col min="8450" max="8477" width="5.6640625" style="207" customWidth="1"/>
    <col min="8478" max="8705" width="9" style="207"/>
    <col min="8706" max="8733" width="5.6640625" style="207" customWidth="1"/>
    <col min="8734" max="8961" width="9" style="207"/>
    <col min="8962" max="8989" width="5.6640625" style="207" customWidth="1"/>
    <col min="8990" max="9217" width="9" style="207"/>
    <col min="9218" max="9245" width="5.6640625" style="207" customWidth="1"/>
    <col min="9246" max="9473" width="9" style="207"/>
    <col min="9474" max="9501" width="5.6640625" style="207" customWidth="1"/>
    <col min="9502" max="9729" width="9" style="207"/>
    <col min="9730" max="9757" width="5.6640625" style="207" customWidth="1"/>
    <col min="9758" max="9985" width="9" style="207"/>
    <col min="9986" max="10013" width="5.6640625" style="207" customWidth="1"/>
    <col min="10014" max="10241" width="9" style="207"/>
    <col min="10242" max="10269" width="5.6640625" style="207" customWidth="1"/>
    <col min="10270" max="10497" width="9" style="207"/>
    <col min="10498" max="10525" width="5.6640625" style="207" customWidth="1"/>
    <col min="10526" max="10753" width="9" style="207"/>
    <col min="10754" max="10781" width="5.6640625" style="207" customWidth="1"/>
    <col min="10782" max="11009" width="9" style="207"/>
    <col min="11010" max="11037" width="5.6640625" style="207" customWidth="1"/>
    <col min="11038" max="11265" width="9" style="207"/>
    <col min="11266" max="11293" width="5.6640625" style="207" customWidth="1"/>
    <col min="11294" max="11521" width="9" style="207"/>
    <col min="11522" max="11549" width="5.6640625" style="207" customWidth="1"/>
    <col min="11550" max="11777" width="9" style="207"/>
    <col min="11778" max="11805" width="5.6640625" style="207" customWidth="1"/>
    <col min="11806" max="12033" width="9" style="207"/>
    <col min="12034" max="12061" width="5.6640625" style="207" customWidth="1"/>
    <col min="12062" max="12289" width="9" style="207"/>
    <col min="12290" max="12317" width="5.6640625" style="207" customWidth="1"/>
    <col min="12318" max="12545" width="9" style="207"/>
    <col min="12546" max="12573" width="5.6640625" style="207" customWidth="1"/>
    <col min="12574" max="12801" width="9" style="207"/>
    <col min="12802" max="12829" width="5.6640625" style="207" customWidth="1"/>
    <col min="12830" max="13057" width="9" style="207"/>
    <col min="13058" max="13085" width="5.6640625" style="207" customWidth="1"/>
    <col min="13086" max="13313" width="9" style="207"/>
    <col min="13314" max="13341" width="5.6640625" style="207" customWidth="1"/>
    <col min="13342" max="13569" width="9" style="207"/>
    <col min="13570" max="13597" width="5.6640625" style="207" customWidth="1"/>
    <col min="13598" max="13825" width="9" style="207"/>
    <col min="13826" max="13853" width="5.6640625" style="207" customWidth="1"/>
    <col min="13854" max="14081" width="9" style="207"/>
    <col min="14082" max="14109" width="5.6640625" style="207" customWidth="1"/>
    <col min="14110" max="14337" width="9" style="207"/>
    <col min="14338" max="14365" width="5.6640625" style="207" customWidth="1"/>
    <col min="14366" max="14593" width="9" style="207"/>
    <col min="14594" max="14621" width="5.6640625" style="207" customWidth="1"/>
    <col min="14622" max="14849" width="9" style="207"/>
    <col min="14850" max="14877" width="5.6640625" style="207" customWidth="1"/>
    <col min="14878" max="15105" width="9" style="207"/>
    <col min="15106" max="15133" width="5.6640625" style="207" customWidth="1"/>
    <col min="15134" max="15361" width="9" style="207"/>
    <col min="15362" max="15389" width="5.6640625" style="207" customWidth="1"/>
    <col min="15390" max="15617" width="9" style="207"/>
    <col min="15618" max="15645" width="5.6640625" style="207" customWidth="1"/>
    <col min="15646" max="15873" width="9" style="207"/>
    <col min="15874" max="15901" width="5.6640625" style="207" customWidth="1"/>
    <col min="15902" max="16129" width="9" style="207"/>
    <col min="16130" max="16157" width="5.6640625" style="207" customWidth="1"/>
    <col min="16158" max="16384" width="9" style="207"/>
  </cols>
  <sheetData>
    <row r="1" spans="1:33" ht="21.75" customHeight="1">
      <c r="A1" s="9" t="str">
        <f>U10組合せ!H3</f>
        <v>■第1日　10月12日</v>
      </c>
      <c r="B1" s="57"/>
      <c r="C1" s="57"/>
      <c r="D1" s="57"/>
      <c r="E1" s="57"/>
      <c r="F1" s="57"/>
      <c r="G1" s="57"/>
      <c r="H1" s="57"/>
      <c r="I1" s="391" t="str">
        <f>U10組合せ!Q3</f>
        <v>１次ラウンド</v>
      </c>
      <c r="J1" s="391"/>
      <c r="K1" s="391"/>
      <c r="L1" s="391"/>
      <c r="M1" s="391"/>
      <c r="N1" s="84"/>
      <c r="O1" s="84"/>
      <c r="P1" s="84"/>
      <c r="Q1" s="84"/>
      <c r="R1" s="84"/>
      <c r="T1" s="392" t="s">
        <v>130</v>
      </c>
      <c r="U1" s="392"/>
      <c r="V1" s="392"/>
      <c r="W1" s="392"/>
      <c r="X1" s="391" t="str">
        <f>U10組合せ!A72</f>
        <v>別処山公園サッカー場</v>
      </c>
      <c r="Y1" s="391"/>
      <c r="Z1" s="391"/>
      <c r="AA1" s="391"/>
      <c r="AB1" s="391"/>
      <c r="AC1" s="391"/>
      <c r="AD1" s="391"/>
      <c r="AE1" s="391"/>
      <c r="AF1" s="391"/>
      <c r="AG1" s="391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82"/>
      <c r="S2" s="182"/>
      <c r="T2" s="182"/>
      <c r="U2" s="18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392" t="s">
        <v>137</v>
      </c>
      <c r="J3" s="392"/>
      <c r="M3" s="182"/>
      <c r="R3" s="182"/>
      <c r="S3" s="182"/>
      <c r="T3" s="182"/>
      <c r="U3" s="182"/>
      <c r="V3" s="10"/>
      <c r="X3" s="392" t="s">
        <v>138</v>
      </c>
      <c r="Y3" s="392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57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1"/>
      <c r="Y4" s="85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47"/>
      <c r="E5" s="12"/>
      <c r="F5" s="12"/>
      <c r="G5" s="184"/>
      <c r="H5" s="11"/>
      <c r="I5" s="87"/>
      <c r="J5" s="239"/>
      <c r="K5" s="251"/>
      <c r="L5" s="252"/>
      <c r="M5" s="239"/>
      <c r="N5" s="239"/>
      <c r="O5" s="240"/>
      <c r="P5" s="1"/>
      <c r="Q5" s="1"/>
      <c r="R5" s="1"/>
      <c r="S5" s="47"/>
      <c r="T5" s="12"/>
      <c r="U5" s="12"/>
      <c r="V5" s="87"/>
      <c r="W5" s="241"/>
      <c r="X5" s="242"/>
      <c r="Y5" s="12"/>
      <c r="Z5" s="13"/>
      <c r="AA5" s="47"/>
      <c r="AB5" s="12"/>
      <c r="AC5" s="12"/>
      <c r="AD5" s="13"/>
    </row>
    <row r="6" spans="1:33" ht="20.100000000000001" customHeight="1">
      <c r="A6" s="1"/>
      <c r="B6" s="1"/>
      <c r="C6" s="393">
        <v>1</v>
      </c>
      <c r="D6" s="393"/>
      <c r="E6" s="176"/>
      <c r="F6" s="1"/>
      <c r="G6" s="393">
        <v>2</v>
      </c>
      <c r="H6" s="393"/>
      <c r="I6" s="176"/>
      <c r="J6" s="1"/>
      <c r="K6" s="393">
        <v>3</v>
      </c>
      <c r="L6" s="393"/>
      <c r="M6" s="176"/>
      <c r="N6" s="1"/>
      <c r="O6" s="393">
        <v>4</v>
      </c>
      <c r="P6" s="393"/>
      <c r="Q6" s="1"/>
      <c r="R6" s="393">
        <v>5</v>
      </c>
      <c r="S6" s="393"/>
      <c r="T6" s="176"/>
      <c r="U6" s="1"/>
      <c r="V6" s="393">
        <v>6</v>
      </c>
      <c r="W6" s="393"/>
      <c r="X6" s="176"/>
      <c r="Y6" s="1"/>
      <c r="Z6" s="393">
        <v>7</v>
      </c>
      <c r="AA6" s="393"/>
      <c r="AB6" s="176"/>
      <c r="AC6" s="1"/>
      <c r="AD6" s="393">
        <v>8</v>
      </c>
      <c r="AE6" s="393"/>
    </row>
    <row r="7" spans="1:33" ht="20.100000000000001" customHeight="1">
      <c r="A7" s="1"/>
      <c r="B7" s="1"/>
      <c r="C7" s="399" t="str">
        <f>U10組合せ!C72</f>
        <v>今市ＦＣプログレス</v>
      </c>
      <c r="D7" s="399"/>
      <c r="E7" s="181"/>
      <c r="F7" s="177"/>
      <c r="G7" s="401" t="str">
        <f>U10組合せ!C74</f>
        <v>佐野ＳＳＳ</v>
      </c>
      <c r="H7" s="401"/>
      <c r="I7" s="181"/>
      <c r="J7" s="88"/>
      <c r="K7" s="530" t="str">
        <f>U10組合せ!C76</f>
        <v>カテット白沢サッカースクール</v>
      </c>
      <c r="L7" s="530"/>
      <c r="M7" s="181"/>
      <c r="N7" s="88"/>
      <c r="O7" s="487" t="str">
        <f>U10組合せ!C78</f>
        <v>ＳＡＫＵＲＡ　ＦＯＯＴＢＡＬＬ　ＣＬＵＢ　Ｊｒ</v>
      </c>
      <c r="P7" s="487"/>
      <c r="Q7" s="88"/>
      <c r="R7" s="401" t="str">
        <f>U10組合せ!C80</f>
        <v>南河内サッカースポーツ少年団</v>
      </c>
      <c r="S7" s="401"/>
      <c r="T7" s="181"/>
      <c r="U7" s="88"/>
      <c r="V7" s="486" t="str">
        <f>U10組合せ!C82</f>
        <v>ヴェルフェ矢板Ｕ－１２ＶＥＲＴ</v>
      </c>
      <c r="W7" s="486"/>
      <c r="X7" s="181"/>
      <c r="Y7" s="88"/>
      <c r="Z7" s="398" t="str">
        <f>U10組合せ!C84</f>
        <v>高林・青木フットボールクラブ</v>
      </c>
      <c r="AA7" s="398"/>
      <c r="AB7" s="181"/>
      <c r="AC7" s="88"/>
      <c r="AD7" s="401" t="str">
        <f>U10組合せ!C86</f>
        <v>ＪＦＣファイターズ</v>
      </c>
      <c r="AE7" s="401"/>
    </row>
    <row r="8" spans="1:33" ht="20.100000000000001" customHeight="1">
      <c r="A8" s="1"/>
      <c r="B8" s="1"/>
      <c r="C8" s="399"/>
      <c r="D8" s="399"/>
      <c r="E8" s="181"/>
      <c r="F8" s="177"/>
      <c r="G8" s="401"/>
      <c r="H8" s="401"/>
      <c r="I8" s="181"/>
      <c r="J8" s="88"/>
      <c r="K8" s="530"/>
      <c r="L8" s="530"/>
      <c r="M8" s="181"/>
      <c r="N8" s="88"/>
      <c r="O8" s="487"/>
      <c r="P8" s="487"/>
      <c r="Q8" s="88"/>
      <c r="R8" s="401"/>
      <c r="S8" s="401"/>
      <c r="T8" s="181"/>
      <c r="U8" s="88"/>
      <c r="V8" s="486"/>
      <c r="W8" s="486"/>
      <c r="X8" s="181"/>
      <c r="Y8" s="88"/>
      <c r="Z8" s="398"/>
      <c r="AA8" s="398"/>
      <c r="AB8" s="181"/>
      <c r="AC8" s="88"/>
      <c r="AD8" s="401"/>
      <c r="AE8" s="401"/>
    </row>
    <row r="9" spans="1:33" ht="20.100000000000001" customHeight="1">
      <c r="A9" s="1"/>
      <c r="B9" s="1"/>
      <c r="C9" s="399"/>
      <c r="D9" s="399"/>
      <c r="E9" s="181"/>
      <c r="F9" s="177"/>
      <c r="G9" s="401"/>
      <c r="H9" s="401"/>
      <c r="I9" s="181"/>
      <c r="J9" s="88"/>
      <c r="K9" s="530"/>
      <c r="L9" s="530"/>
      <c r="M9" s="181"/>
      <c r="N9" s="88"/>
      <c r="O9" s="487"/>
      <c r="P9" s="487"/>
      <c r="Q9" s="88"/>
      <c r="R9" s="401"/>
      <c r="S9" s="401"/>
      <c r="T9" s="181"/>
      <c r="U9" s="88"/>
      <c r="V9" s="486"/>
      <c r="W9" s="486"/>
      <c r="X9" s="181"/>
      <c r="Y9" s="88"/>
      <c r="Z9" s="398"/>
      <c r="AA9" s="398"/>
      <c r="AB9" s="181"/>
      <c r="AC9" s="88"/>
      <c r="AD9" s="401"/>
      <c r="AE9" s="401"/>
    </row>
    <row r="10" spans="1:33" ht="19.5" customHeight="1">
      <c r="A10" s="1"/>
      <c r="B10" s="1"/>
      <c r="C10" s="399"/>
      <c r="D10" s="399"/>
      <c r="E10" s="181"/>
      <c r="F10" s="177"/>
      <c r="G10" s="401"/>
      <c r="H10" s="401"/>
      <c r="I10" s="181"/>
      <c r="J10" s="88"/>
      <c r="K10" s="530"/>
      <c r="L10" s="530"/>
      <c r="M10" s="181"/>
      <c r="N10" s="88"/>
      <c r="O10" s="487"/>
      <c r="P10" s="487"/>
      <c r="Q10" s="88"/>
      <c r="R10" s="401"/>
      <c r="S10" s="401"/>
      <c r="T10" s="181"/>
      <c r="U10" s="88"/>
      <c r="V10" s="486"/>
      <c r="W10" s="486"/>
      <c r="X10" s="181"/>
      <c r="Y10" s="88"/>
      <c r="Z10" s="398"/>
      <c r="AA10" s="398"/>
      <c r="AB10" s="181"/>
      <c r="AC10" s="88"/>
      <c r="AD10" s="401"/>
      <c r="AE10" s="401"/>
    </row>
    <row r="11" spans="1:33" ht="20.100000000000001" customHeight="1">
      <c r="A11" s="1"/>
      <c r="B11" s="1"/>
      <c r="C11" s="399"/>
      <c r="D11" s="399"/>
      <c r="E11" s="181"/>
      <c r="F11" s="177"/>
      <c r="G11" s="401"/>
      <c r="H11" s="401"/>
      <c r="I11" s="181"/>
      <c r="J11" s="88"/>
      <c r="K11" s="530"/>
      <c r="L11" s="530"/>
      <c r="M11" s="181"/>
      <c r="N11" s="88"/>
      <c r="O11" s="487"/>
      <c r="P11" s="487"/>
      <c r="Q11" s="88"/>
      <c r="R11" s="401"/>
      <c r="S11" s="401"/>
      <c r="T11" s="181"/>
      <c r="U11" s="88"/>
      <c r="V11" s="486"/>
      <c r="W11" s="486"/>
      <c r="X11" s="181"/>
      <c r="Y11" s="88"/>
      <c r="Z11" s="398"/>
      <c r="AA11" s="398"/>
      <c r="AB11" s="181"/>
      <c r="AC11" s="88"/>
      <c r="AD11" s="401"/>
      <c r="AE11" s="401"/>
    </row>
    <row r="12" spans="1:33" ht="20.100000000000001" customHeight="1">
      <c r="A12" s="1"/>
      <c r="B12" s="1"/>
      <c r="C12" s="399"/>
      <c r="D12" s="399"/>
      <c r="E12" s="181"/>
      <c r="F12" s="177"/>
      <c r="G12" s="401"/>
      <c r="H12" s="401"/>
      <c r="I12" s="181"/>
      <c r="J12" s="88"/>
      <c r="K12" s="530"/>
      <c r="L12" s="530"/>
      <c r="M12" s="181"/>
      <c r="N12" s="88"/>
      <c r="O12" s="487"/>
      <c r="P12" s="487"/>
      <c r="Q12" s="88"/>
      <c r="R12" s="401"/>
      <c r="S12" s="401"/>
      <c r="T12" s="181"/>
      <c r="U12" s="88"/>
      <c r="V12" s="486"/>
      <c r="W12" s="486"/>
      <c r="X12" s="181"/>
      <c r="Y12" s="88"/>
      <c r="Z12" s="398"/>
      <c r="AA12" s="398"/>
      <c r="AB12" s="181"/>
      <c r="AC12" s="88"/>
      <c r="AD12" s="401"/>
      <c r="AE12" s="401"/>
    </row>
    <row r="13" spans="1:33" ht="20.100000000000001" customHeight="1">
      <c r="A13" s="1"/>
      <c r="B13" s="1"/>
      <c r="C13" s="399"/>
      <c r="D13" s="399"/>
      <c r="E13" s="181"/>
      <c r="F13" s="177"/>
      <c r="G13" s="401"/>
      <c r="H13" s="401"/>
      <c r="I13" s="181"/>
      <c r="J13" s="88"/>
      <c r="K13" s="530"/>
      <c r="L13" s="530"/>
      <c r="M13" s="181"/>
      <c r="N13" s="88"/>
      <c r="O13" s="487"/>
      <c r="P13" s="487"/>
      <c r="Q13" s="88"/>
      <c r="R13" s="401"/>
      <c r="S13" s="401"/>
      <c r="T13" s="181"/>
      <c r="U13" s="88"/>
      <c r="V13" s="486"/>
      <c r="W13" s="486"/>
      <c r="X13" s="181"/>
      <c r="Y13" s="88"/>
      <c r="Z13" s="398"/>
      <c r="AA13" s="398"/>
      <c r="AB13" s="181"/>
      <c r="AC13" s="88"/>
      <c r="AD13" s="401"/>
      <c r="AE13" s="401"/>
    </row>
    <row r="14" spans="1:33" ht="19.5" customHeight="1">
      <c r="A14" s="1"/>
      <c r="B14" s="1"/>
      <c r="C14" s="399"/>
      <c r="D14" s="399"/>
      <c r="E14" s="181"/>
      <c r="F14" s="177"/>
      <c r="G14" s="401"/>
      <c r="H14" s="401"/>
      <c r="I14" s="181"/>
      <c r="J14" s="88"/>
      <c r="K14" s="530"/>
      <c r="L14" s="530"/>
      <c r="M14" s="181"/>
      <c r="N14" s="88"/>
      <c r="O14" s="487"/>
      <c r="P14" s="487"/>
      <c r="Q14" s="88"/>
      <c r="R14" s="401"/>
      <c r="S14" s="401"/>
      <c r="T14" s="181"/>
      <c r="U14" s="88"/>
      <c r="V14" s="486"/>
      <c r="W14" s="486"/>
      <c r="X14" s="181"/>
      <c r="Y14" s="88"/>
      <c r="Z14" s="398"/>
      <c r="AA14" s="398"/>
      <c r="AB14" s="181"/>
      <c r="AC14" s="88"/>
      <c r="AD14" s="401"/>
      <c r="AE14" s="401"/>
    </row>
    <row r="15" spans="1:33" ht="19.2">
      <c r="B15" s="59" t="s">
        <v>85</v>
      </c>
      <c r="D15" s="59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87"/>
      <c r="AD15" s="178" t="s">
        <v>118</v>
      </c>
      <c r="AE15" s="178" t="s">
        <v>117</v>
      </c>
      <c r="AF15" s="178" t="s">
        <v>119</v>
      </c>
      <c r="AG15" s="90"/>
    </row>
    <row r="16" spans="1:33" ht="13.5" customHeight="1">
      <c r="B16" s="393" t="s">
        <v>86</v>
      </c>
      <c r="C16" s="393" t="s">
        <v>4</v>
      </c>
      <c r="D16" s="403">
        <v>0.5</v>
      </c>
      <c r="E16" s="403"/>
      <c r="F16" s="403"/>
      <c r="G16" s="404" t="str">
        <f>C7</f>
        <v>今市ＦＣプログレス</v>
      </c>
      <c r="H16" s="404"/>
      <c r="I16" s="404"/>
      <c r="J16" s="404"/>
      <c r="K16" s="404"/>
      <c r="L16" s="404"/>
      <c r="M16" s="404"/>
      <c r="N16" s="395">
        <f>P16+P17</f>
        <v>2</v>
      </c>
      <c r="O16" s="405" t="s">
        <v>9</v>
      </c>
      <c r="P16" s="189">
        <v>1</v>
      </c>
      <c r="Q16" s="189" t="s">
        <v>39</v>
      </c>
      <c r="R16" s="189">
        <v>0</v>
      </c>
      <c r="S16" s="405" t="s">
        <v>10</v>
      </c>
      <c r="T16" s="395">
        <f>R16+R17</f>
        <v>0</v>
      </c>
      <c r="U16" s="396" t="str">
        <f>G7</f>
        <v>佐野ＳＳＳ</v>
      </c>
      <c r="V16" s="396"/>
      <c r="W16" s="396"/>
      <c r="X16" s="396"/>
      <c r="Y16" s="396"/>
      <c r="Z16" s="396"/>
      <c r="AA16" s="396"/>
      <c r="AC16" s="397" t="s">
        <v>91</v>
      </c>
      <c r="AD16" s="406">
        <v>5</v>
      </c>
      <c r="AE16" s="406" t="s">
        <v>117</v>
      </c>
      <c r="AF16" s="406">
        <v>6</v>
      </c>
      <c r="AG16" s="394" t="s">
        <v>92</v>
      </c>
    </row>
    <row r="17" spans="2:33" ht="14.1" customHeight="1">
      <c r="B17" s="393"/>
      <c r="C17" s="393"/>
      <c r="D17" s="403"/>
      <c r="E17" s="403"/>
      <c r="F17" s="403"/>
      <c r="G17" s="404"/>
      <c r="H17" s="404"/>
      <c r="I17" s="404"/>
      <c r="J17" s="404"/>
      <c r="K17" s="404"/>
      <c r="L17" s="404"/>
      <c r="M17" s="404"/>
      <c r="N17" s="395"/>
      <c r="O17" s="405"/>
      <c r="P17" s="189">
        <v>1</v>
      </c>
      <c r="Q17" s="189" t="s">
        <v>39</v>
      </c>
      <c r="R17" s="189">
        <v>0</v>
      </c>
      <c r="S17" s="405"/>
      <c r="T17" s="395"/>
      <c r="U17" s="396"/>
      <c r="V17" s="396"/>
      <c r="W17" s="396"/>
      <c r="X17" s="396"/>
      <c r="Y17" s="396"/>
      <c r="Z17" s="396"/>
      <c r="AA17" s="396"/>
      <c r="AC17" s="397"/>
      <c r="AD17" s="406"/>
      <c r="AE17" s="406"/>
      <c r="AF17" s="406"/>
      <c r="AG17" s="394"/>
    </row>
    <row r="18" spans="2:33" ht="14.1" customHeight="1">
      <c r="B18" s="393" t="s">
        <v>87</v>
      </c>
      <c r="C18" s="393" t="s">
        <v>4</v>
      </c>
      <c r="D18" s="403">
        <v>0.5</v>
      </c>
      <c r="E18" s="403"/>
      <c r="F18" s="403"/>
      <c r="G18" s="531" t="str">
        <f>K7</f>
        <v>カテット白沢サッカースクール</v>
      </c>
      <c r="H18" s="531"/>
      <c r="I18" s="531"/>
      <c r="J18" s="531"/>
      <c r="K18" s="531"/>
      <c r="L18" s="531"/>
      <c r="M18" s="531"/>
      <c r="N18" s="395">
        <f>P18+P19</f>
        <v>0</v>
      </c>
      <c r="O18" s="405" t="s">
        <v>9</v>
      </c>
      <c r="P18" s="189">
        <v>0</v>
      </c>
      <c r="Q18" s="189" t="s">
        <v>39</v>
      </c>
      <c r="R18" s="189">
        <v>2</v>
      </c>
      <c r="S18" s="405" t="s">
        <v>10</v>
      </c>
      <c r="T18" s="395">
        <f>R18+R19</f>
        <v>2</v>
      </c>
      <c r="U18" s="532" t="str">
        <f>O7</f>
        <v>ＳＡＫＵＲＡ　ＦＯＯＴＢＡＬＬ　ＣＬＵＢ　Ｊｒ</v>
      </c>
      <c r="V18" s="532"/>
      <c r="W18" s="532"/>
      <c r="X18" s="532"/>
      <c r="Y18" s="532"/>
      <c r="Z18" s="532"/>
      <c r="AA18" s="532"/>
      <c r="AC18" s="397" t="s">
        <v>91</v>
      </c>
      <c r="AD18" s="406">
        <v>7</v>
      </c>
      <c r="AE18" s="406" t="s">
        <v>117</v>
      </c>
      <c r="AF18" s="406">
        <v>8</v>
      </c>
      <c r="AG18" s="394" t="s">
        <v>92</v>
      </c>
    </row>
    <row r="19" spans="2:33" ht="14.1" customHeight="1">
      <c r="B19" s="393"/>
      <c r="C19" s="393"/>
      <c r="D19" s="403"/>
      <c r="E19" s="403"/>
      <c r="F19" s="403"/>
      <c r="G19" s="531"/>
      <c r="H19" s="531"/>
      <c r="I19" s="531"/>
      <c r="J19" s="531"/>
      <c r="K19" s="531"/>
      <c r="L19" s="531"/>
      <c r="M19" s="531"/>
      <c r="N19" s="395"/>
      <c r="O19" s="405"/>
      <c r="P19" s="189">
        <v>0</v>
      </c>
      <c r="Q19" s="189" t="s">
        <v>39</v>
      </c>
      <c r="R19" s="189">
        <v>0</v>
      </c>
      <c r="S19" s="405"/>
      <c r="T19" s="395"/>
      <c r="U19" s="532"/>
      <c r="V19" s="532"/>
      <c r="W19" s="532"/>
      <c r="X19" s="532"/>
      <c r="Y19" s="532"/>
      <c r="Z19" s="532"/>
      <c r="AA19" s="532"/>
      <c r="AC19" s="397"/>
      <c r="AD19" s="406"/>
      <c r="AE19" s="406"/>
      <c r="AF19" s="406"/>
      <c r="AG19" s="394"/>
    </row>
    <row r="20" spans="2:33" ht="14.1" customHeight="1">
      <c r="B20" s="393" t="s">
        <v>86</v>
      </c>
      <c r="C20" s="393" t="s">
        <v>5</v>
      </c>
      <c r="D20" s="403">
        <v>0.52430555555555558</v>
      </c>
      <c r="E20" s="403"/>
      <c r="F20" s="403"/>
      <c r="G20" s="473" t="str">
        <f>R7</f>
        <v>南河内サッカースポーツ少年団</v>
      </c>
      <c r="H20" s="473"/>
      <c r="I20" s="473"/>
      <c r="J20" s="473"/>
      <c r="K20" s="473"/>
      <c r="L20" s="473"/>
      <c r="M20" s="473"/>
      <c r="N20" s="395">
        <f>P20+P21</f>
        <v>0</v>
      </c>
      <c r="O20" s="405" t="s">
        <v>9</v>
      </c>
      <c r="P20" s="189">
        <v>0</v>
      </c>
      <c r="Q20" s="189" t="s">
        <v>39</v>
      </c>
      <c r="R20" s="189">
        <v>6</v>
      </c>
      <c r="S20" s="405" t="s">
        <v>10</v>
      </c>
      <c r="T20" s="395">
        <f>R20+R21</f>
        <v>13</v>
      </c>
      <c r="U20" s="407" t="str">
        <f>V7</f>
        <v>ヴェルフェ矢板Ｕ－１２ＶＥＲＴ</v>
      </c>
      <c r="V20" s="407"/>
      <c r="W20" s="407"/>
      <c r="X20" s="407"/>
      <c r="Y20" s="407"/>
      <c r="Z20" s="407"/>
      <c r="AA20" s="407"/>
      <c r="AC20" s="397" t="s">
        <v>91</v>
      </c>
      <c r="AD20" s="406">
        <v>1</v>
      </c>
      <c r="AE20" s="406" t="s">
        <v>117</v>
      </c>
      <c r="AF20" s="406">
        <v>2</v>
      </c>
      <c r="AG20" s="394" t="s">
        <v>92</v>
      </c>
    </row>
    <row r="21" spans="2:33" ht="14.1" customHeight="1">
      <c r="B21" s="393"/>
      <c r="C21" s="393"/>
      <c r="D21" s="403"/>
      <c r="E21" s="403"/>
      <c r="F21" s="403"/>
      <c r="G21" s="473"/>
      <c r="H21" s="473"/>
      <c r="I21" s="473"/>
      <c r="J21" s="473"/>
      <c r="K21" s="473"/>
      <c r="L21" s="473"/>
      <c r="M21" s="473"/>
      <c r="N21" s="395"/>
      <c r="O21" s="405"/>
      <c r="P21" s="189">
        <v>0</v>
      </c>
      <c r="Q21" s="189" t="s">
        <v>39</v>
      </c>
      <c r="R21" s="189">
        <v>7</v>
      </c>
      <c r="S21" s="405"/>
      <c r="T21" s="395"/>
      <c r="U21" s="407"/>
      <c r="V21" s="407"/>
      <c r="W21" s="407"/>
      <c r="X21" s="407"/>
      <c r="Y21" s="407"/>
      <c r="Z21" s="407"/>
      <c r="AA21" s="407"/>
      <c r="AC21" s="397"/>
      <c r="AD21" s="406"/>
      <c r="AE21" s="406"/>
      <c r="AF21" s="406"/>
      <c r="AG21" s="394"/>
    </row>
    <row r="22" spans="2:33" ht="14.1" customHeight="1">
      <c r="B22" s="393" t="s">
        <v>87</v>
      </c>
      <c r="C22" s="393" t="s">
        <v>5</v>
      </c>
      <c r="D22" s="403">
        <v>0.52430555555555558</v>
      </c>
      <c r="E22" s="403"/>
      <c r="F22" s="403"/>
      <c r="G22" s="531" t="str">
        <f>Z7</f>
        <v>高林・青木フットボールクラブ</v>
      </c>
      <c r="H22" s="531"/>
      <c r="I22" s="531"/>
      <c r="J22" s="531"/>
      <c r="K22" s="531"/>
      <c r="L22" s="531"/>
      <c r="M22" s="531"/>
      <c r="N22" s="395">
        <f>P22+P23</f>
        <v>0</v>
      </c>
      <c r="O22" s="405" t="s">
        <v>9</v>
      </c>
      <c r="P22" s="189">
        <v>0</v>
      </c>
      <c r="Q22" s="189" t="s">
        <v>39</v>
      </c>
      <c r="R22" s="189">
        <v>4</v>
      </c>
      <c r="S22" s="405" t="s">
        <v>10</v>
      </c>
      <c r="T22" s="395">
        <f>R22+R23</f>
        <v>7</v>
      </c>
      <c r="U22" s="404" t="str">
        <f>AD7</f>
        <v>ＪＦＣファイターズ</v>
      </c>
      <c r="V22" s="404"/>
      <c r="W22" s="404"/>
      <c r="X22" s="404"/>
      <c r="Y22" s="404"/>
      <c r="Z22" s="404"/>
      <c r="AA22" s="404"/>
      <c r="AC22" s="397" t="s">
        <v>91</v>
      </c>
      <c r="AD22" s="406">
        <v>3</v>
      </c>
      <c r="AE22" s="406" t="s">
        <v>117</v>
      </c>
      <c r="AF22" s="406">
        <v>4</v>
      </c>
      <c r="AG22" s="394" t="s">
        <v>92</v>
      </c>
    </row>
    <row r="23" spans="2:33" ht="14.1" customHeight="1">
      <c r="B23" s="393"/>
      <c r="C23" s="393"/>
      <c r="D23" s="403"/>
      <c r="E23" s="403"/>
      <c r="F23" s="403"/>
      <c r="G23" s="531"/>
      <c r="H23" s="531"/>
      <c r="I23" s="531"/>
      <c r="J23" s="531"/>
      <c r="K23" s="531"/>
      <c r="L23" s="531"/>
      <c r="M23" s="531"/>
      <c r="N23" s="395"/>
      <c r="O23" s="405"/>
      <c r="P23" s="189">
        <v>0</v>
      </c>
      <c r="Q23" s="189" t="s">
        <v>39</v>
      </c>
      <c r="R23" s="189">
        <v>3</v>
      </c>
      <c r="S23" s="405"/>
      <c r="T23" s="395"/>
      <c r="U23" s="404"/>
      <c r="V23" s="404"/>
      <c r="W23" s="404"/>
      <c r="X23" s="404"/>
      <c r="Y23" s="404"/>
      <c r="Z23" s="404"/>
      <c r="AA23" s="404"/>
      <c r="AC23" s="397"/>
      <c r="AD23" s="406"/>
      <c r="AE23" s="406"/>
      <c r="AF23" s="406"/>
      <c r="AG23" s="394"/>
    </row>
    <row r="24" spans="2:33" ht="14.1" customHeight="1">
      <c r="B24" s="393" t="s">
        <v>86</v>
      </c>
      <c r="C24" s="393" t="s">
        <v>6</v>
      </c>
      <c r="D24" s="403">
        <v>0.54861111111111116</v>
      </c>
      <c r="E24" s="403"/>
      <c r="F24" s="403"/>
      <c r="G24" s="408" t="str">
        <f>C7</f>
        <v>今市ＦＣプログレス</v>
      </c>
      <c r="H24" s="408"/>
      <c r="I24" s="408"/>
      <c r="J24" s="408"/>
      <c r="K24" s="408"/>
      <c r="L24" s="408"/>
      <c r="M24" s="408"/>
      <c r="N24" s="395">
        <f>P24+P25</f>
        <v>1</v>
      </c>
      <c r="O24" s="405" t="s">
        <v>9</v>
      </c>
      <c r="P24" s="189">
        <v>0</v>
      </c>
      <c r="Q24" s="189" t="s">
        <v>39</v>
      </c>
      <c r="R24" s="189">
        <v>1</v>
      </c>
      <c r="S24" s="405" t="s">
        <v>10</v>
      </c>
      <c r="T24" s="395">
        <f>R24+R25</f>
        <v>1</v>
      </c>
      <c r="U24" s="409" t="str">
        <f>K7</f>
        <v>カテット白沢サッカースクール</v>
      </c>
      <c r="V24" s="409"/>
      <c r="W24" s="409"/>
      <c r="X24" s="409"/>
      <c r="Y24" s="409"/>
      <c r="Z24" s="409"/>
      <c r="AA24" s="409"/>
      <c r="AC24" s="397" t="s">
        <v>91</v>
      </c>
      <c r="AD24" s="406">
        <v>6</v>
      </c>
      <c r="AE24" s="406" t="s">
        <v>117</v>
      </c>
      <c r="AF24" s="406">
        <v>7</v>
      </c>
      <c r="AG24" s="394" t="s">
        <v>92</v>
      </c>
    </row>
    <row r="25" spans="2:33" ht="14.1" customHeight="1">
      <c r="B25" s="393"/>
      <c r="C25" s="393"/>
      <c r="D25" s="403"/>
      <c r="E25" s="403"/>
      <c r="F25" s="403"/>
      <c r="G25" s="408"/>
      <c r="H25" s="408"/>
      <c r="I25" s="408"/>
      <c r="J25" s="408"/>
      <c r="K25" s="408"/>
      <c r="L25" s="408"/>
      <c r="M25" s="408"/>
      <c r="N25" s="395"/>
      <c r="O25" s="405"/>
      <c r="P25" s="189">
        <v>1</v>
      </c>
      <c r="Q25" s="189" t="s">
        <v>39</v>
      </c>
      <c r="R25" s="189">
        <v>0</v>
      </c>
      <c r="S25" s="405"/>
      <c r="T25" s="395"/>
      <c r="U25" s="409"/>
      <c r="V25" s="409"/>
      <c r="W25" s="409"/>
      <c r="X25" s="409"/>
      <c r="Y25" s="409"/>
      <c r="Z25" s="409"/>
      <c r="AA25" s="409"/>
      <c r="AC25" s="397"/>
      <c r="AD25" s="406"/>
      <c r="AE25" s="406"/>
      <c r="AF25" s="406"/>
      <c r="AG25" s="394"/>
    </row>
    <row r="26" spans="2:33" ht="14.1" customHeight="1">
      <c r="B26" s="393" t="s">
        <v>87</v>
      </c>
      <c r="C26" s="393" t="s">
        <v>6</v>
      </c>
      <c r="D26" s="403">
        <v>0.54861111111111116</v>
      </c>
      <c r="E26" s="403"/>
      <c r="F26" s="403"/>
      <c r="G26" s="396" t="str">
        <f>G7</f>
        <v>佐野ＳＳＳ</v>
      </c>
      <c r="H26" s="396"/>
      <c r="I26" s="396"/>
      <c r="J26" s="396"/>
      <c r="K26" s="396"/>
      <c r="L26" s="396"/>
      <c r="M26" s="396"/>
      <c r="N26" s="395">
        <f>P26+P27</f>
        <v>0</v>
      </c>
      <c r="O26" s="405" t="s">
        <v>9</v>
      </c>
      <c r="P26" s="189">
        <v>0</v>
      </c>
      <c r="Q26" s="189" t="s">
        <v>39</v>
      </c>
      <c r="R26" s="189">
        <v>2</v>
      </c>
      <c r="S26" s="405" t="s">
        <v>10</v>
      </c>
      <c r="T26" s="395">
        <f>R26+R27</f>
        <v>5</v>
      </c>
      <c r="U26" s="532" t="str">
        <f>O7</f>
        <v>ＳＡＫＵＲＡ　ＦＯＯＴＢＡＬＬ　ＣＬＵＢ　Ｊｒ</v>
      </c>
      <c r="V26" s="532"/>
      <c r="W26" s="532"/>
      <c r="X26" s="532"/>
      <c r="Y26" s="532"/>
      <c r="Z26" s="532"/>
      <c r="AA26" s="532"/>
      <c r="AC26" s="397" t="s">
        <v>91</v>
      </c>
      <c r="AD26" s="406">
        <v>8</v>
      </c>
      <c r="AE26" s="406" t="s">
        <v>117</v>
      </c>
      <c r="AF26" s="406">
        <v>5</v>
      </c>
      <c r="AG26" s="394" t="s">
        <v>92</v>
      </c>
    </row>
    <row r="27" spans="2:33" ht="14.1" customHeight="1">
      <c r="B27" s="393"/>
      <c r="C27" s="393"/>
      <c r="D27" s="403"/>
      <c r="E27" s="403"/>
      <c r="F27" s="403"/>
      <c r="G27" s="396"/>
      <c r="H27" s="396"/>
      <c r="I27" s="396"/>
      <c r="J27" s="396"/>
      <c r="K27" s="396"/>
      <c r="L27" s="396"/>
      <c r="M27" s="396"/>
      <c r="N27" s="395"/>
      <c r="O27" s="405"/>
      <c r="P27" s="189">
        <v>0</v>
      </c>
      <c r="Q27" s="189" t="s">
        <v>39</v>
      </c>
      <c r="R27" s="189">
        <v>3</v>
      </c>
      <c r="S27" s="405"/>
      <c r="T27" s="395"/>
      <c r="U27" s="532"/>
      <c r="V27" s="532"/>
      <c r="W27" s="532"/>
      <c r="X27" s="532"/>
      <c r="Y27" s="532"/>
      <c r="Z27" s="532"/>
      <c r="AA27" s="532"/>
      <c r="AC27" s="397"/>
      <c r="AD27" s="406"/>
      <c r="AE27" s="406"/>
      <c r="AF27" s="406"/>
      <c r="AG27" s="394"/>
    </row>
    <row r="28" spans="2:33" ht="14.1" customHeight="1">
      <c r="B28" s="393" t="s">
        <v>86</v>
      </c>
      <c r="C28" s="393" t="s">
        <v>7</v>
      </c>
      <c r="D28" s="403">
        <v>0.57291666666666663</v>
      </c>
      <c r="E28" s="403"/>
      <c r="F28" s="403"/>
      <c r="G28" s="473" t="str">
        <f>R7</f>
        <v>南河内サッカースポーツ少年団</v>
      </c>
      <c r="H28" s="473"/>
      <c r="I28" s="473"/>
      <c r="J28" s="473"/>
      <c r="K28" s="473"/>
      <c r="L28" s="473"/>
      <c r="M28" s="473"/>
      <c r="N28" s="395">
        <f>P28+P29</f>
        <v>1</v>
      </c>
      <c r="O28" s="405" t="s">
        <v>9</v>
      </c>
      <c r="P28" s="189">
        <v>0</v>
      </c>
      <c r="Q28" s="189" t="s">
        <v>39</v>
      </c>
      <c r="R28" s="189">
        <v>2</v>
      </c>
      <c r="S28" s="405" t="s">
        <v>10</v>
      </c>
      <c r="T28" s="395">
        <f>R28+R29</f>
        <v>6</v>
      </c>
      <c r="U28" s="407" t="str">
        <f>Z7</f>
        <v>高林・青木フットボールクラブ</v>
      </c>
      <c r="V28" s="407"/>
      <c r="W28" s="407"/>
      <c r="X28" s="407"/>
      <c r="Y28" s="407"/>
      <c r="Z28" s="407"/>
      <c r="AA28" s="407"/>
      <c r="AC28" s="397" t="s">
        <v>91</v>
      </c>
      <c r="AD28" s="406">
        <v>2</v>
      </c>
      <c r="AE28" s="406" t="s">
        <v>117</v>
      </c>
      <c r="AF28" s="406">
        <v>3</v>
      </c>
      <c r="AG28" s="394" t="s">
        <v>92</v>
      </c>
    </row>
    <row r="29" spans="2:33" ht="14.1" customHeight="1">
      <c r="B29" s="393"/>
      <c r="C29" s="393"/>
      <c r="D29" s="403"/>
      <c r="E29" s="403"/>
      <c r="F29" s="403"/>
      <c r="G29" s="473"/>
      <c r="H29" s="473"/>
      <c r="I29" s="473"/>
      <c r="J29" s="473"/>
      <c r="K29" s="473"/>
      <c r="L29" s="473"/>
      <c r="M29" s="473"/>
      <c r="N29" s="395"/>
      <c r="O29" s="405"/>
      <c r="P29" s="189">
        <v>1</v>
      </c>
      <c r="Q29" s="189" t="s">
        <v>39</v>
      </c>
      <c r="R29" s="189">
        <v>4</v>
      </c>
      <c r="S29" s="405"/>
      <c r="T29" s="395"/>
      <c r="U29" s="407"/>
      <c r="V29" s="407"/>
      <c r="W29" s="407"/>
      <c r="X29" s="407"/>
      <c r="Y29" s="407"/>
      <c r="Z29" s="407"/>
      <c r="AA29" s="407"/>
      <c r="AC29" s="397"/>
      <c r="AD29" s="406"/>
      <c r="AE29" s="406"/>
      <c r="AF29" s="406"/>
      <c r="AG29" s="394"/>
    </row>
    <row r="30" spans="2:33" ht="14.1" customHeight="1">
      <c r="B30" s="393" t="s">
        <v>87</v>
      </c>
      <c r="C30" s="393" t="s">
        <v>7</v>
      </c>
      <c r="D30" s="403">
        <v>0.57291666666666663</v>
      </c>
      <c r="E30" s="403"/>
      <c r="F30" s="403"/>
      <c r="G30" s="409" t="str">
        <f>V7</f>
        <v>ヴェルフェ矢板Ｕ－１２ＶＥＲＴ</v>
      </c>
      <c r="H30" s="409"/>
      <c r="I30" s="409"/>
      <c r="J30" s="409"/>
      <c r="K30" s="409"/>
      <c r="L30" s="409"/>
      <c r="M30" s="409"/>
      <c r="N30" s="395">
        <f>P30+P31</f>
        <v>3</v>
      </c>
      <c r="O30" s="405" t="s">
        <v>9</v>
      </c>
      <c r="P30" s="189">
        <v>1</v>
      </c>
      <c r="Q30" s="189" t="s">
        <v>39</v>
      </c>
      <c r="R30" s="189">
        <v>3</v>
      </c>
      <c r="S30" s="405" t="s">
        <v>10</v>
      </c>
      <c r="T30" s="395">
        <f>R30+R31</f>
        <v>3</v>
      </c>
      <c r="U30" s="408" t="str">
        <f>AD7</f>
        <v>ＪＦＣファイターズ</v>
      </c>
      <c r="V30" s="408"/>
      <c r="W30" s="408"/>
      <c r="X30" s="408"/>
      <c r="Y30" s="408"/>
      <c r="Z30" s="408"/>
      <c r="AA30" s="408"/>
      <c r="AC30" s="397" t="s">
        <v>91</v>
      </c>
      <c r="AD30" s="406">
        <v>4</v>
      </c>
      <c r="AE30" s="406" t="s">
        <v>117</v>
      </c>
      <c r="AF30" s="406">
        <v>1</v>
      </c>
      <c r="AG30" s="394" t="s">
        <v>92</v>
      </c>
    </row>
    <row r="31" spans="2:33" ht="14.1" customHeight="1">
      <c r="B31" s="393"/>
      <c r="C31" s="393"/>
      <c r="D31" s="403"/>
      <c r="E31" s="403"/>
      <c r="F31" s="403"/>
      <c r="G31" s="409"/>
      <c r="H31" s="409"/>
      <c r="I31" s="409"/>
      <c r="J31" s="409"/>
      <c r="K31" s="409"/>
      <c r="L31" s="409"/>
      <c r="M31" s="409"/>
      <c r="N31" s="395"/>
      <c r="O31" s="405"/>
      <c r="P31" s="189">
        <v>2</v>
      </c>
      <c r="Q31" s="189" t="s">
        <v>39</v>
      </c>
      <c r="R31" s="189">
        <v>0</v>
      </c>
      <c r="S31" s="405"/>
      <c r="T31" s="395"/>
      <c r="U31" s="408"/>
      <c r="V31" s="408"/>
      <c r="W31" s="408"/>
      <c r="X31" s="408"/>
      <c r="Y31" s="408"/>
      <c r="Z31" s="408"/>
      <c r="AA31" s="408"/>
      <c r="AC31" s="397"/>
      <c r="AD31" s="406"/>
      <c r="AE31" s="406"/>
      <c r="AF31" s="406"/>
      <c r="AG31" s="394"/>
    </row>
    <row r="32" spans="2:33" ht="14.1" customHeight="1">
      <c r="B32" s="393" t="s">
        <v>86</v>
      </c>
      <c r="C32" s="393" t="s">
        <v>8</v>
      </c>
      <c r="D32" s="403">
        <v>0.59722222222222221</v>
      </c>
      <c r="E32" s="403"/>
      <c r="F32" s="403"/>
      <c r="G32" s="396" t="str">
        <f>C7</f>
        <v>今市ＦＣプログレス</v>
      </c>
      <c r="H32" s="396"/>
      <c r="I32" s="396"/>
      <c r="J32" s="396"/>
      <c r="K32" s="396"/>
      <c r="L32" s="396"/>
      <c r="M32" s="396"/>
      <c r="N32" s="395">
        <f>P32+P33</f>
        <v>0</v>
      </c>
      <c r="O32" s="405" t="s">
        <v>9</v>
      </c>
      <c r="P32" s="189">
        <v>0</v>
      </c>
      <c r="Q32" s="189" t="s">
        <v>39</v>
      </c>
      <c r="R32" s="189">
        <v>3</v>
      </c>
      <c r="S32" s="405" t="s">
        <v>10</v>
      </c>
      <c r="T32" s="395">
        <f>R32+R33</f>
        <v>4</v>
      </c>
      <c r="U32" s="532" t="str">
        <f>O7</f>
        <v>ＳＡＫＵＲＡ　ＦＯＯＴＢＡＬＬ　ＣＬＵＢ　Ｊｒ</v>
      </c>
      <c r="V32" s="532"/>
      <c r="W32" s="532"/>
      <c r="X32" s="532"/>
      <c r="Y32" s="532"/>
      <c r="Z32" s="532"/>
      <c r="AA32" s="532"/>
      <c r="AC32" s="397" t="s">
        <v>91</v>
      </c>
      <c r="AD32" s="406">
        <v>7</v>
      </c>
      <c r="AE32" s="406" t="s">
        <v>117</v>
      </c>
      <c r="AF32" s="406">
        <v>8</v>
      </c>
      <c r="AG32" s="394" t="s">
        <v>92</v>
      </c>
    </row>
    <row r="33" spans="2:33" ht="14.1" customHeight="1">
      <c r="B33" s="393"/>
      <c r="C33" s="393"/>
      <c r="D33" s="403"/>
      <c r="E33" s="403"/>
      <c r="F33" s="403"/>
      <c r="G33" s="396"/>
      <c r="H33" s="396"/>
      <c r="I33" s="396"/>
      <c r="J33" s="396"/>
      <c r="K33" s="396"/>
      <c r="L33" s="396"/>
      <c r="M33" s="396"/>
      <c r="N33" s="395"/>
      <c r="O33" s="405"/>
      <c r="P33" s="189">
        <v>0</v>
      </c>
      <c r="Q33" s="189" t="s">
        <v>39</v>
      </c>
      <c r="R33" s="189">
        <v>1</v>
      </c>
      <c r="S33" s="405"/>
      <c r="T33" s="395"/>
      <c r="U33" s="532"/>
      <c r="V33" s="532"/>
      <c r="W33" s="532"/>
      <c r="X33" s="532"/>
      <c r="Y33" s="532"/>
      <c r="Z33" s="532"/>
      <c r="AA33" s="532"/>
      <c r="AC33" s="397"/>
      <c r="AD33" s="406"/>
      <c r="AE33" s="406"/>
      <c r="AF33" s="406"/>
      <c r="AG33" s="394"/>
    </row>
    <row r="34" spans="2:33" ht="14.1" customHeight="1">
      <c r="B34" s="393" t="s">
        <v>87</v>
      </c>
      <c r="C34" s="393" t="s">
        <v>8</v>
      </c>
      <c r="D34" s="403">
        <v>0.59722222222222221</v>
      </c>
      <c r="E34" s="403"/>
      <c r="F34" s="403"/>
      <c r="G34" s="396" t="str">
        <f>G7</f>
        <v>佐野ＳＳＳ</v>
      </c>
      <c r="H34" s="396"/>
      <c r="I34" s="396"/>
      <c r="J34" s="396"/>
      <c r="K34" s="396"/>
      <c r="L34" s="396"/>
      <c r="M34" s="396"/>
      <c r="N34" s="395">
        <f>P34+P35</f>
        <v>1</v>
      </c>
      <c r="O34" s="405" t="s">
        <v>9</v>
      </c>
      <c r="P34" s="189">
        <v>0</v>
      </c>
      <c r="Q34" s="189" t="s">
        <v>39</v>
      </c>
      <c r="R34" s="189">
        <v>0</v>
      </c>
      <c r="S34" s="405" t="s">
        <v>10</v>
      </c>
      <c r="T34" s="395">
        <f>R34+R35</f>
        <v>2</v>
      </c>
      <c r="U34" s="407" t="str">
        <f>K7</f>
        <v>カテット白沢サッカースクール</v>
      </c>
      <c r="V34" s="407"/>
      <c r="W34" s="407"/>
      <c r="X34" s="407"/>
      <c r="Y34" s="407"/>
      <c r="Z34" s="407"/>
      <c r="AA34" s="407"/>
      <c r="AC34" s="397" t="s">
        <v>91</v>
      </c>
      <c r="AD34" s="406">
        <v>5</v>
      </c>
      <c r="AE34" s="406" t="s">
        <v>117</v>
      </c>
      <c r="AF34" s="406">
        <v>6</v>
      </c>
      <c r="AG34" s="394" t="s">
        <v>92</v>
      </c>
    </row>
    <row r="35" spans="2:33" ht="14.1" customHeight="1">
      <c r="B35" s="393"/>
      <c r="C35" s="393"/>
      <c r="D35" s="403"/>
      <c r="E35" s="403"/>
      <c r="F35" s="403"/>
      <c r="G35" s="396"/>
      <c r="H35" s="396"/>
      <c r="I35" s="396"/>
      <c r="J35" s="396"/>
      <c r="K35" s="396"/>
      <c r="L35" s="396"/>
      <c r="M35" s="396"/>
      <c r="N35" s="395"/>
      <c r="O35" s="405"/>
      <c r="P35" s="189">
        <v>1</v>
      </c>
      <c r="Q35" s="189" t="s">
        <v>39</v>
      </c>
      <c r="R35" s="189">
        <v>2</v>
      </c>
      <c r="S35" s="405"/>
      <c r="T35" s="395"/>
      <c r="U35" s="407"/>
      <c r="V35" s="407"/>
      <c r="W35" s="407"/>
      <c r="X35" s="407"/>
      <c r="Y35" s="407"/>
      <c r="Z35" s="407"/>
      <c r="AA35" s="407"/>
      <c r="AC35" s="397"/>
      <c r="AD35" s="406"/>
      <c r="AE35" s="406"/>
      <c r="AF35" s="406"/>
      <c r="AG35" s="394"/>
    </row>
    <row r="36" spans="2:33" ht="14.1" customHeight="1">
      <c r="B36" s="393" t="s">
        <v>86</v>
      </c>
      <c r="C36" s="393" t="s">
        <v>0</v>
      </c>
      <c r="D36" s="403">
        <v>0.62152777777777779</v>
      </c>
      <c r="E36" s="403"/>
      <c r="F36" s="403"/>
      <c r="G36" s="473" t="str">
        <f>R7</f>
        <v>南河内サッカースポーツ少年団</v>
      </c>
      <c r="H36" s="473"/>
      <c r="I36" s="473"/>
      <c r="J36" s="473"/>
      <c r="K36" s="473"/>
      <c r="L36" s="473"/>
      <c r="M36" s="473"/>
      <c r="N36" s="395">
        <f>P36+P37</f>
        <v>0</v>
      </c>
      <c r="O36" s="405" t="s">
        <v>9</v>
      </c>
      <c r="P36" s="189">
        <v>0</v>
      </c>
      <c r="Q36" s="189" t="s">
        <v>39</v>
      </c>
      <c r="R36" s="189">
        <v>6</v>
      </c>
      <c r="S36" s="405" t="s">
        <v>10</v>
      </c>
      <c r="T36" s="395">
        <f>R36+R37</f>
        <v>13</v>
      </c>
      <c r="U36" s="404" t="str">
        <f>AD7</f>
        <v>ＪＦＣファイターズ</v>
      </c>
      <c r="V36" s="404"/>
      <c r="W36" s="404"/>
      <c r="X36" s="404"/>
      <c r="Y36" s="404"/>
      <c r="Z36" s="404"/>
      <c r="AA36" s="404"/>
      <c r="AC36" s="397" t="s">
        <v>91</v>
      </c>
      <c r="AD36" s="406">
        <v>3</v>
      </c>
      <c r="AE36" s="406" t="s">
        <v>117</v>
      </c>
      <c r="AF36" s="406">
        <v>4</v>
      </c>
      <c r="AG36" s="394" t="s">
        <v>92</v>
      </c>
    </row>
    <row r="37" spans="2:33" ht="14.1" customHeight="1">
      <c r="B37" s="393"/>
      <c r="C37" s="393"/>
      <c r="D37" s="403"/>
      <c r="E37" s="403"/>
      <c r="F37" s="403"/>
      <c r="G37" s="473"/>
      <c r="H37" s="473"/>
      <c r="I37" s="473"/>
      <c r="J37" s="473"/>
      <c r="K37" s="473"/>
      <c r="L37" s="473"/>
      <c r="M37" s="473"/>
      <c r="N37" s="395"/>
      <c r="O37" s="405"/>
      <c r="P37" s="189">
        <v>0</v>
      </c>
      <c r="Q37" s="189" t="s">
        <v>39</v>
      </c>
      <c r="R37" s="189">
        <v>7</v>
      </c>
      <c r="S37" s="405"/>
      <c r="T37" s="395"/>
      <c r="U37" s="404"/>
      <c r="V37" s="404"/>
      <c r="W37" s="404"/>
      <c r="X37" s="404"/>
      <c r="Y37" s="404"/>
      <c r="Z37" s="404"/>
      <c r="AA37" s="404"/>
      <c r="AC37" s="397"/>
      <c r="AD37" s="406"/>
      <c r="AE37" s="406"/>
      <c r="AF37" s="406"/>
      <c r="AG37" s="394"/>
    </row>
    <row r="38" spans="2:33" ht="14.1" customHeight="1">
      <c r="B38" s="393" t="s">
        <v>87</v>
      </c>
      <c r="C38" s="393" t="s">
        <v>0</v>
      </c>
      <c r="D38" s="403">
        <v>0.62152777777777779</v>
      </c>
      <c r="E38" s="403"/>
      <c r="F38" s="403"/>
      <c r="G38" s="407" t="str">
        <f>V7</f>
        <v>ヴェルフェ矢板Ｕ－１２ＶＥＲＴ</v>
      </c>
      <c r="H38" s="407"/>
      <c r="I38" s="407"/>
      <c r="J38" s="407"/>
      <c r="K38" s="407"/>
      <c r="L38" s="407"/>
      <c r="M38" s="407"/>
      <c r="N38" s="395">
        <f>P38+P39</f>
        <v>11</v>
      </c>
      <c r="O38" s="405" t="s">
        <v>9</v>
      </c>
      <c r="P38" s="189">
        <v>5</v>
      </c>
      <c r="Q38" s="189" t="s">
        <v>39</v>
      </c>
      <c r="R38" s="189">
        <v>0</v>
      </c>
      <c r="S38" s="405" t="s">
        <v>10</v>
      </c>
      <c r="T38" s="395">
        <f>R38+R39</f>
        <v>0</v>
      </c>
      <c r="U38" s="531" t="str">
        <f>Z7</f>
        <v>高林・青木フットボールクラブ</v>
      </c>
      <c r="V38" s="531"/>
      <c r="W38" s="531"/>
      <c r="X38" s="531"/>
      <c r="Y38" s="531"/>
      <c r="Z38" s="531"/>
      <c r="AA38" s="531"/>
      <c r="AC38" s="397" t="s">
        <v>91</v>
      </c>
      <c r="AD38" s="406">
        <v>1</v>
      </c>
      <c r="AE38" s="406" t="s">
        <v>117</v>
      </c>
      <c r="AF38" s="406">
        <v>2</v>
      </c>
      <c r="AG38" s="394" t="s">
        <v>92</v>
      </c>
    </row>
    <row r="39" spans="2:33" ht="14.1" customHeight="1">
      <c r="B39" s="393"/>
      <c r="C39" s="393"/>
      <c r="D39" s="403"/>
      <c r="E39" s="403"/>
      <c r="F39" s="403"/>
      <c r="G39" s="407"/>
      <c r="H39" s="407"/>
      <c r="I39" s="407"/>
      <c r="J39" s="407"/>
      <c r="K39" s="407"/>
      <c r="L39" s="407"/>
      <c r="M39" s="407"/>
      <c r="N39" s="395"/>
      <c r="O39" s="405"/>
      <c r="P39" s="189">
        <v>6</v>
      </c>
      <c r="Q39" s="189" t="s">
        <v>39</v>
      </c>
      <c r="R39" s="189">
        <v>0</v>
      </c>
      <c r="S39" s="405"/>
      <c r="T39" s="395"/>
      <c r="U39" s="531"/>
      <c r="V39" s="531"/>
      <c r="W39" s="531"/>
      <c r="X39" s="531"/>
      <c r="Y39" s="531"/>
      <c r="Z39" s="531"/>
      <c r="AA39" s="531"/>
      <c r="AC39" s="397"/>
      <c r="AD39" s="406"/>
      <c r="AE39" s="406"/>
      <c r="AF39" s="406"/>
      <c r="AG39" s="394"/>
    </row>
    <row r="40" spans="2:33" ht="8.1" customHeight="1"/>
    <row r="41" spans="2:33" ht="19.5" customHeight="1">
      <c r="B41" s="410" t="str">
        <f>I3 &amp;"リーグ"</f>
        <v>Eリーグ</v>
      </c>
      <c r="C41" s="411"/>
      <c r="D41" s="411"/>
      <c r="E41" s="412"/>
      <c r="F41" s="452" t="str">
        <f>B43</f>
        <v>今市ＦＣプログレス</v>
      </c>
      <c r="G41" s="453"/>
      <c r="H41" s="436" t="str">
        <f>B45</f>
        <v>佐野ＳＳＳ</v>
      </c>
      <c r="I41" s="437"/>
      <c r="J41" s="452" t="str">
        <f>B47</f>
        <v>カテット白沢サッカースクール</v>
      </c>
      <c r="K41" s="453"/>
      <c r="L41" s="448" t="str">
        <f>B49</f>
        <v>ＳＡＫＵＲＡ　ＦＯＯＴＢＡＬＬ　ＣＬＵＢ　Ｊｒ</v>
      </c>
      <c r="M41" s="449"/>
      <c r="N41" s="416" t="s">
        <v>1</v>
      </c>
      <c r="O41" s="416" t="s">
        <v>2</v>
      </c>
      <c r="P41" s="416" t="s">
        <v>3</v>
      </c>
      <c r="Q41" s="92"/>
      <c r="R41" s="410" t="str">
        <f>X3 &amp;"リーグ"</f>
        <v>EEリーグ</v>
      </c>
      <c r="S41" s="411"/>
      <c r="T41" s="411"/>
      <c r="U41" s="412"/>
      <c r="V41" s="452" t="str">
        <f>R7</f>
        <v>南河内サッカースポーツ少年団</v>
      </c>
      <c r="W41" s="453"/>
      <c r="X41" s="440" t="str">
        <f>V7</f>
        <v>ヴェルフェ矢板Ｕ－１２ＶＥＲＴ</v>
      </c>
      <c r="Y41" s="441"/>
      <c r="Z41" s="440" t="str">
        <f>Z7</f>
        <v>高林・青木フットボールクラブ</v>
      </c>
      <c r="AA41" s="441"/>
      <c r="AB41" s="440" t="str">
        <f>AD7</f>
        <v>ＪＦＣファイターズ</v>
      </c>
      <c r="AC41" s="441"/>
      <c r="AD41" s="416" t="s">
        <v>1</v>
      </c>
      <c r="AE41" s="416" t="s">
        <v>2</v>
      </c>
      <c r="AF41" s="416" t="s">
        <v>3</v>
      </c>
    </row>
    <row r="42" spans="2:33" ht="20.100000000000001" customHeight="1">
      <c r="B42" s="413"/>
      <c r="C42" s="414"/>
      <c r="D42" s="414"/>
      <c r="E42" s="415"/>
      <c r="F42" s="454"/>
      <c r="G42" s="455"/>
      <c r="H42" s="438"/>
      <c r="I42" s="439"/>
      <c r="J42" s="454"/>
      <c r="K42" s="455"/>
      <c r="L42" s="450"/>
      <c r="M42" s="451"/>
      <c r="N42" s="417"/>
      <c r="O42" s="417"/>
      <c r="P42" s="417"/>
      <c r="Q42" s="92"/>
      <c r="R42" s="413"/>
      <c r="S42" s="414"/>
      <c r="T42" s="414"/>
      <c r="U42" s="415"/>
      <c r="V42" s="454"/>
      <c r="W42" s="455"/>
      <c r="X42" s="442"/>
      <c r="Y42" s="443"/>
      <c r="Z42" s="442"/>
      <c r="AA42" s="443"/>
      <c r="AB42" s="442"/>
      <c r="AC42" s="443"/>
      <c r="AD42" s="417"/>
      <c r="AE42" s="417"/>
      <c r="AF42" s="417"/>
    </row>
    <row r="43" spans="2:33" ht="20.100000000000001" customHeight="1">
      <c r="B43" s="418" t="str">
        <f>C7</f>
        <v>今市ＦＣプログレス</v>
      </c>
      <c r="C43" s="419"/>
      <c r="D43" s="419"/>
      <c r="E43" s="420"/>
      <c r="F43" s="424"/>
      <c r="G43" s="425"/>
      <c r="H43" s="192">
        <f>N16</f>
        <v>2</v>
      </c>
      <c r="I43" s="192">
        <f>T16</f>
        <v>0</v>
      </c>
      <c r="J43" s="192">
        <f>N24</f>
        <v>1</v>
      </c>
      <c r="K43" s="192">
        <f>T24</f>
        <v>1</v>
      </c>
      <c r="L43" s="192">
        <f>N32</f>
        <v>0</v>
      </c>
      <c r="M43" s="192">
        <f>T32</f>
        <v>4</v>
      </c>
      <c r="N43" s="428">
        <f>COUNTIF(F44:M44,"○")*3+COUNTIF(F44:M44,"△")</f>
        <v>4</v>
      </c>
      <c r="O43" s="428">
        <f>H43-I43+J43-K43+L43-M43</f>
        <v>-2</v>
      </c>
      <c r="P43" s="428">
        <v>3</v>
      </c>
      <c r="Q43" s="176"/>
      <c r="R43" s="440" t="str">
        <f>R7</f>
        <v>南河内サッカースポーツ少年団</v>
      </c>
      <c r="S43" s="476"/>
      <c r="T43" s="476"/>
      <c r="U43" s="441"/>
      <c r="V43" s="424"/>
      <c r="W43" s="425"/>
      <c r="X43" s="192">
        <f>N20</f>
        <v>0</v>
      </c>
      <c r="Y43" s="192">
        <f>T20</f>
        <v>13</v>
      </c>
      <c r="Z43" s="192">
        <f>N28</f>
        <v>1</v>
      </c>
      <c r="AA43" s="192">
        <f>T28</f>
        <v>6</v>
      </c>
      <c r="AB43" s="192">
        <f>N36</f>
        <v>0</v>
      </c>
      <c r="AC43" s="192">
        <f>T36</f>
        <v>13</v>
      </c>
      <c r="AD43" s="428">
        <f>COUNTIF(V44:AC44,"○")*3+COUNTIF(V44:AC44,"△")</f>
        <v>0</v>
      </c>
      <c r="AE43" s="428">
        <f>X43-Y43+Z43-AA43+AB43-AC43</f>
        <v>-31</v>
      </c>
      <c r="AF43" s="428">
        <v>4</v>
      </c>
    </row>
    <row r="44" spans="2:33" ht="20.100000000000001" customHeight="1">
      <c r="B44" s="421"/>
      <c r="C44" s="422"/>
      <c r="D44" s="422"/>
      <c r="E44" s="423"/>
      <c r="F44" s="426"/>
      <c r="G44" s="427"/>
      <c r="H44" s="458" t="str">
        <f>IF(H43&gt;I43,"○",IF(H43&lt;I43,"×",IF(H43=I43,"△")))</f>
        <v>○</v>
      </c>
      <c r="I44" s="459"/>
      <c r="J44" s="458" t="str">
        <f>IF(J43&gt;K43,"○",IF(J43&lt;K43,"×",IF(J43=K43,"△")))</f>
        <v>△</v>
      </c>
      <c r="K44" s="459"/>
      <c r="L44" s="458" t="str">
        <f>IF(L43&gt;M43,"○",IF(L43&lt;M43,"×",IF(L43=M43,"△")))</f>
        <v>×</v>
      </c>
      <c r="M44" s="459"/>
      <c r="N44" s="429"/>
      <c r="O44" s="429"/>
      <c r="P44" s="429"/>
      <c r="Q44" s="176"/>
      <c r="R44" s="442"/>
      <c r="S44" s="477"/>
      <c r="T44" s="477"/>
      <c r="U44" s="443"/>
      <c r="V44" s="426"/>
      <c r="W44" s="427"/>
      <c r="X44" s="458" t="str">
        <f>IF(X43&gt;Y43,"○",IF(X43&lt;Y43,"×",IF(X43=Y43,"△")))</f>
        <v>×</v>
      </c>
      <c r="Y44" s="459"/>
      <c r="Z44" s="458" t="str">
        <f>IF(Z43&gt;AA43,"○",IF(Z43&lt;AA43,"×",IF(Z43=AA43,"△")))</f>
        <v>×</v>
      </c>
      <c r="AA44" s="459"/>
      <c r="AB44" s="458" t="str">
        <f>IF(AB43&gt;AC43,"○",IF(AB43&lt;AC43,"×",IF(AB43=AC43,"△")))</f>
        <v>×</v>
      </c>
      <c r="AC44" s="459"/>
      <c r="AD44" s="429"/>
      <c r="AE44" s="429"/>
      <c r="AF44" s="429"/>
    </row>
    <row r="45" spans="2:33" ht="20.100000000000001" customHeight="1">
      <c r="B45" s="430" t="str">
        <f>G7</f>
        <v>佐野ＳＳＳ</v>
      </c>
      <c r="C45" s="431"/>
      <c r="D45" s="431"/>
      <c r="E45" s="432"/>
      <c r="F45" s="192">
        <f>I43</f>
        <v>0</v>
      </c>
      <c r="G45" s="192">
        <f>H43</f>
        <v>2</v>
      </c>
      <c r="H45" s="424"/>
      <c r="I45" s="425"/>
      <c r="J45" s="192">
        <f>N34</f>
        <v>1</v>
      </c>
      <c r="K45" s="192">
        <f>T34</f>
        <v>2</v>
      </c>
      <c r="L45" s="192">
        <f>N26</f>
        <v>0</v>
      </c>
      <c r="M45" s="192">
        <f>T26</f>
        <v>5</v>
      </c>
      <c r="N45" s="428">
        <f>COUNTIF(F46:M46,"○")*3+COUNTIF(F46:M46,"△")</f>
        <v>0</v>
      </c>
      <c r="O45" s="428">
        <f>F45-G45+J45-K45+L45-M45</f>
        <v>-8</v>
      </c>
      <c r="P45" s="428">
        <v>4</v>
      </c>
      <c r="Q45" s="176"/>
      <c r="R45" s="533" t="str">
        <f>V7</f>
        <v>ヴェルフェ矢板Ｕ－１２ＶＥＲＴ</v>
      </c>
      <c r="S45" s="534"/>
      <c r="T45" s="534"/>
      <c r="U45" s="535"/>
      <c r="V45" s="192">
        <f>Y43</f>
        <v>13</v>
      </c>
      <c r="W45" s="192">
        <f>X43</f>
        <v>0</v>
      </c>
      <c r="X45" s="424"/>
      <c r="Y45" s="425"/>
      <c r="Z45" s="192">
        <f>N38</f>
        <v>11</v>
      </c>
      <c r="AA45" s="192">
        <f>T38</f>
        <v>0</v>
      </c>
      <c r="AB45" s="192">
        <f>N30</f>
        <v>3</v>
      </c>
      <c r="AC45" s="192">
        <f>T30</f>
        <v>3</v>
      </c>
      <c r="AD45" s="428">
        <f>COUNTIF(V46:AC46,"○")*3+COUNTIF(V46:AC46,"△")</f>
        <v>7</v>
      </c>
      <c r="AE45" s="428">
        <f>V45-W45+Z45-AA45+AB45-AC45</f>
        <v>24</v>
      </c>
      <c r="AF45" s="428">
        <v>1</v>
      </c>
    </row>
    <row r="46" spans="2:33" ht="20.100000000000001" customHeight="1">
      <c r="B46" s="433"/>
      <c r="C46" s="434"/>
      <c r="D46" s="434"/>
      <c r="E46" s="435"/>
      <c r="F46" s="458" t="str">
        <f>IF(F45&gt;G45,"○",IF(F45&lt;G45,"×",IF(F45=G45,"△")))</f>
        <v>×</v>
      </c>
      <c r="G46" s="459"/>
      <c r="H46" s="426"/>
      <c r="I46" s="427"/>
      <c r="J46" s="458" t="str">
        <f>IF(J45&gt;K45,"○",IF(J45&lt;K45,"×",IF(J45=K45,"△")))</f>
        <v>×</v>
      </c>
      <c r="K46" s="459"/>
      <c r="L46" s="458" t="str">
        <f>IF(L45&gt;M45,"○",IF(L45&lt;M45,"×",IF(L45=M45,"△")))</f>
        <v>×</v>
      </c>
      <c r="M46" s="459"/>
      <c r="N46" s="429"/>
      <c r="O46" s="429"/>
      <c r="P46" s="429"/>
      <c r="Q46" s="176"/>
      <c r="R46" s="536"/>
      <c r="S46" s="537"/>
      <c r="T46" s="537"/>
      <c r="U46" s="538"/>
      <c r="V46" s="458" t="str">
        <f>IF(V45&gt;W45,"○",IF(V45&lt;W45,"×",IF(V45=W45,"△")))</f>
        <v>○</v>
      </c>
      <c r="W46" s="459"/>
      <c r="X46" s="426"/>
      <c r="Y46" s="427"/>
      <c r="Z46" s="458" t="str">
        <f>IF(Z45&gt;AA45,"○",IF(Z45&lt;AA45,"×",IF(Z45=AA45,"△")))</f>
        <v>○</v>
      </c>
      <c r="AA46" s="459"/>
      <c r="AB46" s="458" t="str">
        <f>IF(AB45&gt;AC45,"○",IF(AB45&lt;AC45,"×",IF(AB45=AC45,"△")))</f>
        <v>△</v>
      </c>
      <c r="AC46" s="459"/>
      <c r="AD46" s="429"/>
      <c r="AE46" s="429"/>
      <c r="AF46" s="429"/>
    </row>
    <row r="47" spans="2:33" ht="20.100000000000001" customHeight="1">
      <c r="B47" s="436" t="str">
        <f>K7</f>
        <v>カテット白沢サッカースクール</v>
      </c>
      <c r="C47" s="484"/>
      <c r="D47" s="484"/>
      <c r="E47" s="437"/>
      <c r="F47" s="192">
        <f>K43</f>
        <v>1</v>
      </c>
      <c r="G47" s="192">
        <f>J43</f>
        <v>1</v>
      </c>
      <c r="H47" s="192">
        <f>K45</f>
        <v>2</v>
      </c>
      <c r="I47" s="192">
        <f>J45</f>
        <v>1</v>
      </c>
      <c r="J47" s="424"/>
      <c r="K47" s="425"/>
      <c r="L47" s="192">
        <f>N18</f>
        <v>0</v>
      </c>
      <c r="M47" s="192">
        <f>T18</f>
        <v>2</v>
      </c>
      <c r="N47" s="428">
        <f>COUNTIF(F48:M48,"○")*3+COUNTIF(F48:M48,"△")</f>
        <v>4</v>
      </c>
      <c r="O47" s="428">
        <f>F47-G47+H47-I47+L47-M47</f>
        <v>-1</v>
      </c>
      <c r="P47" s="428">
        <v>2</v>
      </c>
      <c r="Q47" s="176"/>
      <c r="R47" s="539" t="str">
        <f>Z7</f>
        <v>高林・青木フットボールクラブ</v>
      </c>
      <c r="S47" s="540"/>
      <c r="T47" s="540"/>
      <c r="U47" s="541"/>
      <c r="V47" s="192">
        <f>AA43</f>
        <v>6</v>
      </c>
      <c r="W47" s="192">
        <f>Z43</f>
        <v>1</v>
      </c>
      <c r="X47" s="192">
        <f>AA45</f>
        <v>0</v>
      </c>
      <c r="Y47" s="192">
        <f>Z45</f>
        <v>11</v>
      </c>
      <c r="Z47" s="424"/>
      <c r="AA47" s="425"/>
      <c r="AB47" s="192">
        <f>N22</f>
        <v>0</v>
      </c>
      <c r="AC47" s="192">
        <f>T22</f>
        <v>7</v>
      </c>
      <c r="AD47" s="428">
        <f>COUNTIF(V48:AC48,"○")*3+COUNTIF(V48:AC48,"△")</f>
        <v>3</v>
      </c>
      <c r="AE47" s="428">
        <f>V47-W47+X47-Y47+AB47-AC47</f>
        <v>-13</v>
      </c>
      <c r="AF47" s="428">
        <v>3</v>
      </c>
    </row>
    <row r="48" spans="2:33" ht="20.100000000000001" customHeight="1">
      <c r="B48" s="438"/>
      <c r="C48" s="485"/>
      <c r="D48" s="485"/>
      <c r="E48" s="439"/>
      <c r="F48" s="458" t="str">
        <f>IF(F47&gt;G47,"○",IF(F47&lt;G47,"×",IF(F47=G47,"△")))</f>
        <v>△</v>
      </c>
      <c r="G48" s="459"/>
      <c r="H48" s="458" t="str">
        <f>IF(H47&gt;I47,"○",IF(H47&lt;I47,"×",IF(H47=I47,"△")))</f>
        <v>○</v>
      </c>
      <c r="I48" s="459"/>
      <c r="J48" s="426"/>
      <c r="K48" s="427"/>
      <c r="L48" s="458" t="str">
        <f>IF(L47&gt;M47,"○",IF(L47&lt;M47,"×",IF(L47=M47,"△")))</f>
        <v>×</v>
      </c>
      <c r="M48" s="459"/>
      <c r="N48" s="429"/>
      <c r="O48" s="429"/>
      <c r="P48" s="429"/>
      <c r="Q48" s="176"/>
      <c r="R48" s="542"/>
      <c r="S48" s="543"/>
      <c r="T48" s="543"/>
      <c r="U48" s="544"/>
      <c r="V48" s="458" t="str">
        <f>IF(V47&gt;W47,"○",IF(V47&lt;W47,"×",IF(V47=W47,"△")))</f>
        <v>○</v>
      </c>
      <c r="W48" s="459"/>
      <c r="X48" s="458" t="str">
        <f>IF(X47&gt;Y47,"○",IF(X47&lt;Y47,"×",IF(X47=Y47,"△")))</f>
        <v>×</v>
      </c>
      <c r="Y48" s="459"/>
      <c r="Z48" s="426"/>
      <c r="AA48" s="427"/>
      <c r="AB48" s="458" t="str">
        <f>IF(AB47&gt;AC47,"○",IF(AB47&lt;AC47,"×",IF(AB47=AC47,"△")))</f>
        <v>×</v>
      </c>
      <c r="AC48" s="459"/>
      <c r="AD48" s="429"/>
      <c r="AE48" s="429"/>
      <c r="AF48" s="429"/>
    </row>
    <row r="49" spans="1:33" ht="20.100000000000001" customHeight="1">
      <c r="B49" s="478" t="str">
        <f>O7</f>
        <v>ＳＡＫＵＲＡ　ＦＯＯＴＢＡＬＬ　ＣＬＵＢ　Ｊｒ</v>
      </c>
      <c r="C49" s="479"/>
      <c r="D49" s="479"/>
      <c r="E49" s="480"/>
      <c r="F49" s="192">
        <f>M43</f>
        <v>4</v>
      </c>
      <c r="G49" s="192">
        <f>L43</f>
        <v>0</v>
      </c>
      <c r="H49" s="192">
        <f>M45</f>
        <v>5</v>
      </c>
      <c r="I49" s="192">
        <f>L45</f>
        <v>0</v>
      </c>
      <c r="J49" s="192">
        <f>M47</f>
        <v>2</v>
      </c>
      <c r="K49" s="192">
        <f>L47</f>
        <v>0</v>
      </c>
      <c r="L49" s="424"/>
      <c r="M49" s="425"/>
      <c r="N49" s="428">
        <f>COUNTIF(F50:M50,"○")*3+COUNTIF(F50:M50,"△")</f>
        <v>9</v>
      </c>
      <c r="O49" s="428">
        <f>F49-G49+H49-I49+J49-K49</f>
        <v>11</v>
      </c>
      <c r="P49" s="428">
        <v>1</v>
      </c>
      <c r="Q49" s="176"/>
      <c r="R49" s="418" t="str">
        <f>AD7</f>
        <v>ＪＦＣファイターズ</v>
      </c>
      <c r="S49" s="419"/>
      <c r="T49" s="419"/>
      <c r="U49" s="420"/>
      <c r="V49" s="192">
        <f>AC43</f>
        <v>13</v>
      </c>
      <c r="W49" s="192">
        <f>AB43</f>
        <v>0</v>
      </c>
      <c r="X49" s="192">
        <f>AC45</f>
        <v>3</v>
      </c>
      <c r="Y49" s="192">
        <f>AB45</f>
        <v>3</v>
      </c>
      <c r="Z49" s="192">
        <f>AC47</f>
        <v>7</v>
      </c>
      <c r="AA49" s="192">
        <f>AB47</f>
        <v>0</v>
      </c>
      <c r="AB49" s="424"/>
      <c r="AC49" s="425"/>
      <c r="AD49" s="428">
        <f>COUNTIF(V50:AC50,"○")*3+COUNTIF(V50:AC50,"△")</f>
        <v>7</v>
      </c>
      <c r="AE49" s="428">
        <f>V49-W49+X49-Y49+Z49-AA49</f>
        <v>20</v>
      </c>
      <c r="AF49" s="428">
        <v>2</v>
      </c>
    </row>
    <row r="50" spans="1:33" ht="20.100000000000001" customHeight="1">
      <c r="B50" s="481"/>
      <c r="C50" s="482"/>
      <c r="D50" s="482"/>
      <c r="E50" s="483"/>
      <c r="F50" s="458" t="str">
        <f>IF(F49&gt;G49,"○",IF(F49&lt;G49,"×",IF(F49=G49,"△")))</f>
        <v>○</v>
      </c>
      <c r="G50" s="459"/>
      <c r="H50" s="458" t="str">
        <f>IF(H49&gt;I49,"○",IF(H49&lt;I49,"×",IF(H49=I49,"△")))</f>
        <v>○</v>
      </c>
      <c r="I50" s="459"/>
      <c r="J50" s="458" t="str">
        <f>IF(J49&gt;K49,"○",IF(J49&lt;K49,"×",IF(J49=K49,"△")))</f>
        <v>○</v>
      </c>
      <c r="K50" s="459"/>
      <c r="L50" s="426"/>
      <c r="M50" s="427"/>
      <c r="N50" s="429"/>
      <c r="O50" s="429"/>
      <c r="P50" s="429"/>
      <c r="Q50" s="176"/>
      <c r="R50" s="421"/>
      <c r="S50" s="422"/>
      <c r="T50" s="422"/>
      <c r="U50" s="423"/>
      <c r="V50" s="458" t="str">
        <f>IF(V49&gt;W49,"○",IF(V49&lt;W49,"×",IF(V49=W49,"△")))</f>
        <v>○</v>
      </c>
      <c r="W50" s="459"/>
      <c r="X50" s="458" t="str">
        <f>IF(X49&gt;Y49,"○",IF(X49&lt;Y49,"×",IF(X49=Y49,"△")))</f>
        <v>△</v>
      </c>
      <c r="Y50" s="459"/>
      <c r="Z50" s="458" t="str">
        <f>IF(Z49&gt;AA49,"○",IF(Z49&lt;AA49,"×",IF(Z49=AA49,"△")))</f>
        <v>○</v>
      </c>
      <c r="AA50" s="459"/>
      <c r="AB50" s="426"/>
      <c r="AC50" s="427"/>
      <c r="AD50" s="429"/>
      <c r="AE50" s="429"/>
      <c r="AF50" s="429"/>
    </row>
    <row r="51" spans="1:33" ht="20.100000000000001" customHeight="1"/>
    <row r="52" spans="1:33" ht="21.75" customHeight="1">
      <c r="A52" s="9" t="str">
        <f>A1</f>
        <v>■第1日　10月12日</v>
      </c>
      <c r="B52" s="57"/>
      <c r="C52" s="57"/>
      <c r="D52" s="57"/>
      <c r="E52" s="57"/>
      <c r="F52" s="57"/>
      <c r="G52" s="57"/>
      <c r="H52" s="57"/>
      <c r="I52" s="391" t="str">
        <f>U10組合せ!Q3</f>
        <v>１次ラウンド</v>
      </c>
      <c r="J52" s="391"/>
      <c r="K52" s="391"/>
      <c r="L52" s="391"/>
      <c r="M52" s="391"/>
      <c r="N52" s="84"/>
      <c r="O52" s="84"/>
      <c r="P52" s="84"/>
      <c r="Q52" s="84"/>
      <c r="R52" s="84"/>
      <c r="T52" s="392" t="s">
        <v>97</v>
      </c>
      <c r="U52" s="392"/>
      <c r="V52" s="392"/>
      <c r="W52" s="392"/>
      <c r="X52" s="391" t="str">
        <f>U10組合せ!A88</f>
        <v>宇都宮市サッカー場（平出）</v>
      </c>
      <c r="Y52" s="391"/>
      <c r="Z52" s="391"/>
      <c r="AA52" s="391"/>
      <c r="AB52" s="391"/>
      <c r="AC52" s="391"/>
      <c r="AD52" s="391"/>
      <c r="AE52" s="391"/>
      <c r="AF52" s="391"/>
      <c r="AG52" s="391"/>
    </row>
    <row r="53" spans="1:3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182"/>
      <c r="S53" s="182"/>
      <c r="T53" s="182"/>
      <c r="U53" s="182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>
      <c r="A54" s="9"/>
      <c r="B54" s="9"/>
      <c r="C54" s="9"/>
      <c r="D54" s="9"/>
      <c r="E54" s="9"/>
      <c r="F54" s="9"/>
      <c r="G54" s="9"/>
      <c r="I54" s="392" t="s">
        <v>95</v>
      </c>
      <c r="J54" s="392"/>
      <c r="M54" s="182"/>
      <c r="R54" s="182"/>
      <c r="S54" s="182"/>
      <c r="T54" s="182"/>
      <c r="U54" s="182"/>
      <c r="V54" s="10"/>
      <c r="X54" s="392" t="s">
        <v>96</v>
      </c>
      <c r="Y54" s="392"/>
      <c r="Z54" s="9"/>
    </row>
    <row r="55" spans="1:33" ht="20.100000000000001" customHeight="1" thickBot="1">
      <c r="A55" s="1"/>
      <c r="B55" s="1"/>
      <c r="C55" s="1"/>
      <c r="D55" s="1"/>
      <c r="E55" s="1"/>
      <c r="F55" s="1"/>
      <c r="G55" s="1"/>
      <c r="H55" s="1"/>
      <c r="I55" s="1"/>
      <c r="J55" s="219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1"/>
      <c r="Y55" s="85"/>
      <c r="Z55" s="1"/>
      <c r="AA55" s="1"/>
      <c r="AB55" s="1"/>
      <c r="AC55" s="1"/>
      <c r="AD55" s="1"/>
    </row>
    <row r="56" spans="1:33" ht="20.100000000000001" customHeight="1" thickTop="1">
      <c r="A56" s="1"/>
      <c r="B56" s="1"/>
      <c r="C56" s="1"/>
      <c r="D56" s="47"/>
      <c r="E56" s="12"/>
      <c r="F56" s="12"/>
      <c r="G56" s="87"/>
      <c r="H56" s="241"/>
      <c r="I56" s="242"/>
      <c r="J56" s="12"/>
      <c r="K56" s="13"/>
      <c r="L56" s="47"/>
      <c r="M56" s="12"/>
      <c r="N56" s="12"/>
      <c r="O56" s="13"/>
      <c r="P56" s="1"/>
      <c r="Q56" s="1"/>
      <c r="R56" s="1"/>
      <c r="S56" s="254"/>
      <c r="T56" s="239"/>
      <c r="U56" s="239"/>
      <c r="V56" s="255"/>
      <c r="W56" s="256"/>
      <c r="X56" s="242"/>
      <c r="Y56" s="12"/>
      <c r="Z56" s="13"/>
      <c r="AA56" s="47"/>
      <c r="AB56" s="12"/>
      <c r="AC56" s="12"/>
      <c r="AD56" s="13"/>
    </row>
    <row r="57" spans="1:33" ht="20.100000000000001" customHeight="1">
      <c r="A57" s="1"/>
      <c r="B57" s="1"/>
      <c r="C57" s="393">
        <v>1</v>
      </c>
      <c r="D57" s="393"/>
      <c r="E57" s="176"/>
      <c r="F57" s="1"/>
      <c r="G57" s="393">
        <v>2</v>
      </c>
      <c r="H57" s="393"/>
      <c r="I57" s="176"/>
      <c r="J57" s="1"/>
      <c r="K57" s="393">
        <v>3</v>
      </c>
      <c r="L57" s="393"/>
      <c r="M57" s="176"/>
      <c r="N57" s="1"/>
      <c r="O57" s="393">
        <v>4</v>
      </c>
      <c r="P57" s="393"/>
      <c r="Q57" s="1"/>
      <c r="R57" s="393">
        <v>5</v>
      </c>
      <c r="S57" s="393"/>
      <c r="T57" s="176"/>
      <c r="U57" s="1"/>
      <c r="V57" s="393">
        <v>6</v>
      </c>
      <c r="W57" s="393"/>
      <c r="X57" s="176"/>
      <c r="Y57" s="1"/>
      <c r="Z57" s="393">
        <v>7</v>
      </c>
      <c r="AA57" s="393"/>
      <c r="AB57" s="176"/>
      <c r="AC57" s="1"/>
      <c r="AD57" s="393">
        <v>8</v>
      </c>
      <c r="AE57" s="393"/>
    </row>
    <row r="58" spans="1:33" ht="20.100000000000001" customHeight="1">
      <c r="A58" s="1"/>
      <c r="B58" s="1"/>
      <c r="C58" s="401" t="str">
        <f>U10組合せ!C88</f>
        <v>ＴＳＵＮＡＧＵ　Ｓｐｏｒｔｓ　Ａｃａｄｅｍｙ</v>
      </c>
      <c r="D58" s="401"/>
      <c r="E58" s="181"/>
      <c r="F58" s="177"/>
      <c r="G58" s="486" t="str">
        <f>U10組合せ!C90</f>
        <v>さくらシティＦＣ</v>
      </c>
      <c r="H58" s="486"/>
      <c r="I58" s="181"/>
      <c r="J58" s="88"/>
      <c r="K58" s="530" t="str">
        <f>U10組合せ!C92</f>
        <v>ＦＣ　ＳＨＵＪＡＫＵ</v>
      </c>
      <c r="L58" s="530"/>
      <c r="M58" s="181"/>
      <c r="N58" s="88"/>
      <c r="O58" s="401" t="str">
        <f>U10組合せ!C94</f>
        <v>ＦＣみらい</v>
      </c>
      <c r="P58" s="401"/>
      <c r="Q58" s="88"/>
      <c r="R58" s="486" t="str">
        <f>U10組合せ!C96</f>
        <v>豊郷ＪＦＣ宇都宮</v>
      </c>
      <c r="S58" s="486"/>
      <c r="T58" s="181"/>
      <c r="U58" s="88"/>
      <c r="V58" s="401" t="str">
        <f>U10組合せ!C98</f>
        <v>益子ＳＣ</v>
      </c>
      <c r="W58" s="401"/>
      <c r="X58" s="181"/>
      <c r="Y58" s="88"/>
      <c r="Z58" s="401" t="str">
        <f>U10組合せ!C100</f>
        <v>フットボールクラブガナドール大田原Ｕ１２</v>
      </c>
      <c r="AA58" s="401"/>
      <c r="AB58" s="181"/>
      <c r="AC58" s="88"/>
      <c r="AD58" s="401" t="str">
        <f>U10組合せ!C102</f>
        <v>栃木ウーヴァＦＣ・Ｕ－１０　セレソン</v>
      </c>
      <c r="AE58" s="401"/>
    </row>
    <row r="59" spans="1:33" ht="20.100000000000001" customHeight="1">
      <c r="A59" s="1"/>
      <c r="B59" s="1"/>
      <c r="C59" s="401"/>
      <c r="D59" s="401"/>
      <c r="E59" s="181"/>
      <c r="F59" s="177"/>
      <c r="G59" s="486"/>
      <c r="H59" s="486"/>
      <c r="I59" s="181"/>
      <c r="J59" s="88"/>
      <c r="K59" s="530"/>
      <c r="L59" s="530"/>
      <c r="M59" s="181"/>
      <c r="N59" s="88"/>
      <c r="O59" s="401"/>
      <c r="P59" s="401"/>
      <c r="Q59" s="88"/>
      <c r="R59" s="486"/>
      <c r="S59" s="486"/>
      <c r="T59" s="181"/>
      <c r="U59" s="88"/>
      <c r="V59" s="401"/>
      <c r="W59" s="401"/>
      <c r="X59" s="181"/>
      <c r="Y59" s="88"/>
      <c r="Z59" s="401"/>
      <c r="AA59" s="401"/>
      <c r="AB59" s="181"/>
      <c r="AC59" s="88"/>
      <c r="AD59" s="401"/>
      <c r="AE59" s="401"/>
    </row>
    <row r="60" spans="1:33" ht="20.100000000000001" customHeight="1">
      <c r="A60" s="1"/>
      <c r="B60" s="1"/>
      <c r="C60" s="401"/>
      <c r="D60" s="401"/>
      <c r="E60" s="181"/>
      <c r="F60" s="177"/>
      <c r="G60" s="486"/>
      <c r="H60" s="486"/>
      <c r="I60" s="181"/>
      <c r="J60" s="88"/>
      <c r="K60" s="530"/>
      <c r="L60" s="530"/>
      <c r="M60" s="181"/>
      <c r="N60" s="88"/>
      <c r="O60" s="401"/>
      <c r="P60" s="401"/>
      <c r="Q60" s="88"/>
      <c r="R60" s="486"/>
      <c r="S60" s="486"/>
      <c r="T60" s="181"/>
      <c r="U60" s="88"/>
      <c r="V60" s="401"/>
      <c r="W60" s="401"/>
      <c r="X60" s="181"/>
      <c r="Y60" s="88"/>
      <c r="Z60" s="401"/>
      <c r="AA60" s="401"/>
      <c r="AB60" s="181"/>
      <c r="AC60" s="88"/>
      <c r="AD60" s="401"/>
      <c r="AE60" s="401"/>
    </row>
    <row r="61" spans="1:33" ht="19.5" customHeight="1">
      <c r="A61" s="1"/>
      <c r="B61" s="1"/>
      <c r="C61" s="401"/>
      <c r="D61" s="401"/>
      <c r="E61" s="181"/>
      <c r="F61" s="177"/>
      <c r="G61" s="486"/>
      <c r="H61" s="486"/>
      <c r="I61" s="181"/>
      <c r="J61" s="88"/>
      <c r="K61" s="530"/>
      <c r="L61" s="530"/>
      <c r="M61" s="181"/>
      <c r="N61" s="88"/>
      <c r="O61" s="401"/>
      <c r="P61" s="401"/>
      <c r="Q61" s="88"/>
      <c r="R61" s="486"/>
      <c r="S61" s="486"/>
      <c r="T61" s="181"/>
      <c r="U61" s="88"/>
      <c r="V61" s="401"/>
      <c r="W61" s="401"/>
      <c r="X61" s="181"/>
      <c r="Y61" s="88"/>
      <c r="Z61" s="401"/>
      <c r="AA61" s="401"/>
      <c r="AB61" s="181"/>
      <c r="AC61" s="88"/>
      <c r="AD61" s="401"/>
      <c r="AE61" s="401"/>
    </row>
    <row r="62" spans="1:33" ht="20.100000000000001" customHeight="1">
      <c r="A62" s="1"/>
      <c r="B62" s="1"/>
      <c r="C62" s="401"/>
      <c r="D62" s="401"/>
      <c r="E62" s="181"/>
      <c r="F62" s="177"/>
      <c r="G62" s="486"/>
      <c r="H62" s="486"/>
      <c r="I62" s="181"/>
      <c r="J62" s="88"/>
      <c r="K62" s="530"/>
      <c r="L62" s="530"/>
      <c r="M62" s="181"/>
      <c r="N62" s="88"/>
      <c r="O62" s="401"/>
      <c r="P62" s="401"/>
      <c r="Q62" s="88"/>
      <c r="R62" s="486"/>
      <c r="S62" s="486"/>
      <c r="T62" s="181"/>
      <c r="U62" s="88"/>
      <c r="V62" s="401"/>
      <c r="W62" s="401"/>
      <c r="X62" s="181"/>
      <c r="Y62" s="88"/>
      <c r="Z62" s="401"/>
      <c r="AA62" s="401"/>
      <c r="AB62" s="181"/>
      <c r="AC62" s="88"/>
      <c r="AD62" s="401"/>
      <c r="AE62" s="401"/>
    </row>
    <row r="63" spans="1:33" ht="20.100000000000001" customHeight="1">
      <c r="A63" s="1"/>
      <c r="B63" s="1"/>
      <c r="C63" s="401"/>
      <c r="D63" s="401"/>
      <c r="E63" s="181"/>
      <c r="F63" s="177"/>
      <c r="G63" s="486"/>
      <c r="H63" s="486"/>
      <c r="I63" s="181"/>
      <c r="J63" s="88"/>
      <c r="K63" s="530"/>
      <c r="L63" s="530"/>
      <c r="M63" s="181"/>
      <c r="N63" s="88"/>
      <c r="O63" s="401"/>
      <c r="P63" s="401"/>
      <c r="Q63" s="88"/>
      <c r="R63" s="486"/>
      <c r="S63" s="486"/>
      <c r="T63" s="181"/>
      <c r="U63" s="88"/>
      <c r="V63" s="401"/>
      <c r="W63" s="401"/>
      <c r="X63" s="181"/>
      <c r="Y63" s="88"/>
      <c r="Z63" s="401"/>
      <c r="AA63" s="401"/>
      <c r="AB63" s="181"/>
      <c r="AC63" s="88"/>
      <c r="AD63" s="401"/>
      <c r="AE63" s="401"/>
    </row>
    <row r="64" spans="1:33" ht="20.100000000000001" customHeight="1">
      <c r="A64" s="1"/>
      <c r="B64" s="1"/>
      <c r="C64" s="401"/>
      <c r="D64" s="401"/>
      <c r="E64" s="181"/>
      <c r="F64" s="177"/>
      <c r="G64" s="486"/>
      <c r="H64" s="486"/>
      <c r="I64" s="181"/>
      <c r="J64" s="88"/>
      <c r="K64" s="530"/>
      <c r="L64" s="530"/>
      <c r="M64" s="181"/>
      <c r="N64" s="88"/>
      <c r="O64" s="401"/>
      <c r="P64" s="401"/>
      <c r="Q64" s="88"/>
      <c r="R64" s="486"/>
      <c r="S64" s="486"/>
      <c r="T64" s="181"/>
      <c r="U64" s="88"/>
      <c r="V64" s="401"/>
      <c r="W64" s="401"/>
      <c r="X64" s="181"/>
      <c r="Y64" s="88"/>
      <c r="Z64" s="401"/>
      <c r="AA64" s="401"/>
      <c r="AB64" s="181"/>
      <c r="AC64" s="88"/>
      <c r="AD64" s="401"/>
      <c r="AE64" s="401"/>
    </row>
    <row r="65" spans="1:33" ht="19.5" customHeight="1">
      <c r="A65" s="1"/>
      <c r="B65" s="1"/>
      <c r="C65" s="401"/>
      <c r="D65" s="401"/>
      <c r="E65" s="181"/>
      <c r="F65" s="177"/>
      <c r="G65" s="486"/>
      <c r="H65" s="486"/>
      <c r="I65" s="181"/>
      <c r="J65" s="88"/>
      <c r="K65" s="530"/>
      <c r="L65" s="530"/>
      <c r="M65" s="181"/>
      <c r="N65" s="88"/>
      <c r="O65" s="401"/>
      <c r="P65" s="401"/>
      <c r="Q65" s="88"/>
      <c r="R65" s="486"/>
      <c r="S65" s="486"/>
      <c r="T65" s="181"/>
      <c r="U65" s="88"/>
      <c r="V65" s="401"/>
      <c r="W65" s="401"/>
      <c r="X65" s="181"/>
      <c r="Y65" s="88"/>
      <c r="Z65" s="401"/>
      <c r="AA65" s="401"/>
      <c r="AB65" s="181"/>
      <c r="AC65" s="88"/>
      <c r="AD65" s="401"/>
      <c r="AE65" s="401"/>
    </row>
    <row r="66" spans="1:33" ht="19.2">
      <c r="B66" s="59" t="s">
        <v>85</v>
      </c>
      <c r="D66" s="59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187"/>
      <c r="AD66" s="178" t="s">
        <v>118</v>
      </c>
      <c r="AE66" s="178" t="s">
        <v>117</v>
      </c>
      <c r="AF66" s="178" t="s">
        <v>119</v>
      </c>
      <c r="AG66" s="90"/>
    </row>
    <row r="67" spans="1:33" ht="13.5" customHeight="1">
      <c r="B67" s="393" t="s">
        <v>86</v>
      </c>
      <c r="C67" s="393" t="s">
        <v>4</v>
      </c>
      <c r="D67" s="403">
        <v>0.5</v>
      </c>
      <c r="E67" s="403"/>
      <c r="F67" s="403"/>
      <c r="G67" s="473" t="str">
        <f>C58</f>
        <v>ＴＳＵＮＡＧＵ　Ｓｐｏｒｔｓ　Ａｃａｄｅｍｙ</v>
      </c>
      <c r="H67" s="473"/>
      <c r="I67" s="473"/>
      <c r="J67" s="473"/>
      <c r="K67" s="473"/>
      <c r="L67" s="473"/>
      <c r="M67" s="473"/>
      <c r="N67" s="395">
        <f>P67+P68</f>
        <v>0</v>
      </c>
      <c r="O67" s="405" t="s">
        <v>9</v>
      </c>
      <c r="P67" s="189">
        <v>0</v>
      </c>
      <c r="Q67" s="189" t="s">
        <v>39</v>
      </c>
      <c r="R67" s="189">
        <v>4</v>
      </c>
      <c r="S67" s="405" t="s">
        <v>10</v>
      </c>
      <c r="T67" s="395">
        <f>R67+R68</f>
        <v>5</v>
      </c>
      <c r="U67" s="404" t="str">
        <f>G58</f>
        <v>さくらシティＦＣ</v>
      </c>
      <c r="V67" s="404"/>
      <c r="W67" s="404"/>
      <c r="X67" s="404"/>
      <c r="Y67" s="404"/>
      <c r="Z67" s="404"/>
      <c r="AA67" s="404"/>
      <c r="AC67" s="397" t="s">
        <v>91</v>
      </c>
      <c r="AD67" s="406">
        <v>5</v>
      </c>
      <c r="AE67" s="406" t="s">
        <v>117</v>
      </c>
      <c r="AF67" s="406">
        <v>6</v>
      </c>
      <c r="AG67" s="394" t="s">
        <v>92</v>
      </c>
    </row>
    <row r="68" spans="1:33" ht="14.1" customHeight="1">
      <c r="B68" s="393"/>
      <c r="C68" s="393"/>
      <c r="D68" s="403"/>
      <c r="E68" s="403"/>
      <c r="F68" s="403"/>
      <c r="G68" s="473"/>
      <c r="H68" s="473"/>
      <c r="I68" s="473"/>
      <c r="J68" s="473"/>
      <c r="K68" s="473"/>
      <c r="L68" s="473"/>
      <c r="M68" s="473"/>
      <c r="N68" s="395"/>
      <c r="O68" s="405"/>
      <c r="P68" s="189">
        <v>0</v>
      </c>
      <c r="Q68" s="189" t="s">
        <v>39</v>
      </c>
      <c r="R68" s="189">
        <v>1</v>
      </c>
      <c r="S68" s="405"/>
      <c r="T68" s="395"/>
      <c r="U68" s="404"/>
      <c r="V68" s="404"/>
      <c r="W68" s="404"/>
      <c r="X68" s="404"/>
      <c r="Y68" s="404"/>
      <c r="Z68" s="404"/>
      <c r="AA68" s="404"/>
      <c r="AC68" s="397"/>
      <c r="AD68" s="406"/>
      <c r="AE68" s="406"/>
      <c r="AF68" s="406"/>
      <c r="AG68" s="394"/>
    </row>
    <row r="69" spans="1:33" ht="14.1" customHeight="1">
      <c r="B69" s="393" t="s">
        <v>87</v>
      </c>
      <c r="C69" s="393" t="s">
        <v>4</v>
      </c>
      <c r="D69" s="403">
        <v>0.5</v>
      </c>
      <c r="E69" s="403"/>
      <c r="F69" s="403"/>
      <c r="G69" s="404" t="str">
        <f>K58</f>
        <v>ＦＣ　ＳＨＵＪＡＫＵ</v>
      </c>
      <c r="H69" s="404"/>
      <c r="I69" s="404"/>
      <c r="J69" s="404"/>
      <c r="K69" s="404"/>
      <c r="L69" s="404"/>
      <c r="M69" s="404"/>
      <c r="N69" s="395">
        <f>P69+P70</f>
        <v>1</v>
      </c>
      <c r="O69" s="405" t="s">
        <v>9</v>
      </c>
      <c r="P69" s="189">
        <v>0</v>
      </c>
      <c r="Q69" s="189" t="s">
        <v>39</v>
      </c>
      <c r="R69" s="189">
        <v>0</v>
      </c>
      <c r="S69" s="405" t="s">
        <v>10</v>
      </c>
      <c r="T69" s="395">
        <f>R69+R70</f>
        <v>0</v>
      </c>
      <c r="U69" s="396" t="str">
        <f>O58</f>
        <v>ＦＣみらい</v>
      </c>
      <c r="V69" s="396"/>
      <c r="W69" s="396"/>
      <c r="X69" s="396"/>
      <c r="Y69" s="396"/>
      <c r="Z69" s="396"/>
      <c r="AA69" s="396"/>
      <c r="AC69" s="397" t="s">
        <v>91</v>
      </c>
      <c r="AD69" s="406">
        <v>7</v>
      </c>
      <c r="AE69" s="406" t="s">
        <v>117</v>
      </c>
      <c r="AF69" s="406">
        <v>8</v>
      </c>
      <c r="AG69" s="394" t="s">
        <v>92</v>
      </c>
    </row>
    <row r="70" spans="1:33" ht="14.1" customHeight="1">
      <c r="B70" s="393"/>
      <c r="C70" s="393"/>
      <c r="D70" s="403"/>
      <c r="E70" s="403"/>
      <c r="F70" s="403"/>
      <c r="G70" s="404"/>
      <c r="H70" s="404"/>
      <c r="I70" s="404"/>
      <c r="J70" s="404"/>
      <c r="K70" s="404"/>
      <c r="L70" s="404"/>
      <c r="M70" s="404"/>
      <c r="N70" s="395"/>
      <c r="O70" s="405"/>
      <c r="P70" s="189">
        <v>1</v>
      </c>
      <c r="Q70" s="189" t="s">
        <v>39</v>
      </c>
      <c r="R70" s="189">
        <v>0</v>
      </c>
      <c r="S70" s="405"/>
      <c r="T70" s="395"/>
      <c r="U70" s="396"/>
      <c r="V70" s="396"/>
      <c r="W70" s="396"/>
      <c r="X70" s="396"/>
      <c r="Y70" s="396"/>
      <c r="Z70" s="396"/>
      <c r="AA70" s="396"/>
      <c r="AC70" s="397"/>
      <c r="AD70" s="406"/>
      <c r="AE70" s="406"/>
      <c r="AF70" s="406"/>
      <c r="AG70" s="394"/>
    </row>
    <row r="71" spans="1:33" ht="14.1" customHeight="1">
      <c r="B71" s="393" t="s">
        <v>86</v>
      </c>
      <c r="C71" s="393" t="s">
        <v>5</v>
      </c>
      <c r="D71" s="403">
        <v>0.52430555555555558</v>
      </c>
      <c r="E71" s="403"/>
      <c r="F71" s="403"/>
      <c r="G71" s="408" t="str">
        <f>R58</f>
        <v>豊郷ＪＦＣ宇都宮</v>
      </c>
      <c r="H71" s="408"/>
      <c r="I71" s="408"/>
      <c r="J71" s="408"/>
      <c r="K71" s="408"/>
      <c r="L71" s="408"/>
      <c r="M71" s="408"/>
      <c r="N71" s="395">
        <f>P71+P72</f>
        <v>0</v>
      </c>
      <c r="O71" s="405" t="s">
        <v>9</v>
      </c>
      <c r="P71" s="189">
        <v>0</v>
      </c>
      <c r="Q71" s="189" t="s">
        <v>39</v>
      </c>
      <c r="R71" s="189">
        <v>0</v>
      </c>
      <c r="S71" s="405" t="s">
        <v>10</v>
      </c>
      <c r="T71" s="395">
        <f>R71+R72</f>
        <v>0</v>
      </c>
      <c r="U71" s="408" t="str">
        <f>V58</f>
        <v>益子ＳＣ</v>
      </c>
      <c r="V71" s="408"/>
      <c r="W71" s="408"/>
      <c r="X71" s="408"/>
      <c r="Y71" s="408"/>
      <c r="Z71" s="408"/>
      <c r="AA71" s="408"/>
      <c r="AC71" s="397" t="s">
        <v>91</v>
      </c>
      <c r="AD71" s="406">
        <v>1</v>
      </c>
      <c r="AE71" s="406" t="s">
        <v>117</v>
      </c>
      <c r="AF71" s="406">
        <v>2</v>
      </c>
      <c r="AG71" s="394" t="s">
        <v>92</v>
      </c>
    </row>
    <row r="72" spans="1:33" ht="14.1" customHeight="1">
      <c r="B72" s="393"/>
      <c r="C72" s="393"/>
      <c r="D72" s="403"/>
      <c r="E72" s="403"/>
      <c r="F72" s="403"/>
      <c r="G72" s="408"/>
      <c r="H72" s="408"/>
      <c r="I72" s="408"/>
      <c r="J72" s="408"/>
      <c r="K72" s="408"/>
      <c r="L72" s="408"/>
      <c r="M72" s="408"/>
      <c r="N72" s="395"/>
      <c r="O72" s="405"/>
      <c r="P72" s="189">
        <v>0</v>
      </c>
      <c r="Q72" s="189" t="s">
        <v>39</v>
      </c>
      <c r="R72" s="189">
        <v>0</v>
      </c>
      <c r="S72" s="405"/>
      <c r="T72" s="395"/>
      <c r="U72" s="408"/>
      <c r="V72" s="408"/>
      <c r="W72" s="408"/>
      <c r="X72" s="408"/>
      <c r="Y72" s="408"/>
      <c r="Z72" s="408"/>
      <c r="AA72" s="408"/>
      <c r="AC72" s="397"/>
      <c r="AD72" s="406"/>
      <c r="AE72" s="406"/>
      <c r="AF72" s="406"/>
      <c r="AG72" s="394"/>
    </row>
    <row r="73" spans="1:33" ht="14.1" customHeight="1">
      <c r="B73" s="393" t="s">
        <v>87</v>
      </c>
      <c r="C73" s="393" t="s">
        <v>5</v>
      </c>
      <c r="D73" s="403">
        <v>0.52430555555555558</v>
      </c>
      <c r="E73" s="403"/>
      <c r="F73" s="403"/>
      <c r="G73" s="545" t="str">
        <f>Z58</f>
        <v>フットボールクラブガナドール大田原Ｕ１２</v>
      </c>
      <c r="H73" s="545"/>
      <c r="I73" s="545"/>
      <c r="J73" s="545"/>
      <c r="K73" s="545"/>
      <c r="L73" s="545"/>
      <c r="M73" s="545"/>
      <c r="N73" s="395">
        <f>P73+P74</f>
        <v>2</v>
      </c>
      <c r="O73" s="405" t="s">
        <v>9</v>
      </c>
      <c r="P73" s="189">
        <v>1</v>
      </c>
      <c r="Q73" s="189" t="s">
        <v>39</v>
      </c>
      <c r="R73" s="189">
        <v>0</v>
      </c>
      <c r="S73" s="405" t="s">
        <v>10</v>
      </c>
      <c r="T73" s="395">
        <f>R73+R74</f>
        <v>0</v>
      </c>
      <c r="U73" s="474" t="str">
        <f>AD58</f>
        <v>栃木ウーヴァＦＣ・Ｕ－１０　セレソン</v>
      </c>
      <c r="V73" s="474"/>
      <c r="W73" s="474"/>
      <c r="X73" s="474"/>
      <c r="Y73" s="474"/>
      <c r="Z73" s="474"/>
      <c r="AA73" s="474"/>
      <c r="AC73" s="397" t="s">
        <v>91</v>
      </c>
      <c r="AD73" s="406">
        <v>3</v>
      </c>
      <c r="AE73" s="406" t="s">
        <v>117</v>
      </c>
      <c r="AF73" s="406">
        <v>4</v>
      </c>
      <c r="AG73" s="394" t="s">
        <v>92</v>
      </c>
    </row>
    <row r="74" spans="1:33" ht="14.1" customHeight="1">
      <c r="B74" s="393"/>
      <c r="C74" s="393"/>
      <c r="D74" s="403"/>
      <c r="E74" s="403"/>
      <c r="F74" s="403"/>
      <c r="G74" s="545"/>
      <c r="H74" s="545"/>
      <c r="I74" s="545"/>
      <c r="J74" s="545"/>
      <c r="K74" s="545"/>
      <c r="L74" s="545"/>
      <c r="M74" s="545"/>
      <c r="N74" s="395"/>
      <c r="O74" s="405"/>
      <c r="P74" s="189">
        <v>1</v>
      </c>
      <c r="Q74" s="189" t="s">
        <v>39</v>
      </c>
      <c r="R74" s="189">
        <v>0</v>
      </c>
      <c r="S74" s="405"/>
      <c r="T74" s="395"/>
      <c r="U74" s="474"/>
      <c r="V74" s="474"/>
      <c r="W74" s="474"/>
      <c r="X74" s="474"/>
      <c r="Y74" s="474"/>
      <c r="Z74" s="474"/>
      <c r="AA74" s="474"/>
      <c r="AC74" s="397"/>
      <c r="AD74" s="406"/>
      <c r="AE74" s="406"/>
      <c r="AF74" s="406"/>
      <c r="AG74" s="394"/>
    </row>
    <row r="75" spans="1:33" ht="14.1" customHeight="1">
      <c r="B75" s="393" t="s">
        <v>86</v>
      </c>
      <c r="C75" s="393" t="s">
        <v>6</v>
      </c>
      <c r="D75" s="403">
        <v>0.54861111111111116</v>
      </c>
      <c r="E75" s="403"/>
      <c r="F75" s="403"/>
      <c r="G75" s="473" t="str">
        <f>C58</f>
        <v>ＴＳＵＮＡＧＵ　Ｓｐｏｒｔｓ　Ａｃａｄｅｍｙ</v>
      </c>
      <c r="H75" s="473"/>
      <c r="I75" s="473"/>
      <c r="J75" s="473"/>
      <c r="K75" s="473"/>
      <c r="L75" s="473"/>
      <c r="M75" s="473"/>
      <c r="N75" s="395">
        <f>P75+P76</f>
        <v>1</v>
      </c>
      <c r="O75" s="405" t="s">
        <v>9</v>
      </c>
      <c r="P75" s="189">
        <v>0</v>
      </c>
      <c r="Q75" s="189" t="s">
        <v>39</v>
      </c>
      <c r="R75" s="189">
        <v>1</v>
      </c>
      <c r="S75" s="405" t="s">
        <v>10</v>
      </c>
      <c r="T75" s="395">
        <f>R75+R76</f>
        <v>2</v>
      </c>
      <c r="U75" s="404" t="str">
        <f>K58</f>
        <v>ＦＣ　ＳＨＵＪＡＫＵ</v>
      </c>
      <c r="V75" s="404"/>
      <c r="W75" s="404"/>
      <c r="X75" s="404"/>
      <c r="Y75" s="404"/>
      <c r="Z75" s="404"/>
      <c r="AA75" s="404"/>
      <c r="AC75" s="397" t="s">
        <v>91</v>
      </c>
      <c r="AD75" s="406">
        <v>6</v>
      </c>
      <c r="AE75" s="406" t="s">
        <v>117</v>
      </c>
      <c r="AF75" s="406">
        <v>7</v>
      </c>
      <c r="AG75" s="394" t="s">
        <v>92</v>
      </c>
    </row>
    <row r="76" spans="1:33" ht="14.1" customHeight="1">
      <c r="B76" s="393"/>
      <c r="C76" s="393"/>
      <c r="D76" s="403"/>
      <c r="E76" s="403"/>
      <c r="F76" s="403"/>
      <c r="G76" s="473"/>
      <c r="H76" s="473"/>
      <c r="I76" s="473"/>
      <c r="J76" s="473"/>
      <c r="K76" s="473"/>
      <c r="L76" s="473"/>
      <c r="M76" s="473"/>
      <c r="N76" s="395"/>
      <c r="O76" s="405"/>
      <c r="P76" s="189">
        <v>1</v>
      </c>
      <c r="Q76" s="189" t="s">
        <v>39</v>
      </c>
      <c r="R76" s="189">
        <v>1</v>
      </c>
      <c r="S76" s="405"/>
      <c r="T76" s="395"/>
      <c r="U76" s="404"/>
      <c r="V76" s="404"/>
      <c r="W76" s="404"/>
      <c r="X76" s="404"/>
      <c r="Y76" s="404"/>
      <c r="Z76" s="404"/>
      <c r="AA76" s="404"/>
      <c r="AC76" s="397"/>
      <c r="AD76" s="406"/>
      <c r="AE76" s="406"/>
      <c r="AF76" s="406"/>
      <c r="AG76" s="394"/>
    </row>
    <row r="77" spans="1:33" ht="14.1" customHeight="1">
      <c r="B77" s="393" t="s">
        <v>87</v>
      </c>
      <c r="C77" s="393" t="s">
        <v>6</v>
      </c>
      <c r="D77" s="403">
        <v>0.54861111111111116</v>
      </c>
      <c r="E77" s="403"/>
      <c r="F77" s="403"/>
      <c r="G77" s="404" t="str">
        <f>G58</f>
        <v>さくらシティＦＣ</v>
      </c>
      <c r="H77" s="404"/>
      <c r="I77" s="404"/>
      <c r="J77" s="404"/>
      <c r="K77" s="404"/>
      <c r="L77" s="404"/>
      <c r="M77" s="404"/>
      <c r="N77" s="395">
        <f>P77+P78</f>
        <v>10</v>
      </c>
      <c r="O77" s="405" t="s">
        <v>9</v>
      </c>
      <c r="P77" s="189">
        <v>5</v>
      </c>
      <c r="Q77" s="189" t="s">
        <v>39</v>
      </c>
      <c r="R77" s="189">
        <v>0</v>
      </c>
      <c r="S77" s="405" t="s">
        <v>10</v>
      </c>
      <c r="T77" s="395">
        <f>R77+R78</f>
        <v>0</v>
      </c>
      <c r="U77" s="396" t="str">
        <f>O58</f>
        <v>ＦＣみらい</v>
      </c>
      <c r="V77" s="396"/>
      <c r="W77" s="396"/>
      <c r="X77" s="396"/>
      <c r="Y77" s="396"/>
      <c r="Z77" s="396"/>
      <c r="AA77" s="396"/>
      <c r="AC77" s="397" t="s">
        <v>91</v>
      </c>
      <c r="AD77" s="406">
        <v>8</v>
      </c>
      <c r="AE77" s="406" t="s">
        <v>117</v>
      </c>
      <c r="AF77" s="406">
        <v>5</v>
      </c>
      <c r="AG77" s="394" t="s">
        <v>92</v>
      </c>
    </row>
    <row r="78" spans="1:33" ht="14.1" customHeight="1">
      <c r="B78" s="393"/>
      <c r="C78" s="393"/>
      <c r="D78" s="403"/>
      <c r="E78" s="403"/>
      <c r="F78" s="403"/>
      <c r="G78" s="404"/>
      <c r="H78" s="404"/>
      <c r="I78" s="404"/>
      <c r="J78" s="404"/>
      <c r="K78" s="404"/>
      <c r="L78" s="404"/>
      <c r="M78" s="404"/>
      <c r="N78" s="395"/>
      <c r="O78" s="405"/>
      <c r="P78" s="189">
        <v>5</v>
      </c>
      <c r="Q78" s="189" t="s">
        <v>39</v>
      </c>
      <c r="R78" s="189">
        <v>0</v>
      </c>
      <c r="S78" s="405"/>
      <c r="T78" s="395"/>
      <c r="U78" s="396"/>
      <c r="V78" s="396"/>
      <c r="W78" s="396"/>
      <c r="X78" s="396"/>
      <c r="Y78" s="396"/>
      <c r="Z78" s="396"/>
      <c r="AA78" s="396"/>
      <c r="AC78" s="397"/>
      <c r="AD78" s="406"/>
      <c r="AE78" s="406"/>
      <c r="AF78" s="406"/>
      <c r="AG78" s="394"/>
    </row>
    <row r="79" spans="1:33" ht="14.1" customHeight="1">
      <c r="B79" s="393" t="s">
        <v>86</v>
      </c>
      <c r="C79" s="393" t="s">
        <v>7</v>
      </c>
      <c r="D79" s="403">
        <v>0.57291666666666663</v>
      </c>
      <c r="E79" s="403"/>
      <c r="F79" s="403"/>
      <c r="G79" s="404" t="str">
        <f>R58</f>
        <v>豊郷ＪＦＣ宇都宮</v>
      </c>
      <c r="H79" s="404"/>
      <c r="I79" s="404"/>
      <c r="J79" s="404"/>
      <c r="K79" s="404"/>
      <c r="L79" s="404"/>
      <c r="M79" s="404"/>
      <c r="N79" s="395">
        <f>P79+P80</f>
        <v>1</v>
      </c>
      <c r="O79" s="405" t="s">
        <v>9</v>
      </c>
      <c r="P79" s="189">
        <v>0</v>
      </c>
      <c r="Q79" s="189" t="s">
        <v>39</v>
      </c>
      <c r="R79" s="189">
        <v>0</v>
      </c>
      <c r="S79" s="405" t="s">
        <v>10</v>
      </c>
      <c r="T79" s="395">
        <f>R79+R80</f>
        <v>0</v>
      </c>
      <c r="U79" s="546" t="str">
        <f>Z58</f>
        <v>フットボールクラブガナドール大田原Ｕ１２</v>
      </c>
      <c r="V79" s="546"/>
      <c r="W79" s="546"/>
      <c r="X79" s="546"/>
      <c r="Y79" s="546"/>
      <c r="Z79" s="546"/>
      <c r="AA79" s="546"/>
      <c r="AC79" s="397" t="s">
        <v>91</v>
      </c>
      <c r="AD79" s="406">
        <v>2</v>
      </c>
      <c r="AE79" s="406" t="s">
        <v>117</v>
      </c>
      <c r="AF79" s="406">
        <v>3</v>
      </c>
      <c r="AG79" s="394" t="s">
        <v>92</v>
      </c>
    </row>
    <row r="80" spans="1:33" ht="14.1" customHeight="1">
      <c r="B80" s="393"/>
      <c r="C80" s="393"/>
      <c r="D80" s="403"/>
      <c r="E80" s="403"/>
      <c r="F80" s="403"/>
      <c r="G80" s="404"/>
      <c r="H80" s="404"/>
      <c r="I80" s="404"/>
      <c r="J80" s="404"/>
      <c r="K80" s="404"/>
      <c r="L80" s="404"/>
      <c r="M80" s="404"/>
      <c r="N80" s="395"/>
      <c r="O80" s="405"/>
      <c r="P80" s="189">
        <v>1</v>
      </c>
      <c r="Q80" s="189" t="s">
        <v>39</v>
      </c>
      <c r="R80" s="189">
        <v>0</v>
      </c>
      <c r="S80" s="405"/>
      <c r="T80" s="395"/>
      <c r="U80" s="546"/>
      <c r="V80" s="546"/>
      <c r="W80" s="546"/>
      <c r="X80" s="546"/>
      <c r="Y80" s="546"/>
      <c r="Z80" s="546"/>
      <c r="AA80" s="546"/>
      <c r="AC80" s="397"/>
      <c r="AD80" s="406"/>
      <c r="AE80" s="406"/>
      <c r="AF80" s="406"/>
      <c r="AG80" s="394"/>
    </row>
    <row r="81" spans="2:33" ht="14.1" customHeight="1">
      <c r="B81" s="393" t="s">
        <v>87</v>
      </c>
      <c r="C81" s="393" t="s">
        <v>7</v>
      </c>
      <c r="D81" s="403">
        <v>0.57291666666666663</v>
      </c>
      <c r="E81" s="403"/>
      <c r="F81" s="403"/>
      <c r="G81" s="408" t="str">
        <f>V58</f>
        <v>益子ＳＣ</v>
      </c>
      <c r="H81" s="408"/>
      <c r="I81" s="408"/>
      <c r="J81" s="408"/>
      <c r="K81" s="408"/>
      <c r="L81" s="408"/>
      <c r="M81" s="408"/>
      <c r="N81" s="395">
        <f>P81+P82</f>
        <v>0</v>
      </c>
      <c r="O81" s="405" t="s">
        <v>9</v>
      </c>
      <c r="P81" s="189">
        <v>0</v>
      </c>
      <c r="Q81" s="189" t="s">
        <v>39</v>
      </c>
      <c r="R81" s="189">
        <v>0</v>
      </c>
      <c r="S81" s="405" t="s">
        <v>10</v>
      </c>
      <c r="T81" s="395">
        <f>R81+R82</f>
        <v>0</v>
      </c>
      <c r="U81" s="547" t="str">
        <f>AD58</f>
        <v>栃木ウーヴァＦＣ・Ｕ－１０　セレソン</v>
      </c>
      <c r="V81" s="547"/>
      <c r="W81" s="547"/>
      <c r="X81" s="547"/>
      <c r="Y81" s="547"/>
      <c r="Z81" s="547"/>
      <c r="AA81" s="547"/>
      <c r="AC81" s="397" t="s">
        <v>91</v>
      </c>
      <c r="AD81" s="406">
        <v>4</v>
      </c>
      <c r="AE81" s="406" t="s">
        <v>117</v>
      </c>
      <c r="AF81" s="406">
        <v>1</v>
      </c>
      <c r="AG81" s="394" t="s">
        <v>92</v>
      </c>
    </row>
    <row r="82" spans="2:33" ht="14.1" customHeight="1">
      <c r="B82" s="393"/>
      <c r="C82" s="393"/>
      <c r="D82" s="403"/>
      <c r="E82" s="403"/>
      <c r="F82" s="403"/>
      <c r="G82" s="408"/>
      <c r="H82" s="408"/>
      <c r="I82" s="408"/>
      <c r="J82" s="408"/>
      <c r="K82" s="408"/>
      <c r="L82" s="408"/>
      <c r="M82" s="408"/>
      <c r="N82" s="395"/>
      <c r="O82" s="405"/>
      <c r="P82" s="189">
        <v>0</v>
      </c>
      <c r="Q82" s="189" t="s">
        <v>39</v>
      </c>
      <c r="R82" s="189">
        <v>0</v>
      </c>
      <c r="S82" s="405"/>
      <c r="T82" s="395"/>
      <c r="U82" s="547"/>
      <c r="V82" s="547"/>
      <c r="W82" s="547"/>
      <c r="X82" s="547"/>
      <c r="Y82" s="547"/>
      <c r="Z82" s="547"/>
      <c r="AA82" s="547"/>
      <c r="AC82" s="397"/>
      <c r="AD82" s="406"/>
      <c r="AE82" s="406"/>
      <c r="AF82" s="406"/>
      <c r="AG82" s="394"/>
    </row>
    <row r="83" spans="2:33" ht="14.1" customHeight="1">
      <c r="B83" s="393" t="s">
        <v>86</v>
      </c>
      <c r="C83" s="393" t="s">
        <v>8</v>
      </c>
      <c r="D83" s="403">
        <v>0.59722222222222221</v>
      </c>
      <c r="E83" s="403"/>
      <c r="F83" s="403"/>
      <c r="G83" s="473" t="str">
        <f>C58</f>
        <v>ＴＳＵＮＡＧＵ　Ｓｐｏｒｔｓ　Ａｃａｄｅｍｙ</v>
      </c>
      <c r="H83" s="473"/>
      <c r="I83" s="473"/>
      <c r="J83" s="473"/>
      <c r="K83" s="473"/>
      <c r="L83" s="473"/>
      <c r="M83" s="473"/>
      <c r="N83" s="395">
        <f>P83+P84</f>
        <v>1</v>
      </c>
      <c r="O83" s="405" t="s">
        <v>9</v>
      </c>
      <c r="P83" s="189">
        <v>0</v>
      </c>
      <c r="Q83" s="189" t="s">
        <v>39</v>
      </c>
      <c r="R83" s="189">
        <v>2</v>
      </c>
      <c r="S83" s="405" t="s">
        <v>10</v>
      </c>
      <c r="T83" s="395">
        <f>R83+R84</f>
        <v>2</v>
      </c>
      <c r="U83" s="404" t="str">
        <f>O58</f>
        <v>ＦＣみらい</v>
      </c>
      <c r="V83" s="404"/>
      <c r="W83" s="404"/>
      <c r="X83" s="404"/>
      <c r="Y83" s="404"/>
      <c r="Z83" s="404"/>
      <c r="AA83" s="404"/>
      <c r="AC83" s="397" t="s">
        <v>91</v>
      </c>
      <c r="AD83" s="406">
        <v>7</v>
      </c>
      <c r="AE83" s="406" t="s">
        <v>117</v>
      </c>
      <c r="AF83" s="406">
        <v>8</v>
      </c>
      <c r="AG83" s="394" t="s">
        <v>92</v>
      </c>
    </row>
    <row r="84" spans="2:33" ht="14.1" customHeight="1">
      <c r="B84" s="393"/>
      <c r="C84" s="393"/>
      <c r="D84" s="403"/>
      <c r="E84" s="403"/>
      <c r="F84" s="403"/>
      <c r="G84" s="473"/>
      <c r="H84" s="473"/>
      <c r="I84" s="473"/>
      <c r="J84" s="473"/>
      <c r="K84" s="473"/>
      <c r="L84" s="473"/>
      <c r="M84" s="473"/>
      <c r="N84" s="395"/>
      <c r="O84" s="405"/>
      <c r="P84" s="189">
        <v>1</v>
      </c>
      <c r="Q84" s="189" t="s">
        <v>39</v>
      </c>
      <c r="R84" s="189">
        <v>0</v>
      </c>
      <c r="S84" s="405"/>
      <c r="T84" s="395"/>
      <c r="U84" s="404"/>
      <c r="V84" s="404"/>
      <c r="W84" s="404"/>
      <c r="X84" s="404"/>
      <c r="Y84" s="404"/>
      <c r="Z84" s="404"/>
      <c r="AA84" s="404"/>
      <c r="AC84" s="397"/>
      <c r="AD84" s="406"/>
      <c r="AE84" s="406"/>
      <c r="AF84" s="406"/>
      <c r="AG84" s="394"/>
    </row>
    <row r="85" spans="2:33" ht="14.1" customHeight="1">
      <c r="B85" s="393" t="s">
        <v>87</v>
      </c>
      <c r="C85" s="393" t="s">
        <v>8</v>
      </c>
      <c r="D85" s="403">
        <v>0.59722222222222221</v>
      </c>
      <c r="E85" s="403"/>
      <c r="F85" s="403"/>
      <c r="G85" s="404" t="str">
        <f>G58</f>
        <v>さくらシティＦＣ</v>
      </c>
      <c r="H85" s="404"/>
      <c r="I85" s="404"/>
      <c r="J85" s="404"/>
      <c r="K85" s="404"/>
      <c r="L85" s="404"/>
      <c r="M85" s="404"/>
      <c r="N85" s="395">
        <f>P85+P86</f>
        <v>5</v>
      </c>
      <c r="O85" s="405" t="s">
        <v>9</v>
      </c>
      <c r="P85" s="189">
        <v>2</v>
      </c>
      <c r="Q85" s="189" t="s">
        <v>39</v>
      </c>
      <c r="R85" s="189">
        <v>0</v>
      </c>
      <c r="S85" s="405" t="s">
        <v>10</v>
      </c>
      <c r="T85" s="395">
        <f>R85+R86</f>
        <v>0</v>
      </c>
      <c r="U85" s="396" t="str">
        <f>K58</f>
        <v>ＦＣ　ＳＨＵＪＡＫＵ</v>
      </c>
      <c r="V85" s="396"/>
      <c r="W85" s="396"/>
      <c r="X85" s="396"/>
      <c r="Y85" s="396"/>
      <c r="Z85" s="396"/>
      <c r="AA85" s="396"/>
      <c r="AC85" s="397" t="s">
        <v>91</v>
      </c>
      <c r="AD85" s="406">
        <v>5</v>
      </c>
      <c r="AE85" s="406" t="s">
        <v>117</v>
      </c>
      <c r="AF85" s="406">
        <v>6</v>
      </c>
      <c r="AG85" s="394" t="s">
        <v>92</v>
      </c>
    </row>
    <row r="86" spans="2:33" ht="14.1" customHeight="1">
      <c r="B86" s="393"/>
      <c r="C86" s="393"/>
      <c r="D86" s="403"/>
      <c r="E86" s="403"/>
      <c r="F86" s="403"/>
      <c r="G86" s="404"/>
      <c r="H86" s="404"/>
      <c r="I86" s="404"/>
      <c r="J86" s="404"/>
      <c r="K86" s="404"/>
      <c r="L86" s="404"/>
      <c r="M86" s="404"/>
      <c r="N86" s="395"/>
      <c r="O86" s="405"/>
      <c r="P86" s="189">
        <v>3</v>
      </c>
      <c r="Q86" s="189" t="s">
        <v>39</v>
      </c>
      <c r="R86" s="189">
        <v>0</v>
      </c>
      <c r="S86" s="405"/>
      <c r="T86" s="395"/>
      <c r="U86" s="396"/>
      <c r="V86" s="396"/>
      <c r="W86" s="396"/>
      <c r="X86" s="396"/>
      <c r="Y86" s="396"/>
      <c r="Z86" s="396"/>
      <c r="AA86" s="396"/>
      <c r="AC86" s="397"/>
      <c r="AD86" s="406"/>
      <c r="AE86" s="406"/>
      <c r="AF86" s="406"/>
      <c r="AG86" s="394"/>
    </row>
    <row r="87" spans="2:33" ht="14.1" customHeight="1">
      <c r="B87" s="393" t="s">
        <v>86</v>
      </c>
      <c r="C87" s="393" t="s">
        <v>0</v>
      </c>
      <c r="D87" s="403">
        <v>0.62152777777777779</v>
      </c>
      <c r="E87" s="403"/>
      <c r="F87" s="403"/>
      <c r="G87" s="404" t="str">
        <f>R58</f>
        <v>豊郷ＪＦＣ宇都宮</v>
      </c>
      <c r="H87" s="404"/>
      <c r="I87" s="404"/>
      <c r="J87" s="404"/>
      <c r="K87" s="404"/>
      <c r="L87" s="404"/>
      <c r="M87" s="404"/>
      <c r="N87" s="395">
        <f>P87+P88</f>
        <v>2</v>
      </c>
      <c r="O87" s="405" t="s">
        <v>9</v>
      </c>
      <c r="P87" s="189">
        <v>0</v>
      </c>
      <c r="Q87" s="189" t="s">
        <v>39</v>
      </c>
      <c r="R87" s="189">
        <v>0</v>
      </c>
      <c r="S87" s="405" t="s">
        <v>10</v>
      </c>
      <c r="T87" s="395">
        <f>R87+R88</f>
        <v>0</v>
      </c>
      <c r="U87" s="474" t="str">
        <f>AD58</f>
        <v>栃木ウーヴァＦＣ・Ｕ－１０　セレソン</v>
      </c>
      <c r="V87" s="474"/>
      <c r="W87" s="474"/>
      <c r="X87" s="474"/>
      <c r="Y87" s="474"/>
      <c r="Z87" s="474"/>
      <c r="AA87" s="474"/>
      <c r="AC87" s="397" t="s">
        <v>91</v>
      </c>
      <c r="AD87" s="406">
        <v>3</v>
      </c>
      <c r="AE87" s="406" t="s">
        <v>117</v>
      </c>
      <c r="AF87" s="406">
        <v>4</v>
      </c>
      <c r="AG87" s="394" t="s">
        <v>92</v>
      </c>
    </row>
    <row r="88" spans="2:33" ht="14.1" customHeight="1">
      <c r="B88" s="393"/>
      <c r="C88" s="393"/>
      <c r="D88" s="403"/>
      <c r="E88" s="403"/>
      <c r="F88" s="403"/>
      <c r="G88" s="404"/>
      <c r="H88" s="404"/>
      <c r="I88" s="404"/>
      <c r="J88" s="404"/>
      <c r="K88" s="404"/>
      <c r="L88" s="404"/>
      <c r="M88" s="404"/>
      <c r="N88" s="395"/>
      <c r="O88" s="405"/>
      <c r="P88" s="189">
        <v>2</v>
      </c>
      <c r="Q88" s="189" t="s">
        <v>39</v>
      </c>
      <c r="R88" s="189">
        <v>0</v>
      </c>
      <c r="S88" s="405"/>
      <c r="T88" s="395"/>
      <c r="U88" s="474"/>
      <c r="V88" s="474"/>
      <c r="W88" s="474"/>
      <c r="X88" s="474"/>
      <c r="Y88" s="474"/>
      <c r="Z88" s="474"/>
      <c r="AA88" s="474"/>
      <c r="AC88" s="397"/>
      <c r="AD88" s="406"/>
      <c r="AE88" s="406"/>
      <c r="AF88" s="406"/>
      <c r="AG88" s="394"/>
    </row>
    <row r="89" spans="2:33" ht="14.1" customHeight="1">
      <c r="B89" s="393" t="s">
        <v>87</v>
      </c>
      <c r="C89" s="393" t="s">
        <v>0</v>
      </c>
      <c r="D89" s="403">
        <v>0.62152777777777779</v>
      </c>
      <c r="E89" s="403"/>
      <c r="F89" s="403"/>
      <c r="G89" s="404" t="str">
        <f>V58</f>
        <v>益子ＳＣ</v>
      </c>
      <c r="H89" s="404"/>
      <c r="I89" s="404"/>
      <c r="J89" s="404"/>
      <c r="K89" s="404"/>
      <c r="L89" s="404"/>
      <c r="M89" s="404"/>
      <c r="N89" s="395">
        <f>P89+P90</f>
        <v>1</v>
      </c>
      <c r="O89" s="405" t="s">
        <v>9</v>
      </c>
      <c r="P89" s="189">
        <v>0</v>
      </c>
      <c r="Q89" s="189" t="s">
        <v>39</v>
      </c>
      <c r="R89" s="189">
        <v>0</v>
      </c>
      <c r="S89" s="405" t="s">
        <v>10</v>
      </c>
      <c r="T89" s="395">
        <f>R89+R90</f>
        <v>0</v>
      </c>
      <c r="U89" s="546" t="str">
        <f>Z58</f>
        <v>フットボールクラブガナドール大田原Ｕ１２</v>
      </c>
      <c r="V89" s="546"/>
      <c r="W89" s="546"/>
      <c r="X89" s="546"/>
      <c r="Y89" s="546"/>
      <c r="Z89" s="546"/>
      <c r="AA89" s="546"/>
      <c r="AC89" s="397" t="s">
        <v>91</v>
      </c>
      <c r="AD89" s="406">
        <v>1</v>
      </c>
      <c r="AE89" s="406" t="s">
        <v>117</v>
      </c>
      <c r="AF89" s="406">
        <v>2</v>
      </c>
      <c r="AG89" s="394" t="s">
        <v>92</v>
      </c>
    </row>
    <row r="90" spans="2:33" ht="14.1" customHeight="1">
      <c r="B90" s="393"/>
      <c r="C90" s="393"/>
      <c r="D90" s="403"/>
      <c r="E90" s="403"/>
      <c r="F90" s="403"/>
      <c r="G90" s="404"/>
      <c r="H90" s="404"/>
      <c r="I90" s="404"/>
      <c r="J90" s="404"/>
      <c r="K90" s="404"/>
      <c r="L90" s="404"/>
      <c r="M90" s="404"/>
      <c r="N90" s="395"/>
      <c r="O90" s="405"/>
      <c r="P90" s="189">
        <v>1</v>
      </c>
      <c r="Q90" s="189" t="s">
        <v>39</v>
      </c>
      <c r="R90" s="189">
        <v>0</v>
      </c>
      <c r="S90" s="405"/>
      <c r="T90" s="395"/>
      <c r="U90" s="546"/>
      <c r="V90" s="546"/>
      <c r="W90" s="546"/>
      <c r="X90" s="546"/>
      <c r="Y90" s="546"/>
      <c r="Z90" s="546"/>
      <c r="AA90" s="546"/>
      <c r="AC90" s="397"/>
      <c r="AD90" s="406"/>
      <c r="AE90" s="406"/>
      <c r="AF90" s="406"/>
      <c r="AG90" s="394"/>
    </row>
    <row r="91" spans="2:33" ht="8.1" customHeight="1"/>
    <row r="92" spans="2:33" ht="19.5" customHeight="1">
      <c r="B92" s="410" t="str">
        <f>I54 &amp;"リーグ"</f>
        <v>Fリーグ</v>
      </c>
      <c r="C92" s="411"/>
      <c r="D92" s="411"/>
      <c r="E92" s="412"/>
      <c r="F92" s="440" t="str">
        <f>B94</f>
        <v>ＴＳＵＮＡＧＵ　Ｓｐｏｒｔｓ　Ａｃａｄｅｍｙ</v>
      </c>
      <c r="G92" s="441"/>
      <c r="H92" s="440" t="str">
        <f>B96</f>
        <v>さくらシティＦＣ</v>
      </c>
      <c r="I92" s="441"/>
      <c r="J92" s="436" t="str">
        <f>B98</f>
        <v>ＦＣ　ＳＨＵＪＡＫＵ</v>
      </c>
      <c r="K92" s="437"/>
      <c r="L92" s="436" t="str">
        <f>B100</f>
        <v>ＦＣみらい</v>
      </c>
      <c r="M92" s="437"/>
      <c r="N92" s="416" t="s">
        <v>1</v>
      </c>
      <c r="O92" s="416" t="s">
        <v>2</v>
      </c>
      <c r="P92" s="416" t="s">
        <v>3</v>
      </c>
      <c r="Q92" s="92"/>
      <c r="R92" s="410" t="str">
        <f>X54 &amp;"リーグ"</f>
        <v>FFリーグ</v>
      </c>
      <c r="S92" s="411"/>
      <c r="T92" s="411"/>
      <c r="U92" s="412"/>
      <c r="V92" s="436" t="str">
        <f>R58</f>
        <v>豊郷ＪＦＣ宇都宮</v>
      </c>
      <c r="W92" s="437"/>
      <c r="X92" s="436" t="str">
        <f>V58</f>
        <v>益子ＳＣ</v>
      </c>
      <c r="Y92" s="437"/>
      <c r="Z92" s="448" t="str">
        <f>Z58</f>
        <v>フットボールクラブガナドール大田原Ｕ１２</v>
      </c>
      <c r="AA92" s="449"/>
      <c r="AB92" s="448" t="str">
        <f>AD58</f>
        <v>栃木ウーヴァＦＣ・Ｕ－１０　セレソン</v>
      </c>
      <c r="AC92" s="449"/>
      <c r="AD92" s="416" t="s">
        <v>1</v>
      </c>
      <c r="AE92" s="416" t="s">
        <v>2</v>
      </c>
      <c r="AF92" s="416" t="s">
        <v>3</v>
      </c>
    </row>
    <row r="93" spans="2:33" ht="20.100000000000001" customHeight="1">
      <c r="B93" s="413"/>
      <c r="C93" s="414"/>
      <c r="D93" s="414"/>
      <c r="E93" s="415"/>
      <c r="F93" s="442"/>
      <c r="G93" s="443"/>
      <c r="H93" s="442"/>
      <c r="I93" s="443"/>
      <c r="J93" s="438"/>
      <c r="K93" s="439"/>
      <c r="L93" s="438"/>
      <c r="M93" s="439"/>
      <c r="N93" s="417"/>
      <c r="O93" s="417"/>
      <c r="P93" s="417"/>
      <c r="Q93" s="92"/>
      <c r="R93" s="413"/>
      <c r="S93" s="414"/>
      <c r="T93" s="414"/>
      <c r="U93" s="415"/>
      <c r="V93" s="438"/>
      <c r="W93" s="439"/>
      <c r="X93" s="438"/>
      <c r="Y93" s="439"/>
      <c r="Z93" s="450"/>
      <c r="AA93" s="451"/>
      <c r="AB93" s="450"/>
      <c r="AC93" s="451"/>
      <c r="AD93" s="417"/>
      <c r="AE93" s="417"/>
      <c r="AF93" s="417"/>
    </row>
    <row r="94" spans="2:33" ht="20.100000000000001" customHeight="1">
      <c r="B94" s="418" t="str">
        <f>C58</f>
        <v>ＴＳＵＮＡＧＵ　Ｓｐｏｒｔｓ　Ａｃａｄｅｍｙ</v>
      </c>
      <c r="C94" s="419"/>
      <c r="D94" s="419"/>
      <c r="E94" s="420"/>
      <c r="F94" s="424"/>
      <c r="G94" s="425"/>
      <c r="H94" s="192">
        <f>N67</f>
        <v>0</v>
      </c>
      <c r="I94" s="192">
        <f>T67</f>
        <v>5</v>
      </c>
      <c r="J94" s="192">
        <f>N75</f>
        <v>1</v>
      </c>
      <c r="K94" s="192">
        <f>T75</f>
        <v>2</v>
      </c>
      <c r="L94" s="192">
        <f>N83</f>
        <v>1</v>
      </c>
      <c r="M94" s="192">
        <f>T83</f>
        <v>2</v>
      </c>
      <c r="N94" s="428">
        <f>COUNTIF(F95:M95,"○")*3+COUNTIF(F95:M95,"△")</f>
        <v>0</v>
      </c>
      <c r="O94" s="428">
        <f>H94-I94+J94-K94+L94-M94</f>
        <v>-7</v>
      </c>
      <c r="P94" s="428">
        <v>4</v>
      </c>
      <c r="Q94" s="176"/>
      <c r="R94" s="478" t="str">
        <f>R58</f>
        <v>豊郷ＪＦＣ宇都宮</v>
      </c>
      <c r="S94" s="479"/>
      <c r="T94" s="479"/>
      <c r="U94" s="480"/>
      <c r="V94" s="424"/>
      <c r="W94" s="425"/>
      <c r="X94" s="192">
        <f>N71</f>
        <v>0</v>
      </c>
      <c r="Y94" s="192">
        <f>T71</f>
        <v>0</v>
      </c>
      <c r="Z94" s="192">
        <f>N79</f>
        <v>1</v>
      </c>
      <c r="AA94" s="192">
        <f>T79</f>
        <v>0</v>
      </c>
      <c r="AB94" s="192">
        <f>N87</f>
        <v>2</v>
      </c>
      <c r="AC94" s="192">
        <f>T87</f>
        <v>0</v>
      </c>
      <c r="AD94" s="428">
        <f>COUNTIF(V95:AC95,"○")*3+COUNTIF(V95:AC95,"△")</f>
        <v>7</v>
      </c>
      <c r="AE94" s="428">
        <f>X94-Y94+Z94-AA94+AB94-AC94</f>
        <v>3</v>
      </c>
      <c r="AF94" s="428">
        <v>1</v>
      </c>
    </row>
    <row r="95" spans="2:33" ht="20.100000000000001" customHeight="1">
      <c r="B95" s="421"/>
      <c r="C95" s="422"/>
      <c r="D95" s="422"/>
      <c r="E95" s="423"/>
      <c r="F95" s="426"/>
      <c r="G95" s="427"/>
      <c r="H95" s="458" t="str">
        <f>IF(H94&gt;I94,"○",IF(H94&lt;I94,"×",IF(H94=I94,"△")))</f>
        <v>×</v>
      </c>
      <c r="I95" s="459"/>
      <c r="J95" s="458" t="str">
        <f>IF(J94&gt;K94,"○",IF(J94&lt;K94,"×",IF(J94=K94,"△")))</f>
        <v>×</v>
      </c>
      <c r="K95" s="459"/>
      <c r="L95" s="458" t="str">
        <f>IF(L94&gt;M94,"○",IF(L94&lt;M94,"×",IF(L94=M94,"△")))</f>
        <v>×</v>
      </c>
      <c r="M95" s="459"/>
      <c r="N95" s="429"/>
      <c r="O95" s="429"/>
      <c r="P95" s="429"/>
      <c r="Q95" s="176"/>
      <c r="R95" s="481"/>
      <c r="S95" s="482"/>
      <c r="T95" s="482"/>
      <c r="U95" s="483"/>
      <c r="V95" s="426"/>
      <c r="W95" s="427"/>
      <c r="X95" s="458" t="str">
        <f>IF(X94&gt;Y94,"○",IF(X94&lt;Y94,"×",IF(X94=Y94,"△")))</f>
        <v>△</v>
      </c>
      <c r="Y95" s="459"/>
      <c r="Z95" s="458" t="str">
        <f>IF(Z94&gt;AA94,"○",IF(Z94&lt;AA94,"×",IF(Z94=AA94,"△")))</f>
        <v>○</v>
      </c>
      <c r="AA95" s="459"/>
      <c r="AB95" s="458" t="str">
        <f>IF(AB94&gt;AC94,"○",IF(AB94&lt;AC94,"×",IF(AB94=AC94,"△")))</f>
        <v>○</v>
      </c>
      <c r="AC95" s="459"/>
      <c r="AD95" s="429"/>
      <c r="AE95" s="429"/>
      <c r="AF95" s="429"/>
    </row>
    <row r="96" spans="2:33" ht="20.100000000000001" customHeight="1">
      <c r="B96" s="466" t="str">
        <f>G58</f>
        <v>さくらシティＦＣ</v>
      </c>
      <c r="C96" s="467"/>
      <c r="D96" s="467"/>
      <c r="E96" s="468"/>
      <c r="F96" s="192">
        <f>I94</f>
        <v>5</v>
      </c>
      <c r="G96" s="192">
        <f>H94</f>
        <v>0</v>
      </c>
      <c r="H96" s="424"/>
      <c r="I96" s="425"/>
      <c r="J96" s="192">
        <f>N85</f>
        <v>5</v>
      </c>
      <c r="K96" s="192">
        <f>T85</f>
        <v>0</v>
      </c>
      <c r="L96" s="192">
        <f>N77</f>
        <v>10</v>
      </c>
      <c r="M96" s="192">
        <f>T77</f>
        <v>0</v>
      </c>
      <c r="N96" s="428">
        <f>COUNTIF(F97:M97,"○")*3+COUNTIF(F97:M97,"△")</f>
        <v>9</v>
      </c>
      <c r="O96" s="428">
        <f>F96-G96+J96-K96+L96-M96</f>
        <v>20</v>
      </c>
      <c r="P96" s="428">
        <v>1</v>
      </c>
      <c r="Q96" s="176"/>
      <c r="R96" s="430" t="str">
        <f>V58</f>
        <v>益子ＳＣ</v>
      </c>
      <c r="S96" s="431"/>
      <c r="T96" s="431"/>
      <c r="U96" s="432"/>
      <c r="V96" s="192">
        <f>Y94</f>
        <v>0</v>
      </c>
      <c r="W96" s="192">
        <f>X94</f>
        <v>0</v>
      </c>
      <c r="X96" s="424"/>
      <c r="Y96" s="425"/>
      <c r="Z96" s="192">
        <f>N89</f>
        <v>1</v>
      </c>
      <c r="AA96" s="192">
        <f>T89</f>
        <v>0</v>
      </c>
      <c r="AB96" s="192">
        <f>N81</f>
        <v>0</v>
      </c>
      <c r="AC96" s="192">
        <f>T81</f>
        <v>0</v>
      </c>
      <c r="AD96" s="428">
        <f>COUNTIF(V97:AC97,"○")*3+COUNTIF(V97:AC97,"△")</f>
        <v>5</v>
      </c>
      <c r="AE96" s="428">
        <f>V96-W96+Z96-AA96+AB96-AC96</f>
        <v>1</v>
      </c>
      <c r="AF96" s="428">
        <v>2</v>
      </c>
    </row>
    <row r="97" spans="2:32" ht="20.100000000000001" customHeight="1">
      <c r="B97" s="469"/>
      <c r="C97" s="470"/>
      <c r="D97" s="470"/>
      <c r="E97" s="471"/>
      <c r="F97" s="458" t="str">
        <f>IF(F96&gt;G96,"○",IF(F96&lt;G96,"×",IF(F96=G96,"△")))</f>
        <v>○</v>
      </c>
      <c r="G97" s="459"/>
      <c r="H97" s="426"/>
      <c r="I97" s="427"/>
      <c r="J97" s="458" t="str">
        <f>IF(J96&gt;K96,"○",IF(J96&lt;K96,"×",IF(J96=K96,"△")))</f>
        <v>○</v>
      </c>
      <c r="K97" s="459"/>
      <c r="L97" s="458" t="str">
        <f>IF(L96&gt;M96,"○",IF(L96&lt;M96,"×",IF(L96=M96,"△")))</f>
        <v>○</v>
      </c>
      <c r="M97" s="459"/>
      <c r="N97" s="429"/>
      <c r="O97" s="429"/>
      <c r="P97" s="429"/>
      <c r="Q97" s="176"/>
      <c r="R97" s="433"/>
      <c r="S97" s="434"/>
      <c r="T97" s="434"/>
      <c r="U97" s="435"/>
      <c r="V97" s="458" t="str">
        <f>IF(V96&gt;W96,"○",IF(V96&lt;W96,"×",IF(V96=W96,"△")))</f>
        <v>△</v>
      </c>
      <c r="W97" s="459"/>
      <c r="X97" s="426"/>
      <c r="Y97" s="427"/>
      <c r="Z97" s="458" t="str">
        <f>IF(Z96&gt;AA96,"○",IF(Z96&lt;AA96,"×",IF(Z96=AA96,"△")))</f>
        <v>○</v>
      </c>
      <c r="AA97" s="459"/>
      <c r="AB97" s="458" t="str">
        <f>IF(AB96&gt;AC96,"○",IF(AB96&lt;AC96,"×",IF(AB96=AC96,"△")))</f>
        <v>△</v>
      </c>
      <c r="AC97" s="459"/>
      <c r="AD97" s="429"/>
      <c r="AE97" s="429"/>
      <c r="AF97" s="429"/>
    </row>
    <row r="98" spans="2:32" ht="20.100000000000001" customHeight="1">
      <c r="B98" s="418" t="str">
        <f>K58</f>
        <v>ＦＣ　ＳＨＵＪＡＫＵ</v>
      </c>
      <c r="C98" s="419"/>
      <c r="D98" s="419"/>
      <c r="E98" s="420"/>
      <c r="F98" s="192">
        <f>K94</f>
        <v>2</v>
      </c>
      <c r="G98" s="192">
        <f>J94</f>
        <v>1</v>
      </c>
      <c r="H98" s="192">
        <f>K96</f>
        <v>0</v>
      </c>
      <c r="I98" s="192">
        <f>J96</f>
        <v>5</v>
      </c>
      <c r="J98" s="424"/>
      <c r="K98" s="425"/>
      <c r="L98" s="192">
        <f>N69</f>
        <v>1</v>
      </c>
      <c r="M98" s="192">
        <f>T69</f>
        <v>0</v>
      </c>
      <c r="N98" s="428">
        <f>COUNTIF(F99:M99,"○")*3+COUNTIF(F99:M99,"△")</f>
        <v>6</v>
      </c>
      <c r="O98" s="428">
        <f>F98-G98+H98-I98+L98-M98</f>
        <v>-3</v>
      </c>
      <c r="P98" s="428">
        <v>2</v>
      </c>
      <c r="Q98" s="176"/>
      <c r="R98" s="440" t="str">
        <f>Z58</f>
        <v>フットボールクラブガナドール大田原Ｕ１２</v>
      </c>
      <c r="S98" s="476"/>
      <c r="T98" s="476"/>
      <c r="U98" s="441"/>
      <c r="V98" s="192">
        <f>AA94</f>
        <v>0</v>
      </c>
      <c r="W98" s="192">
        <f>Z94</f>
        <v>1</v>
      </c>
      <c r="X98" s="192">
        <f>AA96</f>
        <v>0</v>
      </c>
      <c r="Y98" s="192">
        <f>Z96</f>
        <v>1</v>
      </c>
      <c r="Z98" s="424"/>
      <c r="AA98" s="425"/>
      <c r="AB98" s="192">
        <f>N73</f>
        <v>2</v>
      </c>
      <c r="AC98" s="192">
        <f>T73</f>
        <v>0</v>
      </c>
      <c r="AD98" s="428">
        <f>COUNTIF(V99:AC99,"○")*3+COUNTIF(V99:AC99,"△")</f>
        <v>3</v>
      </c>
      <c r="AE98" s="428">
        <f>V98-W98+X98-Y98+AB98-AC98</f>
        <v>0</v>
      </c>
      <c r="AF98" s="428">
        <v>3</v>
      </c>
    </row>
    <row r="99" spans="2:32" ht="20.100000000000001" customHeight="1">
      <c r="B99" s="421"/>
      <c r="C99" s="422"/>
      <c r="D99" s="422"/>
      <c r="E99" s="423"/>
      <c r="F99" s="458" t="str">
        <f>IF(F98&gt;G98,"○",IF(F98&lt;G98,"×",IF(F98=G98,"△")))</f>
        <v>○</v>
      </c>
      <c r="G99" s="459"/>
      <c r="H99" s="458" t="str">
        <f>IF(H98&gt;I98,"○",IF(H98&lt;I98,"×",IF(H98=I98,"△")))</f>
        <v>×</v>
      </c>
      <c r="I99" s="459"/>
      <c r="J99" s="426"/>
      <c r="K99" s="427"/>
      <c r="L99" s="458" t="str">
        <f>IF(L98&gt;M98,"○",IF(L98&lt;M98,"×",IF(L98=M98,"△")))</f>
        <v>○</v>
      </c>
      <c r="M99" s="459"/>
      <c r="N99" s="429"/>
      <c r="O99" s="429"/>
      <c r="P99" s="429"/>
      <c r="Q99" s="176"/>
      <c r="R99" s="442"/>
      <c r="S99" s="477"/>
      <c r="T99" s="477"/>
      <c r="U99" s="443"/>
      <c r="V99" s="458" t="str">
        <f>IF(V98&gt;W98,"○",IF(V98&lt;W98,"×",IF(V98=W98,"△")))</f>
        <v>×</v>
      </c>
      <c r="W99" s="459"/>
      <c r="X99" s="458" t="str">
        <f>IF(X98&gt;Y98,"○",IF(X98&lt;Y98,"×",IF(X98=Y98,"△")))</f>
        <v>×</v>
      </c>
      <c r="Y99" s="459"/>
      <c r="Z99" s="426"/>
      <c r="AA99" s="427"/>
      <c r="AB99" s="458" t="str">
        <f>IF(AB98&gt;AC98,"○",IF(AB98&lt;AC98,"×",IF(AB98=AC98,"△")))</f>
        <v>○</v>
      </c>
      <c r="AC99" s="459"/>
      <c r="AD99" s="429"/>
      <c r="AE99" s="429"/>
      <c r="AF99" s="429"/>
    </row>
    <row r="100" spans="2:32" ht="20.100000000000001" customHeight="1">
      <c r="B100" s="430" t="str">
        <f>O58</f>
        <v>ＦＣみらい</v>
      </c>
      <c r="C100" s="431"/>
      <c r="D100" s="431"/>
      <c r="E100" s="432"/>
      <c r="F100" s="192">
        <f>M94</f>
        <v>2</v>
      </c>
      <c r="G100" s="192">
        <f>L94</f>
        <v>1</v>
      </c>
      <c r="H100" s="192">
        <f>M96</f>
        <v>0</v>
      </c>
      <c r="I100" s="192">
        <f>L96</f>
        <v>10</v>
      </c>
      <c r="J100" s="192">
        <f>M98</f>
        <v>0</v>
      </c>
      <c r="K100" s="192">
        <f>L98</f>
        <v>1</v>
      </c>
      <c r="L100" s="424"/>
      <c r="M100" s="425"/>
      <c r="N100" s="428">
        <f>COUNTIF(F101:M101,"○")*3+COUNTIF(F101:M101,"△")</f>
        <v>3</v>
      </c>
      <c r="O100" s="428">
        <f>F100-G100+H100-I100+J100-K100</f>
        <v>-10</v>
      </c>
      <c r="P100" s="428">
        <v>3</v>
      </c>
      <c r="Q100" s="176"/>
      <c r="R100" s="418" t="str">
        <f>AD58</f>
        <v>栃木ウーヴァＦＣ・Ｕ－１０　セレソン</v>
      </c>
      <c r="S100" s="419"/>
      <c r="T100" s="419"/>
      <c r="U100" s="420"/>
      <c r="V100" s="192">
        <f>AC94</f>
        <v>0</v>
      </c>
      <c r="W100" s="192">
        <f>AB94</f>
        <v>2</v>
      </c>
      <c r="X100" s="192">
        <f>AC96</f>
        <v>0</v>
      </c>
      <c r="Y100" s="192">
        <f>AB96</f>
        <v>0</v>
      </c>
      <c r="Z100" s="192">
        <f>AC98</f>
        <v>0</v>
      </c>
      <c r="AA100" s="192">
        <f>AB98</f>
        <v>2</v>
      </c>
      <c r="AB100" s="424"/>
      <c r="AC100" s="425"/>
      <c r="AD100" s="428">
        <f>COUNTIF(V101:AC101,"○")*3+COUNTIF(V101:AC101,"△")</f>
        <v>1</v>
      </c>
      <c r="AE100" s="428">
        <f>V100-W100+X100-Y100+Z100-AA100</f>
        <v>-4</v>
      </c>
      <c r="AF100" s="428">
        <v>4</v>
      </c>
    </row>
    <row r="101" spans="2:32" ht="20.100000000000001" customHeight="1">
      <c r="B101" s="433"/>
      <c r="C101" s="434"/>
      <c r="D101" s="434"/>
      <c r="E101" s="435"/>
      <c r="F101" s="458" t="str">
        <f>IF(F100&gt;G100,"○",IF(F100&lt;G100,"×",IF(F100=G100,"△")))</f>
        <v>○</v>
      </c>
      <c r="G101" s="459"/>
      <c r="H101" s="458" t="str">
        <f>IF(H100&gt;I100,"○",IF(H100&lt;I100,"×",IF(H100=I100,"△")))</f>
        <v>×</v>
      </c>
      <c r="I101" s="459"/>
      <c r="J101" s="458" t="str">
        <f>IF(J100&gt;K100,"○",IF(J100&lt;K100,"×",IF(J100=K100,"△")))</f>
        <v>×</v>
      </c>
      <c r="K101" s="459"/>
      <c r="L101" s="426"/>
      <c r="M101" s="427"/>
      <c r="N101" s="429"/>
      <c r="O101" s="429"/>
      <c r="P101" s="429"/>
      <c r="Q101" s="176"/>
      <c r="R101" s="421"/>
      <c r="S101" s="422"/>
      <c r="T101" s="422"/>
      <c r="U101" s="423"/>
      <c r="V101" s="458" t="str">
        <f>IF(V100&gt;W100,"○",IF(V100&lt;W100,"×",IF(V100=W100,"△")))</f>
        <v>×</v>
      </c>
      <c r="W101" s="459"/>
      <c r="X101" s="458" t="str">
        <f>IF(X100&gt;Y100,"○",IF(X100&lt;Y100,"×",IF(X100=Y100,"△")))</f>
        <v>△</v>
      </c>
      <c r="Y101" s="459"/>
      <c r="Z101" s="458" t="str">
        <f>IF(Z100&gt;AA100,"○",IF(Z100&lt;AA100,"×",IF(Z100=AA100,"△")))</f>
        <v>×</v>
      </c>
      <c r="AA101" s="459"/>
      <c r="AB101" s="426"/>
      <c r="AC101" s="427"/>
      <c r="AD101" s="429"/>
      <c r="AE101" s="429"/>
      <c r="AF101" s="429"/>
    </row>
    <row r="102" spans="2:32" ht="20.100000000000001" customHeight="1"/>
  </sheetData>
  <mergeCells count="538">
    <mergeCell ref="B100:E101"/>
    <mergeCell ref="L100:M101"/>
    <mergeCell ref="N100:N101"/>
    <mergeCell ref="O100:O101"/>
    <mergeCell ref="P100:P101"/>
    <mergeCell ref="R100:U101"/>
    <mergeCell ref="AE98:AE99"/>
    <mergeCell ref="AB100:AC101"/>
    <mergeCell ref="AD100:AD101"/>
    <mergeCell ref="AE100:AE101"/>
    <mergeCell ref="B98:E99"/>
    <mergeCell ref="AF100:AF101"/>
    <mergeCell ref="F101:G101"/>
    <mergeCell ref="H101:I101"/>
    <mergeCell ref="J101:K101"/>
    <mergeCell ref="V101:W101"/>
    <mergeCell ref="X101:Y101"/>
    <mergeCell ref="Z101:AA101"/>
    <mergeCell ref="J98:K99"/>
    <mergeCell ref="N98:N99"/>
    <mergeCell ref="O98:O99"/>
    <mergeCell ref="P98:P99"/>
    <mergeCell ref="R98:U99"/>
    <mergeCell ref="Z98:AA99"/>
    <mergeCell ref="AD98:AD99"/>
    <mergeCell ref="AF96:AF97"/>
    <mergeCell ref="J97:K97"/>
    <mergeCell ref="L97:M97"/>
    <mergeCell ref="V97:W97"/>
    <mergeCell ref="Z97:AA97"/>
    <mergeCell ref="AB97:AC97"/>
    <mergeCell ref="AF98:AF99"/>
    <mergeCell ref="F99:G99"/>
    <mergeCell ref="H99:I99"/>
    <mergeCell ref="L99:M99"/>
    <mergeCell ref="V99:W99"/>
    <mergeCell ref="X99:Y99"/>
    <mergeCell ref="AB99:AC99"/>
    <mergeCell ref="H95:I95"/>
    <mergeCell ref="J95:K95"/>
    <mergeCell ref="L95:M95"/>
    <mergeCell ref="X95:Y95"/>
    <mergeCell ref="Z95:AA95"/>
    <mergeCell ref="AB95:AC95"/>
    <mergeCell ref="X96:Y97"/>
    <mergeCell ref="AD96:AD97"/>
    <mergeCell ref="AE96:AE97"/>
    <mergeCell ref="AF92:AF93"/>
    <mergeCell ref="V92:W93"/>
    <mergeCell ref="X92:Y93"/>
    <mergeCell ref="Z92:AA93"/>
    <mergeCell ref="AB92:AC93"/>
    <mergeCell ref="AD92:AD93"/>
    <mergeCell ref="AE92:AE93"/>
    <mergeCell ref="B96:E97"/>
    <mergeCell ref="H96:I97"/>
    <mergeCell ref="N96:N97"/>
    <mergeCell ref="O96:O97"/>
    <mergeCell ref="P96:P97"/>
    <mergeCell ref="R96:U97"/>
    <mergeCell ref="F97:G97"/>
    <mergeCell ref="B94:E95"/>
    <mergeCell ref="F94:G95"/>
    <mergeCell ref="N94:N95"/>
    <mergeCell ref="O94:O95"/>
    <mergeCell ref="P94:P95"/>
    <mergeCell ref="R94:U95"/>
    <mergeCell ref="V94:W95"/>
    <mergeCell ref="AD94:AD95"/>
    <mergeCell ref="AE94:AE95"/>
    <mergeCell ref="AF94:AF95"/>
    <mergeCell ref="B92:E93"/>
    <mergeCell ref="F92:G93"/>
    <mergeCell ref="H92:I93"/>
    <mergeCell ref="J92:K93"/>
    <mergeCell ref="L92:M93"/>
    <mergeCell ref="N92:N93"/>
    <mergeCell ref="O92:O93"/>
    <mergeCell ref="P92:P93"/>
    <mergeCell ref="R92:U93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T89:T90"/>
    <mergeCell ref="T87:T88"/>
    <mergeCell ref="U87:AA88"/>
    <mergeCell ref="AC87:AC88"/>
    <mergeCell ref="AD87:AD88"/>
    <mergeCell ref="AE87:AE88"/>
    <mergeCell ref="AG89:AG90"/>
    <mergeCell ref="U89:AA90"/>
    <mergeCell ref="AC89:AC90"/>
    <mergeCell ref="AD89:AD90"/>
    <mergeCell ref="AE89:AE90"/>
    <mergeCell ref="AF89:AF90"/>
    <mergeCell ref="B87:B88"/>
    <mergeCell ref="C87:C88"/>
    <mergeCell ref="D87:F88"/>
    <mergeCell ref="G87:M88"/>
    <mergeCell ref="N87:N88"/>
    <mergeCell ref="O87:O88"/>
    <mergeCell ref="S87:S88"/>
    <mergeCell ref="S85:S86"/>
    <mergeCell ref="T85:T86"/>
    <mergeCell ref="B85:B86"/>
    <mergeCell ref="C85:C86"/>
    <mergeCell ref="D85:F86"/>
    <mergeCell ref="G85:M86"/>
    <mergeCell ref="N85:N86"/>
    <mergeCell ref="O85:O86"/>
    <mergeCell ref="B81:B82"/>
    <mergeCell ref="C81:C82"/>
    <mergeCell ref="D81:F82"/>
    <mergeCell ref="G81:M82"/>
    <mergeCell ref="N81:N82"/>
    <mergeCell ref="O81:O82"/>
    <mergeCell ref="AE85:AE86"/>
    <mergeCell ref="AF85:AF86"/>
    <mergeCell ref="AG85:AG86"/>
    <mergeCell ref="U85:AA86"/>
    <mergeCell ref="AC85:AC86"/>
    <mergeCell ref="AD85:AD86"/>
    <mergeCell ref="B83:B84"/>
    <mergeCell ref="C83:C84"/>
    <mergeCell ref="D83:F84"/>
    <mergeCell ref="G83:M84"/>
    <mergeCell ref="N83:N84"/>
    <mergeCell ref="O83:O84"/>
    <mergeCell ref="S83:S84"/>
    <mergeCell ref="T83:T84"/>
    <mergeCell ref="U83:AA84"/>
    <mergeCell ref="N77:N78"/>
    <mergeCell ref="U79:AA80"/>
    <mergeCell ref="AC79:AC80"/>
    <mergeCell ref="AD79:AD80"/>
    <mergeCell ref="AC83:AC84"/>
    <mergeCell ref="AD83:AD84"/>
    <mergeCell ref="AE83:AE84"/>
    <mergeCell ref="AF83:AF84"/>
    <mergeCell ref="AG83:AG84"/>
    <mergeCell ref="AG81:AG82"/>
    <mergeCell ref="U81:AA82"/>
    <mergeCell ref="AC81:AC82"/>
    <mergeCell ref="AD81:AD82"/>
    <mergeCell ref="AE81:AE82"/>
    <mergeCell ref="AF81:AF82"/>
    <mergeCell ref="B73:B74"/>
    <mergeCell ref="C73:C74"/>
    <mergeCell ref="D73:F74"/>
    <mergeCell ref="S81:S82"/>
    <mergeCell ref="T81:T82"/>
    <mergeCell ref="T79:T80"/>
    <mergeCell ref="AE77:AE78"/>
    <mergeCell ref="AF77:AF78"/>
    <mergeCell ref="B79:B80"/>
    <mergeCell ref="C79:C80"/>
    <mergeCell ref="D79:F80"/>
    <mergeCell ref="G79:M80"/>
    <mergeCell ref="N79:N80"/>
    <mergeCell ref="O79:O80"/>
    <mergeCell ref="S79:S80"/>
    <mergeCell ref="S77:S78"/>
    <mergeCell ref="T77:T78"/>
    <mergeCell ref="U77:AA78"/>
    <mergeCell ref="AC77:AC78"/>
    <mergeCell ref="AD77:AD78"/>
    <mergeCell ref="B77:B78"/>
    <mergeCell ref="C77:C78"/>
    <mergeCell ref="D77:F78"/>
    <mergeCell ref="G77:M78"/>
    <mergeCell ref="B75:B76"/>
    <mergeCell ref="C75:C76"/>
    <mergeCell ref="D75:F76"/>
    <mergeCell ref="G75:M76"/>
    <mergeCell ref="N75:N76"/>
    <mergeCell ref="O75:O76"/>
    <mergeCell ref="S75:S76"/>
    <mergeCell ref="T75:T76"/>
    <mergeCell ref="U75:AA76"/>
    <mergeCell ref="AC75:AC76"/>
    <mergeCell ref="AD75:AD76"/>
    <mergeCell ref="AE75:AE76"/>
    <mergeCell ref="O77:O78"/>
    <mergeCell ref="AF79:AF80"/>
    <mergeCell ref="AG79:AG80"/>
    <mergeCell ref="AF75:AF76"/>
    <mergeCell ref="AG75:AG76"/>
    <mergeCell ref="AG77:AG78"/>
    <mergeCell ref="AE79:AE80"/>
    <mergeCell ref="G73:M74"/>
    <mergeCell ref="N73:N74"/>
    <mergeCell ref="O73:O74"/>
    <mergeCell ref="S73:S74"/>
    <mergeCell ref="T73:T74"/>
    <mergeCell ref="T71:T72"/>
    <mergeCell ref="AE69:AE70"/>
    <mergeCell ref="AF69:AF70"/>
    <mergeCell ref="AG69:AG70"/>
    <mergeCell ref="U69:AA70"/>
    <mergeCell ref="AC69:AC70"/>
    <mergeCell ref="AD69:AD70"/>
    <mergeCell ref="AF71:AF72"/>
    <mergeCell ref="AG71:AG72"/>
    <mergeCell ref="U71:AA72"/>
    <mergeCell ref="AC71:AC72"/>
    <mergeCell ref="AD71:AD72"/>
    <mergeCell ref="AE71:AE72"/>
    <mergeCell ref="AG73:AG74"/>
    <mergeCell ref="U73:AA74"/>
    <mergeCell ref="AC73:AC74"/>
    <mergeCell ref="AD73:AD74"/>
    <mergeCell ref="AE73:AE74"/>
    <mergeCell ref="AF73:AF74"/>
    <mergeCell ref="B71:B72"/>
    <mergeCell ref="C71:C72"/>
    <mergeCell ref="D71:F72"/>
    <mergeCell ref="G71:M72"/>
    <mergeCell ref="N71:N72"/>
    <mergeCell ref="O71:O72"/>
    <mergeCell ref="S71:S72"/>
    <mergeCell ref="S69:S70"/>
    <mergeCell ref="T69:T70"/>
    <mergeCell ref="B69:B70"/>
    <mergeCell ref="C69:C70"/>
    <mergeCell ref="D69:F70"/>
    <mergeCell ref="G69:M70"/>
    <mergeCell ref="N69:N70"/>
    <mergeCell ref="O69:O70"/>
    <mergeCell ref="AE67:AE68"/>
    <mergeCell ref="AF67:AF68"/>
    <mergeCell ref="AG67:AG68"/>
    <mergeCell ref="AD58:AE65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C58:D65"/>
    <mergeCell ref="G58:H65"/>
    <mergeCell ref="K58:L65"/>
    <mergeCell ref="O58:P65"/>
    <mergeCell ref="R58:S65"/>
    <mergeCell ref="V58:W65"/>
    <mergeCell ref="Z58:AA65"/>
    <mergeCell ref="AC67:AC68"/>
    <mergeCell ref="AD67:AD68"/>
    <mergeCell ref="I52:M52"/>
    <mergeCell ref="T52:W52"/>
    <mergeCell ref="X52:AG52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AD57:AE57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B49:E50"/>
    <mergeCell ref="L49:M50"/>
    <mergeCell ref="N49:N50"/>
    <mergeCell ref="O49:O50"/>
    <mergeCell ref="P49:P50"/>
    <mergeCell ref="R49:U50"/>
    <mergeCell ref="AF45:AF46"/>
    <mergeCell ref="J46:K46"/>
    <mergeCell ref="L46:M46"/>
    <mergeCell ref="V46:W46"/>
    <mergeCell ref="Z46:AA46"/>
    <mergeCell ref="AB46:AC46"/>
    <mergeCell ref="AF47:AF48"/>
    <mergeCell ref="F48:G48"/>
    <mergeCell ref="H48:I48"/>
    <mergeCell ref="L48:M48"/>
    <mergeCell ref="V48:W48"/>
    <mergeCell ref="X48:Y48"/>
    <mergeCell ref="AB48:AC48"/>
    <mergeCell ref="Z47:AA48"/>
    <mergeCell ref="AD47:AD48"/>
    <mergeCell ref="AE47:AE48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1:AF42"/>
    <mergeCell ref="V41:W42"/>
    <mergeCell ref="X41:Y42"/>
    <mergeCell ref="Z41:AA42"/>
    <mergeCell ref="AB41:AC42"/>
    <mergeCell ref="AD41:AD42"/>
    <mergeCell ref="AE41:AE42"/>
    <mergeCell ref="B45:E46"/>
    <mergeCell ref="H45:I46"/>
    <mergeCell ref="N45:N46"/>
    <mergeCell ref="O45:O46"/>
    <mergeCell ref="P45:P46"/>
    <mergeCell ref="R45:U46"/>
    <mergeCell ref="F46:G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F43:AF44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U36:AA37"/>
    <mergeCell ref="AC36:AC37"/>
    <mergeCell ref="AD36:AD37"/>
    <mergeCell ref="AF36:AF37"/>
    <mergeCell ref="AE36:AE37"/>
    <mergeCell ref="AG38:AG39"/>
    <mergeCell ref="U38:AA39"/>
    <mergeCell ref="AC38:AC39"/>
    <mergeCell ref="AD38:AD39"/>
    <mergeCell ref="AF38:AF39"/>
    <mergeCell ref="AE38:AE39"/>
    <mergeCell ref="B38:B39"/>
    <mergeCell ref="C38:C39"/>
    <mergeCell ref="D38:F39"/>
    <mergeCell ref="G38:M39"/>
    <mergeCell ref="N38:N39"/>
    <mergeCell ref="O38:O39"/>
    <mergeCell ref="S38:S39"/>
    <mergeCell ref="T38:T39"/>
    <mergeCell ref="T36:T37"/>
    <mergeCell ref="N30:N31"/>
    <mergeCell ref="O30:O31"/>
    <mergeCell ref="AE34:AE35"/>
    <mergeCell ref="AG34:AG35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U34:AA35"/>
    <mergeCell ref="AC34:AC35"/>
    <mergeCell ref="AD34:AD35"/>
    <mergeCell ref="AF34:AF35"/>
    <mergeCell ref="B34:B35"/>
    <mergeCell ref="C34:C35"/>
    <mergeCell ref="D34:F35"/>
    <mergeCell ref="G34:M35"/>
    <mergeCell ref="N34:N35"/>
    <mergeCell ref="O34:O35"/>
    <mergeCell ref="AG36:AG37"/>
    <mergeCell ref="AC32:AC33"/>
    <mergeCell ref="AD32:AD33"/>
    <mergeCell ref="AF32:AF33"/>
    <mergeCell ref="AE32:AE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C30:AC31"/>
    <mergeCell ref="AD30:AD31"/>
    <mergeCell ref="AF30:AF31"/>
    <mergeCell ref="AE30:AE31"/>
    <mergeCell ref="B30:B31"/>
    <mergeCell ref="C30:C31"/>
    <mergeCell ref="D30:F31"/>
    <mergeCell ref="G30:M31"/>
    <mergeCell ref="B22:B23"/>
    <mergeCell ref="C22:C23"/>
    <mergeCell ref="D22:F23"/>
    <mergeCell ref="S30:S31"/>
    <mergeCell ref="T30:T31"/>
    <mergeCell ref="T28:T29"/>
    <mergeCell ref="AE26:AE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C26:AC27"/>
    <mergeCell ref="AD26:AD27"/>
    <mergeCell ref="B26:B27"/>
    <mergeCell ref="C26:C27"/>
    <mergeCell ref="D26:F27"/>
    <mergeCell ref="G26:M27"/>
    <mergeCell ref="N26:N27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AC24:AC25"/>
    <mergeCell ref="AD24:AD25"/>
    <mergeCell ref="AF24:AF25"/>
    <mergeCell ref="AE24:AE25"/>
    <mergeCell ref="O26:O27"/>
    <mergeCell ref="AG28:AG29"/>
    <mergeCell ref="AG24:AG25"/>
    <mergeCell ref="AG26:AG27"/>
    <mergeCell ref="AE28:AE29"/>
    <mergeCell ref="AF26:AF27"/>
    <mergeCell ref="U28:AA29"/>
    <mergeCell ref="AC28:AC29"/>
    <mergeCell ref="AD28:AD29"/>
    <mergeCell ref="AF28:AF29"/>
    <mergeCell ref="G22:M23"/>
    <mergeCell ref="N22:N23"/>
    <mergeCell ref="O22:O23"/>
    <mergeCell ref="S22:S23"/>
    <mergeCell ref="T22:T23"/>
    <mergeCell ref="T20:T21"/>
    <mergeCell ref="AE18:AE19"/>
    <mergeCell ref="AG18:AG19"/>
    <mergeCell ref="U18:AA19"/>
    <mergeCell ref="AC18:AC19"/>
    <mergeCell ref="AD18:AD19"/>
    <mergeCell ref="AF18:AF19"/>
    <mergeCell ref="AG20:AG21"/>
    <mergeCell ref="U20:AA21"/>
    <mergeCell ref="AC20:AC21"/>
    <mergeCell ref="AD20:AD21"/>
    <mergeCell ref="AF20:AF21"/>
    <mergeCell ref="AE20:AE21"/>
    <mergeCell ref="AG22:AG23"/>
    <mergeCell ref="U22:AA23"/>
    <mergeCell ref="AC22:AC23"/>
    <mergeCell ref="AD22:AD23"/>
    <mergeCell ref="AF22:AF23"/>
    <mergeCell ref="AE22:AE23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AF16:AF17"/>
    <mergeCell ref="AE16:AE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C16:AC17"/>
    <mergeCell ref="AD16:AD17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30" width="5.44140625" style="207" customWidth="1"/>
    <col min="31" max="31" width="6.33203125" style="207" customWidth="1"/>
    <col min="32" max="35" width="5.44140625" style="207" customWidth="1"/>
    <col min="36" max="257" width="9" style="207"/>
    <col min="258" max="285" width="5.6640625" style="207" customWidth="1"/>
    <col min="286" max="513" width="9" style="207"/>
    <col min="514" max="541" width="5.6640625" style="207" customWidth="1"/>
    <col min="542" max="769" width="9" style="207"/>
    <col min="770" max="797" width="5.6640625" style="207" customWidth="1"/>
    <col min="798" max="1025" width="9" style="207"/>
    <col min="1026" max="1053" width="5.6640625" style="207" customWidth="1"/>
    <col min="1054" max="1281" width="9" style="207"/>
    <col min="1282" max="1309" width="5.6640625" style="207" customWidth="1"/>
    <col min="1310" max="1537" width="9" style="207"/>
    <col min="1538" max="1565" width="5.6640625" style="207" customWidth="1"/>
    <col min="1566" max="1793" width="9" style="207"/>
    <col min="1794" max="1821" width="5.6640625" style="207" customWidth="1"/>
    <col min="1822" max="2049" width="9" style="207"/>
    <col min="2050" max="2077" width="5.6640625" style="207" customWidth="1"/>
    <col min="2078" max="2305" width="9" style="207"/>
    <col min="2306" max="2333" width="5.6640625" style="207" customWidth="1"/>
    <col min="2334" max="2561" width="9" style="207"/>
    <col min="2562" max="2589" width="5.6640625" style="207" customWidth="1"/>
    <col min="2590" max="2817" width="9" style="207"/>
    <col min="2818" max="2845" width="5.6640625" style="207" customWidth="1"/>
    <col min="2846" max="3073" width="9" style="207"/>
    <col min="3074" max="3101" width="5.6640625" style="207" customWidth="1"/>
    <col min="3102" max="3329" width="9" style="207"/>
    <col min="3330" max="3357" width="5.6640625" style="207" customWidth="1"/>
    <col min="3358" max="3585" width="9" style="207"/>
    <col min="3586" max="3613" width="5.6640625" style="207" customWidth="1"/>
    <col min="3614" max="3841" width="9" style="207"/>
    <col min="3842" max="3869" width="5.6640625" style="207" customWidth="1"/>
    <col min="3870" max="4097" width="9" style="207"/>
    <col min="4098" max="4125" width="5.6640625" style="207" customWidth="1"/>
    <col min="4126" max="4353" width="9" style="207"/>
    <col min="4354" max="4381" width="5.6640625" style="207" customWidth="1"/>
    <col min="4382" max="4609" width="9" style="207"/>
    <col min="4610" max="4637" width="5.6640625" style="207" customWidth="1"/>
    <col min="4638" max="4865" width="9" style="207"/>
    <col min="4866" max="4893" width="5.6640625" style="207" customWidth="1"/>
    <col min="4894" max="5121" width="9" style="207"/>
    <col min="5122" max="5149" width="5.6640625" style="207" customWidth="1"/>
    <col min="5150" max="5377" width="9" style="207"/>
    <col min="5378" max="5405" width="5.6640625" style="207" customWidth="1"/>
    <col min="5406" max="5633" width="9" style="207"/>
    <col min="5634" max="5661" width="5.6640625" style="207" customWidth="1"/>
    <col min="5662" max="5889" width="9" style="207"/>
    <col min="5890" max="5917" width="5.6640625" style="207" customWidth="1"/>
    <col min="5918" max="6145" width="9" style="207"/>
    <col min="6146" max="6173" width="5.6640625" style="207" customWidth="1"/>
    <col min="6174" max="6401" width="9" style="207"/>
    <col min="6402" max="6429" width="5.6640625" style="207" customWidth="1"/>
    <col min="6430" max="6657" width="9" style="207"/>
    <col min="6658" max="6685" width="5.6640625" style="207" customWidth="1"/>
    <col min="6686" max="6913" width="9" style="207"/>
    <col min="6914" max="6941" width="5.6640625" style="207" customWidth="1"/>
    <col min="6942" max="7169" width="9" style="207"/>
    <col min="7170" max="7197" width="5.6640625" style="207" customWidth="1"/>
    <col min="7198" max="7425" width="9" style="207"/>
    <col min="7426" max="7453" width="5.6640625" style="207" customWidth="1"/>
    <col min="7454" max="7681" width="9" style="207"/>
    <col min="7682" max="7709" width="5.6640625" style="207" customWidth="1"/>
    <col min="7710" max="7937" width="9" style="207"/>
    <col min="7938" max="7965" width="5.6640625" style="207" customWidth="1"/>
    <col min="7966" max="8193" width="9" style="207"/>
    <col min="8194" max="8221" width="5.6640625" style="207" customWidth="1"/>
    <col min="8222" max="8449" width="9" style="207"/>
    <col min="8450" max="8477" width="5.6640625" style="207" customWidth="1"/>
    <col min="8478" max="8705" width="9" style="207"/>
    <col min="8706" max="8733" width="5.6640625" style="207" customWidth="1"/>
    <col min="8734" max="8961" width="9" style="207"/>
    <col min="8962" max="8989" width="5.6640625" style="207" customWidth="1"/>
    <col min="8990" max="9217" width="9" style="207"/>
    <col min="9218" max="9245" width="5.6640625" style="207" customWidth="1"/>
    <col min="9246" max="9473" width="9" style="207"/>
    <col min="9474" max="9501" width="5.6640625" style="207" customWidth="1"/>
    <col min="9502" max="9729" width="9" style="207"/>
    <col min="9730" max="9757" width="5.6640625" style="207" customWidth="1"/>
    <col min="9758" max="9985" width="9" style="207"/>
    <col min="9986" max="10013" width="5.6640625" style="207" customWidth="1"/>
    <col min="10014" max="10241" width="9" style="207"/>
    <col min="10242" max="10269" width="5.6640625" style="207" customWidth="1"/>
    <col min="10270" max="10497" width="9" style="207"/>
    <col min="10498" max="10525" width="5.6640625" style="207" customWidth="1"/>
    <col min="10526" max="10753" width="9" style="207"/>
    <col min="10754" max="10781" width="5.6640625" style="207" customWidth="1"/>
    <col min="10782" max="11009" width="9" style="207"/>
    <col min="11010" max="11037" width="5.6640625" style="207" customWidth="1"/>
    <col min="11038" max="11265" width="9" style="207"/>
    <col min="11266" max="11293" width="5.6640625" style="207" customWidth="1"/>
    <col min="11294" max="11521" width="9" style="207"/>
    <col min="11522" max="11549" width="5.6640625" style="207" customWidth="1"/>
    <col min="11550" max="11777" width="9" style="207"/>
    <col min="11778" max="11805" width="5.6640625" style="207" customWidth="1"/>
    <col min="11806" max="12033" width="9" style="207"/>
    <col min="12034" max="12061" width="5.6640625" style="207" customWidth="1"/>
    <col min="12062" max="12289" width="9" style="207"/>
    <col min="12290" max="12317" width="5.6640625" style="207" customWidth="1"/>
    <col min="12318" max="12545" width="9" style="207"/>
    <col min="12546" max="12573" width="5.6640625" style="207" customWidth="1"/>
    <col min="12574" max="12801" width="9" style="207"/>
    <col min="12802" max="12829" width="5.6640625" style="207" customWidth="1"/>
    <col min="12830" max="13057" width="9" style="207"/>
    <col min="13058" max="13085" width="5.6640625" style="207" customWidth="1"/>
    <col min="13086" max="13313" width="9" style="207"/>
    <col min="13314" max="13341" width="5.6640625" style="207" customWidth="1"/>
    <col min="13342" max="13569" width="9" style="207"/>
    <col min="13570" max="13597" width="5.6640625" style="207" customWidth="1"/>
    <col min="13598" max="13825" width="9" style="207"/>
    <col min="13826" max="13853" width="5.6640625" style="207" customWidth="1"/>
    <col min="13854" max="14081" width="9" style="207"/>
    <col min="14082" max="14109" width="5.6640625" style="207" customWidth="1"/>
    <col min="14110" max="14337" width="9" style="207"/>
    <col min="14338" max="14365" width="5.6640625" style="207" customWidth="1"/>
    <col min="14366" max="14593" width="9" style="207"/>
    <col min="14594" max="14621" width="5.6640625" style="207" customWidth="1"/>
    <col min="14622" max="14849" width="9" style="207"/>
    <col min="14850" max="14877" width="5.6640625" style="207" customWidth="1"/>
    <col min="14878" max="15105" width="9" style="207"/>
    <col min="15106" max="15133" width="5.6640625" style="207" customWidth="1"/>
    <col min="15134" max="15361" width="9" style="207"/>
    <col min="15362" max="15389" width="5.6640625" style="207" customWidth="1"/>
    <col min="15390" max="15617" width="9" style="207"/>
    <col min="15618" max="15645" width="5.6640625" style="207" customWidth="1"/>
    <col min="15646" max="15873" width="9" style="207"/>
    <col min="15874" max="15901" width="5.6640625" style="207" customWidth="1"/>
    <col min="15902" max="16129" width="9" style="207"/>
    <col min="16130" max="16157" width="5.6640625" style="207" customWidth="1"/>
    <col min="16158" max="16384" width="9" style="207"/>
  </cols>
  <sheetData>
    <row r="1" spans="1:33" ht="21.75" customHeight="1">
      <c r="A1" s="9" t="str">
        <f>U10組合せ!H3</f>
        <v>■第1日　10月12日</v>
      </c>
      <c r="B1" s="57"/>
      <c r="C1" s="57"/>
      <c r="D1" s="57"/>
      <c r="E1" s="57"/>
      <c r="F1" s="57"/>
      <c r="G1" s="57"/>
      <c r="H1" s="57"/>
      <c r="I1" s="391" t="str">
        <f>U10組合せ!Q3</f>
        <v>１次ラウンド</v>
      </c>
      <c r="J1" s="391"/>
      <c r="K1" s="391"/>
      <c r="L1" s="391"/>
      <c r="M1" s="391"/>
      <c r="N1" s="84"/>
      <c r="O1" s="84"/>
      <c r="P1" s="84"/>
      <c r="Q1" s="84"/>
      <c r="R1" s="84"/>
      <c r="T1" s="392" t="s">
        <v>131</v>
      </c>
      <c r="U1" s="392"/>
      <c r="V1" s="392"/>
      <c r="W1" s="392"/>
      <c r="X1" s="391" t="str">
        <f>U10組合せ!A104</f>
        <v>宇都宮市石井緑地サッカー場1・2</v>
      </c>
      <c r="Y1" s="391"/>
      <c r="Z1" s="391"/>
      <c r="AA1" s="391"/>
      <c r="AB1" s="391"/>
      <c r="AC1" s="391"/>
      <c r="AD1" s="391"/>
      <c r="AE1" s="391"/>
      <c r="AF1" s="391"/>
      <c r="AG1" s="391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82"/>
      <c r="S2" s="182"/>
      <c r="T2" s="182"/>
      <c r="U2" s="18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392" t="s">
        <v>139</v>
      </c>
      <c r="J3" s="392"/>
      <c r="M3" s="182"/>
      <c r="R3" s="182"/>
      <c r="S3" s="182"/>
      <c r="T3" s="182"/>
      <c r="U3" s="182"/>
      <c r="V3" s="10"/>
      <c r="X3" s="392" t="s">
        <v>140</v>
      </c>
      <c r="Y3" s="392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19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1"/>
      <c r="Y4" s="85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254"/>
      <c r="E5" s="239"/>
      <c r="F5" s="239"/>
      <c r="G5" s="255"/>
      <c r="H5" s="256"/>
      <c r="I5" s="242"/>
      <c r="J5" s="12"/>
      <c r="K5" s="13"/>
      <c r="L5" s="47"/>
      <c r="M5" s="12"/>
      <c r="N5" s="12"/>
      <c r="O5" s="13"/>
      <c r="P5" s="1"/>
      <c r="Q5" s="1"/>
      <c r="R5" s="1"/>
      <c r="S5" s="254"/>
      <c r="T5" s="239"/>
      <c r="U5" s="239"/>
      <c r="V5" s="255"/>
      <c r="W5" s="256"/>
      <c r="X5" s="242"/>
      <c r="Y5" s="12"/>
      <c r="Z5" s="13"/>
      <c r="AA5" s="47"/>
      <c r="AB5" s="12"/>
      <c r="AC5" s="12"/>
      <c r="AD5" s="13"/>
    </row>
    <row r="6" spans="1:33" ht="20.100000000000001" customHeight="1">
      <c r="A6" s="1"/>
      <c r="B6" s="1"/>
      <c r="C6" s="393">
        <v>1</v>
      </c>
      <c r="D6" s="393"/>
      <c r="E6" s="176"/>
      <c r="F6" s="1"/>
      <c r="G6" s="393">
        <v>2</v>
      </c>
      <c r="H6" s="393"/>
      <c r="I6" s="176"/>
      <c r="J6" s="1"/>
      <c r="K6" s="393">
        <v>3</v>
      </c>
      <c r="L6" s="393"/>
      <c r="M6" s="176"/>
      <c r="N6" s="1"/>
      <c r="O6" s="393">
        <v>4</v>
      </c>
      <c r="P6" s="393"/>
      <c r="Q6" s="1"/>
      <c r="R6" s="393">
        <v>5</v>
      </c>
      <c r="S6" s="393"/>
      <c r="T6" s="176"/>
      <c r="U6" s="1"/>
      <c r="V6" s="393">
        <v>6</v>
      </c>
      <c r="W6" s="393"/>
      <c r="X6" s="176"/>
      <c r="Y6" s="1"/>
      <c r="Z6" s="393">
        <v>7</v>
      </c>
      <c r="AA6" s="393"/>
      <c r="AB6" s="176"/>
      <c r="AC6" s="1"/>
      <c r="AD6" s="393">
        <v>8</v>
      </c>
      <c r="AE6" s="393"/>
    </row>
    <row r="7" spans="1:33" ht="20.100000000000001" customHeight="1">
      <c r="A7" s="1"/>
      <c r="B7" s="1"/>
      <c r="C7" s="486" t="str">
        <f>U10組合せ!C104</f>
        <v>御厨フットボールクラブ</v>
      </c>
      <c r="D7" s="486"/>
      <c r="E7" s="181"/>
      <c r="F7" s="177"/>
      <c r="G7" s="398" t="str">
        <f>U10組合せ!C106</f>
        <v>ＬＥＯＮＥ　ＳＳ</v>
      </c>
      <c r="H7" s="398"/>
      <c r="I7" s="181"/>
      <c r="J7" s="88"/>
      <c r="K7" s="530" t="str">
        <f>U10組合せ!C108</f>
        <v>高根沢西フットボールクラブ</v>
      </c>
      <c r="L7" s="530"/>
      <c r="M7" s="181"/>
      <c r="N7" s="88"/>
      <c r="O7" s="401" t="str">
        <f>U10組合せ!C110</f>
        <v>ＦＣ城東</v>
      </c>
      <c r="P7" s="401"/>
      <c r="Q7" s="88"/>
      <c r="R7" s="486" t="str">
        <f>U10組合せ!C112</f>
        <v>ともぞうサッカークラブ　Ｕ１０</v>
      </c>
      <c r="S7" s="486"/>
      <c r="T7" s="181"/>
      <c r="U7" s="88"/>
      <c r="V7" s="401" t="str">
        <f>U10組合せ!C114</f>
        <v>ＦＣあわのレジェンド</v>
      </c>
      <c r="W7" s="401"/>
      <c r="X7" s="181"/>
      <c r="Y7" s="88"/>
      <c r="Z7" s="399" t="str">
        <f>U10組合せ!C116</f>
        <v>ＦＣ　Ａｖａｎｃｅ</v>
      </c>
      <c r="AA7" s="399"/>
      <c r="AB7" s="181"/>
      <c r="AC7" s="88"/>
      <c r="AD7" s="401" t="str">
        <f>U10組合せ!C118</f>
        <v>野木ＳＳＳ</v>
      </c>
      <c r="AE7" s="401"/>
    </row>
    <row r="8" spans="1:33" ht="20.100000000000001" customHeight="1">
      <c r="A8" s="1"/>
      <c r="B8" s="1"/>
      <c r="C8" s="486"/>
      <c r="D8" s="486"/>
      <c r="E8" s="181"/>
      <c r="F8" s="177"/>
      <c r="G8" s="398"/>
      <c r="H8" s="398"/>
      <c r="I8" s="181"/>
      <c r="J8" s="88"/>
      <c r="K8" s="530"/>
      <c r="L8" s="530"/>
      <c r="M8" s="181"/>
      <c r="N8" s="88"/>
      <c r="O8" s="401"/>
      <c r="P8" s="401"/>
      <c r="Q8" s="88"/>
      <c r="R8" s="486"/>
      <c r="S8" s="486"/>
      <c r="T8" s="181"/>
      <c r="U8" s="88"/>
      <c r="V8" s="401"/>
      <c r="W8" s="401"/>
      <c r="X8" s="181"/>
      <c r="Y8" s="88"/>
      <c r="Z8" s="399"/>
      <c r="AA8" s="399"/>
      <c r="AB8" s="181"/>
      <c r="AC8" s="88"/>
      <c r="AD8" s="401"/>
      <c r="AE8" s="401"/>
    </row>
    <row r="9" spans="1:33" ht="20.100000000000001" customHeight="1">
      <c r="A9" s="1"/>
      <c r="B9" s="1"/>
      <c r="C9" s="486"/>
      <c r="D9" s="486"/>
      <c r="E9" s="181"/>
      <c r="F9" s="177"/>
      <c r="G9" s="398"/>
      <c r="H9" s="398"/>
      <c r="I9" s="181"/>
      <c r="J9" s="88"/>
      <c r="K9" s="530"/>
      <c r="L9" s="530"/>
      <c r="M9" s="181"/>
      <c r="N9" s="88"/>
      <c r="O9" s="401"/>
      <c r="P9" s="401"/>
      <c r="Q9" s="88"/>
      <c r="R9" s="486"/>
      <c r="S9" s="486"/>
      <c r="T9" s="181"/>
      <c r="U9" s="88"/>
      <c r="V9" s="401"/>
      <c r="W9" s="401"/>
      <c r="X9" s="181"/>
      <c r="Y9" s="88"/>
      <c r="Z9" s="399"/>
      <c r="AA9" s="399"/>
      <c r="AB9" s="181"/>
      <c r="AC9" s="88"/>
      <c r="AD9" s="401"/>
      <c r="AE9" s="401"/>
    </row>
    <row r="10" spans="1:33" ht="19.5" customHeight="1">
      <c r="A10" s="1"/>
      <c r="B10" s="1"/>
      <c r="C10" s="486"/>
      <c r="D10" s="486"/>
      <c r="E10" s="181"/>
      <c r="F10" s="177"/>
      <c r="G10" s="398"/>
      <c r="H10" s="398"/>
      <c r="I10" s="181"/>
      <c r="J10" s="88"/>
      <c r="K10" s="530"/>
      <c r="L10" s="530"/>
      <c r="M10" s="181"/>
      <c r="N10" s="88"/>
      <c r="O10" s="401"/>
      <c r="P10" s="401"/>
      <c r="Q10" s="88"/>
      <c r="R10" s="486"/>
      <c r="S10" s="486"/>
      <c r="T10" s="181"/>
      <c r="U10" s="88"/>
      <c r="V10" s="401"/>
      <c r="W10" s="401"/>
      <c r="X10" s="181"/>
      <c r="Y10" s="88"/>
      <c r="Z10" s="399"/>
      <c r="AA10" s="399"/>
      <c r="AB10" s="181"/>
      <c r="AC10" s="88"/>
      <c r="AD10" s="401"/>
      <c r="AE10" s="401"/>
    </row>
    <row r="11" spans="1:33" ht="20.100000000000001" customHeight="1">
      <c r="A11" s="1"/>
      <c r="B11" s="1"/>
      <c r="C11" s="486"/>
      <c r="D11" s="486"/>
      <c r="E11" s="181"/>
      <c r="F11" s="177"/>
      <c r="G11" s="398"/>
      <c r="H11" s="398"/>
      <c r="I11" s="181"/>
      <c r="J11" s="88"/>
      <c r="K11" s="530"/>
      <c r="L11" s="530"/>
      <c r="M11" s="181"/>
      <c r="N11" s="88"/>
      <c r="O11" s="401"/>
      <c r="P11" s="401"/>
      <c r="Q11" s="88"/>
      <c r="R11" s="486"/>
      <c r="S11" s="486"/>
      <c r="T11" s="181"/>
      <c r="U11" s="88"/>
      <c r="V11" s="401"/>
      <c r="W11" s="401"/>
      <c r="X11" s="181"/>
      <c r="Y11" s="88"/>
      <c r="Z11" s="399"/>
      <c r="AA11" s="399"/>
      <c r="AB11" s="181"/>
      <c r="AC11" s="88"/>
      <c r="AD11" s="401"/>
      <c r="AE11" s="401"/>
    </row>
    <row r="12" spans="1:33" ht="20.100000000000001" customHeight="1">
      <c r="A12" s="1"/>
      <c r="B12" s="1"/>
      <c r="C12" s="486"/>
      <c r="D12" s="486"/>
      <c r="E12" s="181"/>
      <c r="F12" s="177"/>
      <c r="G12" s="398"/>
      <c r="H12" s="398"/>
      <c r="I12" s="181"/>
      <c r="J12" s="88"/>
      <c r="K12" s="530"/>
      <c r="L12" s="530"/>
      <c r="M12" s="181"/>
      <c r="N12" s="88"/>
      <c r="O12" s="401"/>
      <c r="P12" s="401"/>
      <c r="Q12" s="88"/>
      <c r="R12" s="486"/>
      <c r="S12" s="486"/>
      <c r="T12" s="181"/>
      <c r="U12" s="88"/>
      <c r="V12" s="401"/>
      <c r="W12" s="401"/>
      <c r="X12" s="181"/>
      <c r="Y12" s="88"/>
      <c r="Z12" s="399"/>
      <c r="AA12" s="399"/>
      <c r="AB12" s="181"/>
      <c r="AC12" s="88"/>
      <c r="AD12" s="401"/>
      <c r="AE12" s="401"/>
    </row>
    <row r="13" spans="1:33" ht="20.100000000000001" customHeight="1">
      <c r="A13" s="1"/>
      <c r="B13" s="1"/>
      <c r="C13" s="486"/>
      <c r="D13" s="486"/>
      <c r="E13" s="181"/>
      <c r="F13" s="177"/>
      <c r="G13" s="398"/>
      <c r="H13" s="398"/>
      <c r="I13" s="181"/>
      <c r="J13" s="88"/>
      <c r="K13" s="530"/>
      <c r="L13" s="530"/>
      <c r="M13" s="181"/>
      <c r="N13" s="88"/>
      <c r="O13" s="401"/>
      <c r="P13" s="401"/>
      <c r="Q13" s="88"/>
      <c r="R13" s="486"/>
      <c r="S13" s="486"/>
      <c r="T13" s="181"/>
      <c r="U13" s="88"/>
      <c r="V13" s="401"/>
      <c r="W13" s="401"/>
      <c r="X13" s="181"/>
      <c r="Y13" s="88"/>
      <c r="Z13" s="399"/>
      <c r="AA13" s="399"/>
      <c r="AB13" s="181"/>
      <c r="AC13" s="88"/>
      <c r="AD13" s="401"/>
      <c r="AE13" s="401"/>
    </row>
    <row r="14" spans="1:33" ht="19.5" customHeight="1">
      <c r="A14" s="1"/>
      <c r="B14" s="1"/>
      <c r="C14" s="486"/>
      <c r="D14" s="486"/>
      <c r="E14" s="181"/>
      <c r="F14" s="177"/>
      <c r="G14" s="398"/>
      <c r="H14" s="398"/>
      <c r="I14" s="181"/>
      <c r="J14" s="88"/>
      <c r="K14" s="530"/>
      <c r="L14" s="530"/>
      <c r="M14" s="181"/>
      <c r="N14" s="88"/>
      <c r="O14" s="401"/>
      <c r="P14" s="401"/>
      <c r="Q14" s="88"/>
      <c r="R14" s="486"/>
      <c r="S14" s="486"/>
      <c r="T14" s="181"/>
      <c r="U14" s="88"/>
      <c r="V14" s="401"/>
      <c r="W14" s="401"/>
      <c r="X14" s="181"/>
      <c r="Y14" s="88"/>
      <c r="Z14" s="399"/>
      <c r="AA14" s="399"/>
      <c r="AB14" s="181"/>
      <c r="AC14" s="88"/>
      <c r="AD14" s="401"/>
      <c r="AE14" s="401"/>
    </row>
    <row r="15" spans="1:33" ht="19.2">
      <c r="B15" s="59" t="s">
        <v>85</v>
      </c>
      <c r="D15" s="59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87"/>
      <c r="AD15" s="178" t="s">
        <v>118</v>
      </c>
      <c r="AE15" s="178" t="s">
        <v>117</v>
      </c>
      <c r="AF15" s="178" t="s">
        <v>119</v>
      </c>
      <c r="AG15" s="90"/>
    </row>
    <row r="16" spans="1:33" ht="13.5" customHeight="1">
      <c r="B16" s="393" t="s">
        <v>86</v>
      </c>
      <c r="C16" s="393" t="s">
        <v>4</v>
      </c>
      <c r="D16" s="403">
        <v>0.5</v>
      </c>
      <c r="E16" s="403"/>
      <c r="F16" s="403"/>
      <c r="G16" s="404" t="str">
        <f>C7</f>
        <v>御厨フットボールクラブ</v>
      </c>
      <c r="H16" s="404"/>
      <c r="I16" s="404"/>
      <c r="J16" s="404"/>
      <c r="K16" s="404"/>
      <c r="L16" s="404"/>
      <c r="M16" s="404"/>
      <c r="N16" s="395">
        <f>P16+P17</f>
        <v>4</v>
      </c>
      <c r="O16" s="405" t="s">
        <v>9</v>
      </c>
      <c r="P16" s="189">
        <v>3</v>
      </c>
      <c r="Q16" s="189" t="s">
        <v>39</v>
      </c>
      <c r="R16" s="189">
        <v>0</v>
      </c>
      <c r="S16" s="405" t="s">
        <v>10</v>
      </c>
      <c r="T16" s="395">
        <f>R16+R17</f>
        <v>0</v>
      </c>
      <c r="U16" s="396" t="str">
        <f>G7</f>
        <v>ＬＥＯＮＥ　ＳＳ</v>
      </c>
      <c r="V16" s="396"/>
      <c r="W16" s="396"/>
      <c r="X16" s="396"/>
      <c r="Y16" s="396"/>
      <c r="Z16" s="396"/>
      <c r="AA16" s="396"/>
      <c r="AC16" s="397" t="s">
        <v>91</v>
      </c>
      <c r="AD16" s="406">
        <v>5</v>
      </c>
      <c r="AE16" s="406" t="s">
        <v>117</v>
      </c>
      <c r="AF16" s="406">
        <v>6</v>
      </c>
      <c r="AG16" s="394" t="s">
        <v>92</v>
      </c>
    </row>
    <row r="17" spans="2:33" ht="14.1" customHeight="1">
      <c r="B17" s="393"/>
      <c r="C17" s="393"/>
      <c r="D17" s="403"/>
      <c r="E17" s="403"/>
      <c r="F17" s="403"/>
      <c r="G17" s="404"/>
      <c r="H17" s="404"/>
      <c r="I17" s="404"/>
      <c r="J17" s="404"/>
      <c r="K17" s="404"/>
      <c r="L17" s="404"/>
      <c r="M17" s="404"/>
      <c r="N17" s="395"/>
      <c r="O17" s="405"/>
      <c r="P17" s="189">
        <v>1</v>
      </c>
      <c r="Q17" s="189" t="s">
        <v>39</v>
      </c>
      <c r="R17" s="189">
        <v>0</v>
      </c>
      <c r="S17" s="405"/>
      <c r="T17" s="395"/>
      <c r="U17" s="396"/>
      <c r="V17" s="396"/>
      <c r="W17" s="396"/>
      <c r="X17" s="396"/>
      <c r="Y17" s="396"/>
      <c r="Z17" s="396"/>
      <c r="AA17" s="396"/>
      <c r="AC17" s="397"/>
      <c r="AD17" s="406"/>
      <c r="AE17" s="406"/>
      <c r="AF17" s="406"/>
      <c r="AG17" s="394"/>
    </row>
    <row r="18" spans="2:33" ht="14.1" customHeight="1">
      <c r="B18" s="393" t="s">
        <v>87</v>
      </c>
      <c r="C18" s="393" t="s">
        <v>4</v>
      </c>
      <c r="D18" s="403">
        <v>0.5</v>
      </c>
      <c r="E18" s="403"/>
      <c r="F18" s="403"/>
      <c r="G18" s="409" t="str">
        <f>K7</f>
        <v>高根沢西フットボールクラブ</v>
      </c>
      <c r="H18" s="409"/>
      <c r="I18" s="409"/>
      <c r="J18" s="409"/>
      <c r="K18" s="409"/>
      <c r="L18" s="409"/>
      <c r="M18" s="409"/>
      <c r="N18" s="395">
        <f>P18+P19</f>
        <v>1</v>
      </c>
      <c r="O18" s="405" t="s">
        <v>9</v>
      </c>
      <c r="P18" s="189">
        <v>0</v>
      </c>
      <c r="Q18" s="189" t="s">
        <v>39</v>
      </c>
      <c r="R18" s="189">
        <v>0</v>
      </c>
      <c r="S18" s="405" t="s">
        <v>10</v>
      </c>
      <c r="T18" s="395">
        <f>R18+R19</f>
        <v>1</v>
      </c>
      <c r="U18" s="408" t="str">
        <f>O7</f>
        <v>ＦＣ城東</v>
      </c>
      <c r="V18" s="408"/>
      <c r="W18" s="408"/>
      <c r="X18" s="408"/>
      <c r="Y18" s="408"/>
      <c r="Z18" s="408"/>
      <c r="AA18" s="408"/>
      <c r="AC18" s="397" t="s">
        <v>91</v>
      </c>
      <c r="AD18" s="406">
        <v>7</v>
      </c>
      <c r="AE18" s="406" t="s">
        <v>117</v>
      </c>
      <c r="AF18" s="406">
        <v>8</v>
      </c>
      <c r="AG18" s="394" t="s">
        <v>92</v>
      </c>
    </row>
    <row r="19" spans="2:33" ht="14.1" customHeight="1">
      <c r="B19" s="393"/>
      <c r="C19" s="393"/>
      <c r="D19" s="403"/>
      <c r="E19" s="403"/>
      <c r="F19" s="403"/>
      <c r="G19" s="409"/>
      <c r="H19" s="409"/>
      <c r="I19" s="409"/>
      <c r="J19" s="409"/>
      <c r="K19" s="409"/>
      <c r="L19" s="409"/>
      <c r="M19" s="409"/>
      <c r="N19" s="395"/>
      <c r="O19" s="405"/>
      <c r="P19" s="189">
        <v>1</v>
      </c>
      <c r="Q19" s="189" t="s">
        <v>39</v>
      </c>
      <c r="R19" s="189">
        <v>1</v>
      </c>
      <c r="S19" s="405"/>
      <c r="T19" s="395"/>
      <c r="U19" s="408"/>
      <c r="V19" s="408"/>
      <c r="W19" s="408"/>
      <c r="X19" s="408"/>
      <c r="Y19" s="408"/>
      <c r="Z19" s="408"/>
      <c r="AA19" s="408"/>
      <c r="AC19" s="397"/>
      <c r="AD19" s="406"/>
      <c r="AE19" s="406"/>
      <c r="AF19" s="406"/>
      <c r="AG19" s="394"/>
    </row>
    <row r="20" spans="2:33" ht="14.1" customHeight="1">
      <c r="B20" s="393" t="s">
        <v>86</v>
      </c>
      <c r="C20" s="393" t="s">
        <v>5</v>
      </c>
      <c r="D20" s="403">
        <v>0.52430555555555558</v>
      </c>
      <c r="E20" s="403"/>
      <c r="F20" s="403"/>
      <c r="G20" s="407" t="str">
        <f>R7</f>
        <v>ともぞうサッカークラブ　Ｕ１０</v>
      </c>
      <c r="H20" s="407"/>
      <c r="I20" s="407"/>
      <c r="J20" s="407"/>
      <c r="K20" s="407"/>
      <c r="L20" s="407"/>
      <c r="M20" s="407"/>
      <c r="N20" s="395">
        <f>P20+P21</f>
        <v>16</v>
      </c>
      <c r="O20" s="405" t="s">
        <v>9</v>
      </c>
      <c r="P20" s="189">
        <v>8</v>
      </c>
      <c r="Q20" s="189" t="s">
        <v>39</v>
      </c>
      <c r="R20" s="189">
        <v>0</v>
      </c>
      <c r="S20" s="405" t="s">
        <v>10</v>
      </c>
      <c r="T20" s="395">
        <f>R20+R21</f>
        <v>0</v>
      </c>
      <c r="U20" s="396" t="str">
        <f>V7</f>
        <v>ＦＣあわのレジェンド</v>
      </c>
      <c r="V20" s="396"/>
      <c r="W20" s="396"/>
      <c r="X20" s="396"/>
      <c r="Y20" s="396"/>
      <c r="Z20" s="396"/>
      <c r="AA20" s="396"/>
      <c r="AC20" s="397" t="s">
        <v>91</v>
      </c>
      <c r="AD20" s="406">
        <v>1</v>
      </c>
      <c r="AE20" s="406" t="s">
        <v>117</v>
      </c>
      <c r="AF20" s="406">
        <v>2</v>
      </c>
      <c r="AG20" s="394" t="s">
        <v>92</v>
      </c>
    </row>
    <row r="21" spans="2:33" ht="14.1" customHeight="1">
      <c r="B21" s="393"/>
      <c r="C21" s="393"/>
      <c r="D21" s="403"/>
      <c r="E21" s="403"/>
      <c r="F21" s="403"/>
      <c r="G21" s="407"/>
      <c r="H21" s="407"/>
      <c r="I21" s="407"/>
      <c r="J21" s="407"/>
      <c r="K21" s="407"/>
      <c r="L21" s="407"/>
      <c r="M21" s="407"/>
      <c r="N21" s="395"/>
      <c r="O21" s="405"/>
      <c r="P21" s="189">
        <v>8</v>
      </c>
      <c r="Q21" s="189" t="s">
        <v>39</v>
      </c>
      <c r="R21" s="189">
        <v>0</v>
      </c>
      <c r="S21" s="405"/>
      <c r="T21" s="395"/>
      <c r="U21" s="396"/>
      <c r="V21" s="396"/>
      <c r="W21" s="396"/>
      <c r="X21" s="396"/>
      <c r="Y21" s="396"/>
      <c r="Z21" s="396"/>
      <c r="AA21" s="396"/>
      <c r="AC21" s="397"/>
      <c r="AD21" s="406"/>
      <c r="AE21" s="406"/>
      <c r="AF21" s="406"/>
      <c r="AG21" s="394"/>
    </row>
    <row r="22" spans="2:33" ht="14.1" customHeight="1">
      <c r="B22" s="393" t="s">
        <v>87</v>
      </c>
      <c r="C22" s="393" t="s">
        <v>5</v>
      </c>
      <c r="D22" s="403">
        <v>0.52430555555555558</v>
      </c>
      <c r="E22" s="403"/>
      <c r="F22" s="403"/>
      <c r="G22" s="404" t="str">
        <f>Z7</f>
        <v>ＦＣ　Ａｖａｎｃｅ</v>
      </c>
      <c r="H22" s="404"/>
      <c r="I22" s="404"/>
      <c r="J22" s="404"/>
      <c r="K22" s="404"/>
      <c r="L22" s="404"/>
      <c r="M22" s="404"/>
      <c r="N22" s="395">
        <f>P22+P23</f>
        <v>10</v>
      </c>
      <c r="O22" s="405" t="s">
        <v>9</v>
      </c>
      <c r="P22" s="189">
        <v>6</v>
      </c>
      <c r="Q22" s="189" t="s">
        <v>39</v>
      </c>
      <c r="R22" s="189">
        <v>0</v>
      </c>
      <c r="S22" s="405" t="s">
        <v>10</v>
      </c>
      <c r="T22" s="395">
        <f>R22+R23</f>
        <v>0</v>
      </c>
      <c r="U22" s="396" t="str">
        <f>AD7</f>
        <v>野木ＳＳＳ</v>
      </c>
      <c r="V22" s="396"/>
      <c r="W22" s="396"/>
      <c r="X22" s="396"/>
      <c r="Y22" s="396"/>
      <c r="Z22" s="396"/>
      <c r="AA22" s="396"/>
      <c r="AC22" s="397" t="s">
        <v>91</v>
      </c>
      <c r="AD22" s="406">
        <v>3</v>
      </c>
      <c r="AE22" s="406" t="s">
        <v>117</v>
      </c>
      <c r="AF22" s="406">
        <v>4</v>
      </c>
      <c r="AG22" s="394" t="s">
        <v>92</v>
      </c>
    </row>
    <row r="23" spans="2:33" ht="14.1" customHeight="1">
      <c r="B23" s="393"/>
      <c r="C23" s="393"/>
      <c r="D23" s="403"/>
      <c r="E23" s="403"/>
      <c r="F23" s="403"/>
      <c r="G23" s="404"/>
      <c r="H23" s="404"/>
      <c r="I23" s="404"/>
      <c r="J23" s="404"/>
      <c r="K23" s="404"/>
      <c r="L23" s="404"/>
      <c r="M23" s="404"/>
      <c r="N23" s="395"/>
      <c r="O23" s="405"/>
      <c r="P23" s="189">
        <v>4</v>
      </c>
      <c r="Q23" s="189" t="s">
        <v>39</v>
      </c>
      <c r="R23" s="189">
        <v>0</v>
      </c>
      <c r="S23" s="405"/>
      <c r="T23" s="395"/>
      <c r="U23" s="396"/>
      <c r="V23" s="396"/>
      <c r="W23" s="396"/>
      <c r="X23" s="396"/>
      <c r="Y23" s="396"/>
      <c r="Z23" s="396"/>
      <c r="AA23" s="396"/>
      <c r="AC23" s="397"/>
      <c r="AD23" s="406"/>
      <c r="AE23" s="406"/>
      <c r="AF23" s="406"/>
      <c r="AG23" s="394"/>
    </row>
    <row r="24" spans="2:33" ht="14.1" customHeight="1">
      <c r="B24" s="393" t="s">
        <v>86</v>
      </c>
      <c r="C24" s="393" t="s">
        <v>6</v>
      </c>
      <c r="D24" s="403">
        <v>0.54861111111111116</v>
      </c>
      <c r="E24" s="403"/>
      <c r="F24" s="403"/>
      <c r="G24" s="404" t="str">
        <f>C7</f>
        <v>御厨フットボールクラブ</v>
      </c>
      <c r="H24" s="404"/>
      <c r="I24" s="404"/>
      <c r="J24" s="404"/>
      <c r="K24" s="404"/>
      <c r="L24" s="404"/>
      <c r="M24" s="404"/>
      <c r="N24" s="395">
        <f>P24+P25</f>
        <v>5</v>
      </c>
      <c r="O24" s="405" t="s">
        <v>9</v>
      </c>
      <c r="P24" s="189">
        <v>3</v>
      </c>
      <c r="Q24" s="189" t="s">
        <v>39</v>
      </c>
      <c r="R24" s="189">
        <v>0</v>
      </c>
      <c r="S24" s="405" t="s">
        <v>10</v>
      </c>
      <c r="T24" s="395">
        <f>R24+R25</f>
        <v>1</v>
      </c>
      <c r="U24" s="531" t="str">
        <f>K7</f>
        <v>高根沢西フットボールクラブ</v>
      </c>
      <c r="V24" s="531"/>
      <c r="W24" s="531"/>
      <c r="X24" s="531"/>
      <c r="Y24" s="531"/>
      <c r="Z24" s="531"/>
      <c r="AA24" s="531"/>
      <c r="AC24" s="397" t="s">
        <v>91</v>
      </c>
      <c r="AD24" s="406">
        <v>6</v>
      </c>
      <c r="AE24" s="406" t="s">
        <v>117</v>
      </c>
      <c r="AF24" s="406">
        <v>7</v>
      </c>
      <c r="AG24" s="394" t="s">
        <v>92</v>
      </c>
    </row>
    <row r="25" spans="2:33" ht="14.1" customHeight="1">
      <c r="B25" s="393"/>
      <c r="C25" s="393"/>
      <c r="D25" s="403"/>
      <c r="E25" s="403"/>
      <c r="F25" s="403"/>
      <c r="G25" s="404"/>
      <c r="H25" s="404"/>
      <c r="I25" s="404"/>
      <c r="J25" s="404"/>
      <c r="K25" s="404"/>
      <c r="L25" s="404"/>
      <c r="M25" s="404"/>
      <c r="N25" s="395"/>
      <c r="O25" s="405"/>
      <c r="P25" s="189">
        <v>2</v>
      </c>
      <c r="Q25" s="189" t="s">
        <v>39</v>
      </c>
      <c r="R25" s="189">
        <v>1</v>
      </c>
      <c r="S25" s="405"/>
      <c r="T25" s="395"/>
      <c r="U25" s="531"/>
      <c r="V25" s="531"/>
      <c r="W25" s="531"/>
      <c r="X25" s="531"/>
      <c r="Y25" s="531"/>
      <c r="Z25" s="531"/>
      <c r="AA25" s="531"/>
      <c r="AC25" s="397"/>
      <c r="AD25" s="406"/>
      <c r="AE25" s="406"/>
      <c r="AF25" s="406"/>
      <c r="AG25" s="394"/>
    </row>
    <row r="26" spans="2:33" ht="14.1" customHeight="1">
      <c r="B26" s="393" t="s">
        <v>87</v>
      </c>
      <c r="C26" s="393" t="s">
        <v>6</v>
      </c>
      <c r="D26" s="403">
        <v>0.54861111111111116</v>
      </c>
      <c r="E26" s="403"/>
      <c r="F26" s="403"/>
      <c r="G26" s="396" t="str">
        <f>G7</f>
        <v>ＬＥＯＮＥ　ＳＳ</v>
      </c>
      <c r="H26" s="396"/>
      <c r="I26" s="396"/>
      <c r="J26" s="396"/>
      <c r="K26" s="396"/>
      <c r="L26" s="396"/>
      <c r="M26" s="396"/>
      <c r="N26" s="395">
        <f>P26+P27</f>
        <v>0</v>
      </c>
      <c r="O26" s="405" t="s">
        <v>9</v>
      </c>
      <c r="P26" s="189">
        <v>0</v>
      </c>
      <c r="Q26" s="189" t="s">
        <v>39</v>
      </c>
      <c r="R26" s="189">
        <v>2</v>
      </c>
      <c r="S26" s="405" t="s">
        <v>10</v>
      </c>
      <c r="T26" s="395">
        <f>R26+R27</f>
        <v>4</v>
      </c>
      <c r="U26" s="404" t="str">
        <f>O7</f>
        <v>ＦＣ城東</v>
      </c>
      <c r="V26" s="404"/>
      <c r="W26" s="404"/>
      <c r="X26" s="404"/>
      <c r="Y26" s="404"/>
      <c r="Z26" s="404"/>
      <c r="AA26" s="404"/>
      <c r="AC26" s="397" t="s">
        <v>91</v>
      </c>
      <c r="AD26" s="406">
        <v>8</v>
      </c>
      <c r="AE26" s="406" t="s">
        <v>117</v>
      </c>
      <c r="AF26" s="406">
        <v>5</v>
      </c>
      <c r="AG26" s="394" t="s">
        <v>92</v>
      </c>
    </row>
    <row r="27" spans="2:33" ht="14.1" customHeight="1">
      <c r="B27" s="393"/>
      <c r="C27" s="393"/>
      <c r="D27" s="403"/>
      <c r="E27" s="403"/>
      <c r="F27" s="403"/>
      <c r="G27" s="396"/>
      <c r="H27" s="396"/>
      <c r="I27" s="396"/>
      <c r="J27" s="396"/>
      <c r="K27" s="396"/>
      <c r="L27" s="396"/>
      <c r="M27" s="396"/>
      <c r="N27" s="395"/>
      <c r="O27" s="405"/>
      <c r="P27" s="189">
        <v>0</v>
      </c>
      <c r="Q27" s="189" t="s">
        <v>39</v>
      </c>
      <c r="R27" s="189">
        <v>2</v>
      </c>
      <c r="S27" s="405"/>
      <c r="T27" s="395"/>
      <c r="U27" s="404"/>
      <c r="V27" s="404"/>
      <c r="W27" s="404"/>
      <c r="X27" s="404"/>
      <c r="Y27" s="404"/>
      <c r="Z27" s="404"/>
      <c r="AA27" s="404"/>
      <c r="AC27" s="397"/>
      <c r="AD27" s="406"/>
      <c r="AE27" s="406"/>
      <c r="AF27" s="406"/>
      <c r="AG27" s="394"/>
    </row>
    <row r="28" spans="2:33" ht="14.1" customHeight="1">
      <c r="B28" s="393" t="s">
        <v>86</v>
      </c>
      <c r="C28" s="393" t="s">
        <v>7</v>
      </c>
      <c r="D28" s="403">
        <v>0.57291666666666663</v>
      </c>
      <c r="E28" s="403"/>
      <c r="F28" s="403"/>
      <c r="G28" s="407" t="str">
        <f>R7</f>
        <v>ともぞうサッカークラブ　Ｕ１０</v>
      </c>
      <c r="H28" s="407"/>
      <c r="I28" s="407"/>
      <c r="J28" s="407"/>
      <c r="K28" s="407"/>
      <c r="L28" s="407"/>
      <c r="M28" s="407"/>
      <c r="N28" s="395">
        <f>P28+P29</f>
        <v>5</v>
      </c>
      <c r="O28" s="405" t="s">
        <v>9</v>
      </c>
      <c r="P28" s="189">
        <v>3</v>
      </c>
      <c r="Q28" s="189" t="s">
        <v>39</v>
      </c>
      <c r="R28" s="189">
        <v>0</v>
      </c>
      <c r="S28" s="405" t="s">
        <v>10</v>
      </c>
      <c r="T28" s="395">
        <f>R28+R29</f>
        <v>0</v>
      </c>
      <c r="U28" s="396" t="str">
        <f>Z7</f>
        <v>ＦＣ　Ａｖａｎｃｅ</v>
      </c>
      <c r="V28" s="396"/>
      <c r="W28" s="396"/>
      <c r="X28" s="396"/>
      <c r="Y28" s="396"/>
      <c r="Z28" s="396"/>
      <c r="AA28" s="396"/>
      <c r="AC28" s="397" t="s">
        <v>91</v>
      </c>
      <c r="AD28" s="406">
        <v>2</v>
      </c>
      <c r="AE28" s="406" t="s">
        <v>117</v>
      </c>
      <c r="AF28" s="406">
        <v>3</v>
      </c>
      <c r="AG28" s="394" t="s">
        <v>92</v>
      </c>
    </row>
    <row r="29" spans="2:33" ht="14.1" customHeight="1">
      <c r="B29" s="393"/>
      <c r="C29" s="393"/>
      <c r="D29" s="403"/>
      <c r="E29" s="403"/>
      <c r="F29" s="403"/>
      <c r="G29" s="407"/>
      <c r="H29" s="407"/>
      <c r="I29" s="407"/>
      <c r="J29" s="407"/>
      <c r="K29" s="407"/>
      <c r="L29" s="407"/>
      <c r="M29" s="407"/>
      <c r="N29" s="395"/>
      <c r="O29" s="405"/>
      <c r="P29" s="189">
        <v>2</v>
      </c>
      <c r="Q29" s="189" t="s">
        <v>39</v>
      </c>
      <c r="R29" s="189">
        <v>0</v>
      </c>
      <c r="S29" s="405"/>
      <c r="T29" s="395"/>
      <c r="U29" s="396"/>
      <c r="V29" s="396"/>
      <c r="W29" s="396"/>
      <c r="X29" s="396"/>
      <c r="Y29" s="396"/>
      <c r="Z29" s="396"/>
      <c r="AA29" s="396"/>
      <c r="AC29" s="397"/>
      <c r="AD29" s="406"/>
      <c r="AE29" s="406"/>
      <c r="AF29" s="406"/>
      <c r="AG29" s="394"/>
    </row>
    <row r="30" spans="2:33" ht="14.1" customHeight="1">
      <c r="B30" s="393" t="s">
        <v>87</v>
      </c>
      <c r="C30" s="393" t="s">
        <v>7</v>
      </c>
      <c r="D30" s="403">
        <v>0.57291666666666663</v>
      </c>
      <c r="E30" s="403"/>
      <c r="F30" s="403"/>
      <c r="G30" s="408" t="str">
        <f>V7</f>
        <v>ＦＣあわのレジェンド</v>
      </c>
      <c r="H30" s="408"/>
      <c r="I30" s="408"/>
      <c r="J30" s="408"/>
      <c r="K30" s="408"/>
      <c r="L30" s="408"/>
      <c r="M30" s="408"/>
      <c r="N30" s="395">
        <f>P30+P31</f>
        <v>1</v>
      </c>
      <c r="O30" s="405" t="s">
        <v>9</v>
      </c>
      <c r="P30" s="189">
        <v>0</v>
      </c>
      <c r="Q30" s="189" t="s">
        <v>39</v>
      </c>
      <c r="R30" s="189">
        <v>1</v>
      </c>
      <c r="S30" s="405" t="s">
        <v>10</v>
      </c>
      <c r="T30" s="395">
        <f>R30+R31</f>
        <v>1</v>
      </c>
      <c r="U30" s="408" t="str">
        <f>AD7</f>
        <v>野木ＳＳＳ</v>
      </c>
      <c r="V30" s="408"/>
      <c r="W30" s="408"/>
      <c r="X30" s="408"/>
      <c r="Y30" s="408"/>
      <c r="Z30" s="408"/>
      <c r="AA30" s="408"/>
      <c r="AC30" s="397" t="s">
        <v>91</v>
      </c>
      <c r="AD30" s="406">
        <v>4</v>
      </c>
      <c r="AE30" s="406" t="s">
        <v>117</v>
      </c>
      <c r="AF30" s="406">
        <v>1</v>
      </c>
      <c r="AG30" s="394" t="s">
        <v>92</v>
      </c>
    </row>
    <row r="31" spans="2:33" ht="14.1" customHeight="1">
      <c r="B31" s="393"/>
      <c r="C31" s="393"/>
      <c r="D31" s="403"/>
      <c r="E31" s="403"/>
      <c r="F31" s="403"/>
      <c r="G31" s="408"/>
      <c r="H31" s="408"/>
      <c r="I31" s="408"/>
      <c r="J31" s="408"/>
      <c r="K31" s="408"/>
      <c r="L31" s="408"/>
      <c r="M31" s="408"/>
      <c r="N31" s="395"/>
      <c r="O31" s="405"/>
      <c r="P31" s="189">
        <v>1</v>
      </c>
      <c r="Q31" s="189" t="s">
        <v>39</v>
      </c>
      <c r="R31" s="189">
        <v>0</v>
      </c>
      <c r="S31" s="405"/>
      <c r="T31" s="395"/>
      <c r="U31" s="408"/>
      <c r="V31" s="408"/>
      <c r="W31" s="408"/>
      <c r="X31" s="408"/>
      <c r="Y31" s="408"/>
      <c r="Z31" s="408"/>
      <c r="AA31" s="408"/>
      <c r="AC31" s="397"/>
      <c r="AD31" s="406"/>
      <c r="AE31" s="406"/>
      <c r="AF31" s="406"/>
      <c r="AG31" s="394"/>
    </row>
    <row r="32" spans="2:33" ht="14.1" customHeight="1">
      <c r="B32" s="393" t="s">
        <v>86</v>
      </c>
      <c r="C32" s="393" t="s">
        <v>8</v>
      </c>
      <c r="D32" s="403">
        <v>0.59722222222222221</v>
      </c>
      <c r="E32" s="403"/>
      <c r="F32" s="403"/>
      <c r="G32" s="404" t="str">
        <f>C7</f>
        <v>御厨フットボールクラブ</v>
      </c>
      <c r="H32" s="404"/>
      <c r="I32" s="404"/>
      <c r="J32" s="404"/>
      <c r="K32" s="404"/>
      <c r="L32" s="404"/>
      <c r="M32" s="404"/>
      <c r="N32" s="395">
        <f>P32+P33</f>
        <v>4</v>
      </c>
      <c r="O32" s="405" t="s">
        <v>9</v>
      </c>
      <c r="P32" s="189">
        <v>1</v>
      </c>
      <c r="Q32" s="189" t="s">
        <v>39</v>
      </c>
      <c r="R32" s="189">
        <v>0</v>
      </c>
      <c r="S32" s="405" t="s">
        <v>10</v>
      </c>
      <c r="T32" s="395">
        <f>R32+R33</f>
        <v>0</v>
      </c>
      <c r="U32" s="396" t="str">
        <f>O7</f>
        <v>ＦＣ城東</v>
      </c>
      <c r="V32" s="396"/>
      <c r="W32" s="396"/>
      <c r="X32" s="396"/>
      <c r="Y32" s="396"/>
      <c r="Z32" s="396"/>
      <c r="AA32" s="396"/>
      <c r="AC32" s="397" t="s">
        <v>91</v>
      </c>
      <c r="AD32" s="406">
        <v>7</v>
      </c>
      <c r="AE32" s="406" t="s">
        <v>117</v>
      </c>
      <c r="AF32" s="406">
        <v>8</v>
      </c>
      <c r="AG32" s="394" t="s">
        <v>92</v>
      </c>
    </row>
    <row r="33" spans="2:33" ht="14.1" customHeight="1">
      <c r="B33" s="393"/>
      <c r="C33" s="393"/>
      <c r="D33" s="403"/>
      <c r="E33" s="403"/>
      <c r="F33" s="403"/>
      <c r="G33" s="404"/>
      <c r="H33" s="404"/>
      <c r="I33" s="404"/>
      <c r="J33" s="404"/>
      <c r="K33" s="404"/>
      <c r="L33" s="404"/>
      <c r="M33" s="404"/>
      <c r="N33" s="395"/>
      <c r="O33" s="405"/>
      <c r="P33" s="189">
        <v>3</v>
      </c>
      <c r="Q33" s="189" t="s">
        <v>39</v>
      </c>
      <c r="R33" s="189">
        <v>0</v>
      </c>
      <c r="S33" s="405"/>
      <c r="T33" s="395"/>
      <c r="U33" s="396"/>
      <c r="V33" s="396"/>
      <c r="W33" s="396"/>
      <c r="X33" s="396"/>
      <c r="Y33" s="396"/>
      <c r="Z33" s="396"/>
      <c r="AA33" s="396"/>
      <c r="AC33" s="397"/>
      <c r="AD33" s="406"/>
      <c r="AE33" s="406"/>
      <c r="AF33" s="406"/>
      <c r="AG33" s="394"/>
    </row>
    <row r="34" spans="2:33" ht="14.1" customHeight="1">
      <c r="B34" s="393" t="s">
        <v>87</v>
      </c>
      <c r="C34" s="393" t="s">
        <v>8</v>
      </c>
      <c r="D34" s="403">
        <v>0.59722222222222221</v>
      </c>
      <c r="E34" s="403"/>
      <c r="F34" s="403"/>
      <c r="G34" s="396" t="str">
        <f>G7</f>
        <v>ＬＥＯＮＥ　ＳＳ</v>
      </c>
      <c r="H34" s="396"/>
      <c r="I34" s="396"/>
      <c r="J34" s="396"/>
      <c r="K34" s="396"/>
      <c r="L34" s="396"/>
      <c r="M34" s="396"/>
      <c r="N34" s="395">
        <f>P34+P35</f>
        <v>0</v>
      </c>
      <c r="O34" s="405" t="s">
        <v>9</v>
      </c>
      <c r="P34" s="189">
        <v>0</v>
      </c>
      <c r="Q34" s="189" t="s">
        <v>39</v>
      </c>
      <c r="R34" s="189">
        <v>1</v>
      </c>
      <c r="S34" s="405" t="s">
        <v>10</v>
      </c>
      <c r="T34" s="395">
        <f>R34+R35</f>
        <v>1</v>
      </c>
      <c r="U34" s="407" t="str">
        <f>K7</f>
        <v>高根沢西フットボールクラブ</v>
      </c>
      <c r="V34" s="407"/>
      <c r="W34" s="407"/>
      <c r="X34" s="407"/>
      <c r="Y34" s="407"/>
      <c r="Z34" s="407"/>
      <c r="AA34" s="407"/>
      <c r="AC34" s="397" t="s">
        <v>91</v>
      </c>
      <c r="AD34" s="406">
        <v>5</v>
      </c>
      <c r="AE34" s="406" t="s">
        <v>117</v>
      </c>
      <c r="AF34" s="406">
        <v>6</v>
      </c>
      <c r="AG34" s="394" t="s">
        <v>92</v>
      </c>
    </row>
    <row r="35" spans="2:33" ht="14.1" customHeight="1">
      <c r="B35" s="393"/>
      <c r="C35" s="393"/>
      <c r="D35" s="403"/>
      <c r="E35" s="403"/>
      <c r="F35" s="403"/>
      <c r="G35" s="396"/>
      <c r="H35" s="396"/>
      <c r="I35" s="396"/>
      <c r="J35" s="396"/>
      <c r="K35" s="396"/>
      <c r="L35" s="396"/>
      <c r="M35" s="396"/>
      <c r="N35" s="395"/>
      <c r="O35" s="405"/>
      <c r="P35" s="189">
        <v>0</v>
      </c>
      <c r="Q35" s="189" t="s">
        <v>39</v>
      </c>
      <c r="R35" s="189">
        <v>0</v>
      </c>
      <c r="S35" s="405"/>
      <c r="T35" s="395"/>
      <c r="U35" s="407"/>
      <c r="V35" s="407"/>
      <c r="W35" s="407"/>
      <c r="X35" s="407"/>
      <c r="Y35" s="407"/>
      <c r="Z35" s="407"/>
      <c r="AA35" s="407"/>
      <c r="AC35" s="397"/>
      <c r="AD35" s="406"/>
      <c r="AE35" s="406"/>
      <c r="AF35" s="406"/>
      <c r="AG35" s="394"/>
    </row>
    <row r="36" spans="2:33" ht="14.1" customHeight="1">
      <c r="B36" s="393" t="s">
        <v>86</v>
      </c>
      <c r="C36" s="393" t="s">
        <v>0</v>
      </c>
      <c r="D36" s="403">
        <v>0.62152777777777779</v>
      </c>
      <c r="E36" s="403"/>
      <c r="F36" s="403"/>
      <c r="G36" s="407" t="str">
        <f>R7</f>
        <v>ともぞうサッカークラブ　Ｕ１０</v>
      </c>
      <c r="H36" s="407"/>
      <c r="I36" s="407"/>
      <c r="J36" s="407"/>
      <c r="K36" s="407"/>
      <c r="L36" s="407"/>
      <c r="M36" s="407"/>
      <c r="N36" s="395">
        <f>P36+P37</f>
        <v>10</v>
      </c>
      <c r="O36" s="405" t="s">
        <v>9</v>
      </c>
      <c r="P36" s="189">
        <v>5</v>
      </c>
      <c r="Q36" s="189" t="s">
        <v>39</v>
      </c>
      <c r="R36" s="189">
        <v>0</v>
      </c>
      <c r="S36" s="405" t="s">
        <v>10</v>
      </c>
      <c r="T36" s="395">
        <f>R36+R37</f>
        <v>0</v>
      </c>
      <c r="U36" s="396" t="str">
        <f>AD7</f>
        <v>野木ＳＳＳ</v>
      </c>
      <c r="V36" s="396"/>
      <c r="W36" s="396"/>
      <c r="X36" s="396"/>
      <c r="Y36" s="396"/>
      <c r="Z36" s="396"/>
      <c r="AA36" s="396"/>
      <c r="AC36" s="397" t="s">
        <v>91</v>
      </c>
      <c r="AD36" s="406">
        <v>3</v>
      </c>
      <c r="AE36" s="406" t="s">
        <v>117</v>
      </c>
      <c r="AF36" s="406">
        <v>4</v>
      </c>
      <c r="AG36" s="394" t="s">
        <v>92</v>
      </c>
    </row>
    <row r="37" spans="2:33" ht="14.1" customHeight="1">
      <c r="B37" s="393"/>
      <c r="C37" s="393"/>
      <c r="D37" s="403"/>
      <c r="E37" s="403"/>
      <c r="F37" s="403"/>
      <c r="G37" s="407"/>
      <c r="H37" s="407"/>
      <c r="I37" s="407"/>
      <c r="J37" s="407"/>
      <c r="K37" s="407"/>
      <c r="L37" s="407"/>
      <c r="M37" s="407"/>
      <c r="N37" s="395"/>
      <c r="O37" s="405"/>
      <c r="P37" s="189">
        <v>5</v>
      </c>
      <c r="Q37" s="189" t="s">
        <v>39</v>
      </c>
      <c r="R37" s="189">
        <v>0</v>
      </c>
      <c r="S37" s="405"/>
      <c r="T37" s="395"/>
      <c r="U37" s="396"/>
      <c r="V37" s="396"/>
      <c r="W37" s="396"/>
      <c r="X37" s="396"/>
      <c r="Y37" s="396"/>
      <c r="Z37" s="396"/>
      <c r="AA37" s="396"/>
      <c r="AC37" s="397"/>
      <c r="AD37" s="406"/>
      <c r="AE37" s="406"/>
      <c r="AF37" s="406"/>
      <c r="AG37" s="394"/>
    </row>
    <row r="38" spans="2:33" ht="14.1" customHeight="1">
      <c r="B38" s="393" t="s">
        <v>87</v>
      </c>
      <c r="C38" s="393" t="s">
        <v>0</v>
      </c>
      <c r="D38" s="403">
        <v>0.62152777777777779</v>
      </c>
      <c r="E38" s="403"/>
      <c r="F38" s="403"/>
      <c r="G38" s="396" t="str">
        <f>V7</f>
        <v>ＦＣあわのレジェンド</v>
      </c>
      <c r="H38" s="396"/>
      <c r="I38" s="396"/>
      <c r="J38" s="396"/>
      <c r="K38" s="396"/>
      <c r="L38" s="396"/>
      <c r="M38" s="396"/>
      <c r="N38" s="395">
        <f>P38+P39</f>
        <v>0</v>
      </c>
      <c r="O38" s="405" t="s">
        <v>9</v>
      </c>
      <c r="P38" s="189">
        <v>0</v>
      </c>
      <c r="Q38" s="189" t="s">
        <v>39</v>
      </c>
      <c r="R38" s="189">
        <v>6</v>
      </c>
      <c r="S38" s="405" t="s">
        <v>10</v>
      </c>
      <c r="T38" s="395">
        <f>R38+R39</f>
        <v>7</v>
      </c>
      <c r="U38" s="404" t="str">
        <f>Z7</f>
        <v>ＦＣ　Ａｖａｎｃｅ</v>
      </c>
      <c r="V38" s="404"/>
      <c r="W38" s="404"/>
      <c r="X38" s="404"/>
      <c r="Y38" s="404"/>
      <c r="Z38" s="404"/>
      <c r="AA38" s="404"/>
      <c r="AC38" s="397" t="s">
        <v>91</v>
      </c>
      <c r="AD38" s="406">
        <v>1</v>
      </c>
      <c r="AE38" s="406" t="s">
        <v>117</v>
      </c>
      <c r="AF38" s="406">
        <v>2</v>
      </c>
      <c r="AG38" s="394" t="s">
        <v>92</v>
      </c>
    </row>
    <row r="39" spans="2:33" ht="14.1" customHeight="1">
      <c r="B39" s="393"/>
      <c r="C39" s="393"/>
      <c r="D39" s="403"/>
      <c r="E39" s="403"/>
      <c r="F39" s="403"/>
      <c r="G39" s="396"/>
      <c r="H39" s="396"/>
      <c r="I39" s="396"/>
      <c r="J39" s="396"/>
      <c r="K39" s="396"/>
      <c r="L39" s="396"/>
      <c r="M39" s="396"/>
      <c r="N39" s="395"/>
      <c r="O39" s="405"/>
      <c r="P39" s="189">
        <v>0</v>
      </c>
      <c r="Q39" s="189" t="s">
        <v>39</v>
      </c>
      <c r="R39" s="189">
        <v>1</v>
      </c>
      <c r="S39" s="405"/>
      <c r="T39" s="395"/>
      <c r="U39" s="404"/>
      <c r="V39" s="404"/>
      <c r="W39" s="404"/>
      <c r="X39" s="404"/>
      <c r="Y39" s="404"/>
      <c r="Z39" s="404"/>
      <c r="AA39" s="404"/>
      <c r="AC39" s="397"/>
      <c r="AD39" s="406"/>
      <c r="AE39" s="406"/>
      <c r="AF39" s="406"/>
      <c r="AG39" s="394"/>
    </row>
    <row r="40" spans="2:33" ht="8.1" customHeight="1"/>
    <row r="41" spans="2:33" ht="19.5" customHeight="1">
      <c r="B41" s="410" t="str">
        <f>I3 &amp;"リーグ"</f>
        <v>Gリーグ</v>
      </c>
      <c r="C41" s="411"/>
      <c r="D41" s="411"/>
      <c r="E41" s="412"/>
      <c r="F41" s="452" t="str">
        <f>B43</f>
        <v>御厨フットボールクラブ</v>
      </c>
      <c r="G41" s="453"/>
      <c r="H41" s="418" t="str">
        <f>B45</f>
        <v>ＬＥＯＮＥ　ＳＳ</v>
      </c>
      <c r="I41" s="420"/>
      <c r="J41" s="440" t="str">
        <f>B47</f>
        <v>高根沢西フットボールクラブ</v>
      </c>
      <c r="K41" s="441"/>
      <c r="L41" s="418" t="str">
        <f>B49</f>
        <v>ＦＣ城東</v>
      </c>
      <c r="M41" s="420"/>
      <c r="N41" s="416" t="s">
        <v>1</v>
      </c>
      <c r="O41" s="416" t="s">
        <v>2</v>
      </c>
      <c r="P41" s="416" t="s">
        <v>3</v>
      </c>
      <c r="Q41" s="92"/>
      <c r="R41" s="410" t="str">
        <f>X3 &amp;"リーグ"</f>
        <v>GGリーグ</v>
      </c>
      <c r="S41" s="411"/>
      <c r="T41" s="411"/>
      <c r="U41" s="412"/>
      <c r="V41" s="548" t="str">
        <f>R7</f>
        <v>ともぞうサッカークラブ　Ｕ１０</v>
      </c>
      <c r="W41" s="549"/>
      <c r="X41" s="436" t="str">
        <f>V7</f>
        <v>ＦＣあわのレジェンド</v>
      </c>
      <c r="Y41" s="437"/>
      <c r="Z41" s="448" t="str">
        <f>Z7</f>
        <v>ＦＣ　Ａｖａｎｃｅ</v>
      </c>
      <c r="AA41" s="449"/>
      <c r="AB41" s="436" t="str">
        <f>AD7</f>
        <v>野木ＳＳＳ</v>
      </c>
      <c r="AC41" s="437"/>
      <c r="AD41" s="416" t="s">
        <v>1</v>
      </c>
      <c r="AE41" s="416" t="s">
        <v>2</v>
      </c>
      <c r="AF41" s="416" t="s">
        <v>3</v>
      </c>
    </row>
    <row r="42" spans="2:33" ht="20.100000000000001" customHeight="1">
      <c r="B42" s="413"/>
      <c r="C42" s="414"/>
      <c r="D42" s="414"/>
      <c r="E42" s="415"/>
      <c r="F42" s="454"/>
      <c r="G42" s="455"/>
      <c r="H42" s="421"/>
      <c r="I42" s="423"/>
      <c r="J42" s="442"/>
      <c r="K42" s="443"/>
      <c r="L42" s="421"/>
      <c r="M42" s="423"/>
      <c r="N42" s="417"/>
      <c r="O42" s="417"/>
      <c r="P42" s="417"/>
      <c r="Q42" s="92"/>
      <c r="R42" s="413"/>
      <c r="S42" s="414"/>
      <c r="T42" s="414"/>
      <c r="U42" s="415"/>
      <c r="V42" s="550"/>
      <c r="W42" s="551"/>
      <c r="X42" s="438"/>
      <c r="Y42" s="439"/>
      <c r="Z42" s="450"/>
      <c r="AA42" s="451"/>
      <c r="AB42" s="438"/>
      <c r="AC42" s="439"/>
      <c r="AD42" s="417"/>
      <c r="AE42" s="417"/>
      <c r="AF42" s="417"/>
    </row>
    <row r="43" spans="2:33" ht="20.100000000000001" customHeight="1">
      <c r="B43" s="552" t="str">
        <f>C7</f>
        <v>御厨フットボールクラブ</v>
      </c>
      <c r="C43" s="553"/>
      <c r="D43" s="553"/>
      <c r="E43" s="554"/>
      <c r="F43" s="424"/>
      <c r="G43" s="425"/>
      <c r="H43" s="192">
        <f>N16</f>
        <v>4</v>
      </c>
      <c r="I43" s="192">
        <f>T16</f>
        <v>0</v>
      </c>
      <c r="J43" s="192">
        <f>N24</f>
        <v>5</v>
      </c>
      <c r="K43" s="192">
        <f>T24</f>
        <v>1</v>
      </c>
      <c r="L43" s="192">
        <f>N32</f>
        <v>4</v>
      </c>
      <c r="M43" s="192">
        <f>T32</f>
        <v>0</v>
      </c>
      <c r="N43" s="428">
        <f>COUNTIF(F44:M44,"○")*3+COUNTIF(F44:M44,"△")</f>
        <v>9</v>
      </c>
      <c r="O43" s="428">
        <f>H43-I43+J43-K43+L43-M43</f>
        <v>12</v>
      </c>
      <c r="P43" s="428">
        <v>1</v>
      </c>
      <c r="Q43" s="176"/>
      <c r="R43" s="533" t="str">
        <f>R7</f>
        <v>ともぞうサッカークラブ　Ｕ１０</v>
      </c>
      <c r="S43" s="534"/>
      <c r="T43" s="534"/>
      <c r="U43" s="535"/>
      <c r="V43" s="424"/>
      <c r="W43" s="425"/>
      <c r="X43" s="192">
        <f>N20</f>
        <v>16</v>
      </c>
      <c r="Y43" s="192">
        <f>T20</f>
        <v>0</v>
      </c>
      <c r="Z43" s="192">
        <f>N28</f>
        <v>5</v>
      </c>
      <c r="AA43" s="192">
        <f>T28</f>
        <v>0</v>
      </c>
      <c r="AB43" s="192">
        <f>N36</f>
        <v>10</v>
      </c>
      <c r="AC43" s="192">
        <f>T36</f>
        <v>0</v>
      </c>
      <c r="AD43" s="428">
        <f>COUNTIF(V44:AC44,"○")*3+COUNTIF(V44:AC44,"△")</f>
        <v>9</v>
      </c>
      <c r="AE43" s="428">
        <f>X43-Y43+Z43-AA43+AB43-AC43</f>
        <v>31</v>
      </c>
      <c r="AF43" s="428">
        <v>1</v>
      </c>
    </row>
    <row r="44" spans="2:33" ht="20.100000000000001" customHeight="1">
      <c r="B44" s="555"/>
      <c r="C44" s="556"/>
      <c r="D44" s="556"/>
      <c r="E44" s="557"/>
      <c r="F44" s="426"/>
      <c r="G44" s="427"/>
      <c r="H44" s="458" t="str">
        <f>IF(H43&gt;I43,"○",IF(H43&lt;I43,"×",IF(H43=I43,"△")))</f>
        <v>○</v>
      </c>
      <c r="I44" s="459"/>
      <c r="J44" s="458" t="str">
        <f>IF(J43&gt;K43,"○",IF(J43&lt;K43,"×",IF(J43=K43,"△")))</f>
        <v>○</v>
      </c>
      <c r="K44" s="459"/>
      <c r="L44" s="458" t="str">
        <f>IF(L43&gt;M43,"○",IF(L43&lt;M43,"×",IF(L43=M43,"△")))</f>
        <v>○</v>
      </c>
      <c r="M44" s="459"/>
      <c r="N44" s="429"/>
      <c r="O44" s="429"/>
      <c r="P44" s="429"/>
      <c r="Q44" s="176"/>
      <c r="R44" s="536"/>
      <c r="S44" s="537"/>
      <c r="T44" s="537"/>
      <c r="U44" s="538"/>
      <c r="V44" s="426"/>
      <c r="W44" s="427"/>
      <c r="X44" s="458" t="str">
        <f>IF(X43&gt;Y43,"○",IF(X43&lt;Y43,"×",IF(X43=Y43,"△")))</f>
        <v>○</v>
      </c>
      <c r="Y44" s="459"/>
      <c r="Z44" s="458" t="str">
        <f>IF(Z43&gt;AA43,"○",IF(Z43&lt;AA43,"×",IF(Z43=AA43,"△")))</f>
        <v>○</v>
      </c>
      <c r="AA44" s="459"/>
      <c r="AB44" s="458" t="str">
        <f>IF(AB43&gt;AC43,"○",IF(AB43&lt;AC43,"×",IF(AB43=AC43,"△")))</f>
        <v>○</v>
      </c>
      <c r="AC44" s="459"/>
      <c r="AD44" s="429"/>
      <c r="AE44" s="429"/>
      <c r="AF44" s="429"/>
    </row>
    <row r="45" spans="2:33" ht="20.100000000000001" customHeight="1">
      <c r="B45" s="430" t="str">
        <f>G7</f>
        <v>ＬＥＯＮＥ　ＳＳ</v>
      </c>
      <c r="C45" s="431"/>
      <c r="D45" s="431"/>
      <c r="E45" s="432"/>
      <c r="F45" s="192">
        <f>I43</f>
        <v>0</v>
      </c>
      <c r="G45" s="192">
        <f>H43</f>
        <v>4</v>
      </c>
      <c r="H45" s="424"/>
      <c r="I45" s="425"/>
      <c r="J45" s="192">
        <f>N34</f>
        <v>0</v>
      </c>
      <c r="K45" s="192">
        <f>T34</f>
        <v>1</v>
      </c>
      <c r="L45" s="192">
        <f>N26</f>
        <v>0</v>
      </c>
      <c r="M45" s="192">
        <f>T26</f>
        <v>4</v>
      </c>
      <c r="N45" s="428">
        <f>COUNTIF(F46:M46,"○")*3+COUNTIF(F46:M46,"△")</f>
        <v>0</v>
      </c>
      <c r="O45" s="428">
        <f>F45-G45+J45-K45+L45-M45</f>
        <v>-9</v>
      </c>
      <c r="P45" s="428">
        <v>4</v>
      </c>
      <c r="Q45" s="176"/>
      <c r="R45" s="436" t="str">
        <f>V7</f>
        <v>ＦＣあわのレジェンド</v>
      </c>
      <c r="S45" s="484"/>
      <c r="T45" s="484"/>
      <c r="U45" s="437"/>
      <c r="V45" s="192">
        <f>Y43</f>
        <v>0</v>
      </c>
      <c r="W45" s="192">
        <f>X43</f>
        <v>16</v>
      </c>
      <c r="X45" s="424"/>
      <c r="Y45" s="425"/>
      <c r="Z45" s="192">
        <f>N38</f>
        <v>0</v>
      </c>
      <c r="AA45" s="192">
        <f>T38</f>
        <v>7</v>
      </c>
      <c r="AB45" s="192">
        <f>N30</f>
        <v>1</v>
      </c>
      <c r="AC45" s="192">
        <f>T30</f>
        <v>1</v>
      </c>
      <c r="AD45" s="428">
        <f>COUNTIF(V46:AC46,"○")*3+COUNTIF(V46:AC46,"△")</f>
        <v>1</v>
      </c>
      <c r="AE45" s="428">
        <f>V45-W45+Z45-AA45+AB45-AC45</f>
        <v>-23</v>
      </c>
      <c r="AF45" s="428">
        <v>4</v>
      </c>
    </row>
    <row r="46" spans="2:33" ht="20.100000000000001" customHeight="1">
      <c r="B46" s="433"/>
      <c r="C46" s="434"/>
      <c r="D46" s="434"/>
      <c r="E46" s="435"/>
      <c r="F46" s="458" t="str">
        <f>IF(F45&gt;G45,"○",IF(F45&lt;G45,"×",IF(F45=G45,"△")))</f>
        <v>×</v>
      </c>
      <c r="G46" s="459"/>
      <c r="H46" s="426"/>
      <c r="I46" s="427"/>
      <c r="J46" s="458" t="str">
        <f>IF(J45&gt;K45,"○",IF(J45&lt;K45,"×",IF(J45=K45,"△")))</f>
        <v>×</v>
      </c>
      <c r="K46" s="459"/>
      <c r="L46" s="458" t="str">
        <f>IF(L45&gt;M45,"○",IF(L45&lt;M45,"×",IF(L45=M45,"△")))</f>
        <v>×</v>
      </c>
      <c r="M46" s="459"/>
      <c r="N46" s="429"/>
      <c r="O46" s="429"/>
      <c r="P46" s="429"/>
      <c r="Q46" s="176"/>
      <c r="R46" s="438"/>
      <c r="S46" s="485"/>
      <c r="T46" s="485"/>
      <c r="U46" s="439"/>
      <c r="V46" s="458" t="str">
        <f>IF(V45&gt;W45,"○",IF(V45&lt;W45,"×",IF(V45=W45,"△")))</f>
        <v>×</v>
      </c>
      <c r="W46" s="459"/>
      <c r="X46" s="426"/>
      <c r="Y46" s="427"/>
      <c r="Z46" s="458" t="str">
        <f>IF(Z45&gt;AA45,"○",IF(Z45&lt;AA45,"×",IF(Z45=AA45,"△")))</f>
        <v>×</v>
      </c>
      <c r="AA46" s="459"/>
      <c r="AB46" s="458" t="str">
        <f>IF(AB45&gt;AC45,"○",IF(AB45&lt;AC45,"×",IF(AB45=AC45,"△")))</f>
        <v>△</v>
      </c>
      <c r="AC46" s="459"/>
      <c r="AD46" s="429"/>
      <c r="AE46" s="429"/>
      <c r="AF46" s="429"/>
    </row>
    <row r="47" spans="2:33" ht="20.100000000000001" customHeight="1">
      <c r="B47" s="430" t="str">
        <f>K7</f>
        <v>高根沢西フットボールクラブ</v>
      </c>
      <c r="C47" s="431"/>
      <c r="D47" s="431"/>
      <c r="E47" s="432"/>
      <c r="F47" s="192">
        <f>K43</f>
        <v>1</v>
      </c>
      <c r="G47" s="192">
        <f>J43</f>
        <v>5</v>
      </c>
      <c r="H47" s="192">
        <f>K45</f>
        <v>1</v>
      </c>
      <c r="I47" s="192">
        <f>J45</f>
        <v>0</v>
      </c>
      <c r="J47" s="424"/>
      <c r="K47" s="425"/>
      <c r="L47" s="192">
        <f>N18</f>
        <v>1</v>
      </c>
      <c r="M47" s="192">
        <f>T18</f>
        <v>1</v>
      </c>
      <c r="N47" s="428">
        <f>COUNTIF(F48:M48,"○")*3+COUNTIF(F48:M48,"△")</f>
        <v>4</v>
      </c>
      <c r="O47" s="428">
        <f>F47-G47+H47-I47+L47-M47</f>
        <v>-3</v>
      </c>
      <c r="P47" s="428">
        <v>3</v>
      </c>
      <c r="Q47" s="176"/>
      <c r="R47" s="430" t="str">
        <f>Z7</f>
        <v>ＦＣ　Ａｖａｎｃｅ</v>
      </c>
      <c r="S47" s="431"/>
      <c r="T47" s="431"/>
      <c r="U47" s="432"/>
      <c r="V47" s="192">
        <f>AA43</f>
        <v>0</v>
      </c>
      <c r="W47" s="192">
        <f>Z43</f>
        <v>5</v>
      </c>
      <c r="X47" s="192">
        <f>AA45</f>
        <v>7</v>
      </c>
      <c r="Y47" s="192">
        <f>Z45</f>
        <v>0</v>
      </c>
      <c r="Z47" s="424"/>
      <c r="AA47" s="425"/>
      <c r="AB47" s="192">
        <f>N22</f>
        <v>10</v>
      </c>
      <c r="AC47" s="192">
        <f>T22</f>
        <v>0</v>
      </c>
      <c r="AD47" s="428">
        <f>COUNTIF(V48:AC48,"○")*3+COUNTIF(V48:AC48,"△")</f>
        <v>6</v>
      </c>
      <c r="AE47" s="428">
        <f>V47-W47+X47-Y47+AB47-AC47</f>
        <v>12</v>
      </c>
      <c r="AF47" s="428">
        <v>2</v>
      </c>
    </row>
    <row r="48" spans="2:33" ht="20.100000000000001" customHeight="1">
      <c r="B48" s="433"/>
      <c r="C48" s="434"/>
      <c r="D48" s="434"/>
      <c r="E48" s="435"/>
      <c r="F48" s="458" t="str">
        <f>IF(F47&gt;G47,"○",IF(F47&lt;G47,"×",IF(F47=G47,"△")))</f>
        <v>×</v>
      </c>
      <c r="G48" s="459"/>
      <c r="H48" s="458" t="str">
        <f>IF(H47&gt;I47,"○",IF(H47&lt;I47,"×",IF(H47=I47,"△")))</f>
        <v>○</v>
      </c>
      <c r="I48" s="459"/>
      <c r="J48" s="426"/>
      <c r="K48" s="427"/>
      <c r="L48" s="458" t="str">
        <f>IF(L47&gt;M47,"○",IF(L47&lt;M47,"×",IF(L47=M47,"△")))</f>
        <v>△</v>
      </c>
      <c r="M48" s="459"/>
      <c r="N48" s="429"/>
      <c r="O48" s="429"/>
      <c r="P48" s="429"/>
      <c r="Q48" s="176"/>
      <c r="R48" s="433"/>
      <c r="S48" s="434"/>
      <c r="T48" s="434"/>
      <c r="U48" s="435"/>
      <c r="V48" s="458" t="str">
        <f>IF(V47&gt;W47,"○",IF(V47&lt;W47,"×",IF(V47=W47,"△")))</f>
        <v>×</v>
      </c>
      <c r="W48" s="459"/>
      <c r="X48" s="458" t="str">
        <f>IF(X47&gt;Y47,"○",IF(X47&lt;Y47,"×",IF(X47=Y47,"△")))</f>
        <v>○</v>
      </c>
      <c r="Y48" s="459"/>
      <c r="Z48" s="426"/>
      <c r="AA48" s="427"/>
      <c r="AB48" s="458" t="str">
        <f>IF(AB47&gt;AC47,"○",IF(AB47&lt;AC47,"×",IF(AB47=AC47,"△")))</f>
        <v>○</v>
      </c>
      <c r="AC48" s="459"/>
      <c r="AD48" s="429"/>
      <c r="AE48" s="429"/>
      <c r="AF48" s="429"/>
    </row>
    <row r="49" spans="1:33" ht="20.100000000000001" customHeight="1">
      <c r="B49" s="430" t="str">
        <f>O7</f>
        <v>ＦＣ城東</v>
      </c>
      <c r="C49" s="431"/>
      <c r="D49" s="431"/>
      <c r="E49" s="432"/>
      <c r="F49" s="192">
        <f>M43</f>
        <v>0</v>
      </c>
      <c r="G49" s="192">
        <f>L43</f>
        <v>4</v>
      </c>
      <c r="H49" s="192">
        <f>M45</f>
        <v>4</v>
      </c>
      <c r="I49" s="192">
        <f>L45</f>
        <v>0</v>
      </c>
      <c r="J49" s="192">
        <f>M47</f>
        <v>1</v>
      </c>
      <c r="K49" s="192">
        <f>L47</f>
        <v>1</v>
      </c>
      <c r="L49" s="424"/>
      <c r="M49" s="425"/>
      <c r="N49" s="428">
        <f>COUNTIF(F50:M50,"○")*3+COUNTIF(F50:M50,"△")</f>
        <v>4</v>
      </c>
      <c r="O49" s="428">
        <f>F49-G49+H49-I49+J49-K49</f>
        <v>0</v>
      </c>
      <c r="P49" s="428">
        <v>2</v>
      </c>
      <c r="Q49" s="176"/>
      <c r="R49" s="430" t="str">
        <f>AD7</f>
        <v>野木ＳＳＳ</v>
      </c>
      <c r="S49" s="431"/>
      <c r="T49" s="431"/>
      <c r="U49" s="432"/>
      <c r="V49" s="192">
        <f>AC43</f>
        <v>0</v>
      </c>
      <c r="W49" s="192">
        <f>AB43</f>
        <v>10</v>
      </c>
      <c r="X49" s="192">
        <f>AC45</f>
        <v>1</v>
      </c>
      <c r="Y49" s="192">
        <f>AB45</f>
        <v>1</v>
      </c>
      <c r="Z49" s="192">
        <f>AC47</f>
        <v>0</v>
      </c>
      <c r="AA49" s="192">
        <f>AB47</f>
        <v>10</v>
      </c>
      <c r="AB49" s="424"/>
      <c r="AC49" s="425"/>
      <c r="AD49" s="428">
        <f>COUNTIF(V50:AC50,"○")*3+COUNTIF(V50:AC50,"△")</f>
        <v>1</v>
      </c>
      <c r="AE49" s="428">
        <f>V49-W49+X49-Y49+Z49-AA49</f>
        <v>-20</v>
      </c>
      <c r="AF49" s="428">
        <v>3</v>
      </c>
    </row>
    <row r="50" spans="1:33" ht="20.100000000000001" customHeight="1">
      <c r="B50" s="433"/>
      <c r="C50" s="434"/>
      <c r="D50" s="434"/>
      <c r="E50" s="435"/>
      <c r="F50" s="458" t="str">
        <f>IF(F49&gt;G49,"○",IF(F49&lt;G49,"×",IF(F49=G49,"△")))</f>
        <v>×</v>
      </c>
      <c r="G50" s="459"/>
      <c r="H50" s="458" t="str">
        <f>IF(H49&gt;I49,"○",IF(H49&lt;I49,"×",IF(H49=I49,"△")))</f>
        <v>○</v>
      </c>
      <c r="I50" s="459"/>
      <c r="J50" s="458" t="str">
        <f>IF(J49&gt;K49,"○",IF(J49&lt;K49,"×",IF(J49=K49,"△")))</f>
        <v>△</v>
      </c>
      <c r="K50" s="459"/>
      <c r="L50" s="426"/>
      <c r="M50" s="427"/>
      <c r="N50" s="429"/>
      <c r="O50" s="429"/>
      <c r="P50" s="429"/>
      <c r="Q50" s="176"/>
      <c r="R50" s="433"/>
      <c r="S50" s="434"/>
      <c r="T50" s="434"/>
      <c r="U50" s="435"/>
      <c r="V50" s="458" t="str">
        <f>IF(V49&gt;W49,"○",IF(V49&lt;W49,"×",IF(V49=W49,"△")))</f>
        <v>×</v>
      </c>
      <c r="W50" s="459"/>
      <c r="X50" s="458" t="str">
        <f>IF(X49&gt;Y49,"○",IF(X49&lt;Y49,"×",IF(X49=Y49,"△")))</f>
        <v>△</v>
      </c>
      <c r="Y50" s="459"/>
      <c r="Z50" s="458" t="str">
        <f>IF(Z49&gt;AA49,"○",IF(Z49&lt;AA49,"×",IF(Z49=AA49,"△")))</f>
        <v>×</v>
      </c>
      <c r="AA50" s="459"/>
      <c r="AB50" s="426"/>
      <c r="AC50" s="427"/>
      <c r="AD50" s="429"/>
      <c r="AE50" s="429"/>
      <c r="AF50" s="429"/>
    </row>
    <row r="51" spans="1:33" ht="20.100000000000001" customHeight="1"/>
    <row r="52" spans="1:33" ht="22.05" customHeight="1">
      <c r="A52" s="9" t="str">
        <f>A1</f>
        <v>■第1日　10月12日</v>
      </c>
      <c r="B52" s="57"/>
      <c r="C52" s="57"/>
      <c r="D52" s="57"/>
      <c r="E52" s="57"/>
      <c r="F52" s="57"/>
      <c r="G52" s="57"/>
      <c r="H52" s="57"/>
      <c r="I52" s="391" t="str">
        <f>I1</f>
        <v>１次ラウンド</v>
      </c>
      <c r="J52" s="391"/>
      <c r="K52" s="391"/>
      <c r="L52" s="391"/>
      <c r="M52" s="391"/>
      <c r="N52" s="489"/>
      <c r="O52" s="489"/>
      <c r="P52" s="489"/>
      <c r="Q52" s="489"/>
      <c r="R52" s="489"/>
      <c r="T52" s="392" t="s">
        <v>132</v>
      </c>
      <c r="U52" s="392"/>
      <c r="V52" s="392"/>
      <c r="W52" s="392"/>
      <c r="X52" s="391" t="str">
        <f>U10組合せ!A120</f>
        <v>真岡市鬼怒自然公園サッカー場BB</v>
      </c>
      <c r="Y52" s="391"/>
      <c r="Z52" s="391"/>
      <c r="AA52" s="391"/>
      <c r="AB52" s="391"/>
      <c r="AC52" s="391"/>
      <c r="AD52" s="391"/>
      <c r="AE52" s="391"/>
      <c r="AF52" s="391"/>
      <c r="AG52" s="391"/>
    </row>
    <row r="53" spans="1:33" ht="20.100000000000001" customHeight="1">
      <c r="A53" s="58"/>
      <c r="B53" s="58"/>
      <c r="C53" s="58"/>
      <c r="D53" s="58"/>
      <c r="E53" s="58"/>
      <c r="F53" s="58"/>
      <c r="G53" s="58"/>
      <c r="H53" s="110"/>
      <c r="I53" s="190"/>
      <c r="J53" s="190"/>
      <c r="K53" s="190"/>
      <c r="L53" s="190"/>
      <c r="N53" s="190"/>
      <c r="O53" s="190"/>
      <c r="P53" s="190"/>
      <c r="Q53" s="190"/>
      <c r="R53" s="190"/>
      <c r="T53" s="182"/>
      <c r="U53" s="182"/>
      <c r="V53" s="182"/>
      <c r="W53" s="182"/>
      <c r="X53" s="183"/>
      <c r="Y53" s="183"/>
      <c r="AA53" s="111"/>
      <c r="AB53" s="112"/>
      <c r="AC53" s="112"/>
      <c r="AD53" s="112"/>
      <c r="AE53" s="112"/>
      <c r="AF53" s="112"/>
      <c r="AG53" s="112"/>
    </row>
    <row r="54" spans="1:33" ht="20.100000000000001" customHeight="1">
      <c r="F54" s="191"/>
      <c r="J54" s="490" t="s">
        <v>141</v>
      </c>
      <c r="K54" s="490"/>
      <c r="W54" s="490" t="s">
        <v>142</v>
      </c>
      <c r="X54" s="490"/>
      <c r="Z54" s="111"/>
      <c r="AA54" s="111"/>
      <c r="AB54" s="112"/>
      <c r="AC54" s="112"/>
      <c r="AD54" s="112"/>
      <c r="AE54" s="112"/>
      <c r="AF54" s="112"/>
      <c r="AG54" s="112"/>
    </row>
    <row r="55" spans="1:33" ht="20.100000000000001" customHeight="1">
      <c r="G55" s="208"/>
      <c r="H55" s="208"/>
      <c r="I55" s="208"/>
      <c r="J55" s="209"/>
      <c r="K55" s="222"/>
      <c r="L55" s="208"/>
      <c r="M55" s="208"/>
      <c r="N55" s="208"/>
      <c r="O55" s="223"/>
      <c r="P55" s="223"/>
      <c r="Q55" s="223"/>
      <c r="R55" s="223"/>
      <c r="S55" s="223"/>
      <c r="T55" s="208"/>
      <c r="U55" s="208"/>
      <c r="V55" s="208"/>
      <c r="W55" s="224"/>
      <c r="X55" s="210"/>
      <c r="Y55" s="208"/>
      <c r="Z55" s="111"/>
      <c r="AA55" s="111"/>
      <c r="AB55" s="112"/>
      <c r="AC55" s="112"/>
      <c r="AD55" s="112"/>
      <c r="AE55" s="112"/>
      <c r="AF55" s="112"/>
      <c r="AG55" s="112"/>
    </row>
    <row r="56" spans="1:33" ht="20.100000000000001" customHeight="1">
      <c r="F56" s="211"/>
      <c r="H56" s="212"/>
      <c r="J56" s="253"/>
      <c r="K56" s="212"/>
      <c r="N56" s="211"/>
      <c r="S56" s="211"/>
      <c r="V56" s="212"/>
      <c r="W56" s="253"/>
      <c r="Y56" s="212"/>
      <c r="Z56" s="212"/>
      <c r="AA56" s="213"/>
      <c r="AB56" s="214"/>
    </row>
    <row r="57" spans="1:33" ht="20.100000000000001" customHeight="1">
      <c r="B57" s="504"/>
      <c r="C57" s="504"/>
      <c r="D57" s="15"/>
      <c r="E57" s="15"/>
      <c r="F57" s="395">
        <v>1</v>
      </c>
      <c r="G57" s="395"/>
      <c r="H57" s="22"/>
      <c r="I57" s="22"/>
      <c r="J57" s="395">
        <v>2</v>
      </c>
      <c r="K57" s="395"/>
      <c r="L57" s="22"/>
      <c r="M57" s="22"/>
      <c r="N57" s="395">
        <v>3</v>
      </c>
      <c r="O57" s="395"/>
      <c r="P57" s="215"/>
      <c r="Q57" s="22"/>
      <c r="R57" s="22"/>
      <c r="S57" s="395">
        <v>4</v>
      </c>
      <c r="T57" s="395"/>
      <c r="U57" s="22"/>
      <c r="V57" s="22"/>
      <c r="W57" s="395">
        <v>5</v>
      </c>
      <c r="X57" s="395"/>
      <c r="Y57" s="22"/>
      <c r="Z57" s="22"/>
      <c r="AA57" s="395">
        <v>6</v>
      </c>
      <c r="AB57" s="395"/>
      <c r="AC57" s="15"/>
      <c r="AD57" s="15"/>
      <c r="AE57" s="504"/>
      <c r="AF57" s="504"/>
    </row>
    <row r="58" spans="1:33" ht="20.100000000000001" customHeight="1">
      <c r="B58" s="505"/>
      <c r="C58" s="505"/>
      <c r="D58" s="113"/>
      <c r="E58" s="113"/>
      <c r="F58" s="506" t="str">
        <f>U10組合せ!C121</f>
        <v>南イレブン</v>
      </c>
      <c r="G58" s="506"/>
      <c r="H58" s="113"/>
      <c r="I58" s="113"/>
      <c r="J58" s="507" t="str">
        <f>U10組合せ!C123</f>
        <v>三重・山前ＦＣ</v>
      </c>
      <c r="K58" s="507"/>
      <c r="L58" s="113"/>
      <c r="M58" s="113"/>
      <c r="N58" s="558" t="str">
        <f>U10組合せ!C125</f>
        <v>ＮＰＯ法人サウス宇都宮スポーツクラブ</v>
      </c>
      <c r="O58" s="558"/>
      <c r="P58" s="216"/>
      <c r="Q58" s="113"/>
      <c r="R58" s="113"/>
      <c r="S58" s="506" t="str">
        <f>U10組合せ!C129</f>
        <v>ＦＣがむしゃら</v>
      </c>
      <c r="T58" s="506"/>
      <c r="U58" s="113"/>
      <c r="V58" s="113"/>
      <c r="W58" s="559" t="str">
        <f>U10組合せ!C131</f>
        <v>Ｊ－ＳＰＯＲＴＳＦＯＯＴＢＡＬＬＣＬＵＢ</v>
      </c>
      <c r="X58" s="559"/>
      <c r="Y58" s="113"/>
      <c r="Z58" s="113"/>
      <c r="AA58" s="558" t="str">
        <f>U10組合せ!C133</f>
        <v>昭和・戸祭・附属サッカークラブ</v>
      </c>
      <c r="AB58" s="558"/>
      <c r="AC58" s="113"/>
      <c r="AD58" s="113"/>
      <c r="AE58" s="508"/>
      <c r="AF58" s="509"/>
    </row>
    <row r="59" spans="1:33" ht="20.100000000000001" customHeight="1">
      <c r="B59" s="505"/>
      <c r="C59" s="505"/>
      <c r="D59" s="113"/>
      <c r="E59" s="113"/>
      <c r="F59" s="506"/>
      <c r="G59" s="506"/>
      <c r="H59" s="113"/>
      <c r="I59" s="113"/>
      <c r="J59" s="507"/>
      <c r="K59" s="507"/>
      <c r="L59" s="113"/>
      <c r="M59" s="113"/>
      <c r="N59" s="558"/>
      <c r="O59" s="558"/>
      <c r="P59" s="216"/>
      <c r="Q59" s="113"/>
      <c r="R59" s="113"/>
      <c r="S59" s="506"/>
      <c r="T59" s="506"/>
      <c r="U59" s="113"/>
      <c r="V59" s="113"/>
      <c r="W59" s="559"/>
      <c r="X59" s="559"/>
      <c r="Y59" s="113"/>
      <c r="Z59" s="113"/>
      <c r="AA59" s="558"/>
      <c r="AB59" s="558"/>
      <c r="AC59" s="113"/>
      <c r="AD59" s="113"/>
      <c r="AE59" s="508"/>
      <c r="AF59" s="509"/>
    </row>
    <row r="60" spans="1:33" ht="20.100000000000001" customHeight="1">
      <c r="B60" s="505"/>
      <c r="C60" s="505"/>
      <c r="D60" s="113"/>
      <c r="E60" s="113"/>
      <c r="F60" s="506"/>
      <c r="G60" s="506"/>
      <c r="H60" s="113"/>
      <c r="I60" s="113"/>
      <c r="J60" s="507"/>
      <c r="K60" s="507"/>
      <c r="L60" s="113"/>
      <c r="M60" s="113"/>
      <c r="N60" s="558"/>
      <c r="O60" s="558"/>
      <c r="P60" s="216"/>
      <c r="Q60" s="113"/>
      <c r="R60" s="113"/>
      <c r="S60" s="506"/>
      <c r="T60" s="506"/>
      <c r="U60" s="113"/>
      <c r="V60" s="113"/>
      <c r="W60" s="559"/>
      <c r="X60" s="559"/>
      <c r="Y60" s="113"/>
      <c r="Z60" s="113"/>
      <c r="AA60" s="558"/>
      <c r="AB60" s="558"/>
      <c r="AC60" s="113"/>
      <c r="AD60" s="113"/>
      <c r="AE60" s="508"/>
      <c r="AF60" s="509"/>
    </row>
    <row r="61" spans="1:33" ht="20.100000000000001" customHeight="1">
      <c r="B61" s="505"/>
      <c r="C61" s="505"/>
      <c r="D61" s="113"/>
      <c r="E61" s="113"/>
      <c r="F61" s="506"/>
      <c r="G61" s="506"/>
      <c r="H61" s="113"/>
      <c r="I61" s="113"/>
      <c r="J61" s="507"/>
      <c r="K61" s="507"/>
      <c r="L61" s="113"/>
      <c r="M61" s="113"/>
      <c r="N61" s="558"/>
      <c r="O61" s="558"/>
      <c r="P61" s="216"/>
      <c r="Q61" s="113"/>
      <c r="R61" s="113"/>
      <c r="S61" s="506"/>
      <c r="T61" s="506"/>
      <c r="U61" s="113"/>
      <c r="V61" s="113"/>
      <c r="W61" s="559"/>
      <c r="X61" s="559"/>
      <c r="Y61" s="113"/>
      <c r="Z61" s="113"/>
      <c r="AA61" s="558"/>
      <c r="AB61" s="558"/>
      <c r="AC61" s="113"/>
      <c r="AD61" s="113"/>
      <c r="AE61" s="508"/>
      <c r="AF61" s="509"/>
    </row>
    <row r="62" spans="1:33" ht="20.100000000000001" customHeight="1">
      <c r="B62" s="505"/>
      <c r="C62" s="505"/>
      <c r="D62" s="113"/>
      <c r="E62" s="113"/>
      <c r="F62" s="506"/>
      <c r="G62" s="506"/>
      <c r="H62" s="113"/>
      <c r="I62" s="113"/>
      <c r="J62" s="507"/>
      <c r="K62" s="507"/>
      <c r="L62" s="113"/>
      <c r="M62" s="113"/>
      <c r="N62" s="558"/>
      <c r="O62" s="558"/>
      <c r="P62" s="216"/>
      <c r="Q62" s="113"/>
      <c r="R62" s="113"/>
      <c r="S62" s="506"/>
      <c r="T62" s="506"/>
      <c r="U62" s="113"/>
      <c r="V62" s="113"/>
      <c r="W62" s="559"/>
      <c r="X62" s="559"/>
      <c r="Y62" s="113"/>
      <c r="Z62" s="113"/>
      <c r="AA62" s="558"/>
      <c r="AB62" s="558"/>
      <c r="AC62" s="113"/>
      <c r="AD62" s="113"/>
      <c r="AE62" s="508"/>
      <c r="AF62" s="509"/>
    </row>
    <row r="63" spans="1:33" ht="20.100000000000001" customHeight="1">
      <c r="B63" s="505"/>
      <c r="C63" s="505"/>
      <c r="D63" s="113"/>
      <c r="E63" s="113"/>
      <c r="F63" s="506"/>
      <c r="G63" s="506"/>
      <c r="H63" s="113"/>
      <c r="I63" s="113"/>
      <c r="J63" s="507"/>
      <c r="K63" s="507"/>
      <c r="L63" s="113"/>
      <c r="M63" s="113"/>
      <c r="N63" s="558"/>
      <c r="O63" s="558"/>
      <c r="P63" s="216"/>
      <c r="Q63" s="113"/>
      <c r="R63" s="113"/>
      <c r="S63" s="506"/>
      <c r="T63" s="506"/>
      <c r="U63" s="113"/>
      <c r="V63" s="113"/>
      <c r="W63" s="559"/>
      <c r="X63" s="559"/>
      <c r="Y63" s="113"/>
      <c r="Z63" s="113"/>
      <c r="AA63" s="558"/>
      <c r="AB63" s="558"/>
      <c r="AC63" s="113"/>
      <c r="AD63" s="113"/>
      <c r="AE63" s="508"/>
      <c r="AF63" s="509"/>
    </row>
    <row r="64" spans="1:33" ht="20.100000000000001" customHeight="1">
      <c r="B64" s="505"/>
      <c r="C64" s="505"/>
      <c r="D64" s="216"/>
      <c r="E64" s="216"/>
      <c r="F64" s="506"/>
      <c r="G64" s="506"/>
      <c r="H64" s="216"/>
      <c r="I64" s="216"/>
      <c r="J64" s="507"/>
      <c r="K64" s="507"/>
      <c r="L64" s="216"/>
      <c r="M64" s="216"/>
      <c r="N64" s="558"/>
      <c r="O64" s="558"/>
      <c r="P64" s="216"/>
      <c r="Q64" s="216"/>
      <c r="R64" s="216"/>
      <c r="S64" s="506"/>
      <c r="T64" s="506"/>
      <c r="U64" s="216"/>
      <c r="V64" s="216"/>
      <c r="W64" s="559"/>
      <c r="X64" s="559"/>
      <c r="Y64" s="216"/>
      <c r="Z64" s="216"/>
      <c r="AA64" s="558"/>
      <c r="AB64" s="558"/>
      <c r="AC64" s="216"/>
      <c r="AD64" s="216"/>
      <c r="AE64" s="508"/>
      <c r="AF64" s="509"/>
    </row>
    <row r="65" spans="1:33" ht="20.100000000000001" customHeight="1">
      <c r="B65" s="505"/>
      <c r="C65" s="505"/>
      <c r="D65" s="216"/>
      <c r="E65" s="216"/>
      <c r="F65" s="506"/>
      <c r="G65" s="506"/>
      <c r="H65" s="216"/>
      <c r="I65" s="216"/>
      <c r="J65" s="507"/>
      <c r="K65" s="507"/>
      <c r="L65" s="216"/>
      <c r="M65" s="216"/>
      <c r="N65" s="558"/>
      <c r="O65" s="558"/>
      <c r="P65" s="216"/>
      <c r="Q65" s="216"/>
      <c r="R65" s="216"/>
      <c r="S65" s="506"/>
      <c r="T65" s="506"/>
      <c r="U65" s="216"/>
      <c r="V65" s="216"/>
      <c r="W65" s="559"/>
      <c r="X65" s="559"/>
      <c r="Y65" s="216"/>
      <c r="Z65" s="216"/>
      <c r="AA65" s="558"/>
      <c r="AB65" s="558"/>
      <c r="AC65" s="216"/>
      <c r="AD65" s="216"/>
      <c r="AE65" s="508"/>
      <c r="AF65" s="509"/>
    </row>
    <row r="66" spans="1:33" ht="20.100000000000001" customHeight="1">
      <c r="C66" s="188"/>
      <c r="D66" s="188"/>
      <c r="G66" s="188"/>
      <c r="H66" s="188"/>
      <c r="K66" s="188"/>
      <c r="L66" s="188"/>
      <c r="O66" s="188"/>
      <c r="P66" s="188"/>
      <c r="T66" s="188"/>
      <c r="U66" s="188"/>
      <c r="X66" s="188"/>
      <c r="Y66" s="188"/>
      <c r="AB66" s="187"/>
      <c r="AC66" s="178"/>
      <c r="AD66" s="178" t="s">
        <v>118</v>
      </c>
      <c r="AE66" s="178" t="s">
        <v>117</v>
      </c>
      <c r="AF66" s="178" t="s">
        <v>119</v>
      </c>
      <c r="AG66" s="90"/>
    </row>
    <row r="67" spans="1:33" ht="20.100000000000001" customHeight="1">
      <c r="A67" s="15"/>
      <c r="B67" s="393" t="s">
        <v>4</v>
      </c>
      <c r="C67" s="495">
        <v>0.5</v>
      </c>
      <c r="D67" s="495"/>
      <c r="E67" s="495"/>
      <c r="G67" s="393" t="str">
        <f>F58</f>
        <v>南イレブン</v>
      </c>
      <c r="H67" s="393"/>
      <c r="I67" s="393"/>
      <c r="J67" s="393"/>
      <c r="K67" s="393"/>
      <c r="L67" s="393"/>
      <c r="M67" s="393"/>
      <c r="N67" s="494">
        <f>P67+P68</f>
        <v>0</v>
      </c>
      <c r="O67" s="497" t="s">
        <v>9</v>
      </c>
      <c r="P67" s="185">
        <v>0</v>
      </c>
      <c r="Q67" s="17" t="s">
        <v>94</v>
      </c>
      <c r="R67" s="185">
        <v>3</v>
      </c>
      <c r="S67" s="497" t="s">
        <v>10</v>
      </c>
      <c r="T67" s="494">
        <f>R67+R68</f>
        <v>5</v>
      </c>
      <c r="U67" s="562" t="str">
        <f>J58</f>
        <v>三重・山前ＦＣ</v>
      </c>
      <c r="V67" s="562"/>
      <c r="W67" s="562"/>
      <c r="X67" s="562"/>
      <c r="Y67" s="562"/>
      <c r="Z67" s="562"/>
      <c r="AA67" s="562"/>
      <c r="AC67" s="492" t="s">
        <v>91</v>
      </c>
      <c r="AD67" s="488">
        <v>6</v>
      </c>
      <c r="AE67" s="488" t="s">
        <v>117</v>
      </c>
      <c r="AF67" s="488">
        <v>4</v>
      </c>
      <c r="AG67" s="394" t="s">
        <v>92</v>
      </c>
    </row>
    <row r="68" spans="1:33" ht="20.100000000000001" customHeight="1">
      <c r="A68" s="15"/>
      <c r="B68" s="393"/>
      <c r="C68" s="495"/>
      <c r="D68" s="495"/>
      <c r="E68" s="495"/>
      <c r="G68" s="393"/>
      <c r="H68" s="393"/>
      <c r="I68" s="393"/>
      <c r="J68" s="393"/>
      <c r="K68" s="393"/>
      <c r="L68" s="393"/>
      <c r="M68" s="393"/>
      <c r="N68" s="494"/>
      <c r="O68" s="497"/>
      <c r="P68" s="185">
        <v>0</v>
      </c>
      <c r="Q68" s="17" t="s">
        <v>94</v>
      </c>
      <c r="R68" s="185">
        <v>2</v>
      </c>
      <c r="S68" s="497"/>
      <c r="T68" s="494"/>
      <c r="U68" s="562"/>
      <c r="V68" s="562"/>
      <c r="W68" s="562"/>
      <c r="X68" s="562"/>
      <c r="Y68" s="562"/>
      <c r="Z68" s="562"/>
      <c r="AA68" s="562"/>
      <c r="AC68" s="492"/>
      <c r="AD68" s="488"/>
      <c r="AE68" s="488"/>
      <c r="AF68" s="488"/>
      <c r="AG68" s="394"/>
    </row>
    <row r="69" spans="1:33" ht="20.100000000000001" customHeight="1">
      <c r="C69" s="194"/>
      <c r="D69" s="194"/>
      <c r="E69" s="75"/>
      <c r="G69" s="176"/>
      <c r="H69" s="176"/>
      <c r="I69" s="218"/>
      <c r="J69" s="218"/>
      <c r="K69" s="176"/>
      <c r="L69" s="176"/>
      <c r="M69" s="218"/>
      <c r="N69" s="217"/>
      <c r="O69" s="185"/>
      <c r="P69" s="185"/>
      <c r="Q69" s="217"/>
      <c r="R69" s="217"/>
      <c r="S69" s="217"/>
      <c r="T69" s="185"/>
      <c r="U69" s="176"/>
      <c r="V69" s="218"/>
      <c r="W69" s="218"/>
      <c r="X69" s="176"/>
      <c r="Y69" s="176"/>
      <c r="Z69" s="218"/>
      <c r="AA69" s="218"/>
      <c r="AC69" s="180"/>
      <c r="AD69" s="61"/>
      <c r="AE69" s="193"/>
      <c r="AF69" s="61"/>
      <c r="AG69" s="179"/>
    </row>
    <row r="70" spans="1:33" ht="20.100000000000001" customHeight="1">
      <c r="A70" s="15"/>
      <c r="B70" s="393" t="s">
        <v>5</v>
      </c>
      <c r="C70" s="495">
        <v>0.52430555555555558</v>
      </c>
      <c r="D70" s="495"/>
      <c r="E70" s="495"/>
      <c r="G70" s="560" t="str">
        <f>S58</f>
        <v>ＦＣがむしゃら</v>
      </c>
      <c r="H70" s="560"/>
      <c r="I70" s="560"/>
      <c r="J70" s="560"/>
      <c r="K70" s="560"/>
      <c r="L70" s="560"/>
      <c r="M70" s="560"/>
      <c r="N70" s="494">
        <f>P70+P71</f>
        <v>0</v>
      </c>
      <c r="O70" s="497" t="s">
        <v>9</v>
      </c>
      <c r="P70" s="185">
        <v>0</v>
      </c>
      <c r="Q70" s="17" t="s">
        <v>94</v>
      </c>
      <c r="R70" s="185">
        <v>0</v>
      </c>
      <c r="S70" s="497" t="s">
        <v>10</v>
      </c>
      <c r="T70" s="494">
        <f>R70+R71</f>
        <v>0</v>
      </c>
      <c r="U70" s="561" t="str">
        <f>W58</f>
        <v>Ｊ－ＳＰＯＲＴＳＦＯＯＴＢＡＬＬＣＬＵＢ</v>
      </c>
      <c r="V70" s="561"/>
      <c r="W70" s="561"/>
      <c r="X70" s="561"/>
      <c r="Y70" s="561"/>
      <c r="Z70" s="561"/>
      <c r="AA70" s="561"/>
      <c r="AC70" s="492" t="s">
        <v>91</v>
      </c>
      <c r="AD70" s="488">
        <v>2</v>
      </c>
      <c r="AE70" s="488" t="s">
        <v>117</v>
      </c>
      <c r="AF70" s="488">
        <v>1</v>
      </c>
      <c r="AG70" s="394" t="s">
        <v>92</v>
      </c>
    </row>
    <row r="71" spans="1:33" ht="20.100000000000001" customHeight="1">
      <c r="A71" s="15"/>
      <c r="B71" s="393"/>
      <c r="C71" s="495"/>
      <c r="D71" s="495"/>
      <c r="E71" s="495"/>
      <c r="G71" s="560"/>
      <c r="H71" s="560"/>
      <c r="I71" s="560"/>
      <c r="J71" s="560"/>
      <c r="K71" s="560"/>
      <c r="L71" s="560"/>
      <c r="M71" s="560"/>
      <c r="N71" s="494"/>
      <c r="O71" s="497"/>
      <c r="P71" s="185">
        <v>0</v>
      </c>
      <c r="Q71" s="17" t="s">
        <v>94</v>
      </c>
      <c r="R71" s="185">
        <v>0</v>
      </c>
      <c r="S71" s="497"/>
      <c r="T71" s="494"/>
      <c r="U71" s="561"/>
      <c r="V71" s="561"/>
      <c r="W71" s="561"/>
      <c r="X71" s="561"/>
      <c r="Y71" s="561"/>
      <c r="Z71" s="561"/>
      <c r="AA71" s="561"/>
      <c r="AC71" s="492"/>
      <c r="AD71" s="488"/>
      <c r="AE71" s="488"/>
      <c r="AF71" s="488"/>
      <c r="AG71" s="394"/>
    </row>
    <row r="72" spans="1:33" ht="20.100000000000001" customHeight="1">
      <c r="A72" s="15"/>
      <c r="C72" s="194"/>
      <c r="D72" s="194"/>
      <c r="E72" s="75"/>
      <c r="G72" s="176"/>
      <c r="H72" s="176"/>
      <c r="I72" s="218"/>
      <c r="J72" s="218"/>
      <c r="K72" s="176"/>
      <c r="L72" s="176"/>
      <c r="M72" s="218"/>
      <c r="N72" s="217"/>
      <c r="O72" s="185"/>
      <c r="P72" s="185"/>
      <c r="Q72" s="217"/>
      <c r="R72" s="217"/>
      <c r="S72" s="217"/>
      <c r="T72" s="185"/>
      <c r="U72" s="176"/>
      <c r="V72" s="218"/>
      <c r="W72" s="218"/>
      <c r="X72" s="176"/>
      <c r="Y72" s="176"/>
      <c r="Z72" s="218"/>
      <c r="AA72" s="218"/>
      <c r="AC72" s="180"/>
      <c r="AD72" s="61"/>
      <c r="AE72" s="193"/>
      <c r="AF72" s="61"/>
      <c r="AG72" s="179"/>
    </row>
    <row r="73" spans="1:33" ht="20.100000000000001" customHeight="1">
      <c r="A73" s="15"/>
      <c r="B73" s="393" t="s">
        <v>6</v>
      </c>
      <c r="C73" s="495">
        <v>0.54861111111111116</v>
      </c>
      <c r="D73" s="495"/>
      <c r="E73" s="495"/>
      <c r="G73" s="393" t="str">
        <f>F58</f>
        <v>南イレブン</v>
      </c>
      <c r="H73" s="393"/>
      <c r="I73" s="393"/>
      <c r="J73" s="393"/>
      <c r="K73" s="393"/>
      <c r="L73" s="393"/>
      <c r="M73" s="393"/>
      <c r="N73" s="494">
        <f>P73+P74</f>
        <v>1</v>
      </c>
      <c r="O73" s="497" t="s">
        <v>9</v>
      </c>
      <c r="P73" s="185">
        <v>1</v>
      </c>
      <c r="Q73" s="17" t="s">
        <v>94</v>
      </c>
      <c r="R73" s="185">
        <v>1</v>
      </c>
      <c r="S73" s="497" t="s">
        <v>10</v>
      </c>
      <c r="T73" s="494">
        <f>R73+R74</f>
        <v>3</v>
      </c>
      <c r="U73" s="563" t="str">
        <f>N58</f>
        <v>ＮＰＯ法人サウス宇都宮スポーツクラブ</v>
      </c>
      <c r="V73" s="563"/>
      <c r="W73" s="563"/>
      <c r="X73" s="563"/>
      <c r="Y73" s="563"/>
      <c r="Z73" s="563"/>
      <c r="AA73" s="563"/>
      <c r="AC73" s="492" t="s">
        <v>91</v>
      </c>
      <c r="AD73" s="488">
        <v>5</v>
      </c>
      <c r="AE73" s="488" t="s">
        <v>117</v>
      </c>
      <c r="AF73" s="488">
        <v>6</v>
      </c>
      <c r="AG73" s="394" t="s">
        <v>92</v>
      </c>
    </row>
    <row r="74" spans="1:33" ht="20.100000000000001" customHeight="1">
      <c r="A74" s="15"/>
      <c r="B74" s="393"/>
      <c r="C74" s="495"/>
      <c r="D74" s="495"/>
      <c r="E74" s="495"/>
      <c r="G74" s="393"/>
      <c r="H74" s="393"/>
      <c r="I74" s="393"/>
      <c r="J74" s="393"/>
      <c r="K74" s="393"/>
      <c r="L74" s="393"/>
      <c r="M74" s="393"/>
      <c r="N74" s="494"/>
      <c r="O74" s="497"/>
      <c r="P74" s="185">
        <v>0</v>
      </c>
      <c r="Q74" s="17" t="s">
        <v>94</v>
      </c>
      <c r="R74" s="185">
        <v>2</v>
      </c>
      <c r="S74" s="497"/>
      <c r="T74" s="494"/>
      <c r="U74" s="563"/>
      <c r="V74" s="563"/>
      <c r="W74" s="563"/>
      <c r="X74" s="563"/>
      <c r="Y74" s="563"/>
      <c r="Z74" s="563"/>
      <c r="AA74" s="563"/>
      <c r="AC74" s="492"/>
      <c r="AD74" s="488"/>
      <c r="AE74" s="488"/>
      <c r="AF74" s="488"/>
      <c r="AG74" s="394"/>
    </row>
    <row r="75" spans="1:33" ht="20.100000000000001" customHeight="1">
      <c r="A75" s="15"/>
      <c r="B75" s="176"/>
      <c r="C75" s="191"/>
      <c r="D75" s="191"/>
      <c r="E75" s="191"/>
      <c r="G75" s="176"/>
      <c r="H75" s="176"/>
      <c r="I75" s="176"/>
      <c r="J75" s="176"/>
      <c r="K75" s="176"/>
      <c r="L75" s="176"/>
      <c r="M75" s="176"/>
      <c r="N75" s="117"/>
      <c r="O75" s="186"/>
      <c r="P75" s="185"/>
      <c r="Q75" s="217"/>
      <c r="R75" s="217"/>
      <c r="S75" s="186"/>
      <c r="T75" s="117"/>
      <c r="U75" s="176"/>
      <c r="V75" s="176"/>
      <c r="W75" s="176"/>
      <c r="X75" s="176"/>
      <c r="Y75" s="176"/>
      <c r="Z75" s="176"/>
      <c r="AA75" s="176"/>
      <c r="AC75" s="180"/>
      <c r="AD75" s="61"/>
      <c r="AE75" s="193"/>
      <c r="AF75" s="61"/>
      <c r="AG75" s="179"/>
    </row>
    <row r="76" spans="1:33" ht="20.100000000000001" customHeight="1">
      <c r="A76" s="15"/>
      <c r="B76" s="393" t="s">
        <v>7</v>
      </c>
      <c r="C76" s="495">
        <v>0.57291666666666663</v>
      </c>
      <c r="D76" s="495"/>
      <c r="E76" s="495"/>
      <c r="G76" s="393" t="str">
        <f>S58</f>
        <v>ＦＣがむしゃら</v>
      </c>
      <c r="H76" s="393"/>
      <c r="I76" s="393"/>
      <c r="J76" s="393"/>
      <c r="K76" s="393"/>
      <c r="L76" s="393"/>
      <c r="M76" s="393"/>
      <c r="N76" s="494">
        <f>P76+P77</f>
        <v>0</v>
      </c>
      <c r="O76" s="497" t="s">
        <v>9</v>
      </c>
      <c r="P76" s="185">
        <v>0</v>
      </c>
      <c r="Q76" s="17" t="s">
        <v>94</v>
      </c>
      <c r="R76" s="185">
        <v>1</v>
      </c>
      <c r="S76" s="497" t="s">
        <v>10</v>
      </c>
      <c r="T76" s="494">
        <f>R76+R77</f>
        <v>1</v>
      </c>
      <c r="U76" s="565" t="str">
        <f>AA58</f>
        <v>昭和・戸祭・附属サッカークラブ</v>
      </c>
      <c r="V76" s="565"/>
      <c r="W76" s="565"/>
      <c r="X76" s="565"/>
      <c r="Y76" s="565"/>
      <c r="Z76" s="565"/>
      <c r="AA76" s="565"/>
      <c r="AC76" s="492" t="s">
        <v>91</v>
      </c>
      <c r="AD76" s="488">
        <v>1</v>
      </c>
      <c r="AE76" s="488" t="s">
        <v>117</v>
      </c>
      <c r="AF76" s="488">
        <v>3</v>
      </c>
      <c r="AG76" s="394" t="s">
        <v>92</v>
      </c>
    </row>
    <row r="77" spans="1:33" ht="20.100000000000001" customHeight="1">
      <c r="A77" s="15"/>
      <c r="B77" s="393"/>
      <c r="C77" s="495"/>
      <c r="D77" s="495"/>
      <c r="E77" s="495"/>
      <c r="G77" s="393"/>
      <c r="H77" s="393"/>
      <c r="I77" s="393"/>
      <c r="J77" s="393"/>
      <c r="K77" s="393"/>
      <c r="L77" s="393"/>
      <c r="M77" s="393"/>
      <c r="N77" s="494"/>
      <c r="O77" s="497"/>
      <c r="P77" s="185">
        <v>0</v>
      </c>
      <c r="Q77" s="17" t="s">
        <v>94</v>
      </c>
      <c r="R77" s="185">
        <v>0</v>
      </c>
      <c r="S77" s="497"/>
      <c r="T77" s="494"/>
      <c r="U77" s="565"/>
      <c r="V77" s="565"/>
      <c r="W77" s="565"/>
      <c r="X77" s="565"/>
      <c r="Y77" s="565"/>
      <c r="Z77" s="565"/>
      <c r="AA77" s="565"/>
      <c r="AC77" s="492"/>
      <c r="AD77" s="488"/>
      <c r="AE77" s="488"/>
      <c r="AF77" s="488"/>
      <c r="AG77" s="394"/>
    </row>
    <row r="78" spans="1:33" ht="20.100000000000001" customHeight="1">
      <c r="A78" s="15"/>
      <c r="C78" s="194"/>
      <c r="D78" s="194"/>
      <c r="E78" s="75"/>
      <c r="G78" s="176"/>
      <c r="H78" s="176"/>
      <c r="I78" s="176"/>
      <c r="J78" s="176"/>
      <c r="K78" s="176"/>
      <c r="L78" s="176"/>
      <c r="M78" s="176"/>
      <c r="N78" s="217"/>
      <c r="O78" s="185"/>
      <c r="P78" s="185"/>
      <c r="Q78" s="217"/>
      <c r="R78" s="217"/>
      <c r="S78" s="217"/>
      <c r="T78" s="185"/>
      <c r="U78" s="176"/>
      <c r="V78" s="176"/>
      <c r="W78" s="176"/>
      <c r="X78" s="176"/>
      <c r="Y78" s="176"/>
      <c r="Z78" s="176"/>
      <c r="AA78" s="176"/>
      <c r="AC78" s="180"/>
      <c r="AD78" s="61"/>
      <c r="AE78" s="193"/>
      <c r="AF78" s="61"/>
      <c r="AG78" s="179"/>
    </row>
    <row r="79" spans="1:33" ht="20.100000000000001" customHeight="1">
      <c r="A79" s="15"/>
      <c r="B79" s="393" t="s">
        <v>8</v>
      </c>
      <c r="C79" s="495">
        <v>0.59722222222222221</v>
      </c>
      <c r="D79" s="495"/>
      <c r="E79" s="495"/>
      <c r="G79" s="562" t="str">
        <f>J58</f>
        <v>三重・山前ＦＣ</v>
      </c>
      <c r="H79" s="562"/>
      <c r="I79" s="562"/>
      <c r="J79" s="562"/>
      <c r="K79" s="562"/>
      <c r="L79" s="562"/>
      <c r="M79" s="562"/>
      <c r="N79" s="494">
        <f>P79+P80</f>
        <v>5</v>
      </c>
      <c r="O79" s="497" t="s">
        <v>9</v>
      </c>
      <c r="P79" s="185">
        <v>3</v>
      </c>
      <c r="Q79" s="17" t="s">
        <v>94</v>
      </c>
      <c r="R79" s="185">
        <v>0</v>
      </c>
      <c r="S79" s="497" t="s">
        <v>10</v>
      </c>
      <c r="T79" s="494">
        <f>R79+R80</f>
        <v>0</v>
      </c>
      <c r="U79" s="564" t="str">
        <f>N58</f>
        <v>ＮＰＯ法人サウス宇都宮スポーツクラブ</v>
      </c>
      <c r="V79" s="564"/>
      <c r="W79" s="564"/>
      <c r="X79" s="564"/>
      <c r="Y79" s="564"/>
      <c r="Z79" s="564"/>
      <c r="AA79" s="564"/>
      <c r="AC79" s="492" t="s">
        <v>91</v>
      </c>
      <c r="AD79" s="488">
        <v>4</v>
      </c>
      <c r="AE79" s="488" t="s">
        <v>117</v>
      </c>
      <c r="AF79" s="488">
        <v>5</v>
      </c>
      <c r="AG79" s="394" t="s">
        <v>92</v>
      </c>
    </row>
    <row r="80" spans="1:33" ht="20.100000000000001" customHeight="1">
      <c r="A80" s="15"/>
      <c r="B80" s="393"/>
      <c r="C80" s="495"/>
      <c r="D80" s="495"/>
      <c r="E80" s="495"/>
      <c r="G80" s="562"/>
      <c r="H80" s="562"/>
      <c r="I80" s="562"/>
      <c r="J80" s="562"/>
      <c r="K80" s="562"/>
      <c r="L80" s="562"/>
      <c r="M80" s="562"/>
      <c r="N80" s="494"/>
      <c r="O80" s="497"/>
      <c r="P80" s="185">
        <v>2</v>
      </c>
      <c r="Q80" s="17" t="s">
        <v>94</v>
      </c>
      <c r="R80" s="185">
        <v>0</v>
      </c>
      <c r="S80" s="497"/>
      <c r="T80" s="494"/>
      <c r="U80" s="564"/>
      <c r="V80" s="564"/>
      <c r="W80" s="564"/>
      <c r="X80" s="564"/>
      <c r="Y80" s="564"/>
      <c r="Z80" s="564"/>
      <c r="AA80" s="564"/>
      <c r="AC80" s="492"/>
      <c r="AD80" s="488"/>
      <c r="AE80" s="488"/>
      <c r="AF80" s="488"/>
      <c r="AG80" s="394"/>
    </row>
    <row r="81" spans="1:33" ht="20.100000000000001" customHeight="1">
      <c r="A81" s="15"/>
      <c r="C81" s="194"/>
      <c r="D81" s="194"/>
      <c r="E81" s="75"/>
      <c r="G81" s="176"/>
      <c r="H81" s="176"/>
      <c r="I81" s="176"/>
      <c r="J81" s="176"/>
      <c r="K81" s="176"/>
      <c r="L81" s="176"/>
      <c r="M81" s="176"/>
      <c r="N81" s="217"/>
      <c r="O81" s="185"/>
      <c r="P81" s="185"/>
      <c r="Q81" s="217"/>
      <c r="R81" s="217"/>
      <c r="S81" s="217"/>
      <c r="T81" s="185"/>
      <c r="U81" s="176"/>
      <c r="V81" s="176"/>
      <c r="W81" s="176"/>
      <c r="X81" s="176"/>
      <c r="Y81" s="176"/>
      <c r="Z81" s="176"/>
      <c r="AA81" s="176"/>
      <c r="AC81" s="180"/>
      <c r="AD81" s="188"/>
      <c r="AE81" s="61"/>
      <c r="AF81" s="61"/>
      <c r="AG81" s="115"/>
    </row>
    <row r="82" spans="1:33" ht="20.100000000000001" customHeight="1">
      <c r="A82" s="15"/>
      <c r="B82" s="393" t="s">
        <v>0</v>
      </c>
      <c r="C82" s="495">
        <v>0.62152777777777779</v>
      </c>
      <c r="D82" s="495"/>
      <c r="E82" s="495"/>
      <c r="G82" s="565" t="str">
        <f>W58</f>
        <v>Ｊ－ＳＰＯＲＴＳＦＯＯＴＢＡＬＬＣＬＵＢ</v>
      </c>
      <c r="H82" s="565"/>
      <c r="I82" s="565"/>
      <c r="J82" s="565"/>
      <c r="K82" s="565"/>
      <c r="L82" s="565"/>
      <c r="M82" s="565"/>
      <c r="N82" s="494">
        <f>P82+P83</f>
        <v>2</v>
      </c>
      <c r="O82" s="497" t="s">
        <v>9</v>
      </c>
      <c r="P82" s="185">
        <v>1</v>
      </c>
      <c r="Q82" s="17" t="s">
        <v>94</v>
      </c>
      <c r="R82" s="185">
        <v>0</v>
      </c>
      <c r="S82" s="497" t="s">
        <v>10</v>
      </c>
      <c r="T82" s="494">
        <f>R82+R83</f>
        <v>0</v>
      </c>
      <c r="U82" s="566" t="str">
        <f>AA58</f>
        <v>昭和・戸祭・附属サッカークラブ</v>
      </c>
      <c r="V82" s="566"/>
      <c r="W82" s="566"/>
      <c r="X82" s="566"/>
      <c r="Y82" s="566"/>
      <c r="Z82" s="566"/>
      <c r="AA82" s="566"/>
      <c r="AC82" s="492" t="s">
        <v>91</v>
      </c>
      <c r="AD82" s="488">
        <v>3</v>
      </c>
      <c r="AE82" s="488" t="s">
        <v>117</v>
      </c>
      <c r="AF82" s="488">
        <v>2</v>
      </c>
      <c r="AG82" s="394" t="s">
        <v>92</v>
      </c>
    </row>
    <row r="83" spans="1:33" ht="20.100000000000001" customHeight="1">
      <c r="A83" s="15"/>
      <c r="B83" s="393"/>
      <c r="C83" s="495"/>
      <c r="D83" s="495"/>
      <c r="E83" s="495"/>
      <c r="G83" s="565"/>
      <c r="H83" s="565"/>
      <c r="I83" s="565"/>
      <c r="J83" s="565"/>
      <c r="K83" s="565"/>
      <c r="L83" s="565"/>
      <c r="M83" s="565"/>
      <c r="N83" s="494"/>
      <c r="O83" s="497"/>
      <c r="P83" s="185">
        <v>1</v>
      </c>
      <c r="Q83" s="17" t="s">
        <v>94</v>
      </c>
      <c r="R83" s="185">
        <v>0</v>
      </c>
      <c r="S83" s="497"/>
      <c r="T83" s="494"/>
      <c r="U83" s="566"/>
      <c r="V83" s="566"/>
      <c r="W83" s="566"/>
      <c r="X83" s="566"/>
      <c r="Y83" s="566"/>
      <c r="Z83" s="566"/>
      <c r="AA83" s="566"/>
      <c r="AC83" s="492"/>
      <c r="AD83" s="488"/>
      <c r="AE83" s="488"/>
      <c r="AF83" s="488"/>
      <c r="AG83" s="394"/>
    </row>
    <row r="84" spans="1:33" ht="20.100000000000001" customHeight="1">
      <c r="B84" s="176"/>
      <c r="C84" s="116"/>
      <c r="D84" s="116"/>
      <c r="E84" s="116"/>
      <c r="G84" s="185"/>
      <c r="H84" s="185"/>
      <c r="I84" s="185"/>
      <c r="J84" s="185"/>
      <c r="K84" s="185"/>
      <c r="L84" s="185"/>
      <c r="M84" s="185"/>
      <c r="N84" s="117"/>
      <c r="O84" s="186"/>
      <c r="P84" s="185"/>
      <c r="Q84" s="17"/>
      <c r="R84" s="217"/>
      <c r="S84" s="186"/>
      <c r="T84" s="117"/>
      <c r="U84" s="185"/>
      <c r="V84" s="185"/>
      <c r="W84" s="185"/>
      <c r="X84" s="185"/>
      <c r="Y84" s="185"/>
      <c r="Z84" s="185"/>
      <c r="AA84" s="185"/>
      <c r="AB84" s="188"/>
      <c r="AC84" s="188"/>
      <c r="AF84" s="188"/>
      <c r="AG84" s="188"/>
    </row>
    <row r="85" spans="1:33" ht="20.100000000000001" customHeight="1">
      <c r="C85" s="510" t="str">
        <f>J54 &amp;"リーグ"</f>
        <v>Hリーグ</v>
      </c>
      <c r="D85" s="511"/>
      <c r="E85" s="511"/>
      <c r="F85" s="516"/>
      <c r="G85" s="436" t="str">
        <f>C87</f>
        <v>南イレブン</v>
      </c>
      <c r="H85" s="437"/>
      <c r="I85" s="436" t="str">
        <f>C89</f>
        <v>三重・山前ＦＣ</v>
      </c>
      <c r="J85" s="437"/>
      <c r="K85" s="448" t="str">
        <f>C91</f>
        <v>ＮＰＯ法人サウス宇都宮スポーツクラブ</v>
      </c>
      <c r="L85" s="449"/>
      <c r="M85" s="518" t="s">
        <v>1</v>
      </c>
      <c r="N85" s="502" t="s">
        <v>2</v>
      </c>
      <c r="O85" s="502" t="s">
        <v>93</v>
      </c>
      <c r="P85" s="502" t="s">
        <v>3</v>
      </c>
      <c r="R85" s="410" t="str">
        <f>W54 &amp;"リーグ"</f>
        <v>HHリーグ</v>
      </c>
      <c r="S85" s="411"/>
      <c r="T85" s="411"/>
      <c r="U85" s="520"/>
      <c r="V85" s="436" t="str">
        <f>R87</f>
        <v>ＦＣがむしゃら</v>
      </c>
      <c r="W85" s="437"/>
      <c r="X85" s="452" t="str">
        <f>R89</f>
        <v>Ｊ－ＳＰＯＲＴＳＦＯＯＴＢＡＬＬＣＬＵＢ</v>
      </c>
      <c r="Y85" s="453"/>
      <c r="Z85" s="452" t="str">
        <f>R91</f>
        <v>昭和・戸祭・附属サッカークラブ</v>
      </c>
      <c r="AA85" s="453"/>
      <c r="AB85" s="502" t="s">
        <v>1</v>
      </c>
      <c r="AC85" s="502" t="s">
        <v>2</v>
      </c>
      <c r="AD85" s="502" t="s">
        <v>93</v>
      </c>
      <c r="AE85" s="502" t="s">
        <v>3</v>
      </c>
    </row>
    <row r="86" spans="1:33" ht="20.100000000000001" customHeight="1">
      <c r="C86" s="513"/>
      <c r="D86" s="514"/>
      <c r="E86" s="514"/>
      <c r="F86" s="517"/>
      <c r="G86" s="438"/>
      <c r="H86" s="439"/>
      <c r="I86" s="438"/>
      <c r="J86" s="439"/>
      <c r="K86" s="450"/>
      <c r="L86" s="451"/>
      <c r="M86" s="519"/>
      <c r="N86" s="503"/>
      <c r="O86" s="503"/>
      <c r="P86" s="503"/>
      <c r="R86" s="413"/>
      <c r="S86" s="414"/>
      <c r="T86" s="414"/>
      <c r="U86" s="521"/>
      <c r="V86" s="438"/>
      <c r="W86" s="439"/>
      <c r="X86" s="454"/>
      <c r="Y86" s="455"/>
      <c r="Z86" s="454"/>
      <c r="AA86" s="455"/>
      <c r="AB86" s="503"/>
      <c r="AC86" s="503"/>
      <c r="AD86" s="503"/>
      <c r="AE86" s="503"/>
    </row>
    <row r="87" spans="1:33" ht="20.100000000000001" customHeight="1">
      <c r="C87" s="510" t="str">
        <f>F58</f>
        <v>南イレブン</v>
      </c>
      <c r="D87" s="511"/>
      <c r="E87" s="511"/>
      <c r="F87" s="516"/>
      <c r="G87" s="424"/>
      <c r="H87" s="425"/>
      <c r="I87" s="225">
        <f>N67</f>
        <v>0</v>
      </c>
      <c r="J87" s="225">
        <f>T67</f>
        <v>5</v>
      </c>
      <c r="K87" s="225">
        <f>N73</f>
        <v>1</v>
      </c>
      <c r="L87" s="225">
        <f>T73</f>
        <v>3</v>
      </c>
      <c r="M87" s="500">
        <f>COUNTIF(G88:L88,"○")*3+COUNTIF(G88:L88,"△")</f>
        <v>0</v>
      </c>
      <c r="N87" s="498">
        <f>O87-J87-L87</f>
        <v>-7</v>
      </c>
      <c r="O87" s="498">
        <f>I87+K87</f>
        <v>1</v>
      </c>
      <c r="P87" s="498">
        <v>3</v>
      </c>
      <c r="R87" s="510" t="str">
        <f>S58</f>
        <v>ＦＣがむしゃら</v>
      </c>
      <c r="S87" s="511"/>
      <c r="T87" s="511"/>
      <c r="U87" s="512"/>
      <c r="V87" s="424"/>
      <c r="W87" s="425"/>
      <c r="X87" s="225">
        <f>N70</f>
        <v>0</v>
      </c>
      <c r="Y87" s="225">
        <f>T70</f>
        <v>0</v>
      </c>
      <c r="Z87" s="225">
        <f>N76</f>
        <v>0</v>
      </c>
      <c r="AA87" s="225">
        <f>T76</f>
        <v>1</v>
      </c>
      <c r="AB87" s="500">
        <f>COUNTIF(V88:AA88,"○")*3+COUNTIF(V88:AA88,"△")</f>
        <v>1</v>
      </c>
      <c r="AC87" s="498">
        <f>AD87-Y87-AA87</f>
        <v>-1</v>
      </c>
      <c r="AD87" s="498">
        <f>X87+Z87</f>
        <v>0</v>
      </c>
      <c r="AE87" s="498">
        <v>3</v>
      </c>
    </row>
    <row r="88" spans="1:33" ht="20.100000000000001" customHeight="1">
      <c r="C88" s="513"/>
      <c r="D88" s="514"/>
      <c r="E88" s="514"/>
      <c r="F88" s="517"/>
      <c r="G88" s="426"/>
      <c r="H88" s="427"/>
      <c r="I88" s="458" t="str">
        <f>IF(I87&gt;J87,"○",IF(I87&lt;J87,"×",IF(I87=J87,"△")))</f>
        <v>×</v>
      </c>
      <c r="J88" s="459"/>
      <c r="K88" s="458" t="str">
        <f>IF(K87&gt;L87,"○",IF(K87&lt;L87,"×",IF(K87=L87,"△")))</f>
        <v>×</v>
      </c>
      <c r="L88" s="459"/>
      <c r="M88" s="501"/>
      <c r="N88" s="499"/>
      <c r="O88" s="499"/>
      <c r="P88" s="499"/>
      <c r="R88" s="513"/>
      <c r="S88" s="514"/>
      <c r="T88" s="514"/>
      <c r="U88" s="515"/>
      <c r="V88" s="426"/>
      <c r="W88" s="427"/>
      <c r="X88" s="458" t="str">
        <f>IF(X87&gt;Y87,"○",IF(X87&lt;Y87,"×",IF(X87=Y87,"△")))</f>
        <v>△</v>
      </c>
      <c r="Y88" s="459"/>
      <c r="Z88" s="458" t="str">
        <f>IF(Z87&gt;AA87,"○",IF(Z87&lt;AA87,"×",IF(Z87=AA87,"△")))</f>
        <v>×</v>
      </c>
      <c r="AA88" s="459"/>
      <c r="AB88" s="501"/>
      <c r="AC88" s="499"/>
      <c r="AD88" s="499"/>
      <c r="AE88" s="499"/>
    </row>
    <row r="89" spans="1:33" ht="20.100000000000001" customHeight="1">
      <c r="C89" s="522" t="str">
        <f>J58</f>
        <v>三重・山前ＦＣ</v>
      </c>
      <c r="D89" s="523"/>
      <c r="E89" s="523"/>
      <c r="F89" s="524"/>
      <c r="G89" s="225">
        <f>J87</f>
        <v>5</v>
      </c>
      <c r="H89" s="225">
        <f>I87</f>
        <v>0</v>
      </c>
      <c r="I89" s="424"/>
      <c r="J89" s="425"/>
      <c r="K89" s="225">
        <f>N79</f>
        <v>5</v>
      </c>
      <c r="L89" s="225">
        <f>T79</f>
        <v>0</v>
      </c>
      <c r="M89" s="500">
        <f>COUNTIF(G90:L90,"○")*3+COUNTIF(G90:L90,"△")</f>
        <v>6</v>
      </c>
      <c r="N89" s="498">
        <f>O89-H89-L89</f>
        <v>10</v>
      </c>
      <c r="O89" s="498">
        <f>G89+K89</f>
        <v>10</v>
      </c>
      <c r="P89" s="498">
        <v>1</v>
      </c>
      <c r="R89" s="573" t="str">
        <f>W58</f>
        <v>Ｊ－ＳＰＯＲＴＳＦＯＯＴＢＡＬＬＣＬＵＢ</v>
      </c>
      <c r="S89" s="574"/>
      <c r="T89" s="574"/>
      <c r="U89" s="575"/>
      <c r="V89" s="225">
        <f>Y87</f>
        <v>0</v>
      </c>
      <c r="W89" s="225">
        <f>X87</f>
        <v>0</v>
      </c>
      <c r="X89" s="424"/>
      <c r="Y89" s="425"/>
      <c r="Z89" s="225">
        <f>N82</f>
        <v>2</v>
      </c>
      <c r="AA89" s="225">
        <f>T82</f>
        <v>0</v>
      </c>
      <c r="AB89" s="500">
        <f>COUNTIF(V90:AA90,"○")*3+COUNTIF(V90:AA90,"△")</f>
        <v>4</v>
      </c>
      <c r="AC89" s="498">
        <f>AD89-W89-AA89</f>
        <v>2</v>
      </c>
      <c r="AD89" s="498">
        <f>V89+Z89</f>
        <v>2</v>
      </c>
      <c r="AE89" s="498">
        <v>1</v>
      </c>
    </row>
    <row r="90" spans="1:33" ht="20.100000000000001" customHeight="1">
      <c r="C90" s="525"/>
      <c r="D90" s="526"/>
      <c r="E90" s="526"/>
      <c r="F90" s="527"/>
      <c r="G90" s="458" t="str">
        <f>IF(G89&gt;H89,"○",IF(G89&lt;H89,"×",IF(G89=H89,"△")))</f>
        <v>○</v>
      </c>
      <c r="H90" s="459"/>
      <c r="I90" s="426"/>
      <c r="J90" s="427"/>
      <c r="K90" s="458" t="str">
        <f>IF(K89&gt;L89,"○",IF(K89&lt;L89,"×",IF(K89=L89,"△")))</f>
        <v>○</v>
      </c>
      <c r="L90" s="459"/>
      <c r="M90" s="501"/>
      <c r="N90" s="499"/>
      <c r="O90" s="499"/>
      <c r="P90" s="499"/>
      <c r="R90" s="576"/>
      <c r="S90" s="577"/>
      <c r="T90" s="577"/>
      <c r="U90" s="578"/>
      <c r="V90" s="458" t="str">
        <f>IF(V89&gt;W89,"○",IF(V89&lt;W89,"×",IF(V89=W89,"△")))</f>
        <v>△</v>
      </c>
      <c r="W90" s="459"/>
      <c r="X90" s="426"/>
      <c r="Y90" s="427"/>
      <c r="Z90" s="458" t="str">
        <f>IF(Z89&gt;AA89,"○",IF(Z89&lt;AA89,"×",IF(Z89=AA89,"△")))</f>
        <v>○</v>
      </c>
      <c r="AA90" s="459"/>
      <c r="AB90" s="501"/>
      <c r="AC90" s="499"/>
      <c r="AD90" s="499"/>
      <c r="AE90" s="499"/>
    </row>
    <row r="91" spans="1:33" ht="20.100000000000001" customHeight="1">
      <c r="C91" s="567" t="str">
        <f>N58</f>
        <v>ＮＰＯ法人サウス宇都宮スポーツクラブ</v>
      </c>
      <c r="D91" s="568"/>
      <c r="E91" s="568"/>
      <c r="F91" s="569"/>
      <c r="G91" s="225">
        <f>L87</f>
        <v>3</v>
      </c>
      <c r="H91" s="225">
        <f>K87</f>
        <v>1</v>
      </c>
      <c r="I91" s="225">
        <f>L89</f>
        <v>0</v>
      </c>
      <c r="J91" s="225">
        <f>K89</f>
        <v>5</v>
      </c>
      <c r="K91" s="424"/>
      <c r="L91" s="425"/>
      <c r="M91" s="500">
        <f>COUNTIF(G92:L92,"○")*3+COUNTIF(G92:L92,"△")</f>
        <v>3</v>
      </c>
      <c r="N91" s="498">
        <f>O91-H91-J91</f>
        <v>-3</v>
      </c>
      <c r="O91" s="498">
        <f>G91+I91</f>
        <v>3</v>
      </c>
      <c r="P91" s="498">
        <v>2</v>
      </c>
      <c r="R91" s="579" t="str">
        <f>AA58</f>
        <v>昭和・戸祭・附属サッカークラブ</v>
      </c>
      <c r="S91" s="580"/>
      <c r="T91" s="580"/>
      <c r="U91" s="581"/>
      <c r="V91" s="225">
        <f>AA87</f>
        <v>1</v>
      </c>
      <c r="W91" s="225">
        <f>Z87</f>
        <v>0</v>
      </c>
      <c r="X91" s="225">
        <f>AA89</f>
        <v>0</v>
      </c>
      <c r="Y91" s="225">
        <f>Z89</f>
        <v>2</v>
      </c>
      <c r="Z91" s="424"/>
      <c r="AA91" s="425"/>
      <c r="AB91" s="500">
        <f>COUNTIF(V92:AA92,"○")*3+COUNTIF(V92:AA92,"△")</f>
        <v>3</v>
      </c>
      <c r="AC91" s="498">
        <f>AD91-W91-Y91</f>
        <v>-1</v>
      </c>
      <c r="AD91" s="498">
        <f>V91+X91</f>
        <v>1</v>
      </c>
      <c r="AE91" s="498">
        <v>2</v>
      </c>
    </row>
    <row r="92" spans="1:33" ht="20.100000000000001" customHeight="1">
      <c r="C92" s="570"/>
      <c r="D92" s="571"/>
      <c r="E92" s="571"/>
      <c r="F92" s="572"/>
      <c r="G92" s="458" t="str">
        <f>IF(G91&gt;H91,"○",IF(G91&lt;H91,"×",IF(G91=H91,"△")))</f>
        <v>○</v>
      </c>
      <c r="H92" s="459"/>
      <c r="I92" s="458" t="str">
        <f>IF(I91&gt;J91,"○",IF(I91&lt;J91,"×",IF(I91=J91,"△")))</f>
        <v>×</v>
      </c>
      <c r="J92" s="459"/>
      <c r="K92" s="426"/>
      <c r="L92" s="427"/>
      <c r="M92" s="501"/>
      <c r="N92" s="499"/>
      <c r="O92" s="499"/>
      <c r="P92" s="499"/>
      <c r="R92" s="582"/>
      <c r="S92" s="583"/>
      <c r="T92" s="583"/>
      <c r="U92" s="584"/>
      <c r="V92" s="458" t="str">
        <f>IF(V91&gt;W91,"○",IF(V91&lt;W91,"×",IF(V91=W91,"△")))</f>
        <v>○</v>
      </c>
      <c r="W92" s="459"/>
      <c r="X92" s="458" t="str">
        <f>IF(X91&gt;Y91,"○",IF(X91&lt;Y91,"×",IF(X91=Y91,"△")))</f>
        <v>×</v>
      </c>
      <c r="Y92" s="459"/>
      <c r="Z92" s="426"/>
      <c r="AA92" s="427"/>
      <c r="AB92" s="501"/>
      <c r="AC92" s="499"/>
      <c r="AD92" s="499"/>
      <c r="AE92" s="499"/>
    </row>
  </sheetData>
  <mergeCells count="433"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/>
  <cols>
    <col min="1" max="14" width="5.44140625" style="207" customWidth="1"/>
    <col min="15" max="15" width="6" style="207" customWidth="1"/>
    <col min="16" max="30" width="5.44140625" style="207" customWidth="1"/>
    <col min="31" max="31" width="6.44140625" style="207" customWidth="1"/>
    <col min="32" max="35" width="5.44140625" style="207" customWidth="1"/>
    <col min="36" max="257" width="9" style="207"/>
    <col min="258" max="285" width="5.6640625" style="207" customWidth="1"/>
    <col min="286" max="513" width="9" style="207"/>
    <col min="514" max="541" width="5.6640625" style="207" customWidth="1"/>
    <col min="542" max="769" width="9" style="207"/>
    <col min="770" max="797" width="5.6640625" style="207" customWidth="1"/>
    <col min="798" max="1025" width="9" style="207"/>
    <col min="1026" max="1053" width="5.6640625" style="207" customWidth="1"/>
    <col min="1054" max="1281" width="9" style="207"/>
    <col min="1282" max="1309" width="5.6640625" style="207" customWidth="1"/>
    <col min="1310" max="1537" width="9" style="207"/>
    <col min="1538" max="1565" width="5.6640625" style="207" customWidth="1"/>
    <col min="1566" max="1793" width="9" style="207"/>
    <col min="1794" max="1821" width="5.6640625" style="207" customWidth="1"/>
    <col min="1822" max="2049" width="9" style="207"/>
    <col min="2050" max="2077" width="5.6640625" style="207" customWidth="1"/>
    <col min="2078" max="2305" width="9" style="207"/>
    <col min="2306" max="2333" width="5.6640625" style="207" customWidth="1"/>
    <col min="2334" max="2561" width="9" style="207"/>
    <col min="2562" max="2589" width="5.6640625" style="207" customWidth="1"/>
    <col min="2590" max="2817" width="9" style="207"/>
    <col min="2818" max="2845" width="5.6640625" style="207" customWidth="1"/>
    <col min="2846" max="3073" width="9" style="207"/>
    <col min="3074" max="3101" width="5.6640625" style="207" customWidth="1"/>
    <col min="3102" max="3329" width="9" style="207"/>
    <col min="3330" max="3357" width="5.6640625" style="207" customWidth="1"/>
    <col min="3358" max="3585" width="9" style="207"/>
    <col min="3586" max="3613" width="5.6640625" style="207" customWidth="1"/>
    <col min="3614" max="3841" width="9" style="207"/>
    <col min="3842" max="3869" width="5.6640625" style="207" customWidth="1"/>
    <col min="3870" max="4097" width="9" style="207"/>
    <col min="4098" max="4125" width="5.6640625" style="207" customWidth="1"/>
    <col min="4126" max="4353" width="9" style="207"/>
    <col min="4354" max="4381" width="5.6640625" style="207" customWidth="1"/>
    <col min="4382" max="4609" width="9" style="207"/>
    <col min="4610" max="4637" width="5.6640625" style="207" customWidth="1"/>
    <col min="4638" max="4865" width="9" style="207"/>
    <col min="4866" max="4893" width="5.6640625" style="207" customWidth="1"/>
    <col min="4894" max="5121" width="9" style="207"/>
    <col min="5122" max="5149" width="5.6640625" style="207" customWidth="1"/>
    <col min="5150" max="5377" width="9" style="207"/>
    <col min="5378" max="5405" width="5.6640625" style="207" customWidth="1"/>
    <col min="5406" max="5633" width="9" style="207"/>
    <col min="5634" max="5661" width="5.6640625" style="207" customWidth="1"/>
    <col min="5662" max="5889" width="9" style="207"/>
    <col min="5890" max="5917" width="5.6640625" style="207" customWidth="1"/>
    <col min="5918" max="6145" width="9" style="207"/>
    <col min="6146" max="6173" width="5.6640625" style="207" customWidth="1"/>
    <col min="6174" max="6401" width="9" style="207"/>
    <col min="6402" max="6429" width="5.6640625" style="207" customWidth="1"/>
    <col min="6430" max="6657" width="9" style="207"/>
    <col min="6658" max="6685" width="5.6640625" style="207" customWidth="1"/>
    <col min="6686" max="6913" width="9" style="207"/>
    <col min="6914" max="6941" width="5.6640625" style="207" customWidth="1"/>
    <col min="6942" max="7169" width="9" style="207"/>
    <col min="7170" max="7197" width="5.6640625" style="207" customWidth="1"/>
    <col min="7198" max="7425" width="9" style="207"/>
    <col min="7426" max="7453" width="5.6640625" style="207" customWidth="1"/>
    <col min="7454" max="7681" width="9" style="207"/>
    <col min="7682" max="7709" width="5.6640625" style="207" customWidth="1"/>
    <col min="7710" max="7937" width="9" style="207"/>
    <col min="7938" max="7965" width="5.6640625" style="207" customWidth="1"/>
    <col min="7966" max="8193" width="9" style="207"/>
    <col min="8194" max="8221" width="5.6640625" style="207" customWidth="1"/>
    <col min="8222" max="8449" width="9" style="207"/>
    <col min="8450" max="8477" width="5.6640625" style="207" customWidth="1"/>
    <col min="8478" max="8705" width="9" style="207"/>
    <col min="8706" max="8733" width="5.6640625" style="207" customWidth="1"/>
    <col min="8734" max="8961" width="9" style="207"/>
    <col min="8962" max="8989" width="5.6640625" style="207" customWidth="1"/>
    <col min="8990" max="9217" width="9" style="207"/>
    <col min="9218" max="9245" width="5.6640625" style="207" customWidth="1"/>
    <col min="9246" max="9473" width="9" style="207"/>
    <col min="9474" max="9501" width="5.6640625" style="207" customWidth="1"/>
    <col min="9502" max="9729" width="9" style="207"/>
    <col min="9730" max="9757" width="5.6640625" style="207" customWidth="1"/>
    <col min="9758" max="9985" width="9" style="207"/>
    <col min="9986" max="10013" width="5.6640625" style="207" customWidth="1"/>
    <col min="10014" max="10241" width="9" style="207"/>
    <col min="10242" max="10269" width="5.6640625" style="207" customWidth="1"/>
    <col min="10270" max="10497" width="9" style="207"/>
    <col min="10498" max="10525" width="5.6640625" style="207" customWidth="1"/>
    <col min="10526" max="10753" width="9" style="207"/>
    <col min="10754" max="10781" width="5.6640625" style="207" customWidth="1"/>
    <col min="10782" max="11009" width="9" style="207"/>
    <col min="11010" max="11037" width="5.6640625" style="207" customWidth="1"/>
    <col min="11038" max="11265" width="9" style="207"/>
    <col min="11266" max="11293" width="5.6640625" style="207" customWidth="1"/>
    <col min="11294" max="11521" width="9" style="207"/>
    <col min="11522" max="11549" width="5.6640625" style="207" customWidth="1"/>
    <col min="11550" max="11777" width="9" style="207"/>
    <col min="11778" max="11805" width="5.6640625" style="207" customWidth="1"/>
    <col min="11806" max="12033" width="9" style="207"/>
    <col min="12034" max="12061" width="5.6640625" style="207" customWidth="1"/>
    <col min="12062" max="12289" width="9" style="207"/>
    <col min="12290" max="12317" width="5.6640625" style="207" customWidth="1"/>
    <col min="12318" max="12545" width="9" style="207"/>
    <col min="12546" max="12573" width="5.6640625" style="207" customWidth="1"/>
    <col min="12574" max="12801" width="9" style="207"/>
    <col min="12802" max="12829" width="5.6640625" style="207" customWidth="1"/>
    <col min="12830" max="13057" width="9" style="207"/>
    <col min="13058" max="13085" width="5.6640625" style="207" customWidth="1"/>
    <col min="13086" max="13313" width="9" style="207"/>
    <col min="13314" max="13341" width="5.6640625" style="207" customWidth="1"/>
    <col min="13342" max="13569" width="9" style="207"/>
    <col min="13570" max="13597" width="5.6640625" style="207" customWidth="1"/>
    <col min="13598" max="13825" width="9" style="207"/>
    <col min="13826" max="13853" width="5.6640625" style="207" customWidth="1"/>
    <col min="13854" max="14081" width="9" style="207"/>
    <col min="14082" max="14109" width="5.6640625" style="207" customWidth="1"/>
    <col min="14110" max="14337" width="9" style="207"/>
    <col min="14338" max="14365" width="5.6640625" style="207" customWidth="1"/>
    <col min="14366" max="14593" width="9" style="207"/>
    <col min="14594" max="14621" width="5.6640625" style="207" customWidth="1"/>
    <col min="14622" max="14849" width="9" style="207"/>
    <col min="14850" max="14877" width="5.6640625" style="207" customWidth="1"/>
    <col min="14878" max="15105" width="9" style="207"/>
    <col min="15106" max="15133" width="5.6640625" style="207" customWidth="1"/>
    <col min="15134" max="15361" width="9" style="207"/>
    <col min="15362" max="15389" width="5.6640625" style="207" customWidth="1"/>
    <col min="15390" max="15617" width="9" style="207"/>
    <col min="15618" max="15645" width="5.6640625" style="207" customWidth="1"/>
    <col min="15646" max="15873" width="9" style="207"/>
    <col min="15874" max="15901" width="5.6640625" style="207" customWidth="1"/>
    <col min="15902" max="16129" width="9" style="207"/>
    <col min="16130" max="16157" width="5.6640625" style="207" customWidth="1"/>
    <col min="16158" max="16384" width="9" style="207"/>
  </cols>
  <sheetData>
    <row r="1" spans="1:33" ht="21.75" customHeight="1">
      <c r="A1" s="9" t="str">
        <f>U10組合せ!H3</f>
        <v>■第1日　10月12日</v>
      </c>
      <c r="B1" s="57"/>
      <c r="C1" s="57"/>
      <c r="D1" s="57"/>
      <c r="E1" s="57"/>
      <c r="F1" s="57"/>
      <c r="G1" s="57"/>
      <c r="H1" s="57"/>
      <c r="I1" s="391" t="str">
        <f>U10組合せ!Q3</f>
        <v>１次ラウンド</v>
      </c>
      <c r="J1" s="391"/>
      <c r="K1" s="391"/>
      <c r="L1" s="391"/>
      <c r="M1" s="391"/>
      <c r="N1" s="84"/>
      <c r="O1" s="84"/>
      <c r="P1" s="84"/>
      <c r="Q1" s="84"/>
      <c r="R1" s="84"/>
      <c r="T1" s="392" t="s">
        <v>47</v>
      </c>
      <c r="U1" s="392"/>
      <c r="V1" s="392"/>
      <c r="W1" s="392"/>
      <c r="X1" s="391" t="str">
        <f>U10組合せ!AH120</f>
        <v>城見ヶ丘運動公園サッカー場</v>
      </c>
      <c r="Y1" s="391"/>
      <c r="Z1" s="391"/>
      <c r="AA1" s="391"/>
      <c r="AB1" s="391"/>
      <c r="AC1" s="391"/>
      <c r="AD1" s="391"/>
      <c r="AE1" s="391"/>
      <c r="AF1" s="391"/>
      <c r="AG1" s="391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82"/>
      <c r="S2" s="182"/>
      <c r="T2" s="182"/>
      <c r="U2" s="18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392" t="s">
        <v>143</v>
      </c>
      <c r="J3" s="392"/>
      <c r="M3" s="182"/>
      <c r="R3" s="182"/>
      <c r="S3" s="182"/>
      <c r="T3" s="182"/>
      <c r="U3" s="182"/>
      <c r="V3" s="10"/>
      <c r="X3" s="392" t="s">
        <v>144</v>
      </c>
      <c r="Y3" s="392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19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1"/>
      <c r="Y4" s="85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47"/>
      <c r="E5" s="12"/>
      <c r="F5" s="12"/>
      <c r="G5" s="87"/>
      <c r="H5" s="241"/>
      <c r="I5" s="242"/>
      <c r="J5" s="12"/>
      <c r="K5" s="13"/>
      <c r="L5" s="47"/>
      <c r="M5" s="12"/>
      <c r="N5" s="12"/>
      <c r="O5" s="13"/>
      <c r="P5" s="1"/>
      <c r="Q5" s="1"/>
      <c r="R5" s="1"/>
      <c r="S5" s="254"/>
      <c r="T5" s="239"/>
      <c r="U5" s="239"/>
      <c r="V5" s="255"/>
      <c r="W5" s="256"/>
      <c r="X5" s="242"/>
      <c r="Y5" s="12"/>
      <c r="Z5" s="13"/>
      <c r="AA5" s="47"/>
      <c r="AB5" s="12"/>
      <c r="AC5" s="12"/>
      <c r="AD5" s="13"/>
    </row>
    <row r="6" spans="1:33" ht="20.100000000000001" customHeight="1">
      <c r="A6" s="1"/>
      <c r="B6" s="1"/>
      <c r="C6" s="393">
        <v>1</v>
      </c>
      <c r="D6" s="393"/>
      <c r="E6" s="176"/>
      <c r="F6" s="1"/>
      <c r="G6" s="393">
        <v>2</v>
      </c>
      <c r="H6" s="393"/>
      <c r="I6" s="176"/>
      <c r="J6" s="1"/>
      <c r="K6" s="393">
        <v>3</v>
      </c>
      <c r="L6" s="393"/>
      <c r="M6" s="176"/>
      <c r="N6" s="1"/>
      <c r="O6" s="393">
        <v>4</v>
      </c>
      <c r="P6" s="393"/>
      <c r="Q6" s="1"/>
      <c r="R6" s="393">
        <v>5</v>
      </c>
      <c r="S6" s="393"/>
      <c r="T6" s="176"/>
      <c r="U6" s="1"/>
      <c r="V6" s="393">
        <v>6</v>
      </c>
      <c r="W6" s="393"/>
      <c r="X6" s="176"/>
      <c r="Y6" s="1"/>
      <c r="Z6" s="393">
        <v>7</v>
      </c>
      <c r="AA6" s="393"/>
      <c r="AB6" s="176"/>
      <c r="AC6" s="1"/>
      <c r="AD6" s="393">
        <v>8</v>
      </c>
      <c r="AE6" s="393"/>
    </row>
    <row r="7" spans="1:33" ht="20.100000000000001" customHeight="1">
      <c r="A7" s="1"/>
      <c r="B7" s="1"/>
      <c r="C7" s="401" t="str">
        <f>U10組合せ!AF134</f>
        <v>大谷東フットボールクラブ</v>
      </c>
      <c r="D7" s="401"/>
      <c r="E7" s="181"/>
      <c r="F7" s="177"/>
      <c r="G7" s="402" t="str">
        <f>U10組合せ!AF132</f>
        <v>ＦＣアリーバ</v>
      </c>
      <c r="H7" s="402"/>
      <c r="I7" s="181"/>
      <c r="J7" s="88"/>
      <c r="K7" s="401" t="str">
        <f>U10組合せ!AF130</f>
        <v>那須野ヶ原ＦＣボンジボーラ　イエロー</v>
      </c>
      <c r="L7" s="401"/>
      <c r="M7" s="181"/>
      <c r="N7" s="88"/>
      <c r="O7" s="399" t="str">
        <f>U10組合せ!AF128</f>
        <v>ＢＬＵＥ　ＴＨＵＮＤＥＲ</v>
      </c>
      <c r="P7" s="399"/>
      <c r="Q7" s="88"/>
      <c r="R7" s="402" t="str">
        <f>U10組合せ!AF126</f>
        <v>ＪＦＣアミスタ市貝</v>
      </c>
      <c r="S7" s="402"/>
      <c r="T7" s="181"/>
      <c r="U7" s="88"/>
      <c r="V7" s="401" t="str">
        <f>U10組合せ!AF124</f>
        <v>ＦＣ毛野</v>
      </c>
      <c r="W7" s="401"/>
      <c r="X7" s="181"/>
      <c r="Y7" s="88"/>
      <c r="Z7" s="398" t="str">
        <f>U10組合せ!AF122</f>
        <v>石井フットボールクラブ</v>
      </c>
      <c r="AA7" s="398"/>
      <c r="AB7" s="181"/>
      <c r="AC7" s="88"/>
      <c r="AD7" s="401" t="str">
        <f>U10組合せ!AF120</f>
        <v>鹿沼東光ＦＣ</v>
      </c>
      <c r="AE7" s="401"/>
    </row>
    <row r="8" spans="1:33" ht="20.100000000000001" customHeight="1">
      <c r="A8" s="1"/>
      <c r="B8" s="1"/>
      <c r="C8" s="401"/>
      <c r="D8" s="401"/>
      <c r="E8" s="181"/>
      <c r="F8" s="177"/>
      <c r="G8" s="402"/>
      <c r="H8" s="402"/>
      <c r="I8" s="181"/>
      <c r="J8" s="88"/>
      <c r="K8" s="401"/>
      <c r="L8" s="401"/>
      <c r="M8" s="181"/>
      <c r="N8" s="88"/>
      <c r="O8" s="399"/>
      <c r="P8" s="399"/>
      <c r="Q8" s="88"/>
      <c r="R8" s="402"/>
      <c r="S8" s="402"/>
      <c r="T8" s="181"/>
      <c r="U8" s="88"/>
      <c r="V8" s="401"/>
      <c r="W8" s="401"/>
      <c r="X8" s="181"/>
      <c r="Y8" s="88"/>
      <c r="Z8" s="398"/>
      <c r="AA8" s="398"/>
      <c r="AB8" s="181"/>
      <c r="AC8" s="88"/>
      <c r="AD8" s="401"/>
      <c r="AE8" s="401"/>
    </row>
    <row r="9" spans="1:33" ht="20.100000000000001" customHeight="1">
      <c r="A9" s="1"/>
      <c r="B9" s="1"/>
      <c r="C9" s="401"/>
      <c r="D9" s="401"/>
      <c r="E9" s="181"/>
      <c r="F9" s="177"/>
      <c r="G9" s="402"/>
      <c r="H9" s="402"/>
      <c r="I9" s="181"/>
      <c r="J9" s="88"/>
      <c r="K9" s="401"/>
      <c r="L9" s="401"/>
      <c r="M9" s="181"/>
      <c r="N9" s="88"/>
      <c r="O9" s="399"/>
      <c r="P9" s="399"/>
      <c r="Q9" s="88"/>
      <c r="R9" s="402"/>
      <c r="S9" s="402"/>
      <c r="T9" s="181"/>
      <c r="U9" s="88"/>
      <c r="V9" s="401"/>
      <c r="W9" s="401"/>
      <c r="X9" s="181"/>
      <c r="Y9" s="88"/>
      <c r="Z9" s="398"/>
      <c r="AA9" s="398"/>
      <c r="AB9" s="181"/>
      <c r="AC9" s="88"/>
      <c r="AD9" s="401"/>
      <c r="AE9" s="401"/>
    </row>
    <row r="10" spans="1:33" ht="19.5" customHeight="1">
      <c r="A10" s="1"/>
      <c r="B10" s="1"/>
      <c r="C10" s="401"/>
      <c r="D10" s="401"/>
      <c r="E10" s="181"/>
      <c r="F10" s="177"/>
      <c r="G10" s="402"/>
      <c r="H10" s="402"/>
      <c r="I10" s="181"/>
      <c r="J10" s="88"/>
      <c r="K10" s="401"/>
      <c r="L10" s="401"/>
      <c r="M10" s="181"/>
      <c r="N10" s="88"/>
      <c r="O10" s="399"/>
      <c r="P10" s="399"/>
      <c r="Q10" s="88"/>
      <c r="R10" s="402"/>
      <c r="S10" s="402"/>
      <c r="T10" s="181"/>
      <c r="U10" s="88"/>
      <c r="V10" s="401"/>
      <c r="W10" s="401"/>
      <c r="X10" s="181"/>
      <c r="Y10" s="88"/>
      <c r="Z10" s="398"/>
      <c r="AA10" s="398"/>
      <c r="AB10" s="181"/>
      <c r="AC10" s="88"/>
      <c r="AD10" s="401"/>
      <c r="AE10" s="401"/>
    </row>
    <row r="11" spans="1:33" ht="20.100000000000001" customHeight="1">
      <c r="A11" s="1"/>
      <c r="B11" s="1"/>
      <c r="C11" s="401"/>
      <c r="D11" s="401"/>
      <c r="E11" s="181"/>
      <c r="F11" s="177"/>
      <c r="G11" s="402"/>
      <c r="H11" s="402"/>
      <c r="I11" s="181"/>
      <c r="J11" s="88"/>
      <c r="K11" s="401"/>
      <c r="L11" s="401"/>
      <c r="M11" s="181"/>
      <c r="N11" s="88"/>
      <c r="O11" s="399"/>
      <c r="P11" s="399"/>
      <c r="Q11" s="88"/>
      <c r="R11" s="402"/>
      <c r="S11" s="402"/>
      <c r="T11" s="181"/>
      <c r="U11" s="88"/>
      <c r="V11" s="401"/>
      <c r="W11" s="401"/>
      <c r="X11" s="181"/>
      <c r="Y11" s="88"/>
      <c r="Z11" s="398"/>
      <c r="AA11" s="398"/>
      <c r="AB11" s="181"/>
      <c r="AC11" s="88"/>
      <c r="AD11" s="401"/>
      <c r="AE11" s="401"/>
    </row>
    <row r="12" spans="1:33" ht="20.100000000000001" customHeight="1">
      <c r="A12" s="1"/>
      <c r="B12" s="1"/>
      <c r="C12" s="401"/>
      <c r="D12" s="401"/>
      <c r="E12" s="181"/>
      <c r="F12" s="177"/>
      <c r="G12" s="402"/>
      <c r="H12" s="402"/>
      <c r="I12" s="181"/>
      <c r="J12" s="88"/>
      <c r="K12" s="401"/>
      <c r="L12" s="401"/>
      <c r="M12" s="181"/>
      <c r="N12" s="88"/>
      <c r="O12" s="399"/>
      <c r="P12" s="399"/>
      <c r="Q12" s="88"/>
      <c r="R12" s="402"/>
      <c r="S12" s="402"/>
      <c r="T12" s="181"/>
      <c r="U12" s="88"/>
      <c r="V12" s="401"/>
      <c r="W12" s="401"/>
      <c r="X12" s="181"/>
      <c r="Y12" s="88"/>
      <c r="Z12" s="398"/>
      <c r="AA12" s="398"/>
      <c r="AB12" s="181"/>
      <c r="AC12" s="88"/>
      <c r="AD12" s="401"/>
      <c r="AE12" s="401"/>
    </row>
    <row r="13" spans="1:33" ht="20.100000000000001" customHeight="1">
      <c r="A13" s="1"/>
      <c r="B13" s="1"/>
      <c r="C13" s="401"/>
      <c r="D13" s="401"/>
      <c r="E13" s="181"/>
      <c r="F13" s="177"/>
      <c r="G13" s="402"/>
      <c r="H13" s="402"/>
      <c r="I13" s="181"/>
      <c r="J13" s="88"/>
      <c r="K13" s="401"/>
      <c r="L13" s="401"/>
      <c r="M13" s="181"/>
      <c r="N13" s="88"/>
      <c r="O13" s="399"/>
      <c r="P13" s="399"/>
      <c r="Q13" s="88"/>
      <c r="R13" s="402"/>
      <c r="S13" s="402"/>
      <c r="T13" s="181"/>
      <c r="U13" s="88"/>
      <c r="V13" s="401"/>
      <c r="W13" s="401"/>
      <c r="X13" s="181"/>
      <c r="Y13" s="88"/>
      <c r="Z13" s="398"/>
      <c r="AA13" s="398"/>
      <c r="AB13" s="181"/>
      <c r="AC13" s="88"/>
      <c r="AD13" s="401"/>
      <c r="AE13" s="401"/>
    </row>
    <row r="14" spans="1:33" ht="19.5" customHeight="1">
      <c r="A14" s="1"/>
      <c r="B14" s="1"/>
      <c r="C14" s="401"/>
      <c r="D14" s="401"/>
      <c r="E14" s="181"/>
      <c r="F14" s="177"/>
      <c r="G14" s="402"/>
      <c r="H14" s="402"/>
      <c r="I14" s="181"/>
      <c r="J14" s="88"/>
      <c r="K14" s="401"/>
      <c r="L14" s="401"/>
      <c r="M14" s="181"/>
      <c r="N14" s="88"/>
      <c r="O14" s="399"/>
      <c r="P14" s="399"/>
      <c r="Q14" s="88"/>
      <c r="R14" s="402"/>
      <c r="S14" s="402"/>
      <c r="T14" s="181"/>
      <c r="U14" s="88"/>
      <c r="V14" s="401"/>
      <c r="W14" s="401"/>
      <c r="X14" s="181"/>
      <c r="Y14" s="88"/>
      <c r="Z14" s="398"/>
      <c r="AA14" s="398"/>
      <c r="AB14" s="181"/>
      <c r="AC14" s="88"/>
      <c r="AD14" s="401"/>
      <c r="AE14" s="401"/>
    </row>
    <row r="15" spans="1:33" ht="19.2">
      <c r="B15" s="59" t="s">
        <v>85</v>
      </c>
      <c r="D15" s="59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87"/>
      <c r="AD15" s="178" t="s">
        <v>118</v>
      </c>
      <c r="AE15" s="178" t="s">
        <v>117</v>
      </c>
      <c r="AF15" s="178" t="s">
        <v>119</v>
      </c>
      <c r="AG15" s="90"/>
    </row>
    <row r="16" spans="1:33" ht="13.5" customHeight="1">
      <c r="B16" s="393" t="s">
        <v>86</v>
      </c>
      <c r="C16" s="393" t="s">
        <v>4</v>
      </c>
      <c r="D16" s="403">
        <v>0.5</v>
      </c>
      <c r="E16" s="403"/>
      <c r="F16" s="403"/>
      <c r="G16" s="396" t="str">
        <f>C7</f>
        <v>大谷東フットボールクラブ</v>
      </c>
      <c r="H16" s="396"/>
      <c r="I16" s="396"/>
      <c r="J16" s="396"/>
      <c r="K16" s="396"/>
      <c r="L16" s="396"/>
      <c r="M16" s="396"/>
      <c r="N16" s="395">
        <f>P16+P17</f>
        <v>0</v>
      </c>
      <c r="O16" s="405" t="s">
        <v>9</v>
      </c>
      <c r="P16" s="189">
        <v>0</v>
      </c>
      <c r="Q16" s="189" t="s">
        <v>39</v>
      </c>
      <c r="R16" s="189">
        <v>5</v>
      </c>
      <c r="S16" s="405" t="s">
        <v>10</v>
      </c>
      <c r="T16" s="395">
        <f>R16+R17</f>
        <v>10</v>
      </c>
      <c r="U16" s="404" t="str">
        <f>G7</f>
        <v>ＦＣアリーバ</v>
      </c>
      <c r="V16" s="404"/>
      <c r="W16" s="404"/>
      <c r="X16" s="404"/>
      <c r="Y16" s="404"/>
      <c r="Z16" s="404"/>
      <c r="AA16" s="404"/>
      <c r="AC16" s="397" t="s">
        <v>91</v>
      </c>
      <c r="AD16" s="406">
        <v>5</v>
      </c>
      <c r="AE16" s="406" t="s">
        <v>117</v>
      </c>
      <c r="AF16" s="406">
        <v>6</v>
      </c>
      <c r="AG16" s="394" t="s">
        <v>92</v>
      </c>
    </row>
    <row r="17" spans="2:33" ht="14.1" customHeight="1">
      <c r="B17" s="393"/>
      <c r="C17" s="393"/>
      <c r="D17" s="403"/>
      <c r="E17" s="403"/>
      <c r="F17" s="403"/>
      <c r="G17" s="396"/>
      <c r="H17" s="396"/>
      <c r="I17" s="396"/>
      <c r="J17" s="396"/>
      <c r="K17" s="396"/>
      <c r="L17" s="396"/>
      <c r="M17" s="396"/>
      <c r="N17" s="395"/>
      <c r="O17" s="405"/>
      <c r="P17" s="189">
        <v>0</v>
      </c>
      <c r="Q17" s="189" t="s">
        <v>39</v>
      </c>
      <c r="R17" s="189">
        <v>5</v>
      </c>
      <c r="S17" s="405"/>
      <c r="T17" s="395"/>
      <c r="U17" s="404"/>
      <c r="V17" s="404"/>
      <c r="W17" s="404"/>
      <c r="X17" s="404"/>
      <c r="Y17" s="404"/>
      <c r="Z17" s="404"/>
      <c r="AA17" s="404"/>
      <c r="AC17" s="397"/>
      <c r="AD17" s="406"/>
      <c r="AE17" s="406"/>
      <c r="AF17" s="406"/>
      <c r="AG17" s="394"/>
    </row>
    <row r="18" spans="2:33" ht="14.1" customHeight="1">
      <c r="B18" s="393" t="s">
        <v>87</v>
      </c>
      <c r="C18" s="393" t="s">
        <v>4</v>
      </c>
      <c r="D18" s="403">
        <v>0.5</v>
      </c>
      <c r="E18" s="403"/>
      <c r="F18" s="403"/>
      <c r="G18" s="474" t="str">
        <f>K7</f>
        <v>那須野ヶ原ＦＣボンジボーラ　イエロー</v>
      </c>
      <c r="H18" s="474"/>
      <c r="I18" s="474"/>
      <c r="J18" s="474"/>
      <c r="K18" s="474"/>
      <c r="L18" s="474"/>
      <c r="M18" s="474"/>
      <c r="N18" s="395">
        <f>P18+P19</f>
        <v>1</v>
      </c>
      <c r="O18" s="405" t="s">
        <v>9</v>
      </c>
      <c r="P18" s="189">
        <v>0</v>
      </c>
      <c r="Q18" s="189" t="s">
        <v>39</v>
      </c>
      <c r="R18" s="189">
        <v>3</v>
      </c>
      <c r="S18" s="405" t="s">
        <v>10</v>
      </c>
      <c r="T18" s="395">
        <f>R18+R19</f>
        <v>3</v>
      </c>
      <c r="U18" s="404" t="str">
        <f>O7</f>
        <v>ＢＬＵＥ　ＴＨＵＮＤＥＲ</v>
      </c>
      <c r="V18" s="404"/>
      <c r="W18" s="404"/>
      <c r="X18" s="404"/>
      <c r="Y18" s="404"/>
      <c r="Z18" s="404"/>
      <c r="AA18" s="404"/>
      <c r="AC18" s="397" t="s">
        <v>91</v>
      </c>
      <c r="AD18" s="406">
        <v>7</v>
      </c>
      <c r="AE18" s="406" t="s">
        <v>117</v>
      </c>
      <c r="AF18" s="406">
        <v>8</v>
      </c>
      <c r="AG18" s="394" t="s">
        <v>92</v>
      </c>
    </row>
    <row r="19" spans="2:33" ht="14.1" customHeight="1">
      <c r="B19" s="393"/>
      <c r="C19" s="393"/>
      <c r="D19" s="403"/>
      <c r="E19" s="403"/>
      <c r="F19" s="403"/>
      <c r="G19" s="474"/>
      <c r="H19" s="474"/>
      <c r="I19" s="474"/>
      <c r="J19" s="474"/>
      <c r="K19" s="474"/>
      <c r="L19" s="474"/>
      <c r="M19" s="474"/>
      <c r="N19" s="395"/>
      <c r="O19" s="405"/>
      <c r="P19" s="189">
        <v>1</v>
      </c>
      <c r="Q19" s="189" t="s">
        <v>39</v>
      </c>
      <c r="R19" s="189">
        <v>0</v>
      </c>
      <c r="S19" s="405"/>
      <c r="T19" s="395"/>
      <c r="U19" s="404"/>
      <c r="V19" s="404"/>
      <c r="W19" s="404"/>
      <c r="X19" s="404"/>
      <c r="Y19" s="404"/>
      <c r="Z19" s="404"/>
      <c r="AA19" s="404"/>
      <c r="AC19" s="397"/>
      <c r="AD19" s="406"/>
      <c r="AE19" s="406"/>
      <c r="AF19" s="406"/>
      <c r="AG19" s="394"/>
    </row>
    <row r="20" spans="2:33" ht="14.1" customHeight="1">
      <c r="B20" s="393" t="s">
        <v>86</v>
      </c>
      <c r="C20" s="393" t="s">
        <v>5</v>
      </c>
      <c r="D20" s="403">
        <v>0.52430555555555558</v>
      </c>
      <c r="E20" s="403"/>
      <c r="F20" s="403"/>
      <c r="G20" s="404" t="str">
        <f>R7</f>
        <v>ＪＦＣアミスタ市貝</v>
      </c>
      <c r="H20" s="404"/>
      <c r="I20" s="404"/>
      <c r="J20" s="404"/>
      <c r="K20" s="404"/>
      <c r="L20" s="404"/>
      <c r="M20" s="404"/>
      <c r="N20" s="395">
        <f>P20+P21</f>
        <v>7</v>
      </c>
      <c r="O20" s="405" t="s">
        <v>9</v>
      </c>
      <c r="P20" s="189">
        <v>4</v>
      </c>
      <c r="Q20" s="189" t="s">
        <v>39</v>
      </c>
      <c r="R20" s="189">
        <v>0</v>
      </c>
      <c r="S20" s="405" t="s">
        <v>10</v>
      </c>
      <c r="T20" s="395">
        <f>R20+R21</f>
        <v>0</v>
      </c>
      <c r="U20" s="396" t="str">
        <f>V7</f>
        <v>ＦＣ毛野</v>
      </c>
      <c r="V20" s="396"/>
      <c r="W20" s="396"/>
      <c r="X20" s="396"/>
      <c r="Y20" s="396"/>
      <c r="Z20" s="396"/>
      <c r="AA20" s="396"/>
      <c r="AC20" s="397" t="s">
        <v>91</v>
      </c>
      <c r="AD20" s="406">
        <v>1</v>
      </c>
      <c r="AE20" s="406" t="s">
        <v>117</v>
      </c>
      <c r="AF20" s="406">
        <v>2</v>
      </c>
      <c r="AG20" s="394" t="s">
        <v>92</v>
      </c>
    </row>
    <row r="21" spans="2:33" ht="14.1" customHeight="1">
      <c r="B21" s="393"/>
      <c r="C21" s="393"/>
      <c r="D21" s="403"/>
      <c r="E21" s="403"/>
      <c r="F21" s="403"/>
      <c r="G21" s="404"/>
      <c r="H21" s="404"/>
      <c r="I21" s="404"/>
      <c r="J21" s="404"/>
      <c r="K21" s="404"/>
      <c r="L21" s="404"/>
      <c r="M21" s="404"/>
      <c r="N21" s="395"/>
      <c r="O21" s="405"/>
      <c r="P21" s="189">
        <v>3</v>
      </c>
      <c r="Q21" s="189" t="s">
        <v>39</v>
      </c>
      <c r="R21" s="189">
        <v>0</v>
      </c>
      <c r="S21" s="405"/>
      <c r="T21" s="395"/>
      <c r="U21" s="396"/>
      <c r="V21" s="396"/>
      <c r="W21" s="396"/>
      <c r="X21" s="396"/>
      <c r="Y21" s="396"/>
      <c r="Z21" s="396"/>
      <c r="AA21" s="396"/>
      <c r="AC21" s="397"/>
      <c r="AD21" s="406"/>
      <c r="AE21" s="406"/>
      <c r="AF21" s="406"/>
      <c r="AG21" s="394"/>
    </row>
    <row r="22" spans="2:33" ht="14.1" customHeight="1">
      <c r="B22" s="393" t="s">
        <v>87</v>
      </c>
      <c r="C22" s="393" t="s">
        <v>5</v>
      </c>
      <c r="D22" s="403">
        <v>0.52430555555555558</v>
      </c>
      <c r="E22" s="403"/>
      <c r="F22" s="403"/>
      <c r="G22" s="404" t="str">
        <f>Z7</f>
        <v>石井フットボールクラブ</v>
      </c>
      <c r="H22" s="404"/>
      <c r="I22" s="404"/>
      <c r="J22" s="404"/>
      <c r="K22" s="404"/>
      <c r="L22" s="404"/>
      <c r="M22" s="404"/>
      <c r="N22" s="395">
        <f>P22+P23</f>
        <v>6</v>
      </c>
      <c r="O22" s="405" t="s">
        <v>9</v>
      </c>
      <c r="P22" s="189">
        <v>2</v>
      </c>
      <c r="Q22" s="189" t="s">
        <v>39</v>
      </c>
      <c r="R22" s="189">
        <v>0</v>
      </c>
      <c r="S22" s="405" t="s">
        <v>10</v>
      </c>
      <c r="T22" s="395">
        <f>R22+R23</f>
        <v>0</v>
      </c>
      <c r="U22" s="396" t="str">
        <f>AD7</f>
        <v>鹿沼東光ＦＣ</v>
      </c>
      <c r="V22" s="396"/>
      <c r="W22" s="396"/>
      <c r="X22" s="396"/>
      <c r="Y22" s="396"/>
      <c r="Z22" s="396"/>
      <c r="AA22" s="396"/>
      <c r="AC22" s="397" t="s">
        <v>91</v>
      </c>
      <c r="AD22" s="406">
        <v>3</v>
      </c>
      <c r="AE22" s="406" t="s">
        <v>117</v>
      </c>
      <c r="AF22" s="406">
        <v>4</v>
      </c>
      <c r="AG22" s="394" t="s">
        <v>92</v>
      </c>
    </row>
    <row r="23" spans="2:33" ht="14.1" customHeight="1">
      <c r="B23" s="393"/>
      <c r="C23" s="393"/>
      <c r="D23" s="403"/>
      <c r="E23" s="403"/>
      <c r="F23" s="403"/>
      <c r="G23" s="404"/>
      <c r="H23" s="404"/>
      <c r="I23" s="404"/>
      <c r="J23" s="404"/>
      <c r="K23" s="404"/>
      <c r="L23" s="404"/>
      <c r="M23" s="404"/>
      <c r="N23" s="395"/>
      <c r="O23" s="405"/>
      <c r="P23" s="189">
        <v>4</v>
      </c>
      <c r="Q23" s="189" t="s">
        <v>39</v>
      </c>
      <c r="R23" s="189">
        <v>0</v>
      </c>
      <c r="S23" s="405"/>
      <c r="T23" s="395"/>
      <c r="U23" s="396"/>
      <c r="V23" s="396"/>
      <c r="W23" s="396"/>
      <c r="X23" s="396"/>
      <c r="Y23" s="396"/>
      <c r="Z23" s="396"/>
      <c r="AA23" s="396"/>
      <c r="AC23" s="397"/>
      <c r="AD23" s="406"/>
      <c r="AE23" s="406"/>
      <c r="AF23" s="406"/>
      <c r="AG23" s="394"/>
    </row>
    <row r="24" spans="2:33" ht="14.1" customHeight="1">
      <c r="B24" s="393" t="s">
        <v>86</v>
      </c>
      <c r="C24" s="393" t="s">
        <v>6</v>
      </c>
      <c r="D24" s="403">
        <v>0.54861111111111116</v>
      </c>
      <c r="E24" s="403"/>
      <c r="F24" s="403"/>
      <c r="G24" s="396" t="str">
        <f>C7</f>
        <v>大谷東フットボールクラブ</v>
      </c>
      <c r="H24" s="396"/>
      <c r="I24" s="396"/>
      <c r="J24" s="396"/>
      <c r="K24" s="396"/>
      <c r="L24" s="396"/>
      <c r="M24" s="396"/>
      <c r="N24" s="395">
        <f>P24+P25</f>
        <v>0</v>
      </c>
      <c r="O24" s="405" t="s">
        <v>9</v>
      </c>
      <c r="P24" s="189">
        <v>0</v>
      </c>
      <c r="Q24" s="189" t="s">
        <v>39</v>
      </c>
      <c r="R24" s="189">
        <v>1</v>
      </c>
      <c r="S24" s="405" t="s">
        <v>10</v>
      </c>
      <c r="T24" s="395">
        <f>R24+R25</f>
        <v>3</v>
      </c>
      <c r="U24" s="532" t="str">
        <f>K7</f>
        <v>那須野ヶ原ＦＣボンジボーラ　イエロー</v>
      </c>
      <c r="V24" s="532"/>
      <c r="W24" s="532"/>
      <c r="X24" s="532"/>
      <c r="Y24" s="532"/>
      <c r="Z24" s="532"/>
      <c r="AA24" s="532"/>
      <c r="AC24" s="397" t="s">
        <v>91</v>
      </c>
      <c r="AD24" s="406">
        <v>6</v>
      </c>
      <c r="AE24" s="406" t="s">
        <v>117</v>
      </c>
      <c r="AF24" s="406">
        <v>7</v>
      </c>
      <c r="AG24" s="394" t="s">
        <v>92</v>
      </c>
    </row>
    <row r="25" spans="2:33" ht="14.1" customHeight="1">
      <c r="B25" s="393"/>
      <c r="C25" s="393"/>
      <c r="D25" s="403"/>
      <c r="E25" s="403"/>
      <c r="F25" s="403"/>
      <c r="G25" s="396"/>
      <c r="H25" s="396"/>
      <c r="I25" s="396"/>
      <c r="J25" s="396"/>
      <c r="K25" s="396"/>
      <c r="L25" s="396"/>
      <c r="M25" s="396"/>
      <c r="N25" s="395"/>
      <c r="O25" s="405"/>
      <c r="P25" s="189">
        <v>0</v>
      </c>
      <c r="Q25" s="189" t="s">
        <v>39</v>
      </c>
      <c r="R25" s="189">
        <v>2</v>
      </c>
      <c r="S25" s="405"/>
      <c r="T25" s="395"/>
      <c r="U25" s="532"/>
      <c r="V25" s="532"/>
      <c r="W25" s="532"/>
      <c r="X25" s="532"/>
      <c r="Y25" s="532"/>
      <c r="Z25" s="532"/>
      <c r="AA25" s="532"/>
      <c r="AC25" s="397"/>
      <c r="AD25" s="406"/>
      <c r="AE25" s="406"/>
      <c r="AF25" s="406"/>
      <c r="AG25" s="394"/>
    </row>
    <row r="26" spans="2:33" ht="14.1" customHeight="1">
      <c r="B26" s="393" t="s">
        <v>87</v>
      </c>
      <c r="C26" s="393" t="s">
        <v>6</v>
      </c>
      <c r="D26" s="403">
        <v>0.54861111111111116</v>
      </c>
      <c r="E26" s="403"/>
      <c r="F26" s="403"/>
      <c r="G26" s="404" t="str">
        <f>G7</f>
        <v>ＦＣアリーバ</v>
      </c>
      <c r="H26" s="404"/>
      <c r="I26" s="404"/>
      <c r="J26" s="404"/>
      <c r="K26" s="404"/>
      <c r="L26" s="404"/>
      <c r="M26" s="404"/>
      <c r="N26" s="395">
        <f>P26+P27</f>
        <v>7</v>
      </c>
      <c r="O26" s="405" t="s">
        <v>9</v>
      </c>
      <c r="P26" s="189">
        <v>3</v>
      </c>
      <c r="Q26" s="189" t="s">
        <v>39</v>
      </c>
      <c r="R26" s="189">
        <v>0</v>
      </c>
      <c r="S26" s="405" t="s">
        <v>10</v>
      </c>
      <c r="T26" s="395">
        <f>R26+R27</f>
        <v>1</v>
      </c>
      <c r="U26" s="396" t="str">
        <f>O7</f>
        <v>ＢＬＵＥ　ＴＨＵＮＤＥＲ</v>
      </c>
      <c r="V26" s="396"/>
      <c r="W26" s="396"/>
      <c r="X26" s="396"/>
      <c r="Y26" s="396"/>
      <c r="Z26" s="396"/>
      <c r="AA26" s="396"/>
      <c r="AC26" s="397" t="s">
        <v>91</v>
      </c>
      <c r="AD26" s="406">
        <v>8</v>
      </c>
      <c r="AE26" s="406" t="s">
        <v>117</v>
      </c>
      <c r="AF26" s="406">
        <v>5</v>
      </c>
      <c r="AG26" s="394" t="s">
        <v>92</v>
      </c>
    </row>
    <row r="27" spans="2:33" ht="14.1" customHeight="1">
      <c r="B27" s="393"/>
      <c r="C27" s="393"/>
      <c r="D27" s="403"/>
      <c r="E27" s="403"/>
      <c r="F27" s="403"/>
      <c r="G27" s="404"/>
      <c r="H27" s="404"/>
      <c r="I27" s="404"/>
      <c r="J27" s="404"/>
      <c r="K27" s="404"/>
      <c r="L27" s="404"/>
      <c r="M27" s="404"/>
      <c r="N27" s="395"/>
      <c r="O27" s="405"/>
      <c r="P27" s="189">
        <v>4</v>
      </c>
      <c r="Q27" s="189" t="s">
        <v>39</v>
      </c>
      <c r="R27" s="189">
        <v>1</v>
      </c>
      <c r="S27" s="405"/>
      <c r="T27" s="395"/>
      <c r="U27" s="396"/>
      <c r="V27" s="396"/>
      <c r="W27" s="396"/>
      <c r="X27" s="396"/>
      <c r="Y27" s="396"/>
      <c r="Z27" s="396"/>
      <c r="AA27" s="396"/>
      <c r="AC27" s="397"/>
      <c r="AD27" s="406"/>
      <c r="AE27" s="406"/>
      <c r="AF27" s="406"/>
      <c r="AG27" s="394"/>
    </row>
    <row r="28" spans="2:33" ht="14.1" customHeight="1">
      <c r="B28" s="393" t="s">
        <v>86</v>
      </c>
      <c r="C28" s="393" t="s">
        <v>7</v>
      </c>
      <c r="D28" s="403">
        <v>0.57291666666666663</v>
      </c>
      <c r="E28" s="403"/>
      <c r="F28" s="403"/>
      <c r="G28" s="404" t="str">
        <f>R7</f>
        <v>ＪＦＣアミスタ市貝</v>
      </c>
      <c r="H28" s="404"/>
      <c r="I28" s="404"/>
      <c r="J28" s="404"/>
      <c r="K28" s="404"/>
      <c r="L28" s="404"/>
      <c r="M28" s="404"/>
      <c r="N28" s="395">
        <f>P28+P29</f>
        <v>2</v>
      </c>
      <c r="O28" s="405" t="s">
        <v>9</v>
      </c>
      <c r="P28" s="189">
        <v>0</v>
      </c>
      <c r="Q28" s="189" t="s">
        <v>39</v>
      </c>
      <c r="R28" s="189">
        <v>0</v>
      </c>
      <c r="S28" s="405" t="s">
        <v>10</v>
      </c>
      <c r="T28" s="395">
        <f>R28+R29</f>
        <v>0</v>
      </c>
      <c r="U28" s="396" t="str">
        <f>Z7</f>
        <v>石井フットボールクラブ</v>
      </c>
      <c r="V28" s="396"/>
      <c r="W28" s="396"/>
      <c r="X28" s="396"/>
      <c r="Y28" s="396"/>
      <c r="Z28" s="396"/>
      <c r="AA28" s="396"/>
      <c r="AC28" s="397" t="s">
        <v>91</v>
      </c>
      <c r="AD28" s="406">
        <v>2</v>
      </c>
      <c r="AE28" s="406" t="s">
        <v>117</v>
      </c>
      <c r="AF28" s="406">
        <v>3</v>
      </c>
      <c r="AG28" s="394" t="s">
        <v>92</v>
      </c>
    </row>
    <row r="29" spans="2:33" ht="14.1" customHeight="1">
      <c r="B29" s="393"/>
      <c r="C29" s="393"/>
      <c r="D29" s="403"/>
      <c r="E29" s="403"/>
      <c r="F29" s="403"/>
      <c r="G29" s="404"/>
      <c r="H29" s="404"/>
      <c r="I29" s="404"/>
      <c r="J29" s="404"/>
      <c r="K29" s="404"/>
      <c r="L29" s="404"/>
      <c r="M29" s="404"/>
      <c r="N29" s="395"/>
      <c r="O29" s="405"/>
      <c r="P29" s="189">
        <v>2</v>
      </c>
      <c r="Q29" s="189" t="s">
        <v>39</v>
      </c>
      <c r="R29" s="189">
        <v>0</v>
      </c>
      <c r="S29" s="405"/>
      <c r="T29" s="395"/>
      <c r="U29" s="396"/>
      <c r="V29" s="396"/>
      <c r="W29" s="396"/>
      <c r="X29" s="396"/>
      <c r="Y29" s="396"/>
      <c r="Z29" s="396"/>
      <c r="AA29" s="396"/>
      <c r="AC29" s="397"/>
      <c r="AD29" s="406"/>
      <c r="AE29" s="406"/>
      <c r="AF29" s="406"/>
      <c r="AG29" s="394"/>
    </row>
    <row r="30" spans="2:33" ht="14.1" customHeight="1">
      <c r="B30" s="393" t="s">
        <v>87</v>
      </c>
      <c r="C30" s="393" t="s">
        <v>7</v>
      </c>
      <c r="D30" s="403">
        <v>0.57291666666666663</v>
      </c>
      <c r="E30" s="403"/>
      <c r="F30" s="403"/>
      <c r="G30" s="404" t="str">
        <f>V7</f>
        <v>ＦＣ毛野</v>
      </c>
      <c r="H30" s="404"/>
      <c r="I30" s="404"/>
      <c r="J30" s="404"/>
      <c r="K30" s="404"/>
      <c r="L30" s="404"/>
      <c r="M30" s="404"/>
      <c r="N30" s="395">
        <f>P30+P31</f>
        <v>3</v>
      </c>
      <c r="O30" s="405" t="s">
        <v>9</v>
      </c>
      <c r="P30" s="189">
        <v>2</v>
      </c>
      <c r="Q30" s="189" t="s">
        <v>39</v>
      </c>
      <c r="R30" s="189">
        <v>0</v>
      </c>
      <c r="S30" s="405" t="s">
        <v>10</v>
      </c>
      <c r="T30" s="395">
        <f>R30+R31</f>
        <v>0</v>
      </c>
      <c r="U30" s="396" t="str">
        <f>AD7</f>
        <v>鹿沼東光ＦＣ</v>
      </c>
      <c r="V30" s="396"/>
      <c r="W30" s="396"/>
      <c r="X30" s="396"/>
      <c r="Y30" s="396"/>
      <c r="Z30" s="396"/>
      <c r="AA30" s="396"/>
      <c r="AC30" s="397" t="s">
        <v>91</v>
      </c>
      <c r="AD30" s="406">
        <v>4</v>
      </c>
      <c r="AE30" s="406" t="s">
        <v>117</v>
      </c>
      <c r="AF30" s="406">
        <v>1</v>
      </c>
      <c r="AG30" s="394" t="s">
        <v>92</v>
      </c>
    </row>
    <row r="31" spans="2:33" ht="14.1" customHeight="1">
      <c r="B31" s="393"/>
      <c r="C31" s="393"/>
      <c r="D31" s="403"/>
      <c r="E31" s="403"/>
      <c r="F31" s="403"/>
      <c r="G31" s="404"/>
      <c r="H31" s="404"/>
      <c r="I31" s="404"/>
      <c r="J31" s="404"/>
      <c r="K31" s="404"/>
      <c r="L31" s="404"/>
      <c r="M31" s="404"/>
      <c r="N31" s="395"/>
      <c r="O31" s="405"/>
      <c r="P31" s="189">
        <v>1</v>
      </c>
      <c r="Q31" s="189" t="s">
        <v>39</v>
      </c>
      <c r="R31" s="189">
        <v>0</v>
      </c>
      <c r="S31" s="405"/>
      <c r="T31" s="395"/>
      <c r="U31" s="396"/>
      <c r="V31" s="396"/>
      <c r="W31" s="396"/>
      <c r="X31" s="396"/>
      <c r="Y31" s="396"/>
      <c r="Z31" s="396"/>
      <c r="AA31" s="396"/>
      <c r="AC31" s="397"/>
      <c r="AD31" s="406"/>
      <c r="AE31" s="406"/>
      <c r="AF31" s="406"/>
      <c r="AG31" s="394"/>
    </row>
    <row r="32" spans="2:33" ht="14.1" customHeight="1">
      <c r="B32" s="393" t="s">
        <v>86</v>
      </c>
      <c r="C32" s="393" t="s">
        <v>8</v>
      </c>
      <c r="D32" s="403">
        <v>0.59722222222222221</v>
      </c>
      <c r="E32" s="403"/>
      <c r="F32" s="403"/>
      <c r="G32" s="404" t="str">
        <f>C7</f>
        <v>大谷東フットボールクラブ</v>
      </c>
      <c r="H32" s="404"/>
      <c r="I32" s="404"/>
      <c r="J32" s="404"/>
      <c r="K32" s="404"/>
      <c r="L32" s="404"/>
      <c r="M32" s="404"/>
      <c r="N32" s="395">
        <f>P32+P33</f>
        <v>1</v>
      </c>
      <c r="O32" s="405" t="s">
        <v>9</v>
      </c>
      <c r="P32" s="189">
        <v>1</v>
      </c>
      <c r="Q32" s="189" t="s">
        <v>39</v>
      </c>
      <c r="R32" s="189">
        <v>0</v>
      </c>
      <c r="S32" s="405" t="s">
        <v>10</v>
      </c>
      <c r="T32" s="395">
        <f>R32+R33</f>
        <v>0</v>
      </c>
      <c r="U32" s="396" t="str">
        <f>O7</f>
        <v>ＢＬＵＥ　ＴＨＵＮＤＥＲ</v>
      </c>
      <c r="V32" s="396"/>
      <c r="W32" s="396"/>
      <c r="X32" s="396"/>
      <c r="Y32" s="396"/>
      <c r="Z32" s="396"/>
      <c r="AA32" s="396"/>
      <c r="AC32" s="397" t="s">
        <v>91</v>
      </c>
      <c r="AD32" s="406">
        <v>7</v>
      </c>
      <c r="AE32" s="406" t="s">
        <v>117</v>
      </c>
      <c r="AF32" s="406">
        <v>8</v>
      </c>
      <c r="AG32" s="394" t="s">
        <v>92</v>
      </c>
    </row>
    <row r="33" spans="2:33" ht="14.1" customHeight="1">
      <c r="B33" s="393"/>
      <c r="C33" s="393"/>
      <c r="D33" s="403"/>
      <c r="E33" s="403"/>
      <c r="F33" s="403"/>
      <c r="G33" s="404"/>
      <c r="H33" s="404"/>
      <c r="I33" s="404"/>
      <c r="J33" s="404"/>
      <c r="K33" s="404"/>
      <c r="L33" s="404"/>
      <c r="M33" s="404"/>
      <c r="N33" s="395"/>
      <c r="O33" s="405"/>
      <c r="P33" s="189">
        <v>0</v>
      </c>
      <c r="Q33" s="189" t="s">
        <v>39</v>
      </c>
      <c r="R33" s="189">
        <v>0</v>
      </c>
      <c r="S33" s="405"/>
      <c r="T33" s="395"/>
      <c r="U33" s="396"/>
      <c r="V33" s="396"/>
      <c r="W33" s="396"/>
      <c r="X33" s="396"/>
      <c r="Y33" s="396"/>
      <c r="Z33" s="396"/>
      <c r="AA33" s="396"/>
      <c r="AC33" s="397"/>
      <c r="AD33" s="406"/>
      <c r="AE33" s="406"/>
      <c r="AF33" s="406"/>
      <c r="AG33" s="394"/>
    </row>
    <row r="34" spans="2:33" ht="14.1" customHeight="1">
      <c r="B34" s="393" t="s">
        <v>87</v>
      </c>
      <c r="C34" s="393" t="s">
        <v>8</v>
      </c>
      <c r="D34" s="403">
        <v>0.59722222222222221</v>
      </c>
      <c r="E34" s="403"/>
      <c r="F34" s="403"/>
      <c r="G34" s="404" t="str">
        <f>G7</f>
        <v>ＦＣアリーバ</v>
      </c>
      <c r="H34" s="404"/>
      <c r="I34" s="404"/>
      <c r="J34" s="404"/>
      <c r="K34" s="404"/>
      <c r="L34" s="404"/>
      <c r="M34" s="404"/>
      <c r="N34" s="395">
        <f>P34+P35</f>
        <v>4</v>
      </c>
      <c r="O34" s="405" t="s">
        <v>9</v>
      </c>
      <c r="P34" s="189">
        <v>2</v>
      </c>
      <c r="Q34" s="189" t="s">
        <v>39</v>
      </c>
      <c r="R34" s="189">
        <v>1</v>
      </c>
      <c r="S34" s="405" t="s">
        <v>10</v>
      </c>
      <c r="T34" s="395">
        <f>R34+R35</f>
        <v>2</v>
      </c>
      <c r="U34" s="474" t="str">
        <f>K7</f>
        <v>那須野ヶ原ＦＣボンジボーラ　イエロー</v>
      </c>
      <c r="V34" s="474"/>
      <c r="W34" s="474"/>
      <c r="X34" s="474"/>
      <c r="Y34" s="474"/>
      <c r="Z34" s="474"/>
      <c r="AA34" s="474"/>
      <c r="AC34" s="397" t="s">
        <v>91</v>
      </c>
      <c r="AD34" s="406">
        <v>5</v>
      </c>
      <c r="AE34" s="406" t="s">
        <v>117</v>
      </c>
      <c r="AF34" s="406">
        <v>6</v>
      </c>
      <c r="AG34" s="394" t="s">
        <v>92</v>
      </c>
    </row>
    <row r="35" spans="2:33" ht="14.1" customHeight="1">
      <c r="B35" s="393"/>
      <c r="C35" s="393"/>
      <c r="D35" s="403"/>
      <c r="E35" s="403"/>
      <c r="F35" s="403"/>
      <c r="G35" s="404"/>
      <c r="H35" s="404"/>
      <c r="I35" s="404"/>
      <c r="J35" s="404"/>
      <c r="K35" s="404"/>
      <c r="L35" s="404"/>
      <c r="M35" s="404"/>
      <c r="N35" s="395"/>
      <c r="O35" s="405"/>
      <c r="P35" s="189">
        <v>2</v>
      </c>
      <c r="Q35" s="189" t="s">
        <v>39</v>
      </c>
      <c r="R35" s="189">
        <v>1</v>
      </c>
      <c r="S35" s="405"/>
      <c r="T35" s="395"/>
      <c r="U35" s="474"/>
      <c r="V35" s="474"/>
      <c r="W35" s="474"/>
      <c r="X35" s="474"/>
      <c r="Y35" s="474"/>
      <c r="Z35" s="474"/>
      <c r="AA35" s="474"/>
      <c r="AC35" s="397"/>
      <c r="AD35" s="406"/>
      <c r="AE35" s="406"/>
      <c r="AF35" s="406"/>
      <c r="AG35" s="394"/>
    </row>
    <row r="36" spans="2:33" ht="14.1" customHeight="1">
      <c r="B36" s="393" t="s">
        <v>86</v>
      </c>
      <c r="C36" s="393" t="s">
        <v>0</v>
      </c>
      <c r="D36" s="403">
        <v>0.62152777777777779</v>
      </c>
      <c r="E36" s="403"/>
      <c r="F36" s="403"/>
      <c r="G36" s="404" t="str">
        <f>R7</f>
        <v>ＪＦＣアミスタ市貝</v>
      </c>
      <c r="H36" s="404"/>
      <c r="I36" s="404"/>
      <c r="J36" s="404"/>
      <c r="K36" s="404"/>
      <c r="L36" s="404"/>
      <c r="M36" s="404"/>
      <c r="N36" s="395">
        <f>P36+P37</f>
        <v>13</v>
      </c>
      <c r="O36" s="405" t="s">
        <v>9</v>
      </c>
      <c r="P36" s="189">
        <v>7</v>
      </c>
      <c r="Q36" s="189" t="s">
        <v>39</v>
      </c>
      <c r="R36" s="189">
        <v>0</v>
      </c>
      <c r="S36" s="405" t="s">
        <v>10</v>
      </c>
      <c r="T36" s="395">
        <f>R36+R37</f>
        <v>0</v>
      </c>
      <c r="U36" s="396" t="str">
        <f>AD7</f>
        <v>鹿沼東光ＦＣ</v>
      </c>
      <c r="V36" s="396"/>
      <c r="W36" s="396"/>
      <c r="X36" s="396"/>
      <c r="Y36" s="396"/>
      <c r="Z36" s="396"/>
      <c r="AA36" s="396"/>
      <c r="AC36" s="397" t="s">
        <v>91</v>
      </c>
      <c r="AD36" s="406">
        <v>3</v>
      </c>
      <c r="AE36" s="406" t="s">
        <v>117</v>
      </c>
      <c r="AF36" s="406">
        <v>4</v>
      </c>
      <c r="AG36" s="394" t="s">
        <v>92</v>
      </c>
    </row>
    <row r="37" spans="2:33" ht="14.1" customHeight="1">
      <c r="B37" s="393"/>
      <c r="C37" s="393"/>
      <c r="D37" s="403"/>
      <c r="E37" s="403"/>
      <c r="F37" s="403"/>
      <c r="G37" s="404"/>
      <c r="H37" s="404"/>
      <c r="I37" s="404"/>
      <c r="J37" s="404"/>
      <c r="K37" s="404"/>
      <c r="L37" s="404"/>
      <c r="M37" s="404"/>
      <c r="N37" s="395"/>
      <c r="O37" s="405"/>
      <c r="P37" s="189">
        <v>6</v>
      </c>
      <c r="Q37" s="189" t="s">
        <v>39</v>
      </c>
      <c r="R37" s="189">
        <v>0</v>
      </c>
      <c r="S37" s="405"/>
      <c r="T37" s="395"/>
      <c r="U37" s="396"/>
      <c r="V37" s="396"/>
      <c r="W37" s="396"/>
      <c r="X37" s="396"/>
      <c r="Y37" s="396"/>
      <c r="Z37" s="396"/>
      <c r="AA37" s="396"/>
      <c r="AC37" s="397"/>
      <c r="AD37" s="406"/>
      <c r="AE37" s="406"/>
      <c r="AF37" s="406"/>
      <c r="AG37" s="394"/>
    </row>
    <row r="38" spans="2:33" ht="14.1" customHeight="1">
      <c r="B38" s="393" t="s">
        <v>87</v>
      </c>
      <c r="C38" s="393" t="s">
        <v>0</v>
      </c>
      <c r="D38" s="403">
        <v>0.62152777777777779</v>
      </c>
      <c r="E38" s="403"/>
      <c r="F38" s="403"/>
      <c r="G38" s="404" t="str">
        <f>V7</f>
        <v>ＦＣ毛野</v>
      </c>
      <c r="H38" s="404"/>
      <c r="I38" s="404"/>
      <c r="J38" s="404"/>
      <c r="K38" s="404"/>
      <c r="L38" s="404"/>
      <c r="M38" s="404"/>
      <c r="N38" s="395">
        <f>P38+P39</f>
        <v>4</v>
      </c>
      <c r="O38" s="405" t="s">
        <v>9</v>
      </c>
      <c r="P38" s="189">
        <v>1</v>
      </c>
      <c r="Q38" s="189" t="s">
        <v>39</v>
      </c>
      <c r="R38" s="189">
        <v>1</v>
      </c>
      <c r="S38" s="405" t="s">
        <v>10</v>
      </c>
      <c r="T38" s="395">
        <f>R38+R39</f>
        <v>1</v>
      </c>
      <c r="U38" s="396" t="str">
        <f>Z7</f>
        <v>石井フットボールクラブ</v>
      </c>
      <c r="V38" s="396"/>
      <c r="W38" s="396"/>
      <c r="X38" s="396"/>
      <c r="Y38" s="396"/>
      <c r="Z38" s="396"/>
      <c r="AA38" s="396"/>
      <c r="AC38" s="397" t="s">
        <v>91</v>
      </c>
      <c r="AD38" s="406">
        <v>1</v>
      </c>
      <c r="AE38" s="406" t="s">
        <v>117</v>
      </c>
      <c r="AF38" s="406">
        <v>2</v>
      </c>
      <c r="AG38" s="394" t="s">
        <v>92</v>
      </c>
    </row>
    <row r="39" spans="2:33" ht="14.1" customHeight="1">
      <c r="B39" s="393"/>
      <c r="C39" s="393"/>
      <c r="D39" s="403"/>
      <c r="E39" s="403"/>
      <c r="F39" s="403"/>
      <c r="G39" s="404"/>
      <c r="H39" s="404"/>
      <c r="I39" s="404"/>
      <c r="J39" s="404"/>
      <c r="K39" s="404"/>
      <c r="L39" s="404"/>
      <c r="M39" s="404"/>
      <c r="N39" s="395"/>
      <c r="O39" s="405"/>
      <c r="P39" s="189">
        <v>3</v>
      </c>
      <c r="Q39" s="189" t="s">
        <v>39</v>
      </c>
      <c r="R39" s="189">
        <v>0</v>
      </c>
      <c r="S39" s="405"/>
      <c r="T39" s="395"/>
      <c r="U39" s="396"/>
      <c r="V39" s="396"/>
      <c r="W39" s="396"/>
      <c r="X39" s="396"/>
      <c r="Y39" s="396"/>
      <c r="Z39" s="396"/>
      <c r="AA39" s="396"/>
      <c r="AC39" s="397"/>
      <c r="AD39" s="406"/>
      <c r="AE39" s="406"/>
      <c r="AF39" s="406"/>
      <c r="AG39" s="394"/>
    </row>
    <row r="40" spans="2:33" ht="8.1" customHeight="1"/>
    <row r="41" spans="2:33" ht="19.5" customHeight="1">
      <c r="B41" s="410" t="str">
        <f>I3 &amp;"リーグ"</f>
        <v>Iリーグ</v>
      </c>
      <c r="C41" s="411"/>
      <c r="D41" s="411"/>
      <c r="E41" s="412"/>
      <c r="F41" s="452" t="str">
        <f>B43</f>
        <v>大谷東フットボールクラブ</v>
      </c>
      <c r="G41" s="453"/>
      <c r="H41" s="440" t="str">
        <f>B45</f>
        <v>ＦＣアリーバ</v>
      </c>
      <c r="I41" s="441"/>
      <c r="J41" s="448" t="str">
        <f>B47</f>
        <v>那須野ヶ原ＦＣボンジボーラ　イエロー</v>
      </c>
      <c r="K41" s="449"/>
      <c r="L41" s="436" t="str">
        <f>B49</f>
        <v>ＢＬＵＥ　ＴＨＵＮＤＥＲ</v>
      </c>
      <c r="M41" s="437"/>
      <c r="N41" s="416" t="s">
        <v>1</v>
      </c>
      <c r="O41" s="416" t="s">
        <v>2</v>
      </c>
      <c r="P41" s="416" t="s">
        <v>3</v>
      </c>
      <c r="Q41" s="92"/>
      <c r="R41" s="410" t="str">
        <f>X3 &amp;"リーグ"</f>
        <v>IIリーグ</v>
      </c>
      <c r="S41" s="411"/>
      <c r="T41" s="411"/>
      <c r="U41" s="412"/>
      <c r="V41" s="452" t="str">
        <f>R7</f>
        <v>ＪＦＣアミスタ市貝</v>
      </c>
      <c r="W41" s="453"/>
      <c r="X41" s="418" t="str">
        <f>V7</f>
        <v>ＦＣ毛野</v>
      </c>
      <c r="Y41" s="420"/>
      <c r="Z41" s="452" t="str">
        <f>Z7</f>
        <v>石井フットボールクラブ</v>
      </c>
      <c r="AA41" s="453"/>
      <c r="AB41" s="436" t="str">
        <f>AD7</f>
        <v>鹿沼東光ＦＣ</v>
      </c>
      <c r="AC41" s="437"/>
      <c r="AD41" s="416" t="s">
        <v>1</v>
      </c>
      <c r="AE41" s="416" t="s">
        <v>2</v>
      </c>
      <c r="AF41" s="416" t="s">
        <v>3</v>
      </c>
    </row>
    <row r="42" spans="2:33" ht="20.100000000000001" customHeight="1">
      <c r="B42" s="413"/>
      <c r="C42" s="414"/>
      <c r="D42" s="414"/>
      <c r="E42" s="415"/>
      <c r="F42" s="454"/>
      <c r="G42" s="455"/>
      <c r="H42" s="442"/>
      <c r="I42" s="443"/>
      <c r="J42" s="450"/>
      <c r="K42" s="451"/>
      <c r="L42" s="438"/>
      <c r="M42" s="439"/>
      <c r="N42" s="417"/>
      <c r="O42" s="417"/>
      <c r="P42" s="417"/>
      <c r="Q42" s="92"/>
      <c r="R42" s="413"/>
      <c r="S42" s="414"/>
      <c r="T42" s="414"/>
      <c r="U42" s="415"/>
      <c r="V42" s="454"/>
      <c r="W42" s="455"/>
      <c r="X42" s="421"/>
      <c r="Y42" s="423"/>
      <c r="Z42" s="454"/>
      <c r="AA42" s="455"/>
      <c r="AB42" s="438"/>
      <c r="AC42" s="439"/>
      <c r="AD42" s="417"/>
      <c r="AE42" s="417"/>
      <c r="AF42" s="417"/>
    </row>
    <row r="43" spans="2:33" ht="20.100000000000001" customHeight="1">
      <c r="B43" s="418" t="str">
        <f>C7</f>
        <v>大谷東フットボールクラブ</v>
      </c>
      <c r="C43" s="419"/>
      <c r="D43" s="419"/>
      <c r="E43" s="420"/>
      <c r="F43" s="424"/>
      <c r="G43" s="425"/>
      <c r="H43" s="192">
        <f>N16</f>
        <v>0</v>
      </c>
      <c r="I43" s="192">
        <f>T16</f>
        <v>10</v>
      </c>
      <c r="J43" s="192">
        <f>N24</f>
        <v>0</v>
      </c>
      <c r="K43" s="192">
        <f>T24</f>
        <v>3</v>
      </c>
      <c r="L43" s="192">
        <f>N32</f>
        <v>1</v>
      </c>
      <c r="M43" s="192">
        <f>T32</f>
        <v>0</v>
      </c>
      <c r="N43" s="428">
        <f>COUNTIF(F44:M44,"○")*3+COUNTIF(F44:M44,"△")</f>
        <v>3</v>
      </c>
      <c r="O43" s="428">
        <f>H43-I43+J43-K43+L43-M43</f>
        <v>-12</v>
      </c>
      <c r="P43" s="428">
        <v>4</v>
      </c>
      <c r="Q43" s="176"/>
      <c r="R43" s="478" t="str">
        <f>R7</f>
        <v>ＪＦＣアミスタ市貝</v>
      </c>
      <c r="S43" s="479"/>
      <c r="T43" s="479"/>
      <c r="U43" s="480"/>
      <c r="V43" s="424"/>
      <c r="W43" s="425"/>
      <c r="X43" s="192">
        <f>N20</f>
        <v>7</v>
      </c>
      <c r="Y43" s="192">
        <f>T20</f>
        <v>0</v>
      </c>
      <c r="Z43" s="192">
        <f>N28</f>
        <v>2</v>
      </c>
      <c r="AA43" s="192">
        <f>T28</f>
        <v>0</v>
      </c>
      <c r="AB43" s="192">
        <f>N36</f>
        <v>13</v>
      </c>
      <c r="AC43" s="192">
        <f>T36</f>
        <v>0</v>
      </c>
      <c r="AD43" s="428">
        <f>COUNTIF(V44:AC44,"○")*3+COUNTIF(V44:AC44,"△")</f>
        <v>9</v>
      </c>
      <c r="AE43" s="428">
        <f>X43-Y43+Z43-AA43+AB43-AC43</f>
        <v>22</v>
      </c>
      <c r="AF43" s="428">
        <v>1</v>
      </c>
    </row>
    <row r="44" spans="2:33" ht="20.100000000000001" customHeight="1">
      <c r="B44" s="421"/>
      <c r="C44" s="422"/>
      <c r="D44" s="422"/>
      <c r="E44" s="423"/>
      <c r="F44" s="426"/>
      <c r="G44" s="427"/>
      <c r="H44" s="458" t="str">
        <f>IF(H43&gt;I43,"○",IF(H43&lt;I43,"×",IF(H43=I43,"△")))</f>
        <v>×</v>
      </c>
      <c r="I44" s="459"/>
      <c r="J44" s="458" t="str">
        <f>IF(J43&gt;K43,"○",IF(J43&lt;K43,"×",IF(J43=K43,"△")))</f>
        <v>×</v>
      </c>
      <c r="K44" s="459"/>
      <c r="L44" s="458" t="str">
        <f>IF(L43&gt;M43,"○",IF(L43&lt;M43,"×",IF(L43=M43,"△")))</f>
        <v>○</v>
      </c>
      <c r="M44" s="459"/>
      <c r="N44" s="429"/>
      <c r="O44" s="429"/>
      <c r="P44" s="429"/>
      <c r="Q44" s="176"/>
      <c r="R44" s="481"/>
      <c r="S44" s="482"/>
      <c r="T44" s="482"/>
      <c r="U44" s="483"/>
      <c r="V44" s="426"/>
      <c r="W44" s="427"/>
      <c r="X44" s="458" t="str">
        <f>IF(X43&gt;Y43,"○",IF(X43&lt;Y43,"×",IF(X43=Y43,"△")))</f>
        <v>○</v>
      </c>
      <c r="Y44" s="459"/>
      <c r="Z44" s="458" t="str">
        <f>IF(Z43&gt;AA43,"○",IF(Z43&lt;AA43,"×",IF(Z43=AA43,"△")))</f>
        <v>○</v>
      </c>
      <c r="AA44" s="459"/>
      <c r="AB44" s="458" t="str">
        <f>IF(AB43&gt;AC43,"○",IF(AB43&lt;AC43,"×",IF(AB43=AC43,"△")))</f>
        <v>○</v>
      </c>
      <c r="AC44" s="459"/>
      <c r="AD44" s="429"/>
      <c r="AE44" s="429"/>
      <c r="AF44" s="429"/>
    </row>
    <row r="45" spans="2:33" ht="20.100000000000001" customHeight="1">
      <c r="B45" s="466" t="str">
        <f>G7</f>
        <v>ＦＣアリーバ</v>
      </c>
      <c r="C45" s="467"/>
      <c r="D45" s="467"/>
      <c r="E45" s="468"/>
      <c r="F45" s="192">
        <f>I43</f>
        <v>10</v>
      </c>
      <c r="G45" s="192">
        <f>H43</f>
        <v>0</v>
      </c>
      <c r="H45" s="424"/>
      <c r="I45" s="425"/>
      <c r="J45" s="192">
        <f>N34</f>
        <v>4</v>
      </c>
      <c r="K45" s="192">
        <f>T34</f>
        <v>2</v>
      </c>
      <c r="L45" s="192">
        <f>N26</f>
        <v>7</v>
      </c>
      <c r="M45" s="192">
        <f>T26</f>
        <v>1</v>
      </c>
      <c r="N45" s="428">
        <f>COUNTIF(F46:M46,"○")*3+COUNTIF(F46:M46,"△")</f>
        <v>9</v>
      </c>
      <c r="O45" s="428">
        <f>F45-G45+J45-K45+L45-M45</f>
        <v>18</v>
      </c>
      <c r="P45" s="428">
        <v>1</v>
      </c>
      <c r="Q45" s="176"/>
      <c r="R45" s="430" t="str">
        <f>V7</f>
        <v>ＦＣ毛野</v>
      </c>
      <c r="S45" s="431"/>
      <c r="T45" s="431"/>
      <c r="U45" s="432"/>
      <c r="V45" s="192">
        <f>Y43</f>
        <v>0</v>
      </c>
      <c r="W45" s="192">
        <f>X43</f>
        <v>7</v>
      </c>
      <c r="X45" s="424"/>
      <c r="Y45" s="425"/>
      <c r="Z45" s="192">
        <f>N38</f>
        <v>4</v>
      </c>
      <c r="AA45" s="192">
        <f>T38</f>
        <v>1</v>
      </c>
      <c r="AB45" s="192">
        <f>N30</f>
        <v>3</v>
      </c>
      <c r="AC45" s="192">
        <f>T30</f>
        <v>0</v>
      </c>
      <c r="AD45" s="428">
        <f>COUNTIF(V46:AC46,"○")*3+COUNTIF(V46:AC46,"△")</f>
        <v>6</v>
      </c>
      <c r="AE45" s="428">
        <f>V45-W45+Z45-AA45+AB45-AC45</f>
        <v>-1</v>
      </c>
      <c r="AF45" s="428">
        <v>2</v>
      </c>
    </row>
    <row r="46" spans="2:33" ht="20.100000000000001" customHeight="1">
      <c r="B46" s="469"/>
      <c r="C46" s="470"/>
      <c r="D46" s="470"/>
      <c r="E46" s="471"/>
      <c r="F46" s="458" t="str">
        <f>IF(F45&gt;G45,"○",IF(F45&lt;G45,"×",IF(F45=G45,"△")))</f>
        <v>○</v>
      </c>
      <c r="G46" s="459"/>
      <c r="H46" s="426"/>
      <c r="I46" s="427"/>
      <c r="J46" s="458" t="str">
        <f>IF(J45&gt;K45,"○",IF(J45&lt;K45,"×",IF(J45=K45,"△")))</f>
        <v>○</v>
      </c>
      <c r="K46" s="459"/>
      <c r="L46" s="458" t="str">
        <f>IF(L45&gt;M45,"○",IF(L45&lt;M45,"×",IF(L45=M45,"△")))</f>
        <v>○</v>
      </c>
      <c r="M46" s="459"/>
      <c r="N46" s="429"/>
      <c r="O46" s="429"/>
      <c r="P46" s="429"/>
      <c r="Q46" s="176"/>
      <c r="R46" s="433"/>
      <c r="S46" s="434"/>
      <c r="T46" s="434"/>
      <c r="U46" s="435"/>
      <c r="V46" s="458" t="str">
        <f>IF(V45&gt;W45,"○",IF(V45&lt;W45,"×",IF(V45=W45,"△")))</f>
        <v>×</v>
      </c>
      <c r="W46" s="459"/>
      <c r="X46" s="426"/>
      <c r="Y46" s="427"/>
      <c r="Z46" s="458" t="str">
        <f>IF(Z45&gt;AA45,"○",IF(Z45&lt;AA45,"×",IF(Z45=AA45,"△")))</f>
        <v>○</v>
      </c>
      <c r="AA46" s="459"/>
      <c r="AB46" s="458" t="str">
        <f>IF(AB45&gt;AC45,"○",IF(AB45&lt;AC45,"×",IF(AB45=AC45,"△")))</f>
        <v>○</v>
      </c>
      <c r="AC46" s="459"/>
      <c r="AD46" s="429"/>
      <c r="AE46" s="429"/>
      <c r="AF46" s="429"/>
    </row>
    <row r="47" spans="2:33" ht="20.100000000000001" customHeight="1">
      <c r="B47" s="436" t="str">
        <f>K7</f>
        <v>那須野ヶ原ＦＣボンジボーラ　イエロー</v>
      </c>
      <c r="C47" s="484"/>
      <c r="D47" s="484"/>
      <c r="E47" s="437"/>
      <c r="F47" s="192">
        <f>K43</f>
        <v>3</v>
      </c>
      <c r="G47" s="192">
        <f>J43</f>
        <v>0</v>
      </c>
      <c r="H47" s="192">
        <f>K45</f>
        <v>2</v>
      </c>
      <c r="I47" s="192">
        <f>J45</f>
        <v>4</v>
      </c>
      <c r="J47" s="424"/>
      <c r="K47" s="425"/>
      <c r="L47" s="192">
        <f>N18</f>
        <v>1</v>
      </c>
      <c r="M47" s="192">
        <f>T18</f>
        <v>3</v>
      </c>
      <c r="N47" s="428">
        <f>COUNTIF(F48:M48,"○")*3+COUNTIF(F48:M48,"△")</f>
        <v>3</v>
      </c>
      <c r="O47" s="428">
        <f>F47-G47+H47-I47+L47-M47</f>
        <v>-1</v>
      </c>
      <c r="P47" s="428">
        <v>2</v>
      </c>
      <c r="Q47" s="176"/>
      <c r="R47" s="585" t="str">
        <f>Z7</f>
        <v>石井フットボールクラブ</v>
      </c>
      <c r="S47" s="586"/>
      <c r="T47" s="586"/>
      <c r="U47" s="587"/>
      <c r="V47" s="192">
        <f>AA43</f>
        <v>0</v>
      </c>
      <c r="W47" s="192">
        <f>Z43</f>
        <v>2</v>
      </c>
      <c r="X47" s="192">
        <f>AA45</f>
        <v>1</v>
      </c>
      <c r="Y47" s="192">
        <f>Z45</f>
        <v>4</v>
      </c>
      <c r="Z47" s="424"/>
      <c r="AA47" s="425"/>
      <c r="AB47" s="192">
        <f>N22</f>
        <v>6</v>
      </c>
      <c r="AC47" s="192">
        <f>T22</f>
        <v>0</v>
      </c>
      <c r="AD47" s="428">
        <f>COUNTIF(V48:AC48,"○")*3+COUNTIF(V48:AC48,"△")</f>
        <v>3</v>
      </c>
      <c r="AE47" s="428">
        <f>V47-W47+X47-Y47+AB47-AC47</f>
        <v>1</v>
      </c>
      <c r="AF47" s="428">
        <v>3</v>
      </c>
    </row>
    <row r="48" spans="2:33" ht="20.100000000000001" customHeight="1">
      <c r="B48" s="438"/>
      <c r="C48" s="485"/>
      <c r="D48" s="485"/>
      <c r="E48" s="439"/>
      <c r="F48" s="458" t="str">
        <f>IF(F47&gt;G47,"○",IF(F47&lt;G47,"×",IF(F47=G47,"△")))</f>
        <v>○</v>
      </c>
      <c r="G48" s="459"/>
      <c r="H48" s="458" t="str">
        <f>IF(H47&gt;I47,"○",IF(H47&lt;I47,"×",IF(H47=I47,"△")))</f>
        <v>×</v>
      </c>
      <c r="I48" s="459"/>
      <c r="J48" s="426"/>
      <c r="K48" s="427"/>
      <c r="L48" s="458" t="str">
        <f>IF(L47&gt;M47,"○",IF(L47&lt;M47,"×",IF(L47=M47,"△")))</f>
        <v>×</v>
      </c>
      <c r="M48" s="459"/>
      <c r="N48" s="429"/>
      <c r="O48" s="429"/>
      <c r="P48" s="429"/>
      <c r="Q48" s="176"/>
      <c r="R48" s="588"/>
      <c r="S48" s="589"/>
      <c r="T48" s="589"/>
      <c r="U48" s="590"/>
      <c r="V48" s="458" t="str">
        <f>IF(V47&gt;W47,"○",IF(V47&lt;W47,"×",IF(V47=W47,"△")))</f>
        <v>×</v>
      </c>
      <c r="W48" s="459"/>
      <c r="X48" s="458" t="str">
        <f>IF(X47&gt;Y47,"○",IF(X47&lt;Y47,"×",IF(X47=Y47,"△")))</f>
        <v>×</v>
      </c>
      <c r="Y48" s="459"/>
      <c r="Z48" s="426"/>
      <c r="AA48" s="427"/>
      <c r="AB48" s="458" t="str">
        <f>IF(AB47&gt;AC47,"○",IF(AB47&lt;AC47,"×",IF(AB47=AC47,"△")))</f>
        <v>○</v>
      </c>
      <c r="AC48" s="459"/>
      <c r="AD48" s="429"/>
      <c r="AE48" s="429"/>
      <c r="AF48" s="429"/>
    </row>
    <row r="49" spans="1:33" ht="20.100000000000001" customHeight="1">
      <c r="B49" s="430" t="str">
        <f>O7</f>
        <v>ＢＬＵＥ　ＴＨＵＮＤＥＲ</v>
      </c>
      <c r="C49" s="431"/>
      <c r="D49" s="431"/>
      <c r="E49" s="432"/>
      <c r="F49" s="192">
        <f>M43</f>
        <v>0</v>
      </c>
      <c r="G49" s="192">
        <f>L43</f>
        <v>1</v>
      </c>
      <c r="H49" s="192">
        <f>M45</f>
        <v>1</v>
      </c>
      <c r="I49" s="192">
        <f>L45</f>
        <v>7</v>
      </c>
      <c r="J49" s="192">
        <f>M47</f>
        <v>3</v>
      </c>
      <c r="K49" s="192">
        <f>L47</f>
        <v>1</v>
      </c>
      <c r="L49" s="424"/>
      <c r="M49" s="425"/>
      <c r="N49" s="428">
        <f>COUNTIF(F50:M50,"○")*3+COUNTIF(F50:M50,"△")</f>
        <v>3</v>
      </c>
      <c r="O49" s="428">
        <f>F49-G49+H49-I49+J49-K49</f>
        <v>-5</v>
      </c>
      <c r="P49" s="428">
        <v>3</v>
      </c>
      <c r="Q49" s="176"/>
      <c r="R49" s="430" t="str">
        <f>AD7</f>
        <v>鹿沼東光ＦＣ</v>
      </c>
      <c r="S49" s="431"/>
      <c r="T49" s="431"/>
      <c r="U49" s="432"/>
      <c r="V49" s="192">
        <f>AC43</f>
        <v>0</v>
      </c>
      <c r="W49" s="192">
        <f>AB43</f>
        <v>13</v>
      </c>
      <c r="X49" s="192">
        <f>AC45</f>
        <v>0</v>
      </c>
      <c r="Y49" s="192">
        <f>AB45</f>
        <v>3</v>
      </c>
      <c r="Z49" s="192">
        <f>AC47</f>
        <v>0</v>
      </c>
      <c r="AA49" s="192">
        <f>AB47</f>
        <v>6</v>
      </c>
      <c r="AB49" s="424"/>
      <c r="AC49" s="425"/>
      <c r="AD49" s="428">
        <f>COUNTIF(V50:AC50,"○")*3+COUNTIF(V50:AC50,"△")</f>
        <v>0</v>
      </c>
      <c r="AE49" s="428">
        <f>V49-W49+X49-Y49+Z49-AA49</f>
        <v>-22</v>
      </c>
      <c r="AF49" s="428">
        <v>4</v>
      </c>
    </row>
    <row r="50" spans="1:33" ht="20.100000000000001" customHeight="1">
      <c r="B50" s="433"/>
      <c r="C50" s="434"/>
      <c r="D50" s="434"/>
      <c r="E50" s="435"/>
      <c r="F50" s="458" t="str">
        <f>IF(F49&gt;G49,"○",IF(F49&lt;G49,"×",IF(F49=G49,"△")))</f>
        <v>×</v>
      </c>
      <c r="G50" s="459"/>
      <c r="H50" s="458" t="str">
        <f>IF(H49&gt;I49,"○",IF(H49&lt;I49,"×",IF(H49=I49,"△")))</f>
        <v>×</v>
      </c>
      <c r="I50" s="459"/>
      <c r="J50" s="458" t="str">
        <f>IF(J49&gt;K49,"○",IF(J49&lt;K49,"×",IF(J49=K49,"△")))</f>
        <v>○</v>
      </c>
      <c r="K50" s="459"/>
      <c r="L50" s="426"/>
      <c r="M50" s="427"/>
      <c r="N50" s="429"/>
      <c r="O50" s="429"/>
      <c r="P50" s="429"/>
      <c r="Q50" s="176"/>
      <c r="R50" s="433"/>
      <c r="S50" s="434"/>
      <c r="T50" s="434"/>
      <c r="U50" s="435"/>
      <c r="V50" s="458" t="str">
        <f>IF(V49&gt;W49,"○",IF(V49&lt;W49,"×",IF(V49=W49,"△")))</f>
        <v>×</v>
      </c>
      <c r="W50" s="459"/>
      <c r="X50" s="458" t="str">
        <f>IF(X49&gt;Y49,"○",IF(X49&lt;Y49,"×",IF(X49=Y49,"△")))</f>
        <v>×</v>
      </c>
      <c r="Y50" s="459"/>
      <c r="Z50" s="458" t="str">
        <f>IF(Z49&gt;AA49,"○",IF(Z49&lt;AA49,"×",IF(Z49=AA49,"△")))</f>
        <v>×</v>
      </c>
      <c r="AA50" s="459"/>
      <c r="AB50" s="426"/>
      <c r="AC50" s="427"/>
      <c r="AD50" s="429"/>
      <c r="AE50" s="429"/>
      <c r="AF50" s="429"/>
    </row>
    <row r="51" spans="1:33" ht="20.100000000000001" customHeight="1"/>
    <row r="52" spans="1:33" ht="21.75" customHeight="1">
      <c r="A52" s="9" t="str">
        <f>A1</f>
        <v>■第1日　10月12日</v>
      </c>
      <c r="B52" s="57"/>
      <c r="C52" s="57"/>
      <c r="D52" s="57"/>
      <c r="E52" s="57"/>
      <c r="F52" s="57"/>
      <c r="G52" s="57"/>
      <c r="H52" s="57"/>
      <c r="I52" s="391" t="str">
        <f>U10組合せ!Q3</f>
        <v>１次ラウンド</v>
      </c>
      <c r="J52" s="391"/>
      <c r="K52" s="391"/>
      <c r="L52" s="391"/>
      <c r="M52" s="391"/>
      <c r="N52" s="84"/>
      <c r="O52" s="84"/>
      <c r="P52" s="84"/>
      <c r="Q52" s="84"/>
      <c r="R52" s="84"/>
      <c r="T52" s="392" t="s">
        <v>48</v>
      </c>
      <c r="U52" s="392"/>
      <c r="V52" s="392"/>
      <c r="W52" s="392"/>
      <c r="X52" s="391" t="str">
        <f>U10組合せ!AH104</f>
        <v>宇都宮市石井緑地サッカー場5・6</v>
      </c>
      <c r="Y52" s="391"/>
      <c r="Z52" s="391"/>
      <c r="AA52" s="391"/>
      <c r="AB52" s="391"/>
      <c r="AC52" s="391"/>
      <c r="AD52" s="391"/>
      <c r="AE52" s="391"/>
      <c r="AF52" s="391"/>
      <c r="AG52" s="391"/>
    </row>
    <row r="53" spans="1:3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182"/>
      <c r="S53" s="182"/>
      <c r="T53" s="182"/>
      <c r="U53" s="182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>
      <c r="A54" s="9"/>
      <c r="B54" s="9"/>
      <c r="C54" s="9"/>
      <c r="D54" s="9"/>
      <c r="E54" s="9"/>
      <c r="F54" s="9"/>
      <c r="G54" s="9"/>
      <c r="I54" s="392" t="s">
        <v>145</v>
      </c>
      <c r="J54" s="392"/>
      <c r="M54" s="182"/>
      <c r="R54" s="182"/>
      <c r="S54" s="182"/>
      <c r="T54" s="182"/>
      <c r="U54" s="182"/>
      <c r="V54" s="10"/>
      <c r="X54" s="392" t="s">
        <v>146</v>
      </c>
      <c r="Y54" s="392"/>
      <c r="Z54" s="9"/>
    </row>
    <row r="55" spans="1:33" ht="20.100000000000001" customHeight="1" thickBot="1">
      <c r="A55" s="1"/>
      <c r="B55" s="1"/>
      <c r="C55" s="1"/>
      <c r="D55" s="1"/>
      <c r="E55" s="1"/>
      <c r="F55" s="1"/>
      <c r="G55" s="1"/>
      <c r="H55" s="1"/>
      <c r="I55" s="1"/>
      <c r="J55" s="219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1"/>
      <c r="Y55" s="85"/>
      <c r="Z55" s="1"/>
      <c r="AA55" s="1"/>
      <c r="AB55" s="1"/>
      <c r="AC55" s="1"/>
      <c r="AD55" s="1"/>
    </row>
    <row r="56" spans="1:33" ht="20.100000000000001" customHeight="1" thickTop="1">
      <c r="A56" s="1"/>
      <c r="B56" s="1"/>
      <c r="C56" s="1"/>
      <c r="D56" s="47"/>
      <c r="E56" s="12"/>
      <c r="F56" s="12"/>
      <c r="G56" s="87"/>
      <c r="H56" s="241"/>
      <c r="I56" s="242"/>
      <c r="J56" s="12"/>
      <c r="K56" s="13"/>
      <c r="L56" s="47"/>
      <c r="M56" s="12"/>
      <c r="N56" s="12"/>
      <c r="O56" s="13"/>
      <c r="P56" s="1"/>
      <c r="Q56" s="1"/>
      <c r="R56" s="1"/>
      <c r="S56" s="254"/>
      <c r="T56" s="239"/>
      <c r="U56" s="239"/>
      <c r="V56" s="255"/>
      <c r="W56" s="256"/>
      <c r="X56" s="242"/>
      <c r="Y56" s="12"/>
      <c r="Z56" s="13"/>
      <c r="AA56" s="47"/>
      <c r="AB56" s="12"/>
      <c r="AC56" s="12"/>
      <c r="AD56" s="13"/>
    </row>
    <row r="57" spans="1:33" ht="20.100000000000001" customHeight="1">
      <c r="A57" s="1"/>
      <c r="B57" s="1"/>
      <c r="C57" s="393">
        <v>1</v>
      </c>
      <c r="D57" s="393"/>
      <c r="E57" s="176"/>
      <c r="F57" s="1"/>
      <c r="G57" s="393">
        <v>2</v>
      </c>
      <c r="H57" s="393"/>
      <c r="I57" s="176"/>
      <c r="J57" s="1"/>
      <c r="K57" s="393">
        <v>3</v>
      </c>
      <c r="L57" s="393"/>
      <c r="M57" s="176"/>
      <c r="N57" s="1"/>
      <c r="O57" s="393">
        <v>4</v>
      </c>
      <c r="P57" s="393"/>
      <c r="Q57" s="1"/>
      <c r="R57" s="393">
        <v>5</v>
      </c>
      <c r="S57" s="393"/>
      <c r="T57" s="176"/>
      <c r="U57" s="1"/>
      <c r="V57" s="393">
        <v>6</v>
      </c>
      <c r="W57" s="393"/>
      <c r="X57" s="176"/>
      <c r="Y57" s="1"/>
      <c r="Z57" s="393">
        <v>7</v>
      </c>
      <c r="AA57" s="393"/>
      <c r="AB57" s="176"/>
      <c r="AC57" s="1"/>
      <c r="AD57" s="393">
        <v>8</v>
      </c>
      <c r="AE57" s="393"/>
    </row>
    <row r="58" spans="1:33" ht="20.100000000000001" customHeight="1">
      <c r="A58" s="1"/>
      <c r="B58" s="1"/>
      <c r="C58" s="399" t="str">
        <f>U10組合せ!AF118</f>
        <v>小山ウエストＪＦＣ</v>
      </c>
      <c r="D58" s="399"/>
      <c r="E58" s="181"/>
      <c r="F58" s="177"/>
      <c r="G58" s="487" t="str">
        <f>U10組合せ!AF116</f>
        <v>ＴＥＡＭ　é ｘｉｔｏ　　　</v>
      </c>
      <c r="H58" s="487"/>
      <c r="I58" s="181"/>
      <c r="J58" s="88"/>
      <c r="K58" s="401" t="str">
        <f>U10組合せ!AF114</f>
        <v>上松山クラブ</v>
      </c>
      <c r="L58" s="401"/>
      <c r="M58" s="181"/>
      <c r="N58" s="88"/>
      <c r="O58" s="398" t="str">
        <f>U10組合せ!AF112</f>
        <v>ＧＲＳ足利Ｊｒ．</v>
      </c>
      <c r="P58" s="398"/>
      <c r="Q58" s="88"/>
      <c r="R58" s="486" t="str">
        <f>U10組合せ!AF110</f>
        <v>清原陽東サッカースポーツ少年団</v>
      </c>
      <c r="S58" s="486"/>
      <c r="T58" s="181"/>
      <c r="U58" s="88"/>
      <c r="V58" s="401" t="str">
        <f>U10組合せ!AF108</f>
        <v>紫塚ＦＣ</v>
      </c>
      <c r="W58" s="401"/>
      <c r="X58" s="181"/>
      <c r="Y58" s="88"/>
      <c r="Z58" s="401" t="str">
        <f>U10組合せ!AF106</f>
        <v>ＪＦＣアミスタ市貝Ｂ</v>
      </c>
      <c r="AA58" s="401"/>
      <c r="AB58" s="181"/>
      <c r="AC58" s="88"/>
      <c r="AD58" s="398" t="str">
        <f>U10組合せ!AF104</f>
        <v>ＪＦＣ　Ｗｉｎｇ</v>
      </c>
      <c r="AE58" s="398"/>
    </row>
    <row r="59" spans="1:33" ht="20.100000000000001" customHeight="1">
      <c r="A59" s="1"/>
      <c r="B59" s="1"/>
      <c r="C59" s="399"/>
      <c r="D59" s="399"/>
      <c r="E59" s="181"/>
      <c r="F59" s="177"/>
      <c r="G59" s="487"/>
      <c r="H59" s="487"/>
      <c r="I59" s="181"/>
      <c r="J59" s="88"/>
      <c r="K59" s="401"/>
      <c r="L59" s="401"/>
      <c r="M59" s="181"/>
      <c r="N59" s="88"/>
      <c r="O59" s="398"/>
      <c r="P59" s="398"/>
      <c r="Q59" s="88"/>
      <c r="R59" s="486"/>
      <c r="S59" s="486"/>
      <c r="T59" s="181"/>
      <c r="U59" s="88"/>
      <c r="V59" s="401"/>
      <c r="W59" s="401"/>
      <c r="X59" s="181"/>
      <c r="Y59" s="88"/>
      <c r="Z59" s="401"/>
      <c r="AA59" s="401"/>
      <c r="AB59" s="181"/>
      <c r="AC59" s="88"/>
      <c r="AD59" s="398"/>
      <c r="AE59" s="398"/>
    </row>
    <row r="60" spans="1:33" ht="20.100000000000001" customHeight="1">
      <c r="A60" s="1"/>
      <c r="B60" s="1"/>
      <c r="C60" s="399"/>
      <c r="D60" s="399"/>
      <c r="E60" s="181"/>
      <c r="F60" s="177"/>
      <c r="G60" s="487"/>
      <c r="H60" s="487"/>
      <c r="I60" s="181"/>
      <c r="J60" s="88"/>
      <c r="K60" s="401"/>
      <c r="L60" s="401"/>
      <c r="M60" s="181"/>
      <c r="N60" s="88"/>
      <c r="O60" s="398"/>
      <c r="P60" s="398"/>
      <c r="Q60" s="88"/>
      <c r="R60" s="486"/>
      <c r="S60" s="486"/>
      <c r="T60" s="181"/>
      <c r="U60" s="88"/>
      <c r="V60" s="401"/>
      <c r="W60" s="401"/>
      <c r="X60" s="181"/>
      <c r="Y60" s="88"/>
      <c r="Z60" s="401"/>
      <c r="AA60" s="401"/>
      <c r="AB60" s="181"/>
      <c r="AC60" s="88"/>
      <c r="AD60" s="398"/>
      <c r="AE60" s="398"/>
    </row>
    <row r="61" spans="1:33" ht="19.5" customHeight="1">
      <c r="A61" s="1"/>
      <c r="B61" s="1"/>
      <c r="C61" s="399"/>
      <c r="D61" s="399"/>
      <c r="E61" s="181"/>
      <c r="F61" s="177"/>
      <c r="G61" s="487"/>
      <c r="H61" s="487"/>
      <c r="I61" s="181"/>
      <c r="J61" s="88"/>
      <c r="K61" s="401"/>
      <c r="L61" s="401"/>
      <c r="M61" s="181"/>
      <c r="N61" s="88"/>
      <c r="O61" s="398"/>
      <c r="P61" s="398"/>
      <c r="Q61" s="88"/>
      <c r="R61" s="486"/>
      <c r="S61" s="486"/>
      <c r="T61" s="181"/>
      <c r="U61" s="88"/>
      <c r="V61" s="401"/>
      <c r="W61" s="401"/>
      <c r="X61" s="181"/>
      <c r="Y61" s="88"/>
      <c r="Z61" s="401"/>
      <c r="AA61" s="401"/>
      <c r="AB61" s="181"/>
      <c r="AC61" s="88"/>
      <c r="AD61" s="398"/>
      <c r="AE61" s="398"/>
    </row>
    <row r="62" spans="1:33" ht="20.100000000000001" customHeight="1">
      <c r="A62" s="1"/>
      <c r="B62" s="1"/>
      <c r="C62" s="399"/>
      <c r="D62" s="399"/>
      <c r="E62" s="181"/>
      <c r="F62" s="177"/>
      <c r="G62" s="487"/>
      <c r="H62" s="487"/>
      <c r="I62" s="181"/>
      <c r="J62" s="88"/>
      <c r="K62" s="401"/>
      <c r="L62" s="401"/>
      <c r="M62" s="181"/>
      <c r="N62" s="88"/>
      <c r="O62" s="398"/>
      <c r="P62" s="398"/>
      <c r="Q62" s="88"/>
      <c r="R62" s="486"/>
      <c r="S62" s="486"/>
      <c r="T62" s="181"/>
      <c r="U62" s="88"/>
      <c r="V62" s="401"/>
      <c r="W62" s="401"/>
      <c r="X62" s="181"/>
      <c r="Y62" s="88"/>
      <c r="Z62" s="401"/>
      <c r="AA62" s="401"/>
      <c r="AB62" s="181"/>
      <c r="AC62" s="88"/>
      <c r="AD62" s="398"/>
      <c r="AE62" s="398"/>
    </row>
    <row r="63" spans="1:33" ht="20.100000000000001" customHeight="1">
      <c r="A63" s="1"/>
      <c r="B63" s="1"/>
      <c r="C63" s="399"/>
      <c r="D63" s="399"/>
      <c r="E63" s="181"/>
      <c r="F63" s="177"/>
      <c r="G63" s="487"/>
      <c r="H63" s="487"/>
      <c r="I63" s="181"/>
      <c r="J63" s="88"/>
      <c r="K63" s="401"/>
      <c r="L63" s="401"/>
      <c r="M63" s="181"/>
      <c r="N63" s="88"/>
      <c r="O63" s="398"/>
      <c r="P63" s="398"/>
      <c r="Q63" s="88"/>
      <c r="R63" s="486"/>
      <c r="S63" s="486"/>
      <c r="T63" s="181"/>
      <c r="U63" s="88"/>
      <c r="V63" s="401"/>
      <c r="W63" s="401"/>
      <c r="X63" s="181"/>
      <c r="Y63" s="88"/>
      <c r="Z63" s="401"/>
      <c r="AA63" s="401"/>
      <c r="AB63" s="181"/>
      <c r="AC63" s="88"/>
      <c r="AD63" s="398"/>
      <c r="AE63" s="398"/>
    </row>
    <row r="64" spans="1:33" ht="20.100000000000001" customHeight="1">
      <c r="A64" s="1"/>
      <c r="B64" s="1"/>
      <c r="C64" s="399"/>
      <c r="D64" s="399"/>
      <c r="E64" s="181"/>
      <c r="F64" s="177"/>
      <c r="G64" s="487"/>
      <c r="H64" s="487"/>
      <c r="I64" s="181"/>
      <c r="J64" s="88"/>
      <c r="K64" s="401"/>
      <c r="L64" s="401"/>
      <c r="M64" s="181"/>
      <c r="N64" s="88"/>
      <c r="O64" s="398"/>
      <c r="P64" s="398"/>
      <c r="Q64" s="88"/>
      <c r="R64" s="486"/>
      <c r="S64" s="486"/>
      <c r="T64" s="181"/>
      <c r="U64" s="88"/>
      <c r="V64" s="401"/>
      <c r="W64" s="401"/>
      <c r="X64" s="181"/>
      <c r="Y64" s="88"/>
      <c r="Z64" s="401"/>
      <c r="AA64" s="401"/>
      <c r="AB64" s="181"/>
      <c r="AC64" s="88"/>
      <c r="AD64" s="398"/>
      <c r="AE64" s="398"/>
    </row>
    <row r="65" spans="1:33" ht="19.5" customHeight="1">
      <c r="A65" s="1"/>
      <c r="B65" s="1"/>
      <c r="C65" s="399"/>
      <c r="D65" s="399"/>
      <c r="E65" s="181"/>
      <c r="F65" s="177"/>
      <c r="G65" s="487"/>
      <c r="H65" s="487"/>
      <c r="I65" s="181"/>
      <c r="J65" s="88"/>
      <c r="K65" s="401"/>
      <c r="L65" s="401"/>
      <c r="M65" s="181"/>
      <c r="N65" s="88"/>
      <c r="O65" s="398"/>
      <c r="P65" s="398"/>
      <c r="Q65" s="88"/>
      <c r="R65" s="486"/>
      <c r="S65" s="486"/>
      <c r="T65" s="181"/>
      <c r="U65" s="88"/>
      <c r="V65" s="401"/>
      <c r="W65" s="401"/>
      <c r="X65" s="181"/>
      <c r="Y65" s="88"/>
      <c r="Z65" s="401"/>
      <c r="AA65" s="401"/>
      <c r="AB65" s="181"/>
      <c r="AC65" s="88"/>
      <c r="AD65" s="398"/>
      <c r="AE65" s="398"/>
    </row>
    <row r="66" spans="1:33" ht="19.2">
      <c r="B66" s="59" t="s">
        <v>85</v>
      </c>
      <c r="D66" s="59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187"/>
      <c r="AD66" s="178" t="s">
        <v>118</v>
      </c>
      <c r="AE66" s="178" t="s">
        <v>117</v>
      </c>
      <c r="AF66" s="178" t="s">
        <v>119</v>
      </c>
      <c r="AG66" s="90"/>
    </row>
    <row r="67" spans="1:33" ht="13.5" customHeight="1">
      <c r="B67" s="393" t="s">
        <v>86</v>
      </c>
      <c r="C67" s="393" t="s">
        <v>4</v>
      </c>
      <c r="D67" s="403">
        <v>0.5</v>
      </c>
      <c r="E67" s="403"/>
      <c r="F67" s="403"/>
      <c r="G67" s="408" t="str">
        <f>C58</f>
        <v>小山ウエストＪＦＣ</v>
      </c>
      <c r="H67" s="408"/>
      <c r="I67" s="408"/>
      <c r="J67" s="408"/>
      <c r="K67" s="408"/>
      <c r="L67" s="408"/>
      <c r="M67" s="408"/>
      <c r="N67" s="395">
        <f>P67+P68</f>
        <v>0</v>
      </c>
      <c r="O67" s="405" t="s">
        <v>9</v>
      </c>
      <c r="P67" s="189">
        <v>0</v>
      </c>
      <c r="Q67" s="189" t="s">
        <v>39</v>
      </c>
      <c r="R67" s="189">
        <v>0</v>
      </c>
      <c r="S67" s="405" t="s">
        <v>10</v>
      </c>
      <c r="T67" s="395">
        <f>R67+R68</f>
        <v>0</v>
      </c>
      <c r="U67" s="408" t="str">
        <f>G58</f>
        <v>ＴＥＡＭ　é ｘｉｔｏ　　　</v>
      </c>
      <c r="V67" s="408"/>
      <c r="W67" s="408"/>
      <c r="X67" s="408"/>
      <c r="Y67" s="408"/>
      <c r="Z67" s="408"/>
      <c r="AA67" s="408"/>
      <c r="AC67" s="397" t="s">
        <v>91</v>
      </c>
      <c r="AD67" s="406">
        <v>5</v>
      </c>
      <c r="AE67" s="406" t="s">
        <v>117</v>
      </c>
      <c r="AF67" s="406">
        <v>6</v>
      </c>
      <c r="AG67" s="394" t="s">
        <v>92</v>
      </c>
    </row>
    <row r="68" spans="1:33" ht="14.1" customHeight="1">
      <c r="B68" s="393"/>
      <c r="C68" s="393"/>
      <c r="D68" s="403"/>
      <c r="E68" s="403"/>
      <c r="F68" s="403"/>
      <c r="G68" s="408"/>
      <c r="H68" s="408"/>
      <c r="I68" s="408"/>
      <c r="J68" s="408"/>
      <c r="K68" s="408"/>
      <c r="L68" s="408"/>
      <c r="M68" s="408"/>
      <c r="N68" s="395"/>
      <c r="O68" s="405"/>
      <c r="P68" s="189">
        <v>0</v>
      </c>
      <c r="Q68" s="189" t="s">
        <v>39</v>
      </c>
      <c r="R68" s="189">
        <v>0</v>
      </c>
      <c r="S68" s="405"/>
      <c r="T68" s="395"/>
      <c r="U68" s="408"/>
      <c r="V68" s="408"/>
      <c r="W68" s="408"/>
      <c r="X68" s="408"/>
      <c r="Y68" s="408"/>
      <c r="Z68" s="408"/>
      <c r="AA68" s="408"/>
      <c r="AC68" s="397"/>
      <c r="AD68" s="406"/>
      <c r="AE68" s="406"/>
      <c r="AF68" s="406"/>
      <c r="AG68" s="394"/>
    </row>
    <row r="69" spans="1:33" ht="14.1" customHeight="1">
      <c r="B69" s="393" t="s">
        <v>87</v>
      </c>
      <c r="C69" s="393" t="s">
        <v>4</v>
      </c>
      <c r="D69" s="403">
        <v>0.5</v>
      </c>
      <c r="E69" s="403"/>
      <c r="F69" s="403"/>
      <c r="G69" s="396" t="str">
        <f>K58</f>
        <v>上松山クラブ</v>
      </c>
      <c r="H69" s="396"/>
      <c r="I69" s="396"/>
      <c r="J69" s="396"/>
      <c r="K69" s="396"/>
      <c r="L69" s="396"/>
      <c r="M69" s="396"/>
      <c r="N69" s="395">
        <f>P69+P70</f>
        <v>0</v>
      </c>
      <c r="O69" s="405" t="s">
        <v>9</v>
      </c>
      <c r="P69" s="189">
        <v>0</v>
      </c>
      <c r="Q69" s="189" t="s">
        <v>39</v>
      </c>
      <c r="R69" s="189">
        <v>8</v>
      </c>
      <c r="S69" s="405" t="s">
        <v>10</v>
      </c>
      <c r="T69" s="395">
        <f>R69+R70</f>
        <v>11</v>
      </c>
      <c r="U69" s="404" t="str">
        <f>O58</f>
        <v>ＧＲＳ足利Ｊｒ．</v>
      </c>
      <c r="V69" s="404"/>
      <c r="W69" s="404"/>
      <c r="X69" s="404"/>
      <c r="Y69" s="404"/>
      <c r="Z69" s="404"/>
      <c r="AA69" s="404"/>
      <c r="AC69" s="397" t="s">
        <v>91</v>
      </c>
      <c r="AD69" s="406">
        <v>7</v>
      </c>
      <c r="AE69" s="406" t="s">
        <v>117</v>
      </c>
      <c r="AF69" s="406">
        <v>8</v>
      </c>
      <c r="AG69" s="394" t="s">
        <v>92</v>
      </c>
    </row>
    <row r="70" spans="1:33" ht="14.1" customHeight="1">
      <c r="B70" s="393"/>
      <c r="C70" s="393"/>
      <c r="D70" s="403"/>
      <c r="E70" s="403"/>
      <c r="F70" s="403"/>
      <c r="G70" s="396"/>
      <c r="H70" s="396"/>
      <c r="I70" s="396"/>
      <c r="J70" s="396"/>
      <c r="K70" s="396"/>
      <c r="L70" s="396"/>
      <c r="M70" s="396"/>
      <c r="N70" s="395"/>
      <c r="O70" s="405"/>
      <c r="P70" s="189">
        <v>0</v>
      </c>
      <c r="Q70" s="189" t="s">
        <v>39</v>
      </c>
      <c r="R70" s="189">
        <v>3</v>
      </c>
      <c r="S70" s="405"/>
      <c r="T70" s="395"/>
      <c r="U70" s="404"/>
      <c r="V70" s="404"/>
      <c r="W70" s="404"/>
      <c r="X70" s="404"/>
      <c r="Y70" s="404"/>
      <c r="Z70" s="404"/>
      <c r="AA70" s="404"/>
      <c r="AC70" s="397"/>
      <c r="AD70" s="406"/>
      <c r="AE70" s="406"/>
      <c r="AF70" s="406"/>
      <c r="AG70" s="394"/>
    </row>
    <row r="71" spans="1:33" ht="14.1" customHeight="1">
      <c r="B71" s="393" t="s">
        <v>86</v>
      </c>
      <c r="C71" s="393" t="s">
        <v>5</v>
      </c>
      <c r="D71" s="403">
        <v>0.52430555555555558</v>
      </c>
      <c r="E71" s="403"/>
      <c r="F71" s="403"/>
      <c r="G71" s="475" t="str">
        <f>R58</f>
        <v>清原陽東サッカースポーツ少年団</v>
      </c>
      <c r="H71" s="475"/>
      <c r="I71" s="475"/>
      <c r="J71" s="475"/>
      <c r="K71" s="475"/>
      <c r="L71" s="475"/>
      <c r="M71" s="475"/>
      <c r="N71" s="395">
        <f>P71+P72</f>
        <v>9</v>
      </c>
      <c r="O71" s="405" t="s">
        <v>9</v>
      </c>
      <c r="P71" s="189">
        <v>5</v>
      </c>
      <c r="Q71" s="189" t="s">
        <v>39</v>
      </c>
      <c r="R71" s="189">
        <v>0</v>
      </c>
      <c r="S71" s="405" t="s">
        <v>10</v>
      </c>
      <c r="T71" s="395">
        <f>R71+R72</f>
        <v>0</v>
      </c>
      <c r="U71" s="396" t="str">
        <f>V58</f>
        <v>紫塚ＦＣ</v>
      </c>
      <c r="V71" s="396"/>
      <c r="W71" s="396"/>
      <c r="X71" s="396"/>
      <c r="Y71" s="396"/>
      <c r="Z71" s="396"/>
      <c r="AA71" s="396"/>
      <c r="AC71" s="397" t="s">
        <v>91</v>
      </c>
      <c r="AD71" s="406">
        <v>1</v>
      </c>
      <c r="AE71" s="406" t="s">
        <v>117</v>
      </c>
      <c r="AF71" s="406">
        <v>2</v>
      </c>
      <c r="AG71" s="394" t="s">
        <v>92</v>
      </c>
    </row>
    <row r="72" spans="1:33" ht="14.1" customHeight="1">
      <c r="B72" s="393"/>
      <c r="C72" s="393"/>
      <c r="D72" s="403"/>
      <c r="E72" s="403"/>
      <c r="F72" s="403"/>
      <c r="G72" s="475"/>
      <c r="H72" s="475"/>
      <c r="I72" s="475"/>
      <c r="J72" s="475"/>
      <c r="K72" s="475"/>
      <c r="L72" s="475"/>
      <c r="M72" s="475"/>
      <c r="N72" s="395"/>
      <c r="O72" s="405"/>
      <c r="P72" s="189">
        <v>4</v>
      </c>
      <c r="Q72" s="189" t="s">
        <v>39</v>
      </c>
      <c r="R72" s="189">
        <v>0</v>
      </c>
      <c r="S72" s="405"/>
      <c r="T72" s="395"/>
      <c r="U72" s="396"/>
      <c r="V72" s="396"/>
      <c r="W72" s="396"/>
      <c r="X72" s="396"/>
      <c r="Y72" s="396"/>
      <c r="Z72" s="396"/>
      <c r="AA72" s="396"/>
      <c r="AC72" s="397"/>
      <c r="AD72" s="406"/>
      <c r="AE72" s="406"/>
      <c r="AF72" s="406"/>
      <c r="AG72" s="394"/>
    </row>
    <row r="73" spans="1:33" ht="14.1" customHeight="1">
      <c r="B73" s="393" t="s">
        <v>87</v>
      </c>
      <c r="C73" s="393" t="s">
        <v>5</v>
      </c>
      <c r="D73" s="403">
        <v>0.52430555555555558</v>
      </c>
      <c r="E73" s="403"/>
      <c r="F73" s="403"/>
      <c r="G73" s="396" t="str">
        <f>Z58</f>
        <v>ＪＦＣアミスタ市貝Ｂ</v>
      </c>
      <c r="H73" s="396"/>
      <c r="I73" s="396"/>
      <c r="J73" s="396"/>
      <c r="K73" s="396"/>
      <c r="L73" s="396"/>
      <c r="M73" s="396"/>
      <c r="N73" s="395">
        <f>P73+P74</f>
        <v>0</v>
      </c>
      <c r="O73" s="405" t="s">
        <v>9</v>
      </c>
      <c r="P73" s="189">
        <v>0</v>
      </c>
      <c r="Q73" s="189" t="s">
        <v>39</v>
      </c>
      <c r="R73" s="189">
        <v>0</v>
      </c>
      <c r="S73" s="405" t="s">
        <v>10</v>
      </c>
      <c r="T73" s="395">
        <f>R73+R74</f>
        <v>1</v>
      </c>
      <c r="U73" s="404" t="str">
        <f>AD58</f>
        <v>ＪＦＣ　Ｗｉｎｇ</v>
      </c>
      <c r="V73" s="404"/>
      <c r="W73" s="404"/>
      <c r="X73" s="404"/>
      <c r="Y73" s="404"/>
      <c r="Z73" s="404"/>
      <c r="AA73" s="404"/>
      <c r="AC73" s="397" t="s">
        <v>91</v>
      </c>
      <c r="AD73" s="406">
        <v>3</v>
      </c>
      <c r="AE73" s="406" t="s">
        <v>117</v>
      </c>
      <c r="AF73" s="406">
        <v>4</v>
      </c>
      <c r="AG73" s="394" t="s">
        <v>92</v>
      </c>
    </row>
    <row r="74" spans="1:33" ht="14.1" customHeight="1">
      <c r="B74" s="393"/>
      <c r="C74" s="393"/>
      <c r="D74" s="403"/>
      <c r="E74" s="403"/>
      <c r="F74" s="403"/>
      <c r="G74" s="396"/>
      <c r="H74" s="396"/>
      <c r="I74" s="396"/>
      <c r="J74" s="396"/>
      <c r="K74" s="396"/>
      <c r="L74" s="396"/>
      <c r="M74" s="396"/>
      <c r="N74" s="395"/>
      <c r="O74" s="405"/>
      <c r="P74" s="189">
        <v>0</v>
      </c>
      <c r="Q74" s="189" t="s">
        <v>39</v>
      </c>
      <c r="R74" s="189">
        <v>1</v>
      </c>
      <c r="S74" s="405"/>
      <c r="T74" s="395"/>
      <c r="U74" s="404"/>
      <c r="V74" s="404"/>
      <c r="W74" s="404"/>
      <c r="X74" s="404"/>
      <c r="Y74" s="404"/>
      <c r="Z74" s="404"/>
      <c r="AA74" s="404"/>
      <c r="AC74" s="397"/>
      <c r="AD74" s="406"/>
      <c r="AE74" s="406"/>
      <c r="AF74" s="406"/>
      <c r="AG74" s="394"/>
    </row>
    <row r="75" spans="1:33" ht="14.1" customHeight="1">
      <c r="B75" s="393" t="s">
        <v>86</v>
      </c>
      <c r="C75" s="393" t="s">
        <v>6</v>
      </c>
      <c r="D75" s="403">
        <v>0.54861111111111116</v>
      </c>
      <c r="E75" s="403"/>
      <c r="F75" s="403"/>
      <c r="G75" s="404" t="str">
        <f>C58</f>
        <v>小山ウエストＪＦＣ</v>
      </c>
      <c r="H75" s="404"/>
      <c r="I75" s="404"/>
      <c r="J75" s="404"/>
      <c r="K75" s="404"/>
      <c r="L75" s="404"/>
      <c r="M75" s="404"/>
      <c r="N75" s="395">
        <f>P75+P76</f>
        <v>15</v>
      </c>
      <c r="O75" s="405" t="s">
        <v>9</v>
      </c>
      <c r="P75" s="189">
        <v>8</v>
      </c>
      <c r="Q75" s="189" t="s">
        <v>39</v>
      </c>
      <c r="R75" s="189">
        <v>0</v>
      </c>
      <c r="S75" s="405" t="s">
        <v>10</v>
      </c>
      <c r="T75" s="395">
        <f>R75+R76</f>
        <v>0</v>
      </c>
      <c r="U75" s="396" t="str">
        <f>K58</f>
        <v>上松山クラブ</v>
      </c>
      <c r="V75" s="396"/>
      <c r="W75" s="396"/>
      <c r="X75" s="396"/>
      <c r="Y75" s="396"/>
      <c r="Z75" s="396"/>
      <c r="AA75" s="396"/>
      <c r="AC75" s="397" t="s">
        <v>91</v>
      </c>
      <c r="AD75" s="406">
        <v>6</v>
      </c>
      <c r="AE75" s="406" t="s">
        <v>117</v>
      </c>
      <c r="AF75" s="406">
        <v>7</v>
      </c>
      <c r="AG75" s="394" t="s">
        <v>92</v>
      </c>
    </row>
    <row r="76" spans="1:33" ht="14.1" customHeight="1">
      <c r="B76" s="393"/>
      <c r="C76" s="393"/>
      <c r="D76" s="403"/>
      <c r="E76" s="403"/>
      <c r="F76" s="403"/>
      <c r="G76" s="404"/>
      <c r="H76" s="404"/>
      <c r="I76" s="404"/>
      <c r="J76" s="404"/>
      <c r="K76" s="404"/>
      <c r="L76" s="404"/>
      <c r="M76" s="404"/>
      <c r="N76" s="395"/>
      <c r="O76" s="405"/>
      <c r="P76" s="189">
        <v>7</v>
      </c>
      <c r="Q76" s="189" t="s">
        <v>39</v>
      </c>
      <c r="R76" s="189">
        <v>0</v>
      </c>
      <c r="S76" s="405"/>
      <c r="T76" s="395"/>
      <c r="U76" s="396"/>
      <c r="V76" s="396"/>
      <c r="W76" s="396"/>
      <c r="X76" s="396"/>
      <c r="Y76" s="396"/>
      <c r="Z76" s="396"/>
      <c r="AA76" s="396"/>
      <c r="AC76" s="397"/>
      <c r="AD76" s="406"/>
      <c r="AE76" s="406"/>
      <c r="AF76" s="406"/>
      <c r="AG76" s="394"/>
    </row>
    <row r="77" spans="1:33" ht="14.1" customHeight="1">
      <c r="B77" s="393" t="s">
        <v>87</v>
      </c>
      <c r="C77" s="393" t="s">
        <v>6</v>
      </c>
      <c r="D77" s="403">
        <v>0.54861111111111116</v>
      </c>
      <c r="E77" s="403"/>
      <c r="F77" s="403"/>
      <c r="G77" s="404" t="str">
        <f>G58</f>
        <v>ＴＥＡＭ　é ｘｉｔｏ　　　</v>
      </c>
      <c r="H77" s="404"/>
      <c r="I77" s="404"/>
      <c r="J77" s="404"/>
      <c r="K77" s="404"/>
      <c r="L77" s="404"/>
      <c r="M77" s="404"/>
      <c r="N77" s="395">
        <f>P77+P78</f>
        <v>1</v>
      </c>
      <c r="O77" s="405" t="s">
        <v>9</v>
      </c>
      <c r="P77" s="189">
        <v>1</v>
      </c>
      <c r="Q77" s="189" t="s">
        <v>39</v>
      </c>
      <c r="R77" s="189">
        <v>0</v>
      </c>
      <c r="S77" s="405" t="s">
        <v>10</v>
      </c>
      <c r="T77" s="395">
        <f>R77+R78</f>
        <v>0</v>
      </c>
      <c r="U77" s="396" t="str">
        <f>O58</f>
        <v>ＧＲＳ足利Ｊｒ．</v>
      </c>
      <c r="V77" s="396"/>
      <c r="W77" s="396"/>
      <c r="X77" s="396"/>
      <c r="Y77" s="396"/>
      <c r="Z77" s="396"/>
      <c r="AA77" s="396"/>
      <c r="AC77" s="397" t="s">
        <v>91</v>
      </c>
      <c r="AD77" s="406">
        <v>8</v>
      </c>
      <c r="AE77" s="406" t="s">
        <v>117</v>
      </c>
      <c r="AF77" s="406">
        <v>5</v>
      </c>
      <c r="AG77" s="394" t="s">
        <v>92</v>
      </c>
    </row>
    <row r="78" spans="1:33" ht="14.1" customHeight="1">
      <c r="B78" s="393"/>
      <c r="C78" s="393"/>
      <c r="D78" s="403"/>
      <c r="E78" s="403"/>
      <c r="F78" s="403"/>
      <c r="G78" s="404"/>
      <c r="H78" s="404"/>
      <c r="I78" s="404"/>
      <c r="J78" s="404"/>
      <c r="K78" s="404"/>
      <c r="L78" s="404"/>
      <c r="M78" s="404"/>
      <c r="N78" s="395"/>
      <c r="O78" s="405"/>
      <c r="P78" s="189">
        <v>0</v>
      </c>
      <c r="Q78" s="189" t="s">
        <v>39</v>
      </c>
      <c r="R78" s="189">
        <v>0</v>
      </c>
      <c r="S78" s="405"/>
      <c r="T78" s="395"/>
      <c r="U78" s="396"/>
      <c r="V78" s="396"/>
      <c r="W78" s="396"/>
      <c r="X78" s="396"/>
      <c r="Y78" s="396"/>
      <c r="Z78" s="396"/>
      <c r="AA78" s="396"/>
      <c r="AC78" s="397"/>
      <c r="AD78" s="406"/>
      <c r="AE78" s="406"/>
      <c r="AF78" s="406"/>
      <c r="AG78" s="394"/>
    </row>
    <row r="79" spans="1:33" ht="14.1" customHeight="1">
      <c r="B79" s="393" t="s">
        <v>86</v>
      </c>
      <c r="C79" s="393" t="s">
        <v>7</v>
      </c>
      <c r="D79" s="403">
        <v>0.57291666666666663</v>
      </c>
      <c r="E79" s="403"/>
      <c r="F79" s="403"/>
      <c r="G79" s="475" t="str">
        <f>R58</f>
        <v>清原陽東サッカースポーツ少年団</v>
      </c>
      <c r="H79" s="475"/>
      <c r="I79" s="475"/>
      <c r="J79" s="475"/>
      <c r="K79" s="475"/>
      <c r="L79" s="475"/>
      <c r="M79" s="475"/>
      <c r="N79" s="395">
        <f>P79+P80</f>
        <v>1</v>
      </c>
      <c r="O79" s="405" t="s">
        <v>9</v>
      </c>
      <c r="P79" s="189">
        <v>0</v>
      </c>
      <c r="Q79" s="189" t="s">
        <v>39</v>
      </c>
      <c r="R79" s="189">
        <v>0</v>
      </c>
      <c r="S79" s="405" t="s">
        <v>10</v>
      </c>
      <c r="T79" s="395">
        <f>R79+R80</f>
        <v>0</v>
      </c>
      <c r="U79" s="396" t="str">
        <f>Z58</f>
        <v>ＪＦＣアミスタ市貝Ｂ</v>
      </c>
      <c r="V79" s="396"/>
      <c r="W79" s="396"/>
      <c r="X79" s="396"/>
      <c r="Y79" s="396"/>
      <c r="Z79" s="396"/>
      <c r="AA79" s="396"/>
      <c r="AC79" s="397" t="s">
        <v>91</v>
      </c>
      <c r="AD79" s="406">
        <v>2</v>
      </c>
      <c r="AE79" s="406" t="s">
        <v>117</v>
      </c>
      <c r="AF79" s="406">
        <v>3</v>
      </c>
      <c r="AG79" s="394" t="s">
        <v>92</v>
      </c>
    </row>
    <row r="80" spans="1:33" ht="14.1" customHeight="1">
      <c r="B80" s="393"/>
      <c r="C80" s="393"/>
      <c r="D80" s="403"/>
      <c r="E80" s="403"/>
      <c r="F80" s="403"/>
      <c r="G80" s="475"/>
      <c r="H80" s="475"/>
      <c r="I80" s="475"/>
      <c r="J80" s="475"/>
      <c r="K80" s="475"/>
      <c r="L80" s="475"/>
      <c r="M80" s="475"/>
      <c r="N80" s="395"/>
      <c r="O80" s="405"/>
      <c r="P80" s="189">
        <v>1</v>
      </c>
      <c r="Q80" s="189" t="s">
        <v>39</v>
      </c>
      <c r="R80" s="189">
        <v>0</v>
      </c>
      <c r="S80" s="405"/>
      <c r="T80" s="395"/>
      <c r="U80" s="396"/>
      <c r="V80" s="396"/>
      <c r="W80" s="396"/>
      <c r="X80" s="396"/>
      <c r="Y80" s="396"/>
      <c r="Z80" s="396"/>
      <c r="AA80" s="396"/>
      <c r="AC80" s="397"/>
      <c r="AD80" s="406"/>
      <c r="AE80" s="406"/>
      <c r="AF80" s="406"/>
      <c r="AG80" s="394"/>
    </row>
    <row r="81" spans="2:33" ht="14.1" customHeight="1">
      <c r="B81" s="393" t="s">
        <v>87</v>
      </c>
      <c r="C81" s="393" t="s">
        <v>7</v>
      </c>
      <c r="D81" s="403">
        <v>0.57291666666666663</v>
      </c>
      <c r="E81" s="403"/>
      <c r="F81" s="403"/>
      <c r="G81" s="396" t="str">
        <f>V58</f>
        <v>紫塚ＦＣ</v>
      </c>
      <c r="H81" s="396"/>
      <c r="I81" s="396"/>
      <c r="J81" s="396"/>
      <c r="K81" s="396"/>
      <c r="L81" s="396"/>
      <c r="M81" s="396"/>
      <c r="N81" s="395">
        <f>P81+P82</f>
        <v>0</v>
      </c>
      <c r="O81" s="405" t="s">
        <v>9</v>
      </c>
      <c r="P81" s="189">
        <v>0</v>
      </c>
      <c r="Q81" s="189" t="s">
        <v>39</v>
      </c>
      <c r="R81" s="189">
        <v>1</v>
      </c>
      <c r="S81" s="405" t="s">
        <v>10</v>
      </c>
      <c r="T81" s="395">
        <f>R81+R82</f>
        <v>2</v>
      </c>
      <c r="U81" s="404" t="str">
        <f>AD58</f>
        <v>ＪＦＣ　Ｗｉｎｇ</v>
      </c>
      <c r="V81" s="404"/>
      <c r="W81" s="404"/>
      <c r="X81" s="404"/>
      <c r="Y81" s="404"/>
      <c r="Z81" s="404"/>
      <c r="AA81" s="404"/>
      <c r="AC81" s="397" t="s">
        <v>91</v>
      </c>
      <c r="AD81" s="406">
        <v>4</v>
      </c>
      <c r="AE81" s="406" t="s">
        <v>117</v>
      </c>
      <c r="AF81" s="406">
        <v>1</v>
      </c>
      <c r="AG81" s="394" t="s">
        <v>92</v>
      </c>
    </row>
    <row r="82" spans="2:33" ht="14.1" customHeight="1">
      <c r="B82" s="393"/>
      <c r="C82" s="393"/>
      <c r="D82" s="403"/>
      <c r="E82" s="403"/>
      <c r="F82" s="403"/>
      <c r="G82" s="396"/>
      <c r="H82" s="396"/>
      <c r="I82" s="396"/>
      <c r="J82" s="396"/>
      <c r="K82" s="396"/>
      <c r="L82" s="396"/>
      <c r="M82" s="396"/>
      <c r="N82" s="395"/>
      <c r="O82" s="405"/>
      <c r="P82" s="189">
        <v>0</v>
      </c>
      <c r="Q82" s="189" t="s">
        <v>39</v>
      </c>
      <c r="R82" s="189">
        <v>1</v>
      </c>
      <c r="S82" s="405"/>
      <c r="T82" s="395"/>
      <c r="U82" s="404"/>
      <c r="V82" s="404"/>
      <c r="W82" s="404"/>
      <c r="X82" s="404"/>
      <c r="Y82" s="404"/>
      <c r="Z82" s="404"/>
      <c r="AA82" s="404"/>
      <c r="AC82" s="397"/>
      <c r="AD82" s="406"/>
      <c r="AE82" s="406"/>
      <c r="AF82" s="406"/>
      <c r="AG82" s="394"/>
    </row>
    <row r="83" spans="2:33" ht="14.1" customHeight="1">
      <c r="B83" s="393" t="s">
        <v>86</v>
      </c>
      <c r="C83" s="393" t="s">
        <v>8</v>
      </c>
      <c r="D83" s="403">
        <v>0.59722222222222221</v>
      </c>
      <c r="E83" s="403"/>
      <c r="F83" s="403"/>
      <c r="G83" s="404" t="str">
        <f>C58</f>
        <v>小山ウエストＪＦＣ</v>
      </c>
      <c r="H83" s="404"/>
      <c r="I83" s="404"/>
      <c r="J83" s="404"/>
      <c r="K83" s="404"/>
      <c r="L83" s="404"/>
      <c r="M83" s="404"/>
      <c r="N83" s="395">
        <f>P83+P84</f>
        <v>1</v>
      </c>
      <c r="O83" s="405" t="s">
        <v>9</v>
      </c>
      <c r="P83" s="189">
        <v>1</v>
      </c>
      <c r="Q83" s="189" t="s">
        <v>39</v>
      </c>
      <c r="R83" s="189">
        <v>0</v>
      </c>
      <c r="S83" s="405" t="s">
        <v>10</v>
      </c>
      <c r="T83" s="395">
        <f>R83+R84</f>
        <v>0</v>
      </c>
      <c r="U83" s="396" t="str">
        <f>O58</f>
        <v>ＧＲＳ足利Ｊｒ．</v>
      </c>
      <c r="V83" s="396"/>
      <c r="W83" s="396"/>
      <c r="X83" s="396"/>
      <c r="Y83" s="396"/>
      <c r="Z83" s="396"/>
      <c r="AA83" s="396"/>
      <c r="AC83" s="397" t="s">
        <v>91</v>
      </c>
      <c r="AD83" s="406">
        <v>7</v>
      </c>
      <c r="AE83" s="406" t="s">
        <v>117</v>
      </c>
      <c r="AF83" s="406">
        <v>8</v>
      </c>
      <c r="AG83" s="394" t="s">
        <v>92</v>
      </c>
    </row>
    <row r="84" spans="2:33" ht="14.1" customHeight="1">
      <c r="B84" s="393"/>
      <c r="C84" s="393"/>
      <c r="D84" s="403"/>
      <c r="E84" s="403"/>
      <c r="F84" s="403"/>
      <c r="G84" s="404"/>
      <c r="H84" s="404"/>
      <c r="I84" s="404"/>
      <c r="J84" s="404"/>
      <c r="K84" s="404"/>
      <c r="L84" s="404"/>
      <c r="M84" s="404"/>
      <c r="N84" s="395"/>
      <c r="O84" s="405"/>
      <c r="P84" s="189">
        <v>0</v>
      </c>
      <c r="Q84" s="189" t="s">
        <v>39</v>
      </c>
      <c r="R84" s="189">
        <v>0</v>
      </c>
      <c r="S84" s="405"/>
      <c r="T84" s="395"/>
      <c r="U84" s="396"/>
      <c r="V84" s="396"/>
      <c r="W84" s="396"/>
      <c r="X84" s="396"/>
      <c r="Y84" s="396"/>
      <c r="Z84" s="396"/>
      <c r="AA84" s="396"/>
      <c r="AC84" s="397"/>
      <c r="AD84" s="406"/>
      <c r="AE84" s="406"/>
      <c r="AF84" s="406"/>
      <c r="AG84" s="394"/>
    </row>
    <row r="85" spans="2:33" ht="14.1" customHeight="1">
      <c r="B85" s="393" t="s">
        <v>87</v>
      </c>
      <c r="C85" s="393" t="s">
        <v>8</v>
      </c>
      <c r="D85" s="403">
        <v>0.59722222222222221</v>
      </c>
      <c r="E85" s="403"/>
      <c r="F85" s="403"/>
      <c r="G85" s="404" t="str">
        <f>G58</f>
        <v>ＴＥＡＭ　é ｘｉｔｏ　　　</v>
      </c>
      <c r="H85" s="404"/>
      <c r="I85" s="404"/>
      <c r="J85" s="404"/>
      <c r="K85" s="404"/>
      <c r="L85" s="404"/>
      <c r="M85" s="404"/>
      <c r="N85" s="395">
        <f>P85+P86</f>
        <v>23</v>
      </c>
      <c r="O85" s="405" t="s">
        <v>9</v>
      </c>
      <c r="P85" s="189">
        <v>12</v>
      </c>
      <c r="Q85" s="189" t="s">
        <v>39</v>
      </c>
      <c r="R85" s="189">
        <v>0</v>
      </c>
      <c r="S85" s="405" t="s">
        <v>10</v>
      </c>
      <c r="T85" s="395">
        <f>R85+R86</f>
        <v>0</v>
      </c>
      <c r="U85" s="396" t="str">
        <f>K58</f>
        <v>上松山クラブ</v>
      </c>
      <c r="V85" s="396"/>
      <c r="W85" s="396"/>
      <c r="X85" s="396"/>
      <c r="Y85" s="396"/>
      <c r="Z85" s="396"/>
      <c r="AA85" s="396"/>
      <c r="AC85" s="397" t="s">
        <v>91</v>
      </c>
      <c r="AD85" s="406">
        <v>5</v>
      </c>
      <c r="AE85" s="406" t="s">
        <v>117</v>
      </c>
      <c r="AF85" s="406">
        <v>6</v>
      </c>
      <c r="AG85" s="394" t="s">
        <v>92</v>
      </c>
    </row>
    <row r="86" spans="2:33" ht="14.1" customHeight="1">
      <c r="B86" s="393"/>
      <c r="C86" s="393"/>
      <c r="D86" s="403"/>
      <c r="E86" s="403"/>
      <c r="F86" s="403"/>
      <c r="G86" s="404"/>
      <c r="H86" s="404"/>
      <c r="I86" s="404"/>
      <c r="J86" s="404"/>
      <c r="K86" s="404"/>
      <c r="L86" s="404"/>
      <c r="M86" s="404"/>
      <c r="N86" s="395"/>
      <c r="O86" s="405"/>
      <c r="P86" s="189">
        <v>11</v>
      </c>
      <c r="Q86" s="189" t="s">
        <v>39</v>
      </c>
      <c r="R86" s="189">
        <v>0</v>
      </c>
      <c r="S86" s="405"/>
      <c r="T86" s="395"/>
      <c r="U86" s="396"/>
      <c r="V86" s="396"/>
      <c r="W86" s="396"/>
      <c r="X86" s="396"/>
      <c r="Y86" s="396"/>
      <c r="Z86" s="396"/>
      <c r="AA86" s="396"/>
      <c r="AC86" s="397"/>
      <c r="AD86" s="406"/>
      <c r="AE86" s="406"/>
      <c r="AF86" s="406"/>
      <c r="AG86" s="394"/>
    </row>
    <row r="87" spans="2:33" ht="14.1" customHeight="1">
      <c r="B87" s="393" t="s">
        <v>86</v>
      </c>
      <c r="C87" s="393" t="s">
        <v>0</v>
      </c>
      <c r="D87" s="403">
        <v>0.62152777777777779</v>
      </c>
      <c r="E87" s="403"/>
      <c r="F87" s="403"/>
      <c r="G87" s="475" t="str">
        <f>R58</f>
        <v>清原陽東サッカースポーツ少年団</v>
      </c>
      <c r="H87" s="475"/>
      <c r="I87" s="475"/>
      <c r="J87" s="475"/>
      <c r="K87" s="475"/>
      <c r="L87" s="475"/>
      <c r="M87" s="475"/>
      <c r="N87" s="395">
        <f>P87+P88</f>
        <v>2</v>
      </c>
      <c r="O87" s="405" t="s">
        <v>9</v>
      </c>
      <c r="P87" s="189">
        <v>2</v>
      </c>
      <c r="Q87" s="189" t="s">
        <v>39</v>
      </c>
      <c r="R87" s="189">
        <v>0</v>
      </c>
      <c r="S87" s="405" t="s">
        <v>10</v>
      </c>
      <c r="T87" s="395">
        <f>R87+R88</f>
        <v>0</v>
      </c>
      <c r="U87" s="396" t="str">
        <f>AD58</f>
        <v>ＪＦＣ　Ｗｉｎｇ</v>
      </c>
      <c r="V87" s="396"/>
      <c r="W87" s="396"/>
      <c r="X87" s="396"/>
      <c r="Y87" s="396"/>
      <c r="Z87" s="396"/>
      <c r="AA87" s="396"/>
      <c r="AC87" s="397" t="s">
        <v>91</v>
      </c>
      <c r="AD87" s="406">
        <v>3</v>
      </c>
      <c r="AE87" s="406" t="s">
        <v>117</v>
      </c>
      <c r="AF87" s="406">
        <v>4</v>
      </c>
      <c r="AG87" s="394" t="s">
        <v>92</v>
      </c>
    </row>
    <row r="88" spans="2:33" ht="14.1" customHeight="1">
      <c r="B88" s="393"/>
      <c r="C88" s="393"/>
      <c r="D88" s="403"/>
      <c r="E88" s="403"/>
      <c r="F88" s="403"/>
      <c r="G88" s="475"/>
      <c r="H88" s="475"/>
      <c r="I88" s="475"/>
      <c r="J88" s="475"/>
      <c r="K88" s="475"/>
      <c r="L88" s="475"/>
      <c r="M88" s="475"/>
      <c r="N88" s="395"/>
      <c r="O88" s="405"/>
      <c r="P88" s="189">
        <v>0</v>
      </c>
      <c r="Q88" s="189" t="s">
        <v>39</v>
      </c>
      <c r="R88" s="189">
        <v>0</v>
      </c>
      <c r="S88" s="405"/>
      <c r="T88" s="395"/>
      <c r="U88" s="396"/>
      <c r="V88" s="396"/>
      <c r="W88" s="396"/>
      <c r="X88" s="396"/>
      <c r="Y88" s="396"/>
      <c r="Z88" s="396"/>
      <c r="AA88" s="396"/>
      <c r="AC88" s="397"/>
      <c r="AD88" s="406"/>
      <c r="AE88" s="406"/>
      <c r="AF88" s="406"/>
      <c r="AG88" s="394"/>
    </row>
    <row r="89" spans="2:33" ht="14.1" customHeight="1">
      <c r="B89" s="393" t="s">
        <v>87</v>
      </c>
      <c r="C89" s="393" t="s">
        <v>0</v>
      </c>
      <c r="D89" s="403">
        <v>0.62152777777777779</v>
      </c>
      <c r="E89" s="403"/>
      <c r="F89" s="403"/>
      <c r="G89" s="396" t="str">
        <f>V58</f>
        <v>紫塚ＦＣ</v>
      </c>
      <c r="H89" s="396"/>
      <c r="I89" s="396"/>
      <c r="J89" s="396"/>
      <c r="K89" s="396"/>
      <c r="L89" s="396"/>
      <c r="M89" s="396"/>
      <c r="N89" s="395">
        <f>P89+P90</f>
        <v>0</v>
      </c>
      <c r="O89" s="405" t="s">
        <v>9</v>
      </c>
      <c r="P89" s="189">
        <v>0</v>
      </c>
      <c r="Q89" s="189" t="s">
        <v>39</v>
      </c>
      <c r="R89" s="189">
        <v>0</v>
      </c>
      <c r="S89" s="405" t="s">
        <v>10</v>
      </c>
      <c r="T89" s="395">
        <f>R89+R90</f>
        <v>1</v>
      </c>
      <c r="U89" s="404" t="str">
        <f>Z58</f>
        <v>ＪＦＣアミスタ市貝Ｂ</v>
      </c>
      <c r="V89" s="404"/>
      <c r="W89" s="404"/>
      <c r="X89" s="404"/>
      <c r="Y89" s="404"/>
      <c r="Z89" s="404"/>
      <c r="AA89" s="404"/>
      <c r="AC89" s="397" t="s">
        <v>91</v>
      </c>
      <c r="AD89" s="406">
        <v>1</v>
      </c>
      <c r="AE89" s="406" t="s">
        <v>117</v>
      </c>
      <c r="AF89" s="406">
        <v>2</v>
      </c>
      <c r="AG89" s="394" t="s">
        <v>92</v>
      </c>
    </row>
    <row r="90" spans="2:33" ht="14.1" customHeight="1">
      <c r="B90" s="393"/>
      <c r="C90" s="393"/>
      <c r="D90" s="403"/>
      <c r="E90" s="403"/>
      <c r="F90" s="403"/>
      <c r="G90" s="396"/>
      <c r="H90" s="396"/>
      <c r="I90" s="396"/>
      <c r="J90" s="396"/>
      <c r="K90" s="396"/>
      <c r="L90" s="396"/>
      <c r="M90" s="396"/>
      <c r="N90" s="395"/>
      <c r="O90" s="405"/>
      <c r="P90" s="189">
        <v>0</v>
      </c>
      <c r="Q90" s="189" t="s">
        <v>39</v>
      </c>
      <c r="R90" s="189">
        <v>1</v>
      </c>
      <c r="S90" s="405"/>
      <c r="T90" s="395"/>
      <c r="U90" s="404"/>
      <c r="V90" s="404"/>
      <c r="W90" s="404"/>
      <c r="X90" s="404"/>
      <c r="Y90" s="404"/>
      <c r="Z90" s="404"/>
      <c r="AA90" s="404"/>
      <c r="AC90" s="397"/>
      <c r="AD90" s="406"/>
      <c r="AE90" s="406"/>
      <c r="AF90" s="406"/>
      <c r="AG90" s="394"/>
    </row>
    <row r="91" spans="2:33" ht="8.1" customHeight="1"/>
    <row r="92" spans="2:33" ht="19.5" customHeight="1">
      <c r="B92" s="410" t="str">
        <f>I54 &amp;"リーグ"</f>
        <v>Jリーグ</v>
      </c>
      <c r="C92" s="411"/>
      <c r="D92" s="411"/>
      <c r="E92" s="412"/>
      <c r="F92" s="452" t="str">
        <f>B94</f>
        <v>小山ウエストＪＦＣ</v>
      </c>
      <c r="G92" s="453"/>
      <c r="H92" s="430" t="str">
        <f>B96</f>
        <v>ＴＥＡＭ　é ｘｉｔｏ　　　</v>
      </c>
      <c r="I92" s="432"/>
      <c r="J92" s="430" t="str">
        <f>B98</f>
        <v>上松山クラブ</v>
      </c>
      <c r="K92" s="432"/>
      <c r="L92" s="436" t="str">
        <f>B100</f>
        <v>ＧＲＳ足利Ｊｒ．</v>
      </c>
      <c r="M92" s="437"/>
      <c r="N92" s="416" t="s">
        <v>1</v>
      </c>
      <c r="O92" s="416" t="s">
        <v>2</v>
      </c>
      <c r="P92" s="416" t="s">
        <v>3</v>
      </c>
      <c r="Q92" s="92"/>
      <c r="R92" s="410" t="str">
        <f>X54 &amp;"リーグ"</f>
        <v>JJリーグ</v>
      </c>
      <c r="S92" s="411"/>
      <c r="T92" s="411"/>
      <c r="U92" s="412"/>
      <c r="V92" s="448" t="str">
        <f>R58</f>
        <v>清原陽東サッカースポーツ少年団</v>
      </c>
      <c r="W92" s="449"/>
      <c r="X92" s="418" t="str">
        <f>V58</f>
        <v>紫塚ＦＣ</v>
      </c>
      <c r="Y92" s="420"/>
      <c r="Z92" s="452" t="str">
        <f>Z58</f>
        <v>ＪＦＣアミスタ市貝Ｂ</v>
      </c>
      <c r="AA92" s="453"/>
      <c r="AB92" s="430" t="str">
        <f>AD58</f>
        <v>ＪＦＣ　Ｗｉｎｇ</v>
      </c>
      <c r="AC92" s="432"/>
      <c r="AD92" s="416" t="s">
        <v>1</v>
      </c>
      <c r="AE92" s="416" t="s">
        <v>2</v>
      </c>
      <c r="AF92" s="416" t="s">
        <v>3</v>
      </c>
    </row>
    <row r="93" spans="2:33" ht="20.100000000000001" customHeight="1">
      <c r="B93" s="413"/>
      <c r="C93" s="414"/>
      <c r="D93" s="414"/>
      <c r="E93" s="415"/>
      <c r="F93" s="454"/>
      <c r="G93" s="455"/>
      <c r="H93" s="433"/>
      <c r="I93" s="435"/>
      <c r="J93" s="433"/>
      <c r="K93" s="435"/>
      <c r="L93" s="438"/>
      <c r="M93" s="439"/>
      <c r="N93" s="417"/>
      <c r="O93" s="417"/>
      <c r="P93" s="417"/>
      <c r="Q93" s="92"/>
      <c r="R93" s="413"/>
      <c r="S93" s="414"/>
      <c r="T93" s="414"/>
      <c r="U93" s="415"/>
      <c r="V93" s="450"/>
      <c r="W93" s="451"/>
      <c r="X93" s="421"/>
      <c r="Y93" s="423"/>
      <c r="Z93" s="454"/>
      <c r="AA93" s="455"/>
      <c r="AB93" s="433"/>
      <c r="AC93" s="435"/>
      <c r="AD93" s="417"/>
      <c r="AE93" s="417"/>
      <c r="AF93" s="417"/>
    </row>
    <row r="94" spans="2:33" ht="20.100000000000001" customHeight="1">
      <c r="B94" s="418" t="str">
        <f>C58</f>
        <v>小山ウエストＪＦＣ</v>
      </c>
      <c r="C94" s="419"/>
      <c r="D94" s="419"/>
      <c r="E94" s="420"/>
      <c r="F94" s="424"/>
      <c r="G94" s="425"/>
      <c r="H94" s="192">
        <f>N67</f>
        <v>0</v>
      </c>
      <c r="I94" s="192">
        <f>T67</f>
        <v>0</v>
      </c>
      <c r="J94" s="192">
        <f>N75</f>
        <v>15</v>
      </c>
      <c r="K94" s="192">
        <f>T75</f>
        <v>0</v>
      </c>
      <c r="L94" s="192">
        <f>N83</f>
        <v>1</v>
      </c>
      <c r="M94" s="192">
        <f>T83</f>
        <v>0</v>
      </c>
      <c r="N94" s="428">
        <f>COUNTIF(F95:M95,"○")*3+COUNTIF(F95:M95,"△")</f>
        <v>7</v>
      </c>
      <c r="O94" s="428">
        <f>H94-I94+J94-K94+L94-M94</f>
        <v>16</v>
      </c>
      <c r="P94" s="428">
        <v>2</v>
      </c>
      <c r="Q94" s="176"/>
      <c r="R94" s="478" t="str">
        <f>R58</f>
        <v>清原陽東サッカースポーツ少年団</v>
      </c>
      <c r="S94" s="479"/>
      <c r="T94" s="479"/>
      <c r="U94" s="480"/>
      <c r="V94" s="424"/>
      <c r="W94" s="425"/>
      <c r="X94" s="192">
        <f>N71</f>
        <v>9</v>
      </c>
      <c r="Y94" s="192">
        <f>T71</f>
        <v>0</v>
      </c>
      <c r="Z94" s="192">
        <f>N79</f>
        <v>1</v>
      </c>
      <c r="AA94" s="192">
        <f>T79</f>
        <v>0</v>
      </c>
      <c r="AB94" s="192">
        <f>N87</f>
        <v>2</v>
      </c>
      <c r="AC94" s="192">
        <f>T87</f>
        <v>0</v>
      </c>
      <c r="AD94" s="428">
        <f>COUNTIF(V95:AC95,"○")*3+COUNTIF(V95:AC95,"△")</f>
        <v>9</v>
      </c>
      <c r="AE94" s="428">
        <f>X94-Y94+Z94-AA94+AB94-AC94</f>
        <v>12</v>
      </c>
      <c r="AF94" s="428">
        <v>1</v>
      </c>
    </row>
    <row r="95" spans="2:33" ht="20.100000000000001" customHeight="1">
      <c r="B95" s="421"/>
      <c r="C95" s="422"/>
      <c r="D95" s="422"/>
      <c r="E95" s="423"/>
      <c r="F95" s="426"/>
      <c r="G95" s="427"/>
      <c r="H95" s="458" t="str">
        <f>IF(H94&gt;I94,"○",IF(H94&lt;I94,"×",IF(H94=I94,"△")))</f>
        <v>△</v>
      </c>
      <c r="I95" s="459"/>
      <c r="J95" s="458" t="str">
        <f>IF(J94&gt;K94,"○",IF(J94&lt;K94,"×",IF(J94=K94,"△")))</f>
        <v>○</v>
      </c>
      <c r="K95" s="459"/>
      <c r="L95" s="458" t="str">
        <f>IF(L94&gt;M94,"○",IF(L94&lt;M94,"×",IF(L94=M94,"△")))</f>
        <v>○</v>
      </c>
      <c r="M95" s="459"/>
      <c r="N95" s="429"/>
      <c r="O95" s="429"/>
      <c r="P95" s="429"/>
      <c r="Q95" s="176"/>
      <c r="R95" s="481"/>
      <c r="S95" s="482"/>
      <c r="T95" s="482"/>
      <c r="U95" s="483"/>
      <c r="V95" s="426"/>
      <c r="W95" s="427"/>
      <c r="X95" s="458" t="str">
        <f>IF(X94&gt;Y94,"○",IF(X94&lt;Y94,"×",IF(X94=Y94,"△")))</f>
        <v>○</v>
      </c>
      <c r="Y95" s="459"/>
      <c r="Z95" s="458" t="str">
        <f>IF(Z94&gt;AA94,"○",IF(Z94&lt;AA94,"×",IF(Z94=AA94,"△")))</f>
        <v>○</v>
      </c>
      <c r="AA95" s="459"/>
      <c r="AB95" s="458" t="str">
        <f>IF(AB94&gt;AC94,"○",IF(AB94&lt;AC94,"×",IF(AB94=AC94,"△")))</f>
        <v>○</v>
      </c>
      <c r="AC95" s="459"/>
      <c r="AD95" s="429"/>
      <c r="AE95" s="429"/>
      <c r="AF95" s="429"/>
    </row>
    <row r="96" spans="2:33" ht="20.100000000000001" customHeight="1">
      <c r="B96" s="466" t="str">
        <f>G58</f>
        <v>ＴＥＡＭ　é ｘｉｔｏ　　　</v>
      </c>
      <c r="C96" s="467"/>
      <c r="D96" s="467"/>
      <c r="E96" s="468"/>
      <c r="F96" s="192">
        <f>I94</f>
        <v>0</v>
      </c>
      <c r="G96" s="192">
        <f>H94</f>
        <v>0</v>
      </c>
      <c r="H96" s="424"/>
      <c r="I96" s="425"/>
      <c r="J96" s="192">
        <f>N85</f>
        <v>23</v>
      </c>
      <c r="K96" s="192">
        <f>T85</f>
        <v>0</v>
      </c>
      <c r="L96" s="192">
        <f>N77</f>
        <v>1</v>
      </c>
      <c r="M96" s="192">
        <f>T77</f>
        <v>0</v>
      </c>
      <c r="N96" s="428">
        <f>COUNTIF(F97:M97,"○")*3+COUNTIF(F97:M97,"△")</f>
        <v>7</v>
      </c>
      <c r="O96" s="428">
        <f>F96-G96+J96-K96+L96-M96</f>
        <v>24</v>
      </c>
      <c r="P96" s="428">
        <v>1</v>
      </c>
      <c r="Q96" s="176"/>
      <c r="R96" s="430" t="str">
        <f>V58</f>
        <v>紫塚ＦＣ</v>
      </c>
      <c r="S96" s="431"/>
      <c r="T96" s="431"/>
      <c r="U96" s="432"/>
      <c r="V96" s="192">
        <f>Y94</f>
        <v>0</v>
      </c>
      <c r="W96" s="192">
        <f>X94</f>
        <v>9</v>
      </c>
      <c r="X96" s="424"/>
      <c r="Y96" s="425"/>
      <c r="Z96" s="192">
        <f>N89</f>
        <v>0</v>
      </c>
      <c r="AA96" s="192">
        <f>T89</f>
        <v>1</v>
      </c>
      <c r="AB96" s="192">
        <f>N81</f>
        <v>0</v>
      </c>
      <c r="AC96" s="192">
        <f>T81</f>
        <v>2</v>
      </c>
      <c r="AD96" s="428">
        <f>COUNTIF(V97:AC97,"○")*3+COUNTIF(V97:AC97,"△")</f>
        <v>0</v>
      </c>
      <c r="AE96" s="428">
        <f>V96-W96+Z96-AA96+AB96-AC96</f>
        <v>-12</v>
      </c>
      <c r="AF96" s="428">
        <v>4</v>
      </c>
    </row>
    <row r="97" spans="2:32" ht="20.100000000000001" customHeight="1">
      <c r="B97" s="469"/>
      <c r="C97" s="470"/>
      <c r="D97" s="470"/>
      <c r="E97" s="471"/>
      <c r="F97" s="458" t="str">
        <f>IF(F96&gt;G96,"○",IF(F96&lt;G96,"×",IF(F96=G96,"△")))</f>
        <v>△</v>
      </c>
      <c r="G97" s="459"/>
      <c r="H97" s="426"/>
      <c r="I97" s="427"/>
      <c r="J97" s="458" t="str">
        <f>IF(J96&gt;K96,"○",IF(J96&lt;K96,"×",IF(J96=K96,"△")))</f>
        <v>○</v>
      </c>
      <c r="K97" s="459"/>
      <c r="L97" s="458" t="str">
        <f>IF(L96&gt;M96,"○",IF(L96&lt;M96,"×",IF(L96=M96,"△")))</f>
        <v>○</v>
      </c>
      <c r="M97" s="459"/>
      <c r="N97" s="429"/>
      <c r="O97" s="429"/>
      <c r="P97" s="429"/>
      <c r="Q97" s="176"/>
      <c r="R97" s="433"/>
      <c r="S97" s="434"/>
      <c r="T97" s="434"/>
      <c r="U97" s="435"/>
      <c r="V97" s="458" t="str">
        <f>IF(V96&gt;W96,"○",IF(V96&lt;W96,"×",IF(V96=W96,"△")))</f>
        <v>×</v>
      </c>
      <c r="W97" s="459"/>
      <c r="X97" s="426"/>
      <c r="Y97" s="427"/>
      <c r="Z97" s="458" t="str">
        <f>IF(Z96&gt;AA96,"○",IF(Z96&lt;AA96,"×",IF(Z96=AA96,"△")))</f>
        <v>×</v>
      </c>
      <c r="AA97" s="459"/>
      <c r="AB97" s="458" t="str">
        <f>IF(AB96&gt;AC96,"○",IF(AB96&lt;AC96,"×",IF(AB96=AC96,"△")))</f>
        <v>×</v>
      </c>
      <c r="AC97" s="459"/>
      <c r="AD97" s="429"/>
      <c r="AE97" s="429"/>
      <c r="AF97" s="429"/>
    </row>
    <row r="98" spans="2:32" ht="20.100000000000001" customHeight="1">
      <c r="B98" s="430" t="str">
        <f>K58</f>
        <v>上松山クラブ</v>
      </c>
      <c r="C98" s="431"/>
      <c r="D98" s="431"/>
      <c r="E98" s="432"/>
      <c r="F98" s="192">
        <f>K94</f>
        <v>0</v>
      </c>
      <c r="G98" s="192">
        <f>J94</f>
        <v>15</v>
      </c>
      <c r="H98" s="192">
        <f>K96</f>
        <v>0</v>
      </c>
      <c r="I98" s="192">
        <f>J96</f>
        <v>23</v>
      </c>
      <c r="J98" s="424"/>
      <c r="K98" s="425"/>
      <c r="L98" s="192">
        <f>N69</f>
        <v>0</v>
      </c>
      <c r="M98" s="192">
        <f>T69</f>
        <v>11</v>
      </c>
      <c r="N98" s="428">
        <f>COUNTIF(F99:M99,"○")*3+COUNTIF(F99:M99,"△")</f>
        <v>0</v>
      </c>
      <c r="O98" s="428">
        <f>F98-G98+H98-I98+L98-M98</f>
        <v>-49</v>
      </c>
      <c r="P98" s="428">
        <v>4</v>
      </c>
      <c r="Q98" s="176"/>
      <c r="R98" s="418" t="str">
        <f>Z58</f>
        <v>ＪＦＣアミスタ市貝Ｂ</v>
      </c>
      <c r="S98" s="419"/>
      <c r="T98" s="419"/>
      <c r="U98" s="420"/>
      <c r="V98" s="192">
        <f>AA94</f>
        <v>0</v>
      </c>
      <c r="W98" s="192">
        <f>Z94</f>
        <v>1</v>
      </c>
      <c r="X98" s="192">
        <f>AA96</f>
        <v>1</v>
      </c>
      <c r="Y98" s="192">
        <f>Z96</f>
        <v>0</v>
      </c>
      <c r="Z98" s="424"/>
      <c r="AA98" s="425"/>
      <c r="AB98" s="192">
        <f>N73</f>
        <v>0</v>
      </c>
      <c r="AC98" s="192">
        <f>T73</f>
        <v>1</v>
      </c>
      <c r="AD98" s="428">
        <f>COUNTIF(V99:AC99,"○")*3+COUNTIF(V99:AC99,"△")</f>
        <v>3</v>
      </c>
      <c r="AE98" s="428">
        <f>V98-W98+X98-Y98+AB98-AC98</f>
        <v>-1</v>
      </c>
      <c r="AF98" s="428">
        <v>3</v>
      </c>
    </row>
    <row r="99" spans="2:32" ht="20.100000000000001" customHeight="1">
      <c r="B99" s="433"/>
      <c r="C99" s="434"/>
      <c r="D99" s="434"/>
      <c r="E99" s="435"/>
      <c r="F99" s="458" t="str">
        <f>IF(F98&gt;G98,"○",IF(F98&lt;G98,"×",IF(F98=G98,"△")))</f>
        <v>×</v>
      </c>
      <c r="G99" s="459"/>
      <c r="H99" s="458" t="str">
        <f>IF(H98&gt;I98,"○",IF(H98&lt;I98,"×",IF(H98=I98,"△")))</f>
        <v>×</v>
      </c>
      <c r="I99" s="459"/>
      <c r="J99" s="426"/>
      <c r="K99" s="427"/>
      <c r="L99" s="458" t="str">
        <f>IF(L98&gt;M98,"○",IF(L98&lt;M98,"×",IF(L98=M98,"△")))</f>
        <v>×</v>
      </c>
      <c r="M99" s="459"/>
      <c r="N99" s="429"/>
      <c r="O99" s="429"/>
      <c r="P99" s="429"/>
      <c r="Q99" s="176"/>
      <c r="R99" s="421"/>
      <c r="S99" s="422"/>
      <c r="T99" s="422"/>
      <c r="U99" s="423"/>
      <c r="V99" s="458" t="str">
        <f>IF(V98&gt;W98,"○",IF(V98&lt;W98,"×",IF(V98=W98,"△")))</f>
        <v>×</v>
      </c>
      <c r="W99" s="459"/>
      <c r="X99" s="458" t="str">
        <f>IF(X98&gt;Y98,"○",IF(X98&lt;Y98,"×",IF(X98=Y98,"△")))</f>
        <v>○</v>
      </c>
      <c r="Y99" s="459"/>
      <c r="Z99" s="426"/>
      <c r="AA99" s="427"/>
      <c r="AB99" s="458" t="str">
        <f>IF(AB98&gt;AC98,"○",IF(AB98&lt;AC98,"×",IF(AB98=AC98,"△")))</f>
        <v>×</v>
      </c>
      <c r="AC99" s="459"/>
      <c r="AD99" s="429"/>
      <c r="AE99" s="429"/>
      <c r="AF99" s="429"/>
    </row>
    <row r="100" spans="2:32" ht="20.100000000000001" customHeight="1">
      <c r="B100" s="430" t="str">
        <f>O58</f>
        <v>ＧＲＳ足利Ｊｒ．</v>
      </c>
      <c r="C100" s="431"/>
      <c r="D100" s="431"/>
      <c r="E100" s="432"/>
      <c r="F100" s="192">
        <f>M94</f>
        <v>0</v>
      </c>
      <c r="G100" s="192">
        <f>L94</f>
        <v>1</v>
      </c>
      <c r="H100" s="192">
        <f>M96</f>
        <v>0</v>
      </c>
      <c r="I100" s="192">
        <f>L96</f>
        <v>1</v>
      </c>
      <c r="J100" s="192">
        <f>M98</f>
        <v>11</v>
      </c>
      <c r="K100" s="192">
        <f>L98</f>
        <v>0</v>
      </c>
      <c r="L100" s="424"/>
      <c r="M100" s="425"/>
      <c r="N100" s="428">
        <f>COUNTIF(F101:M101,"○")*3+COUNTIF(F101:M101,"△")</f>
        <v>3</v>
      </c>
      <c r="O100" s="428">
        <f>F100-G100+H100-I100+J100-K100</f>
        <v>9</v>
      </c>
      <c r="P100" s="428">
        <v>3</v>
      </c>
      <c r="Q100" s="176"/>
      <c r="R100" s="430" t="str">
        <f>AD58</f>
        <v>ＪＦＣ　Ｗｉｎｇ</v>
      </c>
      <c r="S100" s="431"/>
      <c r="T100" s="431"/>
      <c r="U100" s="432"/>
      <c r="V100" s="192">
        <f>AC94</f>
        <v>0</v>
      </c>
      <c r="W100" s="192">
        <f>AB94</f>
        <v>2</v>
      </c>
      <c r="X100" s="192">
        <f>AC96</f>
        <v>2</v>
      </c>
      <c r="Y100" s="192">
        <f>AB96</f>
        <v>0</v>
      </c>
      <c r="Z100" s="192">
        <f>AC98</f>
        <v>1</v>
      </c>
      <c r="AA100" s="192">
        <f>AB98</f>
        <v>0</v>
      </c>
      <c r="AB100" s="424"/>
      <c r="AC100" s="425"/>
      <c r="AD100" s="428">
        <f>COUNTIF(V101:AC101,"○")*3+COUNTIF(V101:AC101,"△")</f>
        <v>6</v>
      </c>
      <c r="AE100" s="428">
        <f>V100-W100+X100-Y100+Z100-AA100</f>
        <v>1</v>
      </c>
      <c r="AF100" s="428">
        <v>2</v>
      </c>
    </row>
    <row r="101" spans="2:32" ht="20.100000000000001" customHeight="1">
      <c r="B101" s="433"/>
      <c r="C101" s="434"/>
      <c r="D101" s="434"/>
      <c r="E101" s="435"/>
      <c r="F101" s="458" t="str">
        <f>IF(F100&gt;G100,"○",IF(F100&lt;G100,"×",IF(F100=G100,"△")))</f>
        <v>×</v>
      </c>
      <c r="G101" s="459"/>
      <c r="H101" s="458" t="str">
        <f>IF(H100&gt;I100,"○",IF(H100&lt;I100,"×",IF(H100=I100,"△")))</f>
        <v>×</v>
      </c>
      <c r="I101" s="459"/>
      <c r="J101" s="458" t="str">
        <f>IF(J100&gt;K100,"○",IF(J100&lt;K100,"×",IF(J100=K100,"△")))</f>
        <v>○</v>
      </c>
      <c r="K101" s="459"/>
      <c r="L101" s="426"/>
      <c r="M101" s="427"/>
      <c r="N101" s="429"/>
      <c r="O101" s="429"/>
      <c r="P101" s="429"/>
      <c r="Q101" s="176"/>
      <c r="R101" s="433"/>
      <c r="S101" s="434"/>
      <c r="T101" s="434"/>
      <c r="U101" s="435"/>
      <c r="V101" s="458" t="str">
        <f>IF(V100&gt;W100,"○",IF(V100&lt;W100,"×",IF(V100=W100,"△")))</f>
        <v>×</v>
      </c>
      <c r="W101" s="459"/>
      <c r="X101" s="458" t="str">
        <f>IF(X100&gt;Y100,"○",IF(X100&lt;Y100,"×",IF(X100=Y100,"△")))</f>
        <v>○</v>
      </c>
      <c r="Y101" s="459"/>
      <c r="Z101" s="458" t="str">
        <f>IF(Z100&gt;AA100,"○",IF(Z100&lt;AA100,"×",IF(Z100=AA100,"△")))</f>
        <v>○</v>
      </c>
      <c r="AA101" s="459"/>
      <c r="AB101" s="426"/>
      <c r="AC101" s="427"/>
      <c r="AD101" s="429"/>
      <c r="AE101" s="429"/>
      <c r="AF101" s="429"/>
    </row>
    <row r="102" spans="2:32" ht="20.100000000000001" customHeight="1"/>
  </sheetData>
  <mergeCells count="538">
    <mergeCell ref="B100:E101"/>
    <mergeCell ref="L100:M101"/>
    <mergeCell ref="N100:N101"/>
    <mergeCell ref="O100:O101"/>
    <mergeCell ref="P100:P101"/>
    <mergeCell ref="R100:U101"/>
    <mergeCell ref="Z98:AA99"/>
    <mergeCell ref="AD98:AD99"/>
    <mergeCell ref="AE98:AE99"/>
    <mergeCell ref="AB100:AC101"/>
    <mergeCell ref="AD100:AD101"/>
    <mergeCell ref="AE100:AE101"/>
    <mergeCell ref="B98:E99"/>
    <mergeCell ref="AF98:AF99"/>
    <mergeCell ref="F99:G99"/>
    <mergeCell ref="H99:I99"/>
    <mergeCell ref="L99:M99"/>
    <mergeCell ref="V99:W99"/>
    <mergeCell ref="X99:Y99"/>
    <mergeCell ref="AB99:AC99"/>
    <mergeCell ref="AF100:AF101"/>
    <mergeCell ref="F101:G101"/>
    <mergeCell ref="H101:I101"/>
    <mergeCell ref="J101:K101"/>
    <mergeCell ref="V101:W101"/>
    <mergeCell ref="X101:Y101"/>
    <mergeCell ref="Z101:AA101"/>
    <mergeCell ref="J98:K99"/>
    <mergeCell ref="N98:N99"/>
    <mergeCell ref="O98:O99"/>
    <mergeCell ref="P98:P99"/>
    <mergeCell ref="R98:U99"/>
    <mergeCell ref="B96:E97"/>
    <mergeCell ref="H96:I97"/>
    <mergeCell ref="N96:N97"/>
    <mergeCell ref="O96:O97"/>
    <mergeCell ref="P96:P97"/>
    <mergeCell ref="R96:U97"/>
    <mergeCell ref="F97:G97"/>
    <mergeCell ref="X95:Y95"/>
    <mergeCell ref="Z95:AA95"/>
    <mergeCell ref="AB95:AC95"/>
    <mergeCell ref="X96:Y97"/>
    <mergeCell ref="AD96:AD97"/>
    <mergeCell ref="AE96:AE97"/>
    <mergeCell ref="AF96:AF97"/>
    <mergeCell ref="J97:K97"/>
    <mergeCell ref="L97:M97"/>
    <mergeCell ref="V97:W97"/>
    <mergeCell ref="Z97:AA97"/>
    <mergeCell ref="AB97:AC97"/>
    <mergeCell ref="AF92:AF93"/>
    <mergeCell ref="B94:E95"/>
    <mergeCell ref="F94:G95"/>
    <mergeCell ref="N94:N95"/>
    <mergeCell ref="O94:O95"/>
    <mergeCell ref="P94:P95"/>
    <mergeCell ref="R94:U95"/>
    <mergeCell ref="V94:W95"/>
    <mergeCell ref="AD94:AD95"/>
    <mergeCell ref="AE94:AE95"/>
    <mergeCell ref="V92:W93"/>
    <mergeCell ref="X92:Y93"/>
    <mergeCell ref="Z92:AA93"/>
    <mergeCell ref="AB92:AC93"/>
    <mergeCell ref="AD92:AD93"/>
    <mergeCell ref="AE92:AE93"/>
    <mergeCell ref="B92:E93"/>
    <mergeCell ref="F92:G93"/>
    <mergeCell ref="H92:I93"/>
    <mergeCell ref="J92:K93"/>
    <mergeCell ref="AF94:AF95"/>
    <mergeCell ref="H95:I95"/>
    <mergeCell ref="J95:K95"/>
    <mergeCell ref="L95:M95"/>
    <mergeCell ref="L92:M93"/>
    <mergeCell ref="N92:N93"/>
    <mergeCell ref="O92:O93"/>
    <mergeCell ref="P92:P93"/>
    <mergeCell ref="R92:U93"/>
    <mergeCell ref="B87:B88"/>
    <mergeCell ref="C87:C88"/>
    <mergeCell ref="D87:F88"/>
    <mergeCell ref="G87:M88"/>
    <mergeCell ref="N87:N88"/>
    <mergeCell ref="AE87:AE88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O87:O88"/>
    <mergeCell ref="S87:S88"/>
    <mergeCell ref="T87:T88"/>
    <mergeCell ref="U87:AA88"/>
    <mergeCell ref="AC87:AC88"/>
    <mergeCell ref="AD87:AD88"/>
    <mergeCell ref="AG89:AG90"/>
    <mergeCell ref="T89:T90"/>
    <mergeCell ref="U89:AA90"/>
    <mergeCell ref="AC89:AC90"/>
    <mergeCell ref="AD89:AD90"/>
    <mergeCell ref="AE89:AE90"/>
    <mergeCell ref="AF89:AF90"/>
    <mergeCell ref="AC83:AC84"/>
    <mergeCell ref="AD83:AD84"/>
    <mergeCell ref="AE83:AE84"/>
    <mergeCell ref="AF83:AF84"/>
    <mergeCell ref="AC85:AC86"/>
    <mergeCell ref="AD85:AD86"/>
    <mergeCell ref="AE85:AE86"/>
    <mergeCell ref="AF85:AF86"/>
    <mergeCell ref="AG85:AG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B81:B82"/>
    <mergeCell ref="C81:C82"/>
    <mergeCell ref="D81:F82"/>
    <mergeCell ref="G81:M82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AC77:AC78"/>
    <mergeCell ref="AD77:AD78"/>
    <mergeCell ref="AE77:AE78"/>
    <mergeCell ref="AF77:AF78"/>
    <mergeCell ref="AC79:AC80"/>
    <mergeCell ref="AD79:AD80"/>
    <mergeCell ref="AE79:AE80"/>
    <mergeCell ref="AF79:AF80"/>
    <mergeCell ref="AG79:AG80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AG71:AG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AC71:AC72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G71:M72"/>
    <mergeCell ref="N71:N72"/>
    <mergeCell ref="O71:O72"/>
    <mergeCell ref="S71:S72"/>
    <mergeCell ref="O69:O70"/>
    <mergeCell ref="S69:S70"/>
    <mergeCell ref="AC67:AC68"/>
    <mergeCell ref="AD67:AD68"/>
    <mergeCell ref="AE67:AE68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D57:AE57"/>
    <mergeCell ref="C58:D65"/>
    <mergeCell ref="G58:H65"/>
    <mergeCell ref="K58:L65"/>
    <mergeCell ref="O58:P65"/>
    <mergeCell ref="R58:S65"/>
    <mergeCell ref="V58:W65"/>
    <mergeCell ref="Z58:AA65"/>
    <mergeCell ref="AD58:AE65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14" width="5.44140625" style="207" customWidth="1"/>
    <col min="15" max="15" width="6.44140625" style="207" customWidth="1"/>
    <col min="16" max="28" width="5.44140625" style="207" customWidth="1"/>
    <col min="29" max="29" width="6" style="207" customWidth="1"/>
    <col min="30" max="35" width="5.44140625" style="207" customWidth="1"/>
    <col min="36" max="257" width="9" style="207"/>
    <col min="258" max="285" width="5.6640625" style="207" customWidth="1"/>
    <col min="286" max="513" width="9" style="207"/>
    <col min="514" max="541" width="5.6640625" style="207" customWidth="1"/>
    <col min="542" max="769" width="9" style="207"/>
    <col min="770" max="797" width="5.6640625" style="207" customWidth="1"/>
    <col min="798" max="1025" width="9" style="207"/>
    <col min="1026" max="1053" width="5.6640625" style="207" customWidth="1"/>
    <col min="1054" max="1281" width="9" style="207"/>
    <col min="1282" max="1309" width="5.6640625" style="207" customWidth="1"/>
    <col min="1310" max="1537" width="9" style="207"/>
    <col min="1538" max="1565" width="5.6640625" style="207" customWidth="1"/>
    <col min="1566" max="1793" width="9" style="207"/>
    <col min="1794" max="1821" width="5.6640625" style="207" customWidth="1"/>
    <col min="1822" max="2049" width="9" style="207"/>
    <col min="2050" max="2077" width="5.6640625" style="207" customWidth="1"/>
    <col min="2078" max="2305" width="9" style="207"/>
    <col min="2306" max="2333" width="5.6640625" style="207" customWidth="1"/>
    <col min="2334" max="2561" width="9" style="207"/>
    <col min="2562" max="2589" width="5.6640625" style="207" customWidth="1"/>
    <col min="2590" max="2817" width="9" style="207"/>
    <col min="2818" max="2845" width="5.6640625" style="207" customWidth="1"/>
    <col min="2846" max="3073" width="9" style="207"/>
    <col min="3074" max="3101" width="5.6640625" style="207" customWidth="1"/>
    <col min="3102" max="3329" width="9" style="207"/>
    <col min="3330" max="3357" width="5.6640625" style="207" customWidth="1"/>
    <col min="3358" max="3585" width="9" style="207"/>
    <col min="3586" max="3613" width="5.6640625" style="207" customWidth="1"/>
    <col min="3614" max="3841" width="9" style="207"/>
    <col min="3842" max="3869" width="5.6640625" style="207" customWidth="1"/>
    <col min="3870" max="4097" width="9" style="207"/>
    <col min="4098" max="4125" width="5.6640625" style="207" customWidth="1"/>
    <col min="4126" max="4353" width="9" style="207"/>
    <col min="4354" max="4381" width="5.6640625" style="207" customWidth="1"/>
    <col min="4382" max="4609" width="9" style="207"/>
    <col min="4610" max="4637" width="5.6640625" style="207" customWidth="1"/>
    <col min="4638" max="4865" width="9" style="207"/>
    <col min="4866" max="4893" width="5.6640625" style="207" customWidth="1"/>
    <col min="4894" max="5121" width="9" style="207"/>
    <col min="5122" max="5149" width="5.6640625" style="207" customWidth="1"/>
    <col min="5150" max="5377" width="9" style="207"/>
    <col min="5378" max="5405" width="5.6640625" style="207" customWidth="1"/>
    <col min="5406" max="5633" width="9" style="207"/>
    <col min="5634" max="5661" width="5.6640625" style="207" customWidth="1"/>
    <col min="5662" max="5889" width="9" style="207"/>
    <col min="5890" max="5917" width="5.6640625" style="207" customWidth="1"/>
    <col min="5918" max="6145" width="9" style="207"/>
    <col min="6146" max="6173" width="5.6640625" style="207" customWidth="1"/>
    <col min="6174" max="6401" width="9" style="207"/>
    <col min="6402" max="6429" width="5.6640625" style="207" customWidth="1"/>
    <col min="6430" max="6657" width="9" style="207"/>
    <col min="6658" max="6685" width="5.6640625" style="207" customWidth="1"/>
    <col min="6686" max="6913" width="9" style="207"/>
    <col min="6914" max="6941" width="5.6640625" style="207" customWidth="1"/>
    <col min="6942" max="7169" width="9" style="207"/>
    <col min="7170" max="7197" width="5.6640625" style="207" customWidth="1"/>
    <col min="7198" max="7425" width="9" style="207"/>
    <col min="7426" max="7453" width="5.6640625" style="207" customWidth="1"/>
    <col min="7454" max="7681" width="9" style="207"/>
    <col min="7682" max="7709" width="5.6640625" style="207" customWidth="1"/>
    <col min="7710" max="7937" width="9" style="207"/>
    <col min="7938" max="7965" width="5.6640625" style="207" customWidth="1"/>
    <col min="7966" max="8193" width="9" style="207"/>
    <col min="8194" max="8221" width="5.6640625" style="207" customWidth="1"/>
    <col min="8222" max="8449" width="9" style="207"/>
    <col min="8450" max="8477" width="5.6640625" style="207" customWidth="1"/>
    <col min="8478" max="8705" width="9" style="207"/>
    <col min="8706" max="8733" width="5.6640625" style="207" customWidth="1"/>
    <col min="8734" max="8961" width="9" style="207"/>
    <col min="8962" max="8989" width="5.6640625" style="207" customWidth="1"/>
    <col min="8990" max="9217" width="9" style="207"/>
    <col min="9218" max="9245" width="5.6640625" style="207" customWidth="1"/>
    <col min="9246" max="9473" width="9" style="207"/>
    <col min="9474" max="9501" width="5.6640625" style="207" customWidth="1"/>
    <col min="9502" max="9729" width="9" style="207"/>
    <col min="9730" max="9757" width="5.6640625" style="207" customWidth="1"/>
    <col min="9758" max="9985" width="9" style="207"/>
    <col min="9986" max="10013" width="5.6640625" style="207" customWidth="1"/>
    <col min="10014" max="10241" width="9" style="207"/>
    <col min="10242" max="10269" width="5.6640625" style="207" customWidth="1"/>
    <col min="10270" max="10497" width="9" style="207"/>
    <col min="10498" max="10525" width="5.6640625" style="207" customWidth="1"/>
    <col min="10526" max="10753" width="9" style="207"/>
    <col min="10754" max="10781" width="5.6640625" style="207" customWidth="1"/>
    <col min="10782" max="11009" width="9" style="207"/>
    <col min="11010" max="11037" width="5.6640625" style="207" customWidth="1"/>
    <col min="11038" max="11265" width="9" style="207"/>
    <col min="11266" max="11293" width="5.6640625" style="207" customWidth="1"/>
    <col min="11294" max="11521" width="9" style="207"/>
    <col min="11522" max="11549" width="5.6640625" style="207" customWidth="1"/>
    <col min="11550" max="11777" width="9" style="207"/>
    <col min="11778" max="11805" width="5.6640625" style="207" customWidth="1"/>
    <col min="11806" max="12033" width="9" style="207"/>
    <col min="12034" max="12061" width="5.6640625" style="207" customWidth="1"/>
    <col min="12062" max="12289" width="9" style="207"/>
    <col min="12290" max="12317" width="5.6640625" style="207" customWidth="1"/>
    <col min="12318" max="12545" width="9" style="207"/>
    <col min="12546" max="12573" width="5.6640625" style="207" customWidth="1"/>
    <col min="12574" max="12801" width="9" style="207"/>
    <col min="12802" max="12829" width="5.6640625" style="207" customWidth="1"/>
    <col min="12830" max="13057" width="9" style="207"/>
    <col min="13058" max="13085" width="5.6640625" style="207" customWidth="1"/>
    <col min="13086" max="13313" width="9" style="207"/>
    <col min="13314" max="13341" width="5.6640625" style="207" customWidth="1"/>
    <col min="13342" max="13569" width="9" style="207"/>
    <col min="13570" max="13597" width="5.6640625" style="207" customWidth="1"/>
    <col min="13598" max="13825" width="9" style="207"/>
    <col min="13826" max="13853" width="5.6640625" style="207" customWidth="1"/>
    <col min="13854" max="14081" width="9" style="207"/>
    <col min="14082" max="14109" width="5.6640625" style="207" customWidth="1"/>
    <col min="14110" max="14337" width="9" style="207"/>
    <col min="14338" max="14365" width="5.6640625" style="207" customWidth="1"/>
    <col min="14366" max="14593" width="9" style="207"/>
    <col min="14594" max="14621" width="5.6640625" style="207" customWidth="1"/>
    <col min="14622" max="14849" width="9" style="207"/>
    <col min="14850" max="14877" width="5.6640625" style="207" customWidth="1"/>
    <col min="14878" max="15105" width="9" style="207"/>
    <col min="15106" max="15133" width="5.6640625" style="207" customWidth="1"/>
    <col min="15134" max="15361" width="9" style="207"/>
    <col min="15362" max="15389" width="5.6640625" style="207" customWidth="1"/>
    <col min="15390" max="15617" width="9" style="207"/>
    <col min="15618" max="15645" width="5.6640625" style="207" customWidth="1"/>
    <col min="15646" max="15873" width="9" style="207"/>
    <col min="15874" max="15901" width="5.6640625" style="207" customWidth="1"/>
    <col min="15902" max="16129" width="9" style="207"/>
    <col min="16130" max="16157" width="5.6640625" style="207" customWidth="1"/>
    <col min="16158" max="16384" width="9" style="207"/>
  </cols>
  <sheetData>
    <row r="1" spans="1:33" ht="21.75" customHeight="1">
      <c r="A1" s="9" t="str">
        <f>U10組合せ!H3</f>
        <v>■第1日　10月12日</v>
      </c>
      <c r="B1" s="57"/>
      <c r="C1" s="57"/>
      <c r="D1" s="57"/>
      <c r="E1" s="57"/>
      <c r="F1" s="57"/>
      <c r="G1" s="57"/>
      <c r="H1" s="57"/>
      <c r="I1" s="391" t="str">
        <f>U10組合せ!Q3</f>
        <v>１次ラウンド</v>
      </c>
      <c r="J1" s="391"/>
      <c r="K1" s="391"/>
      <c r="L1" s="391"/>
      <c r="M1" s="391"/>
      <c r="N1" s="84"/>
      <c r="O1" s="84"/>
      <c r="P1" s="84"/>
      <c r="Q1" s="84"/>
      <c r="R1" s="84"/>
      <c r="T1" s="392" t="s">
        <v>45</v>
      </c>
      <c r="U1" s="392"/>
      <c r="V1" s="392"/>
      <c r="W1" s="392"/>
      <c r="X1" s="391" t="str">
        <f>U10組合せ!AH88</f>
        <v>宇都宮市石井緑地サッカー場3・4</v>
      </c>
      <c r="Y1" s="391"/>
      <c r="Z1" s="391"/>
      <c r="AA1" s="391"/>
      <c r="AB1" s="391"/>
      <c r="AC1" s="391"/>
      <c r="AD1" s="391"/>
      <c r="AE1" s="391"/>
      <c r="AF1" s="391"/>
      <c r="AG1" s="391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82"/>
      <c r="S2" s="182"/>
      <c r="T2" s="182"/>
      <c r="U2" s="18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392" t="s">
        <v>147</v>
      </c>
      <c r="J3" s="392"/>
      <c r="M3" s="182"/>
      <c r="R3" s="182"/>
      <c r="S3" s="182"/>
      <c r="T3" s="182"/>
      <c r="U3" s="182"/>
      <c r="V3" s="10"/>
      <c r="X3" s="392" t="s">
        <v>148</v>
      </c>
      <c r="Y3" s="392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19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1"/>
      <c r="Y4" s="85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241"/>
      <c r="E5" s="242"/>
      <c r="F5" s="239"/>
      <c r="G5" s="255"/>
      <c r="H5" s="256"/>
      <c r="I5" s="242"/>
      <c r="J5" s="12"/>
      <c r="K5" s="13"/>
      <c r="L5" s="47"/>
      <c r="M5" s="12"/>
      <c r="N5" s="12"/>
      <c r="O5" s="13"/>
      <c r="P5" s="1"/>
      <c r="Q5" s="1"/>
      <c r="R5" s="1"/>
      <c r="S5" s="47"/>
      <c r="T5" s="12"/>
      <c r="U5" s="12"/>
      <c r="V5" s="87"/>
      <c r="W5" s="241"/>
      <c r="X5" s="242"/>
      <c r="Y5" s="12"/>
      <c r="Z5" s="13"/>
      <c r="AA5" s="47"/>
      <c r="AB5" s="12"/>
      <c r="AC5" s="12"/>
      <c r="AD5" s="13"/>
    </row>
    <row r="6" spans="1:33" ht="20.100000000000001" customHeight="1">
      <c r="A6" s="1"/>
      <c r="B6" s="1"/>
      <c r="C6" s="393">
        <v>1</v>
      </c>
      <c r="D6" s="393"/>
      <c r="E6" s="176"/>
      <c r="F6" s="1"/>
      <c r="G6" s="393">
        <v>2</v>
      </c>
      <c r="H6" s="393"/>
      <c r="I6" s="176"/>
      <c r="J6" s="1"/>
      <c r="K6" s="393">
        <v>3</v>
      </c>
      <c r="L6" s="393"/>
      <c r="M6" s="176"/>
      <c r="N6" s="1"/>
      <c r="O6" s="393">
        <v>4</v>
      </c>
      <c r="P6" s="393"/>
      <c r="Q6" s="1"/>
      <c r="R6" s="393">
        <v>5</v>
      </c>
      <c r="S6" s="393"/>
      <c r="T6" s="176"/>
      <c r="U6" s="1"/>
      <c r="V6" s="393">
        <v>6</v>
      </c>
      <c r="W6" s="393"/>
      <c r="X6" s="176"/>
      <c r="Y6" s="1"/>
      <c r="Z6" s="393">
        <v>7</v>
      </c>
      <c r="AA6" s="393"/>
      <c r="AB6" s="176"/>
      <c r="AC6" s="1"/>
      <c r="AD6" s="393">
        <v>8</v>
      </c>
      <c r="AE6" s="393"/>
    </row>
    <row r="7" spans="1:33" ht="20.100000000000001" customHeight="1">
      <c r="A7" s="1"/>
      <c r="B7" s="1"/>
      <c r="C7" s="400" t="str">
        <f>U10組合せ!AF102</f>
        <v>亀山サッカークラブ</v>
      </c>
      <c r="D7" s="400"/>
      <c r="E7" s="181"/>
      <c r="F7" s="177"/>
      <c r="G7" s="401" t="str">
        <f>U10組合せ!AF100</f>
        <v>ＦＣ黒羽</v>
      </c>
      <c r="H7" s="401"/>
      <c r="I7" s="181"/>
      <c r="J7" s="88"/>
      <c r="K7" s="399" t="str">
        <f>U10組合せ!AF98</f>
        <v>ＩＳＯＳＯＣＣＥＲＣＬＵＢセグンド</v>
      </c>
      <c r="L7" s="399"/>
      <c r="M7" s="181"/>
      <c r="N7" s="88"/>
      <c r="O7" s="530" t="str">
        <f>U10組合せ!AF96</f>
        <v>しおやＦＣヴィガウス</v>
      </c>
      <c r="P7" s="530"/>
      <c r="Q7" s="88"/>
      <c r="R7" s="399" t="str">
        <f>U10組合せ!AF94</f>
        <v>ＦＣスポルト宇都宮</v>
      </c>
      <c r="S7" s="399"/>
      <c r="T7" s="181"/>
      <c r="U7" s="88"/>
      <c r="V7" s="402" t="str">
        <f>U10組合せ!AF92</f>
        <v>北押原ＦＣ</v>
      </c>
      <c r="W7" s="402"/>
      <c r="X7" s="181"/>
      <c r="Y7" s="88"/>
      <c r="Z7" s="398" t="str">
        <f>U10組合せ!AF90</f>
        <v>ＦＣカンピオーネ</v>
      </c>
      <c r="AA7" s="398"/>
      <c r="AB7" s="181"/>
      <c r="AC7" s="88"/>
      <c r="AD7" s="401" t="str">
        <f>U10組合せ!AF88</f>
        <v>ＦＣ西那須２１アストロ</v>
      </c>
      <c r="AE7" s="401"/>
    </row>
    <row r="8" spans="1:33" ht="20.100000000000001" customHeight="1">
      <c r="A8" s="1"/>
      <c r="B8" s="1"/>
      <c r="C8" s="400"/>
      <c r="D8" s="400"/>
      <c r="E8" s="181"/>
      <c r="F8" s="177"/>
      <c r="G8" s="401"/>
      <c r="H8" s="401"/>
      <c r="I8" s="181"/>
      <c r="J8" s="88"/>
      <c r="K8" s="399"/>
      <c r="L8" s="399"/>
      <c r="M8" s="181"/>
      <c r="N8" s="88"/>
      <c r="O8" s="530"/>
      <c r="P8" s="530"/>
      <c r="Q8" s="88"/>
      <c r="R8" s="399"/>
      <c r="S8" s="399"/>
      <c r="T8" s="181"/>
      <c r="U8" s="88"/>
      <c r="V8" s="402"/>
      <c r="W8" s="402"/>
      <c r="X8" s="181"/>
      <c r="Y8" s="88"/>
      <c r="Z8" s="398"/>
      <c r="AA8" s="398"/>
      <c r="AB8" s="181"/>
      <c r="AC8" s="88"/>
      <c r="AD8" s="401"/>
      <c r="AE8" s="401"/>
    </row>
    <row r="9" spans="1:33" ht="20.100000000000001" customHeight="1">
      <c r="A9" s="1"/>
      <c r="B9" s="1"/>
      <c r="C9" s="400"/>
      <c r="D9" s="400"/>
      <c r="E9" s="181"/>
      <c r="F9" s="177"/>
      <c r="G9" s="401"/>
      <c r="H9" s="401"/>
      <c r="I9" s="181"/>
      <c r="J9" s="88"/>
      <c r="K9" s="399"/>
      <c r="L9" s="399"/>
      <c r="M9" s="181"/>
      <c r="N9" s="88"/>
      <c r="O9" s="530"/>
      <c r="P9" s="530"/>
      <c r="Q9" s="88"/>
      <c r="R9" s="399"/>
      <c r="S9" s="399"/>
      <c r="T9" s="181"/>
      <c r="U9" s="88"/>
      <c r="V9" s="402"/>
      <c r="W9" s="402"/>
      <c r="X9" s="181"/>
      <c r="Y9" s="88"/>
      <c r="Z9" s="398"/>
      <c r="AA9" s="398"/>
      <c r="AB9" s="181"/>
      <c r="AC9" s="88"/>
      <c r="AD9" s="401"/>
      <c r="AE9" s="401"/>
    </row>
    <row r="10" spans="1:33" ht="19.5" customHeight="1">
      <c r="A10" s="1"/>
      <c r="B10" s="1"/>
      <c r="C10" s="400"/>
      <c r="D10" s="400"/>
      <c r="E10" s="181"/>
      <c r="F10" s="177"/>
      <c r="G10" s="401"/>
      <c r="H10" s="401"/>
      <c r="I10" s="181"/>
      <c r="J10" s="88"/>
      <c r="K10" s="399"/>
      <c r="L10" s="399"/>
      <c r="M10" s="181"/>
      <c r="N10" s="88"/>
      <c r="O10" s="530"/>
      <c r="P10" s="530"/>
      <c r="Q10" s="88"/>
      <c r="R10" s="399"/>
      <c r="S10" s="399"/>
      <c r="T10" s="181"/>
      <c r="U10" s="88"/>
      <c r="V10" s="402"/>
      <c r="W10" s="402"/>
      <c r="X10" s="181"/>
      <c r="Y10" s="88"/>
      <c r="Z10" s="398"/>
      <c r="AA10" s="398"/>
      <c r="AB10" s="181"/>
      <c r="AC10" s="88"/>
      <c r="AD10" s="401"/>
      <c r="AE10" s="401"/>
    </row>
    <row r="11" spans="1:33" ht="20.100000000000001" customHeight="1">
      <c r="A11" s="1"/>
      <c r="B11" s="1"/>
      <c r="C11" s="400"/>
      <c r="D11" s="400"/>
      <c r="E11" s="181"/>
      <c r="F11" s="177"/>
      <c r="G11" s="401"/>
      <c r="H11" s="401"/>
      <c r="I11" s="181"/>
      <c r="J11" s="88"/>
      <c r="K11" s="399"/>
      <c r="L11" s="399"/>
      <c r="M11" s="181"/>
      <c r="N11" s="88"/>
      <c r="O11" s="530"/>
      <c r="P11" s="530"/>
      <c r="Q11" s="88"/>
      <c r="R11" s="399"/>
      <c r="S11" s="399"/>
      <c r="T11" s="181"/>
      <c r="U11" s="88"/>
      <c r="V11" s="402"/>
      <c r="W11" s="402"/>
      <c r="X11" s="181"/>
      <c r="Y11" s="88"/>
      <c r="Z11" s="398"/>
      <c r="AA11" s="398"/>
      <c r="AB11" s="181"/>
      <c r="AC11" s="88"/>
      <c r="AD11" s="401"/>
      <c r="AE11" s="401"/>
    </row>
    <row r="12" spans="1:33" ht="20.100000000000001" customHeight="1">
      <c r="A12" s="1"/>
      <c r="B12" s="1"/>
      <c r="C12" s="400"/>
      <c r="D12" s="400"/>
      <c r="E12" s="181"/>
      <c r="F12" s="177"/>
      <c r="G12" s="401"/>
      <c r="H12" s="401"/>
      <c r="I12" s="181"/>
      <c r="J12" s="88"/>
      <c r="K12" s="399"/>
      <c r="L12" s="399"/>
      <c r="M12" s="181"/>
      <c r="N12" s="88"/>
      <c r="O12" s="530"/>
      <c r="P12" s="530"/>
      <c r="Q12" s="88"/>
      <c r="R12" s="399"/>
      <c r="S12" s="399"/>
      <c r="T12" s="181"/>
      <c r="U12" s="88"/>
      <c r="V12" s="402"/>
      <c r="W12" s="402"/>
      <c r="X12" s="181"/>
      <c r="Y12" s="88"/>
      <c r="Z12" s="398"/>
      <c r="AA12" s="398"/>
      <c r="AB12" s="181"/>
      <c r="AC12" s="88"/>
      <c r="AD12" s="401"/>
      <c r="AE12" s="401"/>
    </row>
    <row r="13" spans="1:33" ht="20.100000000000001" customHeight="1">
      <c r="A13" s="1"/>
      <c r="B13" s="1"/>
      <c r="C13" s="400"/>
      <c r="D13" s="400"/>
      <c r="E13" s="181"/>
      <c r="F13" s="177"/>
      <c r="G13" s="401"/>
      <c r="H13" s="401"/>
      <c r="I13" s="181"/>
      <c r="J13" s="88"/>
      <c r="K13" s="399"/>
      <c r="L13" s="399"/>
      <c r="M13" s="181"/>
      <c r="N13" s="88"/>
      <c r="O13" s="530"/>
      <c r="P13" s="530"/>
      <c r="Q13" s="88"/>
      <c r="R13" s="399"/>
      <c r="S13" s="399"/>
      <c r="T13" s="181"/>
      <c r="U13" s="88"/>
      <c r="V13" s="402"/>
      <c r="W13" s="402"/>
      <c r="X13" s="181"/>
      <c r="Y13" s="88"/>
      <c r="Z13" s="398"/>
      <c r="AA13" s="398"/>
      <c r="AB13" s="181"/>
      <c r="AC13" s="88"/>
      <c r="AD13" s="401"/>
      <c r="AE13" s="401"/>
    </row>
    <row r="14" spans="1:33" ht="19.5" customHeight="1">
      <c r="A14" s="1"/>
      <c r="B14" s="1"/>
      <c r="C14" s="400"/>
      <c r="D14" s="400"/>
      <c r="E14" s="181"/>
      <c r="F14" s="177"/>
      <c r="G14" s="401"/>
      <c r="H14" s="401"/>
      <c r="I14" s="181"/>
      <c r="J14" s="88"/>
      <c r="K14" s="399"/>
      <c r="L14" s="399"/>
      <c r="M14" s="181"/>
      <c r="N14" s="88"/>
      <c r="O14" s="530"/>
      <c r="P14" s="530"/>
      <c r="Q14" s="88"/>
      <c r="R14" s="399"/>
      <c r="S14" s="399"/>
      <c r="T14" s="181"/>
      <c r="U14" s="88"/>
      <c r="V14" s="402"/>
      <c r="W14" s="402"/>
      <c r="X14" s="181"/>
      <c r="Y14" s="88"/>
      <c r="Z14" s="398"/>
      <c r="AA14" s="398"/>
      <c r="AB14" s="181"/>
      <c r="AC14" s="88"/>
      <c r="AD14" s="401"/>
      <c r="AE14" s="401"/>
    </row>
    <row r="15" spans="1:33" ht="19.2">
      <c r="B15" s="59" t="s">
        <v>85</v>
      </c>
      <c r="D15" s="59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87"/>
      <c r="AD15" s="178" t="s">
        <v>118</v>
      </c>
      <c r="AE15" s="178" t="s">
        <v>117</v>
      </c>
      <c r="AF15" s="178" t="s">
        <v>119</v>
      </c>
      <c r="AG15" s="90"/>
    </row>
    <row r="16" spans="1:33" ht="13.5" customHeight="1">
      <c r="B16" s="393" t="s">
        <v>86</v>
      </c>
      <c r="C16" s="393" t="s">
        <v>4</v>
      </c>
      <c r="D16" s="403">
        <v>0.5</v>
      </c>
      <c r="E16" s="403"/>
      <c r="F16" s="403"/>
      <c r="G16" s="404" t="str">
        <f>C7</f>
        <v>亀山サッカークラブ</v>
      </c>
      <c r="H16" s="404"/>
      <c r="I16" s="404"/>
      <c r="J16" s="404"/>
      <c r="K16" s="404"/>
      <c r="L16" s="404"/>
      <c r="M16" s="404"/>
      <c r="N16" s="395">
        <f>P16+P17</f>
        <v>8</v>
      </c>
      <c r="O16" s="405" t="s">
        <v>9</v>
      </c>
      <c r="P16" s="189">
        <v>5</v>
      </c>
      <c r="Q16" s="189" t="s">
        <v>39</v>
      </c>
      <c r="R16" s="189">
        <v>0</v>
      </c>
      <c r="S16" s="405" t="s">
        <v>10</v>
      </c>
      <c r="T16" s="395">
        <f>R16+R17</f>
        <v>0</v>
      </c>
      <c r="U16" s="396" t="str">
        <f>G7</f>
        <v>ＦＣ黒羽</v>
      </c>
      <c r="V16" s="396"/>
      <c r="W16" s="396"/>
      <c r="X16" s="396"/>
      <c r="Y16" s="396"/>
      <c r="Z16" s="396"/>
      <c r="AA16" s="396"/>
      <c r="AC16" s="397" t="s">
        <v>91</v>
      </c>
      <c r="AD16" s="406">
        <v>5</v>
      </c>
      <c r="AE16" s="406" t="s">
        <v>117</v>
      </c>
      <c r="AF16" s="406">
        <v>6</v>
      </c>
      <c r="AG16" s="394" t="s">
        <v>92</v>
      </c>
    </row>
    <row r="17" spans="2:33" ht="14.1" customHeight="1">
      <c r="B17" s="393"/>
      <c r="C17" s="393"/>
      <c r="D17" s="403"/>
      <c r="E17" s="403"/>
      <c r="F17" s="403"/>
      <c r="G17" s="404"/>
      <c r="H17" s="404"/>
      <c r="I17" s="404"/>
      <c r="J17" s="404"/>
      <c r="K17" s="404"/>
      <c r="L17" s="404"/>
      <c r="M17" s="404"/>
      <c r="N17" s="395"/>
      <c r="O17" s="405"/>
      <c r="P17" s="189">
        <v>3</v>
      </c>
      <c r="Q17" s="189" t="s">
        <v>39</v>
      </c>
      <c r="R17" s="189">
        <v>0</v>
      </c>
      <c r="S17" s="405"/>
      <c r="T17" s="395"/>
      <c r="U17" s="396"/>
      <c r="V17" s="396"/>
      <c r="W17" s="396"/>
      <c r="X17" s="396"/>
      <c r="Y17" s="396"/>
      <c r="Z17" s="396"/>
      <c r="AA17" s="396"/>
      <c r="AC17" s="397"/>
      <c r="AD17" s="406"/>
      <c r="AE17" s="406"/>
      <c r="AF17" s="406"/>
      <c r="AG17" s="394"/>
    </row>
    <row r="18" spans="2:33" ht="14.1" customHeight="1">
      <c r="B18" s="393" t="s">
        <v>87</v>
      </c>
      <c r="C18" s="393" t="s">
        <v>4</v>
      </c>
      <c r="D18" s="403">
        <v>0.5</v>
      </c>
      <c r="E18" s="403"/>
      <c r="F18" s="403"/>
      <c r="G18" s="475" t="str">
        <f>K7</f>
        <v>ＩＳＯＳＯＣＣＥＲＣＬＵＢセグンド</v>
      </c>
      <c r="H18" s="475"/>
      <c r="I18" s="475"/>
      <c r="J18" s="475"/>
      <c r="K18" s="475"/>
      <c r="L18" s="475"/>
      <c r="M18" s="475"/>
      <c r="N18" s="395">
        <f>P18+P19</f>
        <v>1</v>
      </c>
      <c r="O18" s="405" t="s">
        <v>9</v>
      </c>
      <c r="P18" s="189">
        <v>0</v>
      </c>
      <c r="Q18" s="189" t="s">
        <v>39</v>
      </c>
      <c r="R18" s="189">
        <v>0</v>
      </c>
      <c r="S18" s="405" t="s">
        <v>10</v>
      </c>
      <c r="T18" s="395">
        <f>R18+R19</f>
        <v>0</v>
      </c>
      <c r="U18" s="396" t="str">
        <f>O7</f>
        <v>しおやＦＣヴィガウス</v>
      </c>
      <c r="V18" s="396"/>
      <c r="W18" s="396"/>
      <c r="X18" s="396"/>
      <c r="Y18" s="396"/>
      <c r="Z18" s="396"/>
      <c r="AA18" s="396"/>
      <c r="AC18" s="397" t="s">
        <v>91</v>
      </c>
      <c r="AD18" s="406">
        <v>7</v>
      </c>
      <c r="AE18" s="406" t="s">
        <v>117</v>
      </c>
      <c r="AF18" s="406">
        <v>8</v>
      </c>
      <c r="AG18" s="394" t="s">
        <v>92</v>
      </c>
    </row>
    <row r="19" spans="2:33" ht="14.1" customHeight="1">
      <c r="B19" s="393"/>
      <c r="C19" s="393"/>
      <c r="D19" s="403"/>
      <c r="E19" s="403"/>
      <c r="F19" s="403"/>
      <c r="G19" s="475"/>
      <c r="H19" s="475"/>
      <c r="I19" s="475"/>
      <c r="J19" s="475"/>
      <c r="K19" s="475"/>
      <c r="L19" s="475"/>
      <c r="M19" s="475"/>
      <c r="N19" s="395"/>
      <c r="O19" s="405"/>
      <c r="P19" s="189">
        <v>1</v>
      </c>
      <c r="Q19" s="189" t="s">
        <v>39</v>
      </c>
      <c r="R19" s="189">
        <v>0</v>
      </c>
      <c r="S19" s="405"/>
      <c r="T19" s="395"/>
      <c r="U19" s="396"/>
      <c r="V19" s="396"/>
      <c r="W19" s="396"/>
      <c r="X19" s="396"/>
      <c r="Y19" s="396"/>
      <c r="Z19" s="396"/>
      <c r="AA19" s="396"/>
      <c r="AC19" s="397"/>
      <c r="AD19" s="406"/>
      <c r="AE19" s="406"/>
      <c r="AF19" s="406"/>
      <c r="AG19" s="394"/>
    </row>
    <row r="20" spans="2:33" ht="14.1" customHeight="1">
      <c r="B20" s="393" t="s">
        <v>86</v>
      </c>
      <c r="C20" s="393" t="s">
        <v>5</v>
      </c>
      <c r="D20" s="403">
        <v>0.52430555555555558</v>
      </c>
      <c r="E20" s="403"/>
      <c r="F20" s="403"/>
      <c r="G20" s="396" t="str">
        <f>R7</f>
        <v>ＦＣスポルト宇都宮</v>
      </c>
      <c r="H20" s="396"/>
      <c r="I20" s="396"/>
      <c r="J20" s="396"/>
      <c r="K20" s="396"/>
      <c r="L20" s="396"/>
      <c r="M20" s="396"/>
      <c r="N20" s="395">
        <f>P20+P21</f>
        <v>0</v>
      </c>
      <c r="O20" s="405" t="s">
        <v>9</v>
      </c>
      <c r="P20" s="189">
        <v>0</v>
      </c>
      <c r="Q20" s="189" t="s">
        <v>39</v>
      </c>
      <c r="R20" s="189">
        <v>0</v>
      </c>
      <c r="S20" s="405" t="s">
        <v>10</v>
      </c>
      <c r="T20" s="395">
        <f>R20+R21</f>
        <v>1</v>
      </c>
      <c r="U20" s="404" t="str">
        <f>V7</f>
        <v>北押原ＦＣ</v>
      </c>
      <c r="V20" s="404"/>
      <c r="W20" s="404"/>
      <c r="X20" s="404"/>
      <c r="Y20" s="404"/>
      <c r="Z20" s="404"/>
      <c r="AA20" s="404"/>
      <c r="AC20" s="397" t="s">
        <v>91</v>
      </c>
      <c r="AD20" s="406">
        <v>1</v>
      </c>
      <c r="AE20" s="406" t="s">
        <v>117</v>
      </c>
      <c r="AF20" s="406">
        <v>2</v>
      </c>
      <c r="AG20" s="394" t="s">
        <v>92</v>
      </c>
    </row>
    <row r="21" spans="2:33" ht="14.1" customHeight="1">
      <c r="B21" s="393"/>
      <c r="C21" s="393"/>
      <c r="D21" s="403"/>
      <c r="E21" s="403"/>
      <c r="F21" s="403"/>
      <c r="G21" s="396"/>
      <c r="H21" s="396"/>
      <c r="I21" s="396"/>
      <c r="J21" s="396"/>
      <c r="K21" s="396"/>
      <c r="L21" s="396"/>
      <c r="M21" s="396"/>
      <c r="N21" s="395"/>
      <c r="O21" s="405"/>
      <c r="P21" s="189">
        <v>0</v>
      </c>
      <c r="Q21" s="189" t="s">
        <v>39</v>
      </c>
      <c r="R21" s="189">
        <v>1</v>
      </c>
      <c r="S21" s="405"/>
      <c r="T21" s="395"/>
      <c r="U21" s="404"/>
      <c r="V21" s="404"/>
      <c r="W21" s="404"/>
      <c r="X21" s="404"/>
      <c r="Y21" s="404"/>
      <c r="Z21" s="404"/>
      <c r="AA21" s="404"/>
      <c r="AC21" s="397"/>
      <c r="AD21" s="406"/>
      <c r="AE21" s="406"/>
      <c r="AF21" s="406"/>
      <c r="AG21" s="394"/>
    </row>
    <row r="22" spans="2:33" ht="14.1" customHeight="1">
      <c r="B22" s="393" t="s">
        <v>87</v>
      </c>
      <c r="C22" s="393" t="s">
        <v>5</v>
      </c>
      <c r="D22" s="403">
        <v>0.52430555555555558</v>
      </c>
      <c r="E22" s="403"/>
      <c r="F22" s="403"/>
      <c r="G22" s="396" t="str">
        <f>Z7</f>
        <v>ＦＣカンピオーネ</v>
      </c>
      <c r="H22" s="396"/>
      <c r="I22" s="396"/>
      <c r="J22" s="396"/>
      <c r="K22" s="396"/>
      <c r="L22" s="396"/>
      <c r="M22" s="396"/>
      <c r="N22" s="395">
        <f>P22+P23</f>
        <v>0</v>
      </c>
      <c r="O22" s="405" t="s">
        <v>9</v>
      </c>
      <c r="P22" s="189">
        <v>0</v>
      </c>
      <c r="Q22" s="189" t="s">
        <v>39</v>
      </c>
      <c r="R22" s="189">
        <v>0</v>
      </c>
      <c r="S22" s="405" t="s">
        <v>10</v>
      </c>
      <c r="T22" s="395">
        <f>R22+R23</f>
        <v>2</v>
      </c>
      <c r="U22" s="404" t="str">
        <f>AD7</f>
        <v>ＦＣ西那須２１アストロ</v>
      </c>
      <c r="V22" s="404"/>
      <c r="W22" s="404"/>
      <c r="X22" s="404"/>
      <c r="Y22" s="404"/>
      <c r="Z22" s="404"/>
      <c r="AA22" s="404"/>
      <c r="AC22" s="397" t="s">
        <v>91</v>
      </c>
      <c r="AD22" s="406">
        <v>3</v>
      </c>
      <c r="AE22" s="406" t="s">
        <v>117</v>
      </c>
      <c r="AF22" s="406">
        <v>4</v>
      </c>
      <c r="AG22" s="394" t="s">
        <v>92</v>
      </c>
    </row>
    <row r="23" spans="2:33" ht="14.1" customHeight="1">
      <c r="B23" s="393"/>
      <c r="C23" s="393"/>
      <c r="D23" s="403"/>
      <c r="E23" s="403"/>
      <c r="F23" s="403"/>
      <c r="G23" s="396"/>
      <c r="H23" s="396"/>
      <c r="I23" s="396"/>
      <c r="J23" s="396"/>
      <c r="K23" s="396"/>
      <c r="L23" s="396"/>
      <c r="M23" s="396"/>
      <c r="N23" s="395"/>
      <c r="O23" s="405"/>
      <c r="P23" s="189">
        <v>0</v>
      </c>
      <c r="Q23" s="189" t="s">
        <v>39</v>
      </c>
      <c r="R23" s="189">
        <v>2</v>
      </c>
      <c r="S23" s="405"/>
      <c r="T23" s="395"/>
      <c r="U23" s="404"/>
      <c r="V23" s="404"/>
      <c r="W23" s="404"/>
      <c r="X23" s="404"/>
      <c r="Y23" s="404"/>
      <c r="Z23" s="404"/>
      <c r="AA23" s="404"/>
      <c r="AC23" s="397"/>
      <c r="AD23" s="406"/>
      <c r="AE23" s="406"/>
      <c r="AF23" s="406"/>
      <c r="AG23" s="394"/>
    </row>
    <row r="24" spans="2:33" ht="14.1" customHeight="1">
      <c r="B24" s="393" t="s">
        <v>86</v>
      </c>
      <c r="C24" s="393" t="s">
        <v>6</v>
      </c>
      <c r="D24" s="403">
        <v>0.54861111111111116</v>
      </c>
      <c r="E24" s="403"/>
      <c r="F24" s="403"/>
      <c r="G24" s="404" t="str">
        <f>C7</f>
        <v>亀山サッカークラブ</v>
      </c>
      <c r="H24" s="404"/>
      <c r="I24" s="404"/>
      <c r="J24" s="404"/>
      <c r="K24" s="404"/>
      <c r="L24" s="404"/>
      <c r="M24" s="404"/>
      <c r="N24" s="395">
        <f>P24+P25</f>
        <v>1</v>
      </c>
      <c r="O24" s="405" t="s">
        <v>9</v>
      </c>
      <c r="P24" s="189">
        <v>1</v>
      </c>
      <c r="Q24" s="189" t="s">
        <v>39</v>
      </c>
      <c r="R24" s="189">
        <v>0</v>
      </c>
      <c r="S24" s="405" t="s">
        <v>10</v>
      </c>
      <c r="T24" s="395">
        <f>R24+R25</f>
        <v>0</v>
      </c>
      <c r="U24" s="473" t="str">
        <f>K7</f>
        <v>ＩＳＯＳＯＣＣＥＲＣＬＵＢセグンド</v>
      </c>
      <c r="V24" s="473"/>
      <c r="W24" s="473"/>
      <c r="X24" s="473"/>
      <c r="Y24" s="473"/>
      <c r="Z24" s="473"/>
      <c r="AA24" s="473"/>
      <c r="AC24" s="397" t="s">
        <v>91</v>
      </c>
      <c r="AD24" s="406">
        <v>6</v>
      </c>
      <c r="AE24" s="406" t="s">
        <v>117</v>
      </c>
      <c r="AF24" s="406">
        <v>7</v>
      </c>
      <c r="AG24" s="394" t="s">
        <v>92</v>
      </c>
    </row>
    <row r="25" spans="2:33" ht="14.1" customHeight="1">
      <c r="B25" s="393"/>
      <c r="C25" s="393"/>
      <c r="D25" s="403"/>
      <c r="E25" s="403"/>
      <c r="F25" s="403"/>
      <c r="G25" s="404"/>
      <c r="H25" s="404"/>
      <c r="I25" s="404"/>
      <c r="J25" s="404"/>
      <c r="K25" s="404"/>
      <c r="L25" s="404"/>
      <c r="M25" s="404"/>
      <c r="N25" s="395"/>
      <c r="O25" s="405"/>
      <c r="P25" s="189">
        <v>0</v>
      </c>
      <c r="Q25" s="189" t="s">
        <v>39</v>
      </c>
      <c r="R25" s="189">
        <v>0</v>
      </c>
      <c r="S25" s="405"/>
      <c r="T25" s="395"/>
      <c r="U25" s="473"/>
      <c r="V25" s="473"/>
      <c r="W25" s="473"/>
      <c r="X25" s="473"/>
      <c r="Y25" s="473"/>
      <c r="Z25" s="473"/>
      <c r="AA25" s="473"/>
      <c r="AC25" s="397"/>
      <c r="AD25" s="406"/>
      <c r="AE25" s="406"/>
      <c r="AF25" s="406"/>
      <c r="AG25" s="394"/>
    </row>
    <row r="26" spans="2:33" ht="14.1" customHeight="1">
      <c r="B26" s="393" t="s">
        <v>87</v>
      </c>
      <c r="C26" s="393" t="s">
        <v>6</v>
      </c>
      <c r="D26" s="403">
        <v>0.54861111111111116</v>
      </c>
      <c r="E26" s="403"/>
      <c r="F26" s="403"/>
      <c r="G26" s="408" t="str">
        <f>G7</f>
        <v>ＦＣ黒羽</v>
      </c>
      <c r="H26" s="408"/>
      <c r="I26" s="408"/>
      <c r="J26" s="408"/>
      <c r="K26" s="408"/>
      <c r="L26" s="408"/>
      <c r="M26" s="408"/>
      <c r="N26" s="395">
        <f>P26+P27</f>
        <v>0</v>
      </c>
      <c r="O26" s="405" t="s">
        <v>9</v>
      </c>
      <c r="P26" s="189">
        <v>0</v>
      </c>
      <c r="Q26" s="189" t="s">
        <v>39</v>
      </c>
      <c r="R26" s="189">
        <v>0</v>
      </c>
      <c r="S26" s="405" t="s">
        <v>10</v>
      </c>
      <c r="T26" s="395">
        <f>R26+R27</f>
        <v>0</v>
      </c>
      <c r="U26" s="408" t="str">
        <f>O7</f>
        <v>しおやＦＣヴィガウス</v>
      </c>
      <c r="V26" s="408"/>
      <c r="W26" s="408"/>
      <c r="X26" s="408"/>
      <c r="Y26" s="408"/>
      <c r="Z26" s="408"/>
      <c r="AA26" s="408"/>
      <c r="AC26" s="397" t="s">
        <v>91</v>
      </c>
      <c r="AD26" s="406">
        <v>8</v>
      </c>
      <c r="AE26" s="406" t="s">
        <v>117</v>
      </c>
      <c r="AF26" s="406">
        <v>5</v>
      </c>
      <c r="AG26" s="394" t="s">
        <v>92</v>
      </c>
    </row>
    <row r="27" spans="2:33" ht="14.1" customHeight="1">
      <c r="B27" s="393"/>
      <c r="C27" s="393"/>
      <c r="D27" s="403"/>
      <c r="E27" s="403"/>
      <c r="F27" s="403"/>
      <c r="G27" s="408"/>
      <c r="H27" s="408"/>
      <c r="I27" s="408"/>
      <c r="J27" s="408"/>
      <c r="K27" s="408"/>
      <c r="L27" s="408"/>
      <c r="M27" s="408"/>
      <c r="N27" s="395"/>
      <c r="O27" s="405"/>
      <c r="P27" s="189">
        <v>0</v>
      </c>
      <c r="Q27" s="189" t="s">
        <v>39</v>
      </c>
      <c r="R27" s="189">
        <v>0</v>
      </c>
      <c r="S27" s="405"/>
      <c r="T27" s="395"/>
      <c r="U27" s="408"/>
      <c r="V27" s="408"/>
      <c r="W27" s="408"/>
      <c r="X27" s="408"/>
      <c r="Y27" s="408"/>
      <c r="Z27" s="408"/>
      <c r="AA27" s="408"/>
      <c r="AC27" s="397"/>
      <c r="AD27" s="406"/>
      <c r="AE27" s="406"/>
      <c r="AF27" s="406"/>
      <c r="AG27" s="394"/>
    </row>
    <row r="28" spans="2:33" ht="14.1" customHeight="1">
      <c r="B28" s="393" t="s">
        <v>86</v>
      </c>
      <c r="C28" s="393" t="s">
        <v>7</v>
      </c>
      <c r="D28" s="403">
        <v>0.57291666666666663</v>
      </c>
      <c r="E28" s="403"/>
      <c r="F28" s="403"/>
      <c r="G28" s="404" t="str">
        <f>R7</f>
        <v>ＦＣスポルト宇都宮</v>
      </c>
      <c r="H28" s="404"/>
      <c r="I28" s="404"/>
      <c r="J28" s="404"/>
      <c r="K28" s="404"/>
      <c r="L28" s="404"/>
      <c r="M28" s="404"/>
      <c r="N28" s="395">
        <f>P28+P29</f>
        <v>2</v>
      </c>
      <c r="O28" s="405" t="s">
        <v>9</v>
      </c>
      <c r="P28" s="189">
        <v>0</v>
      </c>
      <c r="Q28" s="189" t="s">
        <v>39</v>
      </c>
      <c r="R28" s="189">
        <v>0</v>
      </c>
      <c r="S28" s="405" t="s">
        <v>10</v>
      </c>
      <c r="T28" s="395">
        <f>R28+R29</f>
        <v>0</v>
      </c>
      <c r="U28" s="396" t="str">
        <f>Z7</f>
        <v>ＦＣカンピオーネ</v>
      </c>
      <c r="V28" s="396"/>
      <c r="W28" s="396"/>
      <c r="X28" s="396"/>
      <c r="Y28" s="396"/>
      <c r="Z28" s="396"/>
      <c r="AA28" s="396"/>
      <c r="AC28" s="397" t="s">
        <v>91</v>
      </c>
      <c r="AD28" s="406">
        <v>2</v>
      </c>
      <c r="AE28" s="406" t="s">
        <v>117</v>
      </c>
      <c r="AF28" s="406">
        <v>3</v>
      </c>
      <c r="AG28" s="394" t="s">
        <v>92</v>
      </c>
    </row>
    <row r="29" spans="2:33" ht="14.1" customHeight="1">
      <c r="B29" s="393"/>
      <c r="C29" s="393"/>
      <c r="D29" s="403"/>
      <c r="E29" s="403"/>
      <c r="F29" s="403"/>
      <c r="G29" s="404"/>
      <c r="H29" s="404"/>
      <c r="I29" s="404"/>
      <c r="J29" s="404"/>
      <c r="K29" s="404"/>
      <c r="L29" s="404"/>
      <c r="M29" s="404"/>
      <c r="N29" s="395"/>
      <c r="O29" s="405"/>
      <c r="P29" s="189">
        <v>2</v>
      </c>
      <c r="Q29" s="189" t="s">
        <v>39</v>
      </c>
      <c r="R29" s="189">
        <v>0</v>
      </c>
      <c r="S29" s="405"/>
      <c r="T29" s="395"/>
      <c r="U29" s="396"/>
      <c r="V29" s="396"/>
      <c r="W29" s="396"/>
      <c r="X29" s="396"/>
      <c r="Y29" s="396"/>
      <c r="Z29" s="396"/>
      <c r="AA29" s="396"/>
      <c r="AC29" s="397"/>
      <c r="AD29" s="406"/>
      <c r="AE29" s="406"/>
      <c r="AF29" s="406"/>
      <c r="AG29" s="394"/>
    </row>
    <row r="30" spans="2:33" ht="14.1" customHeight="1">
      <c r="B30" s="393" t="s">
        <v>87</v>
      </c>
      <c r="C30" s="393" t="s">
        <v>7</v>
      </c>
      <c r="D30" s="403">
        <v>0.57291666666666663</v>
      </c>
      <c r="E30" s="403"/>
      <c r="F30" s="403"/>
      <c r="G30" s="404" t="str">
        <f>V7</f>
        <v>北押原ＦＣ</v>
      </c>
      <c r="H30" s="404"/>
      <c r="I30" s="404"/>
      <c r="J30" s="404"/>
      <c r="K30" s="404"/>
      <c r="L30" s="404"/>
      <c r="M30" s="404"/>
      <c r="N30" s="395">
        <f>P30+P31</f>
        <v>3</v>
      </c>
      <c r="O30" s="405" t="s">
        <v>9</v>
      </c>
      <c r="P30" s="189">
        <v>1</v>
      </c>
      <c r="Q30" s="189" t="s">
        <v>39</v>
      </c>
      <c r="R30" s="189">
        <v>1</v>
      </c>
      <c r="S30" s="405" t="s">
        <v>10</v>
      </c>
      <c r="T30" s="395">
        <f>R30+R31</f>
        <v>2</v>
      </c>
      <c r="U30" s="396" t="str">
        <f>AD7</f>
        <v>ＦＣ西那須２１アストロ</v>
      </c>
      <c r="V30" s="396"/>
      <c r="W30" s="396"/>
      <c r="X30" s="396"/>
      <c r="Y30" s="396"/>
      <c r="Z30" s="396"/>
      <c r="AA30" s="396"/>
      <c r="AC30" s="397" t="s">
        <v>91</v>
      </c>
      <c r="AD30" s="406">
        <v>4</v>
      </c>
      <c r="AE30" s="406" t="s">
        <v>117</v>
      </c>
      <c r="AF30" s="406">
        <v>1</v>
      </c>
      <c r="AG30" s="394" t="s">
        <v>92</v>
      </c>
    </row>
    <row r="31" spans="2:33" ht="14.1" customHeight="1">
      <c r="B31" s="393"/>
      <c r="C31" s="393"/>
      <c r="D31" s="403"/>
      <c r="E31" s="403"/>
      <c r="F31" s="403"/>
      <c r="G31" s="404"/>
      <c r="H31" s="404"/>
      <c r="I31" s="404"/>
      <c r="J31" s="404"/>
      <c r="K31" s="404"/>
      <c r="L31" s="404"/>
      <c r="M31" s="404"/>
      <c r="N31" s="395"/>
      <c r="O31" s="405"/>
      <c r="P31" s="189">
        <v>2</v>
      </c>
      <c r="Q31" s="189" t="s">
        <v>39</v>
      </c>
      <c r="R31" s="189">
        <v>1</v>
      </c>
      <c r="S31" s="405"/>
      <c r="T31" s="395"/>
      <c r="U31" s="396"/>
      <c r="V31" s="396"/>
      <c r="W31" s="396"/>
      <c r="X31" s="396"/>
      <c r="Y31" s="396"/>
      <c r="Z31" s="396"/>
      <c r="AA31" s="396"/>
      <c r="AC31" s="397"/>
      <c r="AD31" s="406"/>
      <c r="AE31" s="406"/>
      <c r="AF31" s="406"/>
      <c r="AG31" s="394"/>
    </row>
    <row r="32" spans="2:33" ht="14.1" customHeight="1">
      <c r="B32" s="393" t="s">
        <v>86</v>
      </c>
      <c r="C32" s="393" t="s">
        <v>8</v>
      </c>
      <c r="D32" s="403">
        <v>0.59722222222222221</v>
      </c>
      <c r="E32" s="403"/>
      <c r="F32" s="403"/>
      <c r="G32" s="404" t="str">
        <f>C7</f>
        <v>亀山サッカークラブ</v>
      </c>
      <c r="H32" s="404"/>
      <c r="I32" s="404"/>
      <c r="J32" s="404"/>
      <c r="K32" s="404"/>
      <c r="L32" s="404"/>
      <c r="M32" s="404"/>
      <c r="N32" s="395">
        <f>P32+P33</f>
        <v>5</v>
      </c>
      <c r="O32" s="405" t="s">
        <v>9</v>
      </c>
      <c r="P32" s="189">
        <v>3</v>
      </c>
      <c r="Q32" s="189" t="s">
        <v>39</v>
      </c>
      <c r="R32" s="189">
        <v>0</v>
      </c>
      <c r="S32" s="405" t="s">
        <v>10</v>
      </c>
      <c r="T32" s="395">
        <f>R32+R33</f>
        <v>0</v>
      </c>
      <c r="U32" s="396" t="str">
        <f>O7</f>
        <v>しおやＦＣヴィガウス</v>
      </c>
      <c r="V32" s="396"/>
      <c r="W32" s="396"/>
      <c r="X32" s="396"/>
      <c r="Y32" s="396"/>
      <c r="Z32" s="396"/>
      <c r="AA32" s="396"/>
      <c r="AC32" s="397" t="s">
        <v>91</v>
      </c>
      <c r="AD32" s="406">
        <v>7</v>
      </c>
      <c r="AE32" s="406" t="s">
        <v>117</v>
      </c>
      <c r="AF32" s="406">
        <v>8</v>
      </c>
      <c r="AG32" s="394" t="s">
        <v>92</v>
      </c>
    </row>
    <row r="33" spans="2:33" ht="14.1" customHeight="1">
      <c r="B33" s="393"/>
      <c r="C33" s="393"/>
      <c r="D33" s="403"/>
      <c r="E33" s="403"/>
      <c r="F33" s="403"/>
      <c r="G33" s="404"/>
      <c r="H33" s="404"/>
      <c r="I33" s="404"/>
      <c r="J33" s="404"/>
      <c r="K33" s="404"/>
      <c r="L33" s="404"/>
      <c r="M33" s="404"/>
      <c r="N33" s="395"/>
      <c r="O33" s="405"/>
      <c r="P33" s="189">
        <v>2</v>
      </c>
      <c r="Q33" s="189" t="s">
        <v>39</v>
      </c>
      <c r="R33" s="189">
        <v>0</v>
      </c>
      <c r="S33" s="405"/>
      <c r="T33" s="395"/>
      <c r="U33" s="396"/>
      <c r="V33" s="396"/>
      <c r="W33" s="396"/>
      <c r="X33" s="396"/>
      <c r="Y33" s="396"/>
      <c r="Z33" s="396"/>
      <c r="AA33" s="396"/>
      <c r="AC33" s="397"/>
      <c r="AD33" s="406"/>
      <c r="AE33" s="406"/>
      <c r="AF33" s="406"/>
      <c r="AG33" s="394"/>
    </row>
    <row r="34" spans="2:33" ht="14.1" customHeight="1">
      <c r="B34" s="393" t="s">
        <v>87</v>
      </c>
      <c r="C34" s="393" t="s">
        <v>8</v>
      </c>
      <c r="D34" s="403">
        <v>0.59722222222222221</v>
      </c>
      <c r="E34" s="403"/>
      <c r="F34" s="403"/>
      <c r="G34" s="396" t="str">
        <f>G7</f>
        <v>ＦＣ黒羽</v>
      </c>
      <c r="H34" s="396"/>
      <c r="I34" s="396"/>
      <c r="J34" s="396"/>
      <c r="K34" s="396"/>
      <c r="L34" s="396"/>
      <c r="M34" s="396"/>
      <c r="N34" s="395">
        <f>P34+P35</f>
        <v>1</v>
      </c>
      <c r="O34" s="405" t="s">
        <v>9</v>
      </c>
      <c r="P34" s="189">
        <v>1</v>
      </c>
      <c r="Q34" s="189" t="s">
        <v>39</v>
      </c>
      <c r="R34" s="189">
        <v>3</v>
      </c>
      <c r="S34" s="405" t="s">
        <v>10</v>
      </c>
      <c r="T34" s="395">
        <f>R34+R35</f>
        <v>4</v>
      </c>
      <c r="U34" s="475" t="str">
        <f>K7</f>
        <v>ＩＳＯＳＯＣＣＥＲＣＬＵＢセグンド</v>
      </c>
      <c r="V34" s="475"/>
      <c r="W34" s="475"/>
      <c r="X34" s="475"/>
      <c r="Y34" s="475"/>
      <c r="Z34" s="475"/>
      <c r="AA34" s="475"/>
      <c r="AC34" s="397" t="s">
        <v>91</v>
      </c>
      <c r="AD34" s="406">
        <v>5</v>
      </c>
      <c r="AE34" s="406" t="s">
        <v>117</v>
      </c>
      <c r="AF34" s="406">
        <v>6</v>
      </c>
      <c r="AG34" s="394" t="s">
        <v>92</v>
      </c>
    </row>
    <row r="35" spans="2:33" ht="14.1" customHeight="1">
      <c r="B35" s="393"/>
      <c r="C35" s="393"/>
      <c r="D35" s="403"/>
      <c r="E35" s="403"/>
      <c r="F35" s="403"/>
      <c r="G35" s="396"/>
      <c r="H35" s="396"/>
      <c r="I35" s="396"/>
      <c r="J35" s="396"/>
      <c r="K35" s="396"/>
      <c r="L35" s="396"/>
      <c r="M35" s="396"/>
      <c r="N35" s="395"/>
      <c r="O35" s="405"/>
      <c r="P35" s="189">
        <v>0</v>
      </c>
      <c r="Q35" s="189" t="s">
        <v>39</v>
      </c>
      <c r="R35" s="189">
        <v>1</v>
      </c>
      <c r="S35" s="405"/>
      <c r="T35" s="395"/>
      <c r="U35" s="475"/>
      <c r="V35" s="475"/>
      <c r="W35" s="475"/>
      <c r="X35" s="475"/>
      <c r="Y35" s="475"/>
      <c r="Z35" s="475"/>
      <c r="AA35" s="475"/>
      <c r="AC35" s="397"/>
      <c r="AD35" s="406"/>
      <c r="AE35" s="406"/>
      <c r="AF35" s="406"/>
      <c r="AG35" s="394"/>
    </row>
    <row r="36" spans="2:33" ht="14.1" customHeight="1">
      <c r="B36" s="393" t="s">
        <v>86</v>
      </c>
      <c r="C36" s="393" t="s">
        <v>0</v>
      </c>
      <c r="D36" s="403">
        <v>0.62152777777777779</v>
      </c>
      <c r="E36" s="403"/>
      <c r="F36" s="403"/>
      <c r="G36" s="404" t="str">
        <f>R7</f>
        <v>ＦＣスポルト宇都宮</v>
      </c>
      <c r="H36" s="404"/>
      <c r="I36" s="404"/>
      <c r="J36" s="404"/>
      <c r="K36" s="404"/>
      <c r="L36" s="404"/>
      <c r="M36" s="404"/>
      <c r="N36" s="395">
        <f>P36+P37</f>
        <v>2</v>
      </c>
      <c r="O36" s="405" t="s">
        <v>9</v>
      </c>
      <c r="P36" s="189">
        <v>1</v>
      </c>
      <c r="Q36" s="189" t="s">
        <v>39</v>
      </c>
      <c r="R36" s="189">
        <v>0</v>
      </c>
      <c r="S36" s="405" t="s">
        <v>10</v>
      </c>
      <c r="T36" s="395">
        <f>R36+R37</f>
        <v>0</v>
      </c>
      <c r="U36" s="396" t="str">
        <f>AD7</f>
        <v>ＦＣ西那須２１アストロ</v>
      </c>
      <c r="V36" s="396"/>
      <c r="W36" s="396"/>
      <c r="X36" s="396"/>
      <c r="Y36" s="396"/>
      <c r="Z36" s="396"/>
      <c r="AA36" s="396"/>
      <c r="AC36" s="397" t="s">
        <v>91</v>
      </c>
      <c r="AD36" s="406">
        <v>3</v>
      </c>
      <c r="AE36" s="406" t="s">
        <v>117</v>
      </c>
      <c r="AF36" s="406">
        <v>4</v>
      </c>
      <c r="AG36" s="394" t="s">
        <v>92</v>
      </c>
    </row>
    <row r="37" spans="2:33" ht="14.1" customHeight="1">
      <c r="B37" s="393"/>
      <c r="C37" s="393"/>
      <c r="D37" s="403"/>
      <c r="E37" s="403"/>
      <c r="F37" s="403"/>
      <c r="G37" s="404"/>
      <c r="H37" s="404"/>
      <c r="I37" s="404"/>
      <c r="J37" s="404"/>
      <c r="K37" s="404"/>
      <c r="L37" s="404"/>
      <c r="M37" s="404"/>
      <c r="N37" s="395"/>
      <c r="O37" s="405"/>
      <c r="P37" s="189">
        <v>1</v>
      </c>
      <c r="Q37" s="189" t="s">
        <v>39</v>
      </c>
      <c r="R37" s="189">
        <v>0</v>
      </c>
      <c r="S37" s="405"/>
      <c r="T37" s="395"/>
      <c r="U37" s="396"/>
      <c r="V37" s="396"/>
      <c r="W37" s="396"/>
      <c r="X37" s="396"/>
      <c r="Y37" s="396"/>
      <c r="Z37" s="396"/>
      <c r="AA37" s="396"/>
      <c r="AC37" s="397"/>
      <c r="AD37" s="406"/>
      <c r="AE37" s="406"/>
      <c r="AF37" s="406"/>
      <c r="AG37" s="394"/>
    </row>
    <row r="38" spans="2:33" ht="14.1" customHeight="1">
      <c r="B38" s="393" t="s">
        <v>87</v>
      </c>
      <c r="C38" s="393" t="s">
        <v>0</v>
      </c>
      <c r="D38" s="403">
        <v>0.62152777777777779</v>
      </c>
      <c r="E38" s="403"/>
      <c r="F38" s="403"/>
      <c r="G38" s="404" t="str">
        <f>V7</f>
        <v>北押原ＦＣ</v>
      </c>
      <c r="H38" s="404"/>
      <c r="I38" s="404"/>
      <c r="J38" s="404"/>
      <c r="K38" s="404"/>
      <c r="L38" s="404"/>
      <c r="M38" s="404"/>
      <c r="N38" s="395">
        <f>P38+P39</f>
        <v>2</v>
      </c>
      <c r="O38" s="405" t="s">
        <v>9</v>
      </c>
      <c r="P38" s="189">
        <v>2</v>
      </c>
      <c r="Q38" s="189" t="s">
        <v>39</v>
      </c>
      <c r="R38" s="189">
        <v>0</v>
      </c>
      <c r="S38" s="405" t="s">
        <v>10</v>
      </c>
      <c r="T38" s="395">
        <f>R38+R39</f>
        <v>0</v>
      </c>
      <c r="U38" s="396" t="str">
        <f>Z7</f>
        <v>ＦＣカンピオーネ</v>
      </c>
      <c r="V38" s="396"/>
      <c r="W38" s="396"/>
      <c r="X38" s="396"/>
      <c r="Y38" s="396"/>
      <c r="Z38" s="396"/>
      <c r="AA38" s="396"/>
      <c r="AC38" s="397" t="s">
        <v>91</v>
      </c>
      <c r="AD38" s="406">
        <v>1</v>
      </c>
      <c r="AE38" s="406" t="s">
        <v>117</v>
      </c>
      <c r="AF38" s="406">
        <v>2</v>
      </c>
      <c r="AG38" s="394" t="s">
        <v>92</v>
      </c>
    </row>
    <row r="39" spans="2:33" ht="14.1" customHeight="1">
      <c r="B39" s="393"/>
      <c r="C39" s="393"/>
      <c r="D39" s="403"/>
      <c r="E39" s="403"/>
      <c r="F39" s="403"/>
      <c r="G39" s="404"/>
      <c r="H39" s="404"/>
      <c r="I39" s="404"/>
      <c r="J39" s="404"/>
      <c r="K39" s="404"/>
      <c r="L39" s="404"/>
      <c r="M39" s="404"/>
      <c r="N39" s="395"/>
      <c r="O39" s="405"/>
      <c r="P39" s="189">
        <v>0</v>
      </c>
      <c r="Q39" s="189" t="s">
        <v>39</v>
      </c>
      <c r="R39" s="189">
        <v>0</v>
      </c>
      <c r="S39" s="405"/>
      <c r="T39" s="395"/>
      <c r="U39" s="396"/>
      <c r="V39" s="396"/>
      <c r="W39" s="396"/>
      <c r="X39" s="396"/>
      <c r="Y39" s="396"/>
      <c r="Z39" s="396"/>
      <c r="AA39" s="396"/>
      <c r="AC39" s="397"/>
      <c r="AD39" s="406"/>
      <c r="AE39" s="406"/>
      <c r="AF39" s="406"/>
      <c r="AG39" s="394"/>
    </row>
    <row r="40" spans="2:33" ht="8.1" customHeight="1"/>
    <row r="41" spans="2:33" ht="19.5" customHeight="1">
      <c r="B41" s="410" t="str">
        <f>I3 &amp;"リーグ"</f>
        <v>Kリーグ</v>
      </c>
      <c r="C41" s="411"/>
      <c r="D41" s="411"/>
      <c r="E41" s="412"/>
      <c r="F41" s="448" t="str">
        <f>B43</f>
        <v>亀山サッカークラブ</v>
      </c>
      <c r="G41" s="449"/>
      <c r="H41" s="418" t="str">
        <f>B45</f>
        <v>ＦＣ黒羽</v>
      </c>
      <c r="I41" s="420"/>
      <c r="J41" s="440" t="str">
        <f>B47</f>
        <v>ＩＳＯＳＯＣＣＥＲＣＬＵＢセグンド</v>
      </c>
      <c r="K41" s="441"/>
      <c r="L41" s="436" t="str">
        <f>B49</f>
        <v>しおやＦＣヴィガウス</v>
      </c>
      <c r="M41" s="437"/>
      <c r="N41" s="416" t="s">
        <v>1</v>
      </c>
      <c r="O41" s="416" t="s">
        <v>2</v>
      </c>
      <c r="P41" s="416" t="s">
        <v>3</v>
      </c>
      <c r="Q41" s="92"/>
      <c r="R41" s="410" t="str">
        <f>X3 &amp;"リーグ"</f>
        <v>KKリーグ</v>
      </c>
      <c r="S41" s="411"/>
      <c r="T41" s="411"/>
      <c r="U41" s="412"/>
      <c r="V41" s="440" t="str">
        <f>R7</f>
        <v>ＦＣスポルト宇都宮</v>
      </c>
      <c r="W41" s="441"/>
      <c r="X41" s="430" t="str">
        <f>V7</f>
        <v>北押原ＦＣ</v>
      </c>
      <c r="Y41" s="432"/>
      <c r="Z41" s="418" t="str">
        <f>Z7</f>
        <v>ＦＣカンピオーネ</v>
      </c>
      <c r="AA41" s="420"/>
      <c r="AB41" s="448" t="str">
        <f>AD7</f>
        <v>ＦＣ西那須２１アストロ</v>
      </c>
      <c r="AC41" s="449"/>
      <c r="AD41" s="416" t="s">
        <v>1</v>
      </c>
      <c r="AE41" s="416" t="s">
        <v>2</v>
      </c>
      <c r="AF41" s="416" t="s">
        <v>3</v>
      </c>
    </row>
    <row r="42" spans="2:33" ht="20.100000000000001" customHeight="1">
      <c r="B42" s="413"/>
      <c r="C42" s="414"/>
      <c r="D42" s="414"/>
      <c r="E42" s="415"/>
      <c r="F42" s="450"/>
      <c r="G42" s="451"/>
      <c r="H42" s="421"/>
      <c r="I42" s="423"/>
      <c r="J42" s="442"/>
      <c r="K42" s="443"/>
      <c r="L42" s="438"/>
      <c r="M42" s="439"/>
      <c r="N42" s="417"/>
      <c r="O42" s="417"/>
      <c r="P42" s="417"/>
      <c r="Q42" s="92"/>
      <c r="R42" s="413"/>
      <c r="S42" s="414"/>
      <c r="T42" s="414"/>
      <c r="U42" s="415"/>
      <c r="V42" s="442"/>
      <c r="W42" s="443"/>
      <c r="X42" s="433"/>
      <c r="Y42" s="435"/>
      <c r="Z42" s="421"/>
      <c r="AA42" s="423"/>
      <c r="AB42" s="450"/>
      <c r="AC42" s="451"/>
      <c r="AD42" s="417"/>
      <c r="AE42" s="417"/>
      <c r="AF42" s="417"/>
    </row>
    <row r="43" spans="2:33" ht="20.100000000000001" customHeight="1">
      <c r="B43" s="478" t="str">
        <f>C7</f>
        <v>亀山サッカークラブ</v>
      </c>
      <c r="C43" s="479"/>
      <c r="D43" s="479"/>
      <c r="E43" s="480"/>
      <c r="F43" s="424"/>
      <c r="G43" s="425"/>
      <c r="H43" s="192">
        <f>N16</f>
        <v>8</v>
      </c>
      <c r="I43" s="192">
        <f>T16</f>
        <v>0</v>
      </c>
      <c r="J43" s="192">
        <f>N24</f>
        <v>1</v>
      </c>
      <c r="K43" s="192">
        <f>T24</f>
        <v>0</v>
      </c>
      <c r="L43" s="192">
        <f>N32</f>
        <v>5</v>
      </c>
      <c r="M43" s="192">
        <f>T32</f>
        <v>0</v>
      </c>
      <c r="N43" s="428">
        <f>COUNTIF(F44:M44,"○")*3+COUNTIF(F44:M44,"△")</f>
        <v>9</v>
      </c>
      <c r="O43" s="428">
        <f>H43-I43+J43-K43+L43-M43</f>
        <v>14</v>
      </c>
      <c r="P43" s="428">
        <v>1</v>
      </c>
      <c r="Q43" s="176"/>
      <c r="R43" s="418" t="str">
        <f>R7</f>
        <v>ＦＣスポルト宇都宮</v>
      </c>
      <c r="S43" s="419"/>
      <c r="T43" s="419"/>
      <c r="U43" s="420"/>
      <c r="V43" s="424"/>
      <c r="W43" s="425"/>
      <c r="X43" s="192">
        <f>N20</f>
        <v>0</v>
      </c>
      <c r="Y43" s="192">
        <f>T20</f>
        <v>1</v>
      </c>
      <c r="Z43" s="192">
        <f>N28</f>
        <v>2</v>
      </c>
      <c r="AA43" s="192">
        <f>T28</f>
        <v>0</v>
      </c>
      <c r="AB43" s="192">
        <f>N36</f>
        <v>2</v>
      </c>
      <c r="AC43" s="192">
        <f>T36</f>
        <v>0</v>
      </c>
      <c r="AD43" s="428">
        <f>COUNTIF(V44:AC44,"○")*3+COUNTIF(V44:AC44,"△")</f>
        <v>6</v>
      </c>
      <c r="AE43" s="428">
        <f>X43-Y43+Z43-AA43+AB43-AC43</f>
        <v>3</v>
      </c>
      <c r="AF43" s="428">
        <v>2</v>
      </c>
    </row>
    <row r="44" spans="2:33" ht="20.100000000000001" customHeight="1">
      <c r="B44" s="481"/>
      <c r="C44" s="482"/>
      <c r="D44" s="482"/>
      <c r="E44" s="483"/>
      <c r="F44" s="426"/>
      <c r="G44" s="427"/>
      <c r="H44" s="458" t="str">
        <f>IF(H43&gt;I43,"○",IF(H43&lt;I43,"×",IF(H43=I43,"△")))</f>
        <v>○</v>
      </c>
      <c r="I44" s="459"/>
      <c r="J44" s="458" t="str">
        <f>IF(J43&gt;K43,"○",IF(J43&lt;K43,"×",IF(J43=K43,"△")))</f>
        <v>○</v>
      </c>
      <c r="K44" s="459"/>
      <c r="L44" s="458" t="str">
        <f>IF(L43&gt;M43,"○",IF(L43&lt;M43,"×",IF(L43=M43,"△")))</f>
        <v>○</v>
      </c>
      <c r="M44" s="459"/>
      <c r="N44" s="429"/>
      <c r="O44" s="429"/>
      <c r="P44" s="429"/>
      <c r="Q44" s="176"/>
      <c r="R44" s="421"/>
      <c r="S44" s="422"/>
      <c r="T44" s="422"/>
      <c r="U44" s="423"/>
      <c r="V44" s="426"/>
      <c r="W44" s="427"/>
      <c r="X44" s="458" t="str">
        <f>IF(X43&gt;Y43,"○",IF(X43&lt;Y43,"×",IF(X43=Y43,"△")))</f>
        <v>×</v>
      </c>
      <c r="Y44" s="459"/>
      <c r="Z44" s="458" t="str">
        <f>IF(Z43&gt;AA43,"○",IF(Z43&lt;AA43,"×",IF(Z43=AA43,"△")))</f>
        <v>○</v>
      </c>
      <c r="AA44" s="459"/>
      <c r="AB44" s="458" t="str">
        <f>IF(AB43&gt;AC43,"○",IF(AB43&lt;AC43,"×",IF(AB43=AC43,"△")))</f>
        <v>○</v>
      </c>
      <c r="AC44" s="459"/>
      <c r="AD44" s="429"/>
      <c r="AE44" s="429"/>
      <c r="AF44" s="429"/>
    </row>
    <row r="45" spans="2:33" ht="20.100000000000001" customHeight="1">
      <c r="B45" s="430" t="str">
        <f>G7</f>
        <v>ＦＣ黒羽</v>
      </c>
      <c r="C45" s="431"/>
      <c r="D45" s="431"/>
      <c r="E45" s="432"/>
      <c r="F45" s="192">
        <f>I43</f>
        <v>0</v>
      </c>
      <c r="G45" s="192">
        <f>H43</f>
        <v>8</v>
      </c>
      <c r="H45" s="424"/>
      <c r="I45" s="425"/>
      <c r="J45" s="192">
        <f>N34</f>
        <v>1</v>
      </c>
      <c r="K45" s="192">
        <f>T34</f>
        <v>4</v>
      </c>
      <c r="L45" s="192">
        <f>N26</f>
        <v>0</v>
      </c>
      <c r="M45" s="192">
        <f>T26</f>
        <v>0</v>
      </c>
      <c r="N45" s="428">
        <f>COUNTIF(F46:M46,"○")*3+COUNTIF(F46:M46,"△")</f>
        <v>1</v>
      </c>
      <c r="O45" s="428">
        <f>F45-G45+J45-K45+L45-M45</f>
        <v>-11</v>
      </c>
      <c r="P45" s="428">
        <v>4</v>
      </c>
      <c r="Q45" s="176"/>
      <c r="R45" s="466" t="str">
        <f>V7</f>
        <v>北押原ＦＣ</v>
      </c>
      <c r="S45" s="467"/>
      <c r="T45" s="467"/>
      <c r="U45" s="468"/>
      <c r="V45" s="192">
        <f>Y43</f>
        <v>1</v>
      </c>
      <c r="W45" s="192">
        <f>X43</f>
        <v>0</v>
      </c>
      <c r="X45" s="424"/>
      <c r="Y45" s="425"/>
      <c r="Z45" s="192">
        <f>N38</f>
        <v>2</v>
      </c>
      <c r="AA45" s="192">
        <f>T38</f>
        <v>0</v>
      </c>
      <c r="AB45" s="192">
        <f>N30</f>
        <v>3</v>
      </c>
      <c r="AC45" s="192">
        <f>T30</f>
        <v>2</v>
      </c>
      <c r="AD45" s="428">
        <f>COUNTIF(V46:AC46,"○")*3+COUNTIF(V46:AC46,"△")</f>
        <v>9</v>
      </c>
      <c r="AE45" s="428">
        <f>V45-W45+Z45-AA45+AB45-AC45</f>
        <v>4</v>
      </c>
      <c r="AF45" s="428">
        <v>1</v>
      </c>
    </row>
    <row r="46" spans="2:33" ht="20.100000000000001" customHeight="1">
      <c r="B46" s="433"/>
      <c r="C46" s="434"/>
      <c r="D46" s="434"/>
      <c r="E46" s="435"/>
      <c r="F46" s="458" t="str">
        <f>IF(F45&gt;G45,"○",IF(F45&lt;G45,"×",IF(F45=G45,"△")))</f>
        <v>×</v>
      </c>
      <c r="G46" s="459"/>
      <c r="H46" s="426"/>
      <c r="I46" s="427"/>
      <c r="J46" s="458" t="str">
        <f>IF(J45&gt;K45,"○",IF(J45&lt;K45,"×",IF(J45=K45,"△")))</f>
        <v>×</v>
      </c>
      <c r="K46" s="459"/>
      <c r="L46" s="458" t="str">
        <f>IF(L45&gt;M45,"○",IF(L45&lt;M45,"×",IF(L45=M45,"△")))</f>
        <v>△</v>
      </c>
      <c r="M46" s="459"/>
      <c r="N46" s="429"/>
      <c r="O46" s="429"/>
      <c r="P46" s="429"/>
      <c r="Q46" s="176"/>
      <c r="R46" s="469"/>
      <c r="S46" s="470"/>
      <c r="T46" s="470"/>
      <c r="U46" s="471"/>
      <c r="V46" s="458" t="str">
        <f>IF(V45&gt;W45,"○",IF(V45&lt;W45,"×",IF(V45=W45,"△")))</f>
        <v>○</v>
      </c>
      <c r="W46" s="459"/>
      <c r="X46" s="426"/>
      <c r="Y46" s="427"/>
      <c r="Z46" s="458" t="str">
        <f>IF(Z45&gt;AA45,"○",IF(Z45&lt;AA45,"×",IF(Z45=AA45,"△")))</f>
        <v>○</v>
      </c>
      <c r="AA46" s="459"/>
      <c r="AB46" s="458" t="str">
        <f>IF(AB45&gt;AC45,"○",IF(AB45&lt;AC45,"×",IF(AB45=AC45,"△")))</f>
        <v>○</v>
      </c>
      <c r="AC46" s="459"/>
      <c r="AD46" s="429"/>
      <c r="AE46" s="429"/>
      <c r="AF46" s="429"/>
    </row>
    <row r="47" spans="2:33" ht="20.100000000000001" customHeight="1">
      <c r="B47" s="430" t="str">
        <f>K7</f>
        <v>ＩＳＯＳＯＣＣＥＲＣＬＵＢセグンド</v>
      </c>
      <c r="C47" s="431"/>
      <c r="D47" s="431"/>
      <c r="E47" s="432"/>
      <c r="F47" s="192">
        <f>K43</f>
        <v>0</v>
      </c>
      <c r="G47" s="192">
        <f>J43</f>
        <v>1</v>
      </c>
      <c r="H47" s="192">
        <f>K45</f>
        <v>4</v>
      </c>
      <c r="I47" s="192">
        <f>J45</f>
        <v>1</v>
      </c>
      <c r="J47" s="424"/>
      <c r="K47" s="425"/>
      <c r="L47" s="192">
        <f>N18</f>
        <v>1</v>
      </c>
      <c r="M47" s="192">
        <f>T18</f>
        <v>0</v>
      </c>
      <c r="N47" s="428">
        <f>COUNTIF(F48:M48,"○")*3+COUNTIF(F48:M48,"△")</f>
        <v>6</v>
      </c>
      <c r="O47" s="428">
        <f>F47-G47+H47-I47+L47-M47</f>
        <v>3</v>
      </c>
      <c r="P47" s="428">
        <v>2</v>
      </c>
      <c r="Q47" s="176"/>
      <c r="R47" s="430" t="str">
        <f>Z7</f>
        <v>ＦＣカンピオーネ</v>
      </c>
      <c r="S47" s="431"/>
      <c r="T47" s="431"/>
      <c r="U47" s="432"/>
      <c r="V47" s="192">
        <f>AA43</f>
        <v>0</v>
      </c>
      <c r="W47" s="192">
        <f>Z43</f>
        <v>2</v>
      </c>
      <c r="X47" s="192">
        <f>AA45</f>
        <v>0</v>
      </c>
      <c r="Y47" s="192">
        <f>Z45</f>
        <v>2</v>
      </c>
      <c r="Z47" s="424"/>
      <c r="AA47" s="425"/>
      <c r="AB47" s="192">
        <f>N22</f>
        <v>0</v>
      </c>
      <c r="AC47" s="192">
        <f>T22</f>
        <v>2</v>
      </c>
      <c r="AD47" s="428">
        <f>COUNTIF(V48:AC48,"○")*3+COUNTIF(V48:AC48,"△")</f>
        <v>0</v>
      </c>
      <c r="AE47" s="428">
        <f>V47-W47+X47-Y47+AB47-AC47</f>
        <v>-6</v>
      </c>
      <c r="AF47" s="428">
        <v>4</v>
      </c>
    </row>
    <row r="48" spans="2:33" ht="20.100000000000001" customHeight="1">
      <c r="B48" s="433"/>
      <c r="C48" s="434"/>
      <c r="D48" s="434"/>
      <c r="E48" s="435"/>
      <c r="F48" s="458" t="str">
        <f>IF(F47&gt;G47,"○",IF(F47&lt;G47,"×",IF(F47=G47,"△")))</f>
        <v>×</v>
      </c>
      <c r="G48" s="459"/>
      <c r="H48" s="458" t="str">
        <f>IF(H47&gt;I47,"○",IF(H47&lt;I47,"×",IF(H47=I47,"△")))</f>
        <v>○</v>
      </c>
      <c r="I48" s="459"/>
      <c r="J48" s="426"/>
      <c r="K48" s="427"/>
      <c r="L48" s="458" t="str">
        <f>IF(L47&gt;M47,"○",IF(L47&lt;M47,"×",IF(L47=M47,"△")))</f>
        <v>○</v>
      </c>
      <c r="M48" s="459"/>
      <c r="N48" s="429"/>
      <c r="O48" s="429"/>
      <c r="P48" s="429"/>
      <c r="Q48" s="176"/>
      <c r="R48" s="433"/>
      <c r="S48" s="434"/>
      <c r="T48" s="434"/>
      <c r="U48" s="435"/>
      <c r="V48" s="458" t="str">
        <f>IF(V47&gt;W47,"○",IF(V47&lt;W47,"×",IF(V47=W47,"△")))</f>
        <v>×</v>
      </c>
      <c r="W48" s="459"/>
      <c r="X48" s="458" t="str">
        <f>IF(X47&gt;Y47,"○",IF(X47&lt;Y47,"×",IF(X47=Y47,"△")))</f>
        <v>×</v>
      </c>
      <c r="Y48" s="459"/>
      <c r="Z48" s="426"/>
      <c r="AA48" s="427"/>
      <c r="AB48" s="458" t="str">
        <f>IF(AB47&gt;AC47,"○",IF(AB47&lt;AC47,"×",IF(AB47=AC47,"△")))</f>
        <v>×</v>
      </c>
      <c r="AC48" s="459"/>
      <c r="AD48" s="429"/>
      <c r="AE48" s="429"/>
      <c r="AF48" s="429"/>
    </row>
    <row r="49" spans="1:33" ht="20.100000000000001" customHeight="1">
      <c r="B49" s="436" t="str">
        <f>O7</f>
        <v>しおやＦＣヴィガウス</v>
      </c>
      <c r="C49" s="484"/>
      <c r="D49" s="484"/>
      <c r="E49" s="437"/>
      <c r="F49" s="192">
        <f>M43</f>
        <v>0</v>
      </c>
      <c r="G49" s="192">
        <f>L43</f>
        <v>5</v>
      </c>
      <c r="H49" s="192">
        <f>M45</f>
        <v>0</v>
      </c>
      <c r="I49" s="192">
        <f>L45</f>
        <v>0</v>
      </c>
      <c r="J49" s="192">
        <f>M47</f>
        <v>0</v>
      </c>
      <c r="K49" s="192">
        <f>L47</f>
        <v>1</v>
      </c>
      <c r="L49" s="424"/>
      <c r="M49" s="425"/>
      <c r="N49" s="428">
        <f>COUNTIF(F50:M50,"○")*3+COUNTIF(F50:M50,"△")</f>
        <v>1</v>
      </c>
      <c r="O49" s="428">
        <f>F49-G49+H49-I49+J49-K49</f>
        <v>-6</v>
      </c>
      <c r="P49" s="428">
        <v>3</v>
      </c>
      <c r="Q49" s="176"/>
      <c r="R49" s="436" t="str">
        <f>AD7</f>
        <v>ＦＣ西那須２１アストロ</v>
      </c>
      <c r="S49" s="484"/>
      <c r="T49" s="484"/>
      <c r="U49" s="437"/>
      <c r="V49" s="192">
        <f>AC43</f>
        <v>0</v>
      </c>
      <c r="W49" s="192">
        <f>AB43</f>
        <v>2</v>
      </c>
      <c r="X49" s="192">
        <f>AC45</f>
        <v>2</v>
      </c>
      <c r="Y49" s="192">
        <f>AB45</f>
        <v>3</v>
      </c>
      <c r="Z49" s="192">
        <f>AC47</f>
        <v>2</v>
      </c>
      <c r="AA49" s="192">
        <f>AB47</f>
        <v>0</v>
      </c>
      <c r="AB49" s="424"/>
      <c r="AC49" s="425"/>
      <c r="AD49" s="428">
        <f>COUNTIF(V50:AC50,"○")*3+COUNTIF(V50:AC50,"△")</f>
        <v>3</v>
      </c>
      <c r="AE49" s="428">
        <f>V49-W49+X49-Y49+Z49-AA49</f>
        <v>-1</v>
      </c>
      <c r="AF49" s="428">
        <v>3</v>
      </c>
    </row>
    <row r="50" spans="1:33" ht="20.100000000000001" customHeight="1">
      <c r="B50" s="438"/>
      <c r="C50" s="485"/>
      <c r="D50" s="485"/>
      <c r="E50" s="439"/>
      <c r="F50" s="458" t="str">
        <f>IF(F49&gt;G49,"○",IF(F49&lt;G49,"×",IF(F49=G49,"△")))</f>
        <v>×</v>
      </c>
      <c r="G50" s="459"/>
      <c r="H50" s="458" t="str">
        <f>IF(H49&gt;I49,"○",IF(H49&lt;I49,"×",IF(H49=I49,"△")))</f>
        <v>△</v>
      </c>
      <c r="I50" s="459"/>
      <c r="J50" s="458" t="str">
        <f>IF(J49&gt;K49,"○",IF(J49&lt;K49,"×",IF(J49=K49,"△")))</f>
        <v>×</v>
      </c>
      <c r="K50" s="459"/>
      <c r="L50" s="426"/>
      <c r="M50" s="427"/>
      <c r="N50" s="429"/>
      <c r="O50" s="429"/>
      <c r="P50" s="429"/>
      <c r="Q50" s="176"/>
      <c r="R50" s="438"/>
      <c r="S50" s="485"/>
      <c r="T50" s="485"/>
      <c r="U50" s="439"/>
      <c r="V50" s="458" t="str">
        <f>IF(V49&gt;W49,"○",IF(V49&lt;W49,"×",IF(V49=W49,"△")))</f>
        <v>×</v>
      </c>
      <c r="W50" s="459"/>
      <c r="X50" s="458" t="str">
        <f>IF(X49&gt;Y49,"○",IF(X49&lt;Y49,"×",IF(X49=Y49,"△")))</f>
        <v>×</v>
      </c>
      <c r="Y50" s="459"/>
      <c r="Z50" s="458" t="str">
        <f>IF(Z49&gt;AA49,"○",IF(Z49&lt;AA49,"×",IF(Z49=AA49,"△")))</f>
        <v>○</v>
      </c>
      <c r="AA50" s="459"/>
      <c r="AB50" s="426"/>
      <c r="AC50" s="427"/>
      <c r="AD50" s="429"/>
      <c r="AE50" s="429"/>
      <c r="AF50" s="429"/>
    </row>
    <row r="51" spans="1:33" ht="20.100000000000001" customHeight="1"/>
    <row r="52" spans="1:33" ht="22.05" customHeight="1">
      <c r="A52" s="9" t="str">
        <f>A1</f>
        <v>■第1日　10月12日</v>
      </c>
      <c r="B52" s="57"/>
      <c r="C52" s="57"/>
      <c r="D52" s="57"/>
      <c r="E52" s="57"/>
      <c r="F52" s="57"/>
      <c r="G52" s="57"/>
      <c r="H52" s="57"/>
      <c r="I52" s="391" t="str">
        <f>I1</f>
        <v>１次ラウンド</v>
      </c>
      <c r="J52" s="391"/>
      <c r="K52" s="391"/>
      <c r="L52" s="391"/>
      <c r="M52" s="391"/>
      <c r="N52" s="489"/>
      <c r="O52" s="489"/>
      <c r="P52" s="489"/>
      <c r="Q52" s="489"/>
      <c r="R52" s="489"/>
      <c r="T52" s="392" t="s">
        <v>46</v>
      </c>
      <c r="U52" s="392"/>
      <c r="V52" s="392"/>
      <c r="W52" s="392"/>
      <c r="X52" s="391" t="str">
        <f>U10組合せ!AH72</f>
        <v>真岡市鬼怒自然公園サッカー場BA</v>
      </c>
      <c r="Y52" s="391"/>
      <c r="Z52" s="391"/>
      <c r="AA52" s="391"/>
      <c r="AB52" s="391"/>
      <c r="AC52" s="391"/>
      <c r="AD52" s="391"/>
      <c r="AE52" s="391"/>
      <c r="AF52" s="391"/>
      <c r="AG52" s="391"/>
    </row>
    <row r="53" spans="1:33" ht="20.100000000000001" customHeight="1">
      <c r="A53" s="58"/>
      <c r="B53" s="58"/>
      <c r="C53" s="58"/>
      <c r="D53" s="58"/>
      <c r="E53" s="58"/>
      <c r="F53" s="58"/>
      <c r="G53" s="58"/>
      <c r="H53" s="110"/>
      <c r="I53" s="190"/>
      <c r="J53" s="190"/>
      <c r="K53" s="190"/>
      <c r="L53" s="190"/>
      <c r="N53" s="190"/>
      <c r="O53" s="190"/>
      <c r="P53" s="190"/>
      <c r="Q53" s="190"/>
      <c r="R53" s="190"/>
      <c r="T53" s="182"/>
      <c r="U53" s="182"/>
      <c r="V53" s="182"/>
      <c r="W53" s="182"/>
      <c r="X53" s="183"/>
      <c r="Y53" s="183"/>
      <c r="AA53" s="111"/>
      <c r="AB53" s="112"/>
      <c r="AC53" s="112"/>
      <c r="AD53" s="112"/>
      <c r="AE53" s="112"/>
      <c r="AF53" s="112"/>
      <c r="AG53" s="112"/>
    </row>
    <row r="54" spans="1:33" ht="20.100000000000001" customHeight="1">
      <c r="F54" s="191"/>
      <c r="J54" s="490" t="s">
        <v>149</v>
      </c>
      <c r="K54" s="490"/>
      <c r="W54" s="490" t="s">
        <v>150</v>
      </c>
      <c r="X54" s="490"/>
      <c r="Z54" s="111"/>
      <c r="AA54" s="111"/>
      <c r="AB54" s="112"/>
      <c r="AC54" s="112"/>
      <c r="AD54" s="112"/>
      <c r="AE54" s="112"/>
      <c r="AF54" s="112"/>
      <c r="AG54" s="112"/>
    </row>
    <row r="55" spans="1:33" ht="20.100000000000001" customHeight="1" thickBot="1">
      <c r="G55" s="223"/>
      <c r="H55" s="223"/>
      <c r="I55" s="223"/>
      <c r="J55" s="211"/>
      <c r="K55" s="222"/>
      <c r="L55" s="208"/>
      <c r="M55" s="208"/>
      <c r="N55" s="208"/>
      <c r="O55" s="223"/>
      <c r="P55" s="223"/>
      <c r="Q55" s="223"/>
      <c r="R55" s="223"/>
      <c r="S55" s="223"/>
      <c r="T55" s="208"/>
      <c r="U55" s="208"/>
      <c r="V55" s="208"/>
      <c r="W55" s="224"/>
      <c r="X55" s="210"/>
      <c r="Y55" s="208"/>
      <c r="Z55" s="111"/>
      <c r="AA55" s="111"/>
      <c r="AB55" s="112"/>
      <c r="AC55" s="112"/>
      <c r="AD55" s="112"/>
      <c r="AE55" s="112"/>
      <c r="AF55" s="112"/>
      <c r="AG55" s="112"/>
    </row>
    <row r="56" spans="1:33" ht="20.100000000000001" customHeight="1" thickTop="1">
      <c r="F56" s="223"/>
      <c r="G56" s="248"/>
      <c r="H56" s="245"/>
      <c r="I56" s="245"/>
      <c r="J56" s="249"/>
      <c r="K56" s="212"/>
      <c r="N56" s="211"/>
      <c r="S56" s="211"/>
      <c r="T56" s="248"/>
      <c r="U56" s="245"/>
      <c r="V56" s="245"/>
      <c r="W56" s="249"/>
      <c r="Y56" s="212"/>
      <c r="Z56" s="212"/>
      <c r="AA56" s="213"/>
      <c r="AB56" s="214"/>
    </row>
    <row r="57" spans="1:33" ht="20.100000000000001" customHeight="1">
      <c r="B57" s="504"/>
      <c r="C57" s="504"/>
      <c r="D57" s="15"/>
      <c r="E57" s="15"/>
      <c r="F57" s="395">
        <v>1</v>
      </c>
      <c r="G57" s="395"/>
      <c r="H57" s="22"/>
      <c r="I57" s="22"/>
      <c r="J57" s="395">
        <v>2</v>
      </c>
      <c r="K57" s="395"/>
      <c r="L57" s="22"/>
      <c r="M57" s="22"/>
      <c r="N57" s="395">
        <v>3</v>
      </c>
      <c r="O57" s="395"/>
      <c r="P57" s="215"/>
      <c r="Q57" s="22"/>
      <c r="R57" s="22"/>
      <c r="S57" s="395">
        <v>4</v>
      </c>
      <c r="T57" s="395"/>
      <c r="U57" s="22"/>
      <c r="V57" s="22"/>
      <c r="W57" s="395">
        <v>5</v>
      </c>
      <c r="X57" s="395"/>
      <c r="Y57" s="22"/>
      <c r="Z57" s="22"/>
      <c r="AA57" s="395">
        <v>6</v>
      </c>
      <c r="AB57" s="395"/>
      <c r="AC57" s="15"/>
      <c r="AD57" s="15"/>
      <c r="AE57" s="504"/>
      <c r="AF57" s="504"/>
    </row>
    <row r="58" spans="1:33" ht="20.100000000000001" customHeight="1">
      <c r="B58" s="505"/>
      <c r="C58" s="505"/>
      <c r="D58" s="113"/>
      <c r="E58" s="113"/>
      <c r="F58" s="591" t="str">
        <f>U10組合せ!AF85</f>
        <v>ＦＣ　ＣＡＳＡ　ＦＯＲＴＵＮＡ　ＯＹＡＭＡ</v>
      </c>
      <c r="G58" s="591"/>
      <c r="H58" s="175"/>
      <c r="I58" s="175"/>
      <c r="J58" s="592" t="str">
        <f>U10組合せ!AF83</f>
        <v>足利サッカークラブジュニア　Ｕ－９</v>
      </c>
      <c r="K58" s="592"/>
      <c r="L58" s="175"/>
      <c r="M58" s="175"/>
      <c r="N58" s="593" t="str">
        <f>U10組合せ!AF81</f>
        <v>緑が丘ＹＦＣサッカー教室</v>
      </c>
      <c r="O58" s="593"/>
      <c r="P58" s="216"/>
      <c r="Q58" s="113"/>
      <c r="R58" s="113"/>
      <c r="S58" s="507" t="str">
        <f>U10組合せ!AF77</f>
        <v>大谷北ＦＣフォルテ</v>
      </c>
      <c r="T58" s="507"/>
      <c r="U58" s="113"/>
      <c r="V58" s="113"/>
      <c r="W58" s="506" t="str">
        <f>U10組合せ!AF75</f>
        <v>エスペランサＭＯＫＡ</v>
      </c>
      <c r="X58" s="506"/>
      <c r="Y58" s="113"/>
      <c r="Z58" s="113"/>
      <c r="AA58" s="506" t="str">
        <f>U10組合せ!AF73</f>
        <v>野原グランディオスＦＣ</v>
      </c>
      <c r="AB58" s="506"/>
      <c r="AC58" s="113"/>
      <c r="AD58" s="113"/>
      <c r="AE58" s="508"/>
      <c r="AF58" s="509"/>
    </row>
    <row r="59" spans="1:33" ht="20.100000000000001" customHeight="1">
      <c r="B59" s="505"/>
      <c r="C59" s="505"/>
      <c r="D59" s="113"/>
      <c r="E59" s="113"/>
      <c r="F59" s="591"/>
      <c r="G59" s="591"/>
      <c r="H59" s="175"/>
      <c r="I59" s="175"/>
      <c r="J59" s="592"/>
      <c r="K59" s="592"/>
      <c r="L59" s="175"/>
      <c r="M59" s="175"/>
      <c r="N59" s="593"/>
      <c r="O59" s="593"/>
      <c r="P59" s="216"/>
      <c r="Q59" s="113"/>
      <c r="R59" s="113"/>
      <c r="S59" s="507"/>
      <c r="T59" s="507"/>
      <c r="U59" s="113"/>
      <c r="V59" s="113"/>
      <c r="W59" s="506"/>
      <c r="X59" s="506"/>
      <c r="Y59" s="113"/>
      <c r="Z59" s="113"/>
      <c r="AA59" s="506"/>
      <c r="AB59" s="506"/>
      <c r="AC59" s="113"/>
      <c r="AD59" s="113"/>
      <c r="AE59" s="508"/>
      <c r="AF59" s="509"/>
    </row>
    <row r="60" spans="1:33" ht="20.100000000000001" customHeight="1">
      <c r="B60" s="505"/>
      <c r="C60" s="505"/>
      <c r="D60" s="113"/>
      <c r="E60" s="113"/>
      <c r="F60" s="591"/>
      <c r="G60" s="591"/>
      <c r="H60" s="175"/>
      <c r="I60" s="175"/>
      <c r="J60" s="592"/>
      <c r="K60" s="592"/>
      <c r="L60" s="175"/>
      <c r="M60" s="175"/>
      <c r="N60" s="593"/>
      <c r="O60" s="593"/>
      <c r="P60" s="216"/>
      <c r="Q60" s="113"/>
      <c r="R60" s="113"/>
      <c r="S60" s="507"/>
      <c r="T60" s="507"/>
      <c r="U60" s="113"/>
      <c r="V60" s="113"/>
      <c r="W60" s="506"/>
      <c r="X60" s="506"/>
      <c r="Y60" s="113"/>
      <c r="Z60" s="113"/>
      <c r="AA60" s="506"/>
      <c r="AB60" s="506"/>
      <c r="AC60" s="113"/>
      <c r="AD60" s="113"/>
      <c r="AE60" s="508"/>
      <c r="AF60" s="509"/>
    </row>
    <row r="61" spans="1:33" ht="20.100000000000001" customHeight="1">
      <c r="B61" s="505"/>
      <c r="C61" s="505"/>
      <c r="D61" s="113"/>
      <c r="E61" s="113"/>
      <c r="F61" s="591"/>
      <c r="G61" s="591"/>
      <c r="H61" s="175"/>
      <c r="I61" s="175"/>
      <c r="J61" s="592"/>
      <c r="K61" s="592"/>
      <c r="L61" s="175"/>
      <c r="M61" s="175"/>
      <c r="N61" s="593"/>
      <c r="O61" s="593"/>
      <c r="P61" s="216"/>
      <c r="Q61" s="113"/>
      <c r="R61" s="113"/>
      <c r="S61" s="507"/>
      <c r="T61" s="507"/>
      <c r="U61" s="113"/>
      <c r="V61" s="113"/>
      <c r="W61" s="506"/>
      <c r="X61" s="506"/>
      <c r="Y61" s="113"/>
      <c r="Z61" s="113"/>
      <c r="AA61" s="506"/>
      <c r="AB61" s="506"/>
      <c r="AC61" s="113"/>
      <c r="AD61" s="113"/>
      <c r="AE61" s="508"/>
      <c r="AF61" s="509"/>
    </row>
    <row r="62" spans="1:33" ht="20.100000000000001" customHeight="1">
      <c r="B62" s="505"/>
      <c r="C62" s="505"/>
      <c r="D62" s="113"/>
      <c r="E62" s="113"/>
      <c r="F62" s="591"/>
      <c r="G62" s="591"/>
      <c r="H62" s="175"/>
      <c r="I62" s="175"/>
      <c r="J62" s="592"/>
      <c r="K62" s="592"/>
      <c r="L62" s="175"/>
      <c r="M62" s="175"/>
      <c r="N62" s="593"/>
      <c r="O62" s="593"/>
      <c r="P62" s="216"/>
      <c r="Q62" s="113"/>
      <c r="R62" s="113"/>
      <c r="S62" s="507"/>
      <c r="T62" s="507"/>
      <c r="U62" s="113"/>
      <c r="V62" s="113"/>
      <c r="W62" s="506"/>
      <c r="X62" s="506"/>
      <c r="Y62" s="113"/>
      <c r="Z62" s="113"/>
      <c r="AA62" s="506"/>
      <c r="AB62" s="506"/>
      <c r="AC62" s="113"/>
      <c r="AD62" s="113"/>
      <c r="AE62" s="508"/>
      <c r="AF62" s="509"/>
    </row>
    <row r="63" spans="1:33" ht="20.100000000000001" customHeight="1">
      <c r="B63" s="505"/>
      <c r="C63" s="505"/>
      <c r="D63" s="113"/>
      <c r="E63" s="113"/>
      <c r="F63" s="591"/>
      <c r="G63" s="591"/>
      <c r="H63" s="175"/>
      <c r="I63" s="175"/>
      <c r="J63" s="592"/>
      <c r="K63" s="592"/>
      <c r="L63" s="175"/>
      <c r="M63" s="175"/>
      <c r="N63" s="593"/>
      <c r="O63" s="593"/>
      <c r="P63" s="216"/>
      <c r="Q63" s="113"/>
      <c r="R63" s="113"/>
      <c r="S63" s="507"/>
      <c r="T63" s="507"/>
      <c r="U63" s="113"/>
      <c r="V63" s="113"/>
      <c r="W63" s="506"/>
      <c r="X63" s="506"/>
      <c r="Y63" s="113"/>
      <c r="Z63" s="113"/>
      <c r="AA63" s="506"/>
      <c r="AB63" s="506"/>
      <c r="AC63" s="113"/>
      <c r="AD63" s="113"/>
      <c r="AE63" s="508"/>
      <c r="AF63" s="509"/>
    </row>
    <row r="64" spans="1:33" ht="20.100000000000001" customHeight="1">
      <c r="B64" s="505"/>
      <c r="C64" s="505"/>
      <c r="D64" s="216"/>
      <c r="E64" s="216"/>
      <c r="F64" s="591"/>
      <c r="G64" s="591"/>
      <c r="H64" s="175"/>
      <c r="I64" s="175"/>
      <c r="J64" s="592"/>
      <c r="K64" s="592"/>
      <c r="L64" s="175"/>
      <c r="M64" s="175"/>
      <c r="N64" s="593"/>
      <c r="O64" s="593"/>
      <c r="P64" s="216"/>
      <c r="Q64" s="216"/>
      <c r="R64" s="216"/>
      <c r="S64" s="507"/>
      <c r="T64" s="507"/>
      <c r="U64" s="216"/>
      <c r="V64" s="216"/>
      <c r="W64" s="506"/>
      <c r="X64" s="506"/>
      <c r="Y64" s="216"/>
      <c r="Z64" s="216"/>
      <c r="AA64" s="506"/>
      <c r="AB64" s="506"/>
      <c r="AC64" s="216"/>
      <c r="AD64" s="216"/>
      <c r="AE64" s="508"/>
      <c r="AF64" s="509"/>
    </row>
    <row r="65" spans="1:33" ht="20.100000000000001" customHeight="1">
      <c r="B65" s="505"/>
      <c r="C65" s="505"/>
      <c r="D65" s="216"/>
      <c r="E65" s="216"/>
      <c r="F65" s="591"/>
      <c r="G65" s="591"/>
      <c r="H65" s="175"/>
      <c r="I65" s="175"/>
      <c r="J65" s="592"/>
      <c r="K65" s="592"/>
      <c r="L65" s="175"/>
      <c r="M65" s="175"/>
      <c r="N65" s="593"/>
      <c r="O65" s="593"/>
      <c r="P65" s="216"/>
      <c r="Q65" s="216"/>
      <c r="R65" s="216"/>
      <c r="S65" s="507"/>
      <c r="T65" s="507"/>
      <c r="U65" s="216"/>
      <c r="V65" s="216"/>
      <c r="W65" s="506"/>
      <c r="X65" s="506"/>
      <c r="Y65" s="216"/>
      <c r="Z65" s="216"/>
      <c r="AA65" s="506"/>
      <c r="AB65" s="506"/>
      <c r="AC65" s="216"/>
      <c r="AD65" s="216"/>
      <c r="AE65" s="508"/>
      <c r="AF65" s="509"/>
    </row>
    <row r="66" spans="1:33" ht="20.100000000000001" customHeight="1">
      <c r="C66" s="188"/>
      <c r="D66" s="188"/>
      <c r="G66" s="188"/>
      <c r="H66" s="188"/>
      <c r="K66" s="188"/>
      <c r="L66" s="188"/>
      <c r="O66" s="188"/>
      <c r="P66" s="188"/>
      <c r="T66" s="188"/>
      <c r="U66" s="188"/>
      <c r="X66" s="188"/>
      <c r="Y66" s="188"/>
      <c r="AB66" s="187"/>
      <c r="AC66" s="178"/>
      <c r="AD66" s="178" t="s">
        <v>118</v>
      </c>
      <c r="AE66" s="178" t="s">
        <v>117</v>
      </c>
      <c r="AF66" s="178" t="s">
        <v>119</v>
      </c>
      <c r="AG66" s="90"/>
    </row>
    <row r="67" spans="1:33" ht="20.100000000000001" customHeight="1">
      <c r="A67" s="15"/>
      <c r="B67" s="393" t="s">
        <v>4</v>
      </c>
      <c r="C67" s="495">
        <v>0.5</v>
      </c>
      <c r="D67" s="495"/>
      <c r="E67" s="495"/>
      <c r="G67" s="404" t="str">
        <f>F58</f>
        <v>ＦＣ　ＣＡＳＡ　ＦＯＲＴＵＮＡ　ＯＹＡＭＡ</v>
      </c>
      <c r="H67" s="404"/>
      <c r="I67" s="404"/>
      <c r="J67" s="404"/>
      <c r="K67" s="404"/>
      <c r="L67" s="404"/>
      <c r="M67" s="404"/>
      <c r="N67" s="494">
        <f>P67+P68</f>
        <v>2</v>
      </c>
      <c r="O67" s="497" t="s">
        <v>9</v>
      </c>
      <c r="P67" s="185">
        <v>0</v>
      </c>
      <c r="Q67" s="17" t="s">
        <v>94</v>
      </c>
      <c r="R67" s="185">
        <v>0</v>
      </c>
      <c r="S67" s="497" t="s">
        <v>10</v>
      </c>
      <c r="T67" s="494">
        <f>R67+R68</f>
        <v>0</v>
      </c>
      <c r="U67" s="531" t="str">
        <f>J58</f>
        <v>足利サッカークラブジュニア　Ｕ－９</v>
      </c>
      <c r="V67" s="531"/>
      <c r="W67" s="531"/>
      <c r="X67" s="531"/>
      <c r="Y67" s="531"/>
      <c r="Z67" s="531"/>
      <c r="AA67" s="531"/>
      <c r="AC67" s="492" t="s">
        <v>91</v>
      </c>
      <c r="AD67" s="488">
        <v>6</v>
      </c>
      <c r="AE67" s="488" t="s">
        <v>117</v>
      </c>
      <c r="AF67" s="488">
        <v>4</v>
      </c>
      <c r="AG67" s="394" t="s">
        <v>92</v>
      </c>
    </row>
    <row r="68" spans="1:33" ht="20.100000000000001" customHeight="1">
      <c r="A68" s="15"/>
      <c r="B68" s="393"/>
      <c r="C68" s="495"/>
      <c r="D68" s="495"/>
      <c r="E68" s="495"/>
      <c r="G68" s="404"/>
      <c r="H68" s="404"/>
      <c r="I68" s="404"/>
      <c r="J68" s="404"/>
      <c r="K68" s="404"/>
      <c r="L68" s="404"/>
      <c r="M68" s="404"/>
      <c r="N68" s="494"/>
      <c r="O68" s="497"/>
      <c r="P68" s="185">
        <v>2</v>
      </c>
      <c r="Q68" s="17" t="s">
        <v>94</v>
      </c>
      <c r="R68" s="185">
        <v>0</v>
      </c>
      <c r="S68" s="497"/>
      <c r="T68" s="494"/>
      <c r="U68" s="531"/>
      <c r="V68" s="531"/>
      <c r="W68" s="531"/>
      <c r="X68" s="531"/>
      <c r="Y68" s="531"/>
      <c r="Z68" s="531"/>
      <c r="AA68" s="531"/>
      <c r="AC68" s="492"/>
      <c r="AD68" s="488"/>
      <c r="AE68" s="488"/>
      <c r="AF68" s="488"/>
      <c r="AG68" s="394"/>
    </row>
    <row r="69" spans="1:33" ht="20.100000000000001" customHeight="1">
      <c r="C69" s="194"/>
      <c r="D69" s="194"/>
      <c r="E69" s="75"/>
      <c r="G69" s="176"/>
      <c r="H69" s="176"/>
      <c r="I69" s="218"/>
      <c r="J69" s="218"/>
      <c r="K69" s="176"/>
      <c r="L69" s="176"/>
      <c r="M69" s="218"/>
      <c r="N69" s="217"/>
      <c r="O69" s="185"/>
      <c r="P69" s="185"/>
      <c r="Q69" s="217"/>
      <c r="R69" s="217"/>
      <c r="S69" s="217"/>
      <c r="T69" s="185"/>
      <c r="U69" s="176"/>
      <c r="V69" s="218"/>
      <c r="W69" s="218"/>
      <c r="X69" s="176"/>
      <c r="Y69" s="176"/>
      <c r="Z69" s="218"/>
      <c r="AA69" s="218"/>
      <c r="AC69" s="180"/>
      <c r="AD69" s="61"/>
      <c r="AE69" s="193"/>
      <c r="AF69" s="61"/>
      <c r="AG69" s="179"/>
    </row>
    <row r="70" spans="1:33" ht="20.100000000000001" customHeight="1">
      <c r="A70" s="15"/>
      <c r="B70" s="393" t="s">
        <v>5</v>
      </c>
      <c r="C70" s="495">
        <v>0.52430555555555558</v>
      </c>
      <c r="D70" s="495"/>
      <c r="E70" s="495"/>
      <c r="G70" s="562" t="str">
        <f>S58</f>
        <v>大谷北ＦＣフォルテ</v>
      </c>
      <c r="H70" s="562"/>
      <c r="I70" s="562"/>
      <c r="J70" s="562"/>
      <c r="K70" s="562"/>
      <c r="L70" s="562"/>
      <c r="M70" s="562"/>
      <c r="N70" s="494">
        <f>P70+P71</f>
        <v>8</v>
      </c>
      <c r="O70" s="497" t="s">
        <v>9</v>
      </c>
      <c r="P70" s="185">
        <v>4</v>
      </c>
      <c r="Q70" s="17" t="s">
        <v>94</v>
      </c>
      <c r="R70" s="185">
        <v>0</v>
      </c>
      <c r="S70" s="497" t="s">
        <v>10</v>
      </c>
      <c r="T70" s="494">
        <f>R70+R71</f>
        <v>0</v>
      </c>
      <c r="U70" s="393" t="str">
        <f>W58</f>
        <v>エスペランサＭＯＫＡ</v>
      </c>
      <c r="V70" s="393"/>
      <c r="W70" s="393"/>
      <c r="X70" s="393"/>
      <c r="Y70" s="393"/>
      <c r="Z70" s="393"/>
      <c r="AA70" s="393"/>
      <c r="AC70" s="492" t="s">
        <v>91</v>
      </c>
      <c r="AD70" s="488">
        <v>2</v>
      </c>
      <c r="AE70" s="488" t="s">
        <v>117</v>
      </c>
      <c r="AF70" s="488">
        <v>1</v>
      </c>
      <c r="AG70" s="394" t="s">
        <v>92</v>
      </c>
    </row>
    <row r="71" spans="1:33" ht="20.100000000000001" customHeight="1">
      <c r="A71" s="15"/>
      <c r="B71" s="393"/>
      <c r="C71" s="495"/>
      <c r="D71" s="495"/>
      <c r="E71" s="495"/>
      <c r="G71" s="562"/>
      <c r="H71" s="562"/>
      <c r="I71" s="562"/>
      <c r="J71" s="562"/>
      <c r="K71" s="562"/>
      <c r="L71" s="562"/>
      <c r="M71" s="562"/>
      <c r="N71" s="494"/>
      <c r="O71" s="497"/>
      <c r="P71" s="185">
        <v>4</v>
      </c>
      <c r="Q71" s="17" t="s">
        <v>94</v>
      </c>
      <c r="R71" s="185">
        <v>0</v>
      </c>
      <c r="S71" s="497"/>
      <c r="T71" s="494"/>
      <c r="U71" s="393"/>
      <c r="V71" s="393"/>
      <c r="W71" s="393"/>
      <c r="X71" s="393"/>
      <c r="Y71" s="393"/>
      <c r="Z71" s="393"/>
      <c r="AA71" s="393"/>
      <c r="AC71" s="492"/>
      <c r="AD71" s="488"/>
      <c r="AE71" s="488"/>
      <c r="AF71" s="488"/>
      <c r="AG71" s="394"/>
    </row>
    <row r="72" spans="1:33" ht="20.100000000000001" customHeight="1">
      <c r="A72" s="15"/>
      <c r="C72" s="194"/>
      <c r="D72" s="194"/>
      <c r="E72" s="75"/>
      <c r="G72" s="176"/>
      <c r="H72" s="176"/>
      <c r="I72" s="218"/>
      <c r="J72" s="218"/>
      <c r="K72" s="176"/>
      <c r="L72" s="176"/>
      <c r="M72" s="218"/>
      <c r="N72" s="217"/>
      <c r="O72" s="185"/>
      <c r="P72" s="185"/>
      <c r="Q72" s="217"/>
      <c r="R72" s="217"/>
      <c r="S72" s="217"/>
      <c r="T72" s="185"/>
      <c r="U72" s="176"/>
      <c r="V72" s="218"/>
      <c r="W72" s="218"/>
      <c r="X72" s="176"/>
      <c r="Y72" s="176"/>
      <c r="Z72" s="218"/>
      <c r="AA72" s="218"/>
      <c r="AC72" s="180"/>
      <c r="AD72" s="61"/>
      <c r="AE72" s="193"/>
      <c r="AF72" s="61"/>
      <c r="AG72" s="179"/>
    </row>
    <row r="73" spans="1:33" ht="20.100000000000001" customHeight="1">
      <c r="A73" s="15"/>
      <c r="B73" s="393" t="s">
        <v>6</v>
      </c>
      <c r="C73" s="495">
        <v>0.54861111111111116</v>
      </c>
      <c r="D73" s="495"/>
      <c r="E73" s="495"/>
      <c r="G73" s="404" t="str">
        <f>F58</f>
        <v>ＦＣ　ＣＡＳＡ　ＦＯＲＴＵＮＡ　ＯＹＡＭＡ</v>
      </c>
      <c r="H73" s="404"/>
      <c r="I73" s="404"/>
      <c r="J73" s="404"/>
      <c r="K73" s="404"/>
      <c r="L73" s="404"/>
      <c r="M73" s="404"/>
      <c r="N73" s="494">
        <f>P73+P74</f>
        <v>3</v>
      </c>
      <c r="O73" s="497" t="s">
        <v>9</v>
      </c>
      <c r="P73" s="185">
        <v>1</v>
      </c>
      <c r="Q73" s="17" t="s">
        <v>94</v>
      </c>
      <c r="R73" s="185">
        <v>0</v>
      </c>
      <c r="S73" s="497" t="s">
        <v>10</v>
      </c>
      <c r="T73" s="494">
        <f>R73+R74</f>
        <v>1</v>
      </c>
      <c r="U73" s="393" t="str">
        <f>N58</f>
        <v>緑が丘ＹＦＣサッカー教室</v>
      </c>
      <c r="V73" s="393"/>
      <c r="W73" s="393"/>
      <c r="X73" s="393"/>
      <c r="Y73" s="393"/>
      <c r="Z73" s="393"/>
      <c r="AA73" s="393"/>
      <c r="AC73" s="492" t="s">
        <v>91</v>
      </c>
      <c r="AD73" s="488">
        <v>5</v>
      </c>
      <c r="AE73" s="488" t="s">
        <v>117</v>
      </c>
      <c r="AF73" s="488">
        <v>6</v>
      </c>
      <c r="AG73" s="394" t="s">
        <v>92</v>
      </c>
    </row>
    <row r="74" spans="1:33" ht="20.100000000000001" customHeight="1">
      <c r="A74" s="15"/>
      <c r="B74" s="393"/>
      <c r="C74" s="495"/>
      <c r="D74" s="495"/>
      <c r="E74" s="495"/>
      <c r="G74" s="404"/>
      <c r="H74" s="404"/>
      <c r="I74" s="404"/>
      <c r="J74" s="404"/>
      <c r="K74" s="404"/>
      <c r="L74" s="404"/>
      <c r="M74" s="404"/>
      <c r="N74" s="494"/>
      <c r="O74" s="497"/>
      <c r="P74" s="185">
        <v>2</v>
      </c>
      <c r="Q74" s="17" t="s">
        <v>94</v>
      </c>
      <c r="R74" s="185">
        <v>1</v>
      </c>
      <c r="S74" s="497"/>
      <c r="T74" s="494"/>
      <c r="U74" s="393"/>
      <c r="V74" s="393"/>
      <c r="W74" s="393"/>
      <c r="X74" s="393"/>
      <c r="Y74" s="393"/>
      <c r="Z74" s="393"/>
      <c r="AA74" s="393"/>
      <c r="AC74" s="492"/>
      <c r="AD74" s="488"/>
      <c r="AE74" s="488"/>
      <c r="AF74" s="488"/>
      <c r="AG74" s="394"/>
    </row>
    <row r="75" spans="1:33" ht="20.100000000000001" customHeight="1">
      <c r="A75" s="15"/>
      <c r="B75" s="176"/>
      <c r="C75" s="191"/>
      <c r="D75" s="191"/>
      <c r="E75" s="191"/>
      <c r="G75" s="176"/>
      <c r="H75" s="176"/>
      <c r="I75" s="176"/>
      <c r="J75" s="176"/>
      <c r="K75" s="176"/>
      <c r="L75" s="176"/>
      <c r="M75" s="176"/>
      <c r="N75" s="117"/>
      <c r="O75" s="186"/>
      <c r="P75" s="185"/>
      <c r="Q75" s="217"/>
      <c r="R75" s="217"/>
      <c r="S75" s="186"/>
      <c r="T75" s="117"/>
      <c r="U75" s="176"/>
      <c r="V75" s="176"/>
      <c r="W75" s="176"/>
      <c r="X75" s="176"/>
      <c r="Y75" s="176"/>
      <c r="Z75" s="176"/>
      <c r="AA75" s="176"/>
      <c r="AC75" s="180"/>
      <c r="AD75" s="61"/>
      <c r="AE75" s="193"/>
      <c r="AF75" s="61"/>
      <c r="AG75" s="179"/>
    </row>
    <row r="76" spans="1:33" ht="20.100000000000001" customHeight="1">
      <c r="A76" s="15"/>
      <c r="B76" s="393" t="s">
        <v>7</v>
      </c>
      <c r="C76" s="495">
        <v>0.57291666666666663</v>
      </c>
      <c r="D76" s="495"/>
      <c r="E76" s="495"/>
      <c r="G76" s="562" t="str">
        <f>S58</f>
        <v>大谷北ＦＣフォルテ</v>
      </c>
      <c r="H76" s="562"/>
      <c r="I76" s="562"/>
      <c r="J76" s="562"/>
      <c r="K76" s="562"/>
      <c r="L76" s="562"/>
      <c r="M76" s="562"/>
      <c r="N76" s="494">
        <f>P76+P77</f>
        <v>4</v>
      </c>
      <c r="O76" s="497" t="s">
        <v>9</v>
      </c>
      <c r="P76" s="185">
        <v>1</v>
      </c>
      <c r="Q76" s="17" t="s">
        <v>94</v>
      </c>
      <c r="R76" s="185">
        <v>0</v>
      </c>
      <c r="S76" s="497" t="s">
        <v>10</v>
      </c>
      <c r="T76" s="494">
        <f>R76+R77</f>
        <v>0</v>
      </c>
      <c r="U76" s="393" t="str">
        <f>AA58</f>
        <v>野原グランディオスＦＣ</v>
      </c>
      <c r="V76" s="393"/>
      <c r="W76" s="393"/>
      <c r="X76" s="393"/>
      <c r="Y76" s="393"/>
      <c r="Z76" s="393"/>
      <c r="AA76" s="393"/>
      <c r="AC76" s="492" t="s">
        <v>91</v>
      </c>
      <c r="AD76" s="488">
        <v>1</v>
      </c>
      <c r="AE76" s="488" t="s">
        <v>117</v>
      </c>
      <c r="AF76" s="488">
        <v>3</v>
      </c>
      <c r="AG76" s="394" t="s">
        <v>92</v>
      </c>
    </row>
    <row r="77" spans="1:33" ht="20.100000000000001" customHeight="1">
      <c r="A77" s="15"/>
      <c r="B77" s="393"/>
      <c r="C77" s="495"/>
      <c r="D77" s="495"/>
      <c r="E77" s="495"/>
      <c r="G77" s="562"/>
      <c r="H77" s="562"/>
      <c r="I77" s="562"/>
      <c r="J77" s="562"/>
      <c r="K77" s="562"/>
      <c r="L77" s="562"/>
      <c r="M77" s="562"/>
      <c r="N77" s="494"/>
      <c r="O77" s="497"/>
      <c r="P77" s="185">
        <v>3</v>
      </c>
      <c r="Q77" s="17" t="s">
        <v>94</v>
      </c>
      <c r="R77" s="185">
        <v>0</v>
      </c>
      <c r="S77" s="497"/>
      <c r="T77" s="494"/>
      <c r="U77" s="393"/>
      <c r="V77" s="393"/>
      <c r="W77" s="393"/>
      <c r="X77" s="393"/>
      <c r="Y77" s="393"/>
      <c r="Z77" s="393"/>
      <c r="AA77" s="393"/>
      <c r="AC77" s="492"/>
      <c r="AD77" s="488"/>
      <c r="AE77" s="488"/>
      <c r="AF77" s="488"/>
      <c r="AG77" s="394"/>
    </row>
    <row r="78" spans="1:33" ht="20.100000000000001" customHeight="1">
      <c r="A78" s="15"/>
      <c r="C78" s="194"/>
      <c r="D78" s="194"/>
      <c r="E78" s="75"/>
      <c r="G78" s="176"/>
      <c r="H78" s="176"/>
      <c r="I78" s="176"/>
      <c r="J78" s="176"/>
      <c r="K78" s="176"/>
      <c r="L78" s="176"/>
      <c r="M78" s="176"/>
      <c r="N78" s="217"/>
      <c r="O78" s="185"/>
      <c r="P78" s="185"/>
      <c r="Q78" s="217"/>
      <c r="R78" s="217"/>
      <c r="S78" s="217"/>
      <c r="T78" s="185"/>
      <c r="U78" s="176"/>
      <c r="V78" s="176"/>
      <c r="W78" s="176"/>
      <c r="X78" s="176"/>
      <c r="Y78" s="176"/>
      <c r="Z78" s="176"/>
      <c r="AA78" s="176"/>
      <c r="AC78" s="180"/>
      <c r="AD78" s="61"/>
      <c r="AE78" s="193"/>
      <c r="AF78" s="61"/>
      <c r="AG78" s="179"/>
    </row>
    <row r="79" spans="1:33" ht="20.100000000000001" customHeight="1">
      <c r="A79" s="15"/>
      <c r="B79" s="393" t="s">
        <v>8</v>
      </c>
      <c r="C79" s="495">
        <v>0.59722222222222221</v>
      </c>
      <c r="D79" s="495"/>
      <c r="E79" s="495"/>
      <c r="G79" s="531" t="str">
        <f>J58</f>
        <v>足利サッカークラブジュニア　Ｕ－９</v>
      </c>
      <c r="H79" s="531"/>
      <c r="I79" s="531"/>
      <c r="J79" s="531"/>
      <c r="K79" s="531"/>
      <c r="L79" s="531"/>
      <c r="M79" s="531"/>
      <c r="N79" s="494">
        <f>P79+P80</f>
        <v>0</v>
      </c>
      <c r="O79" s="497" t="s">
        <v>9</v>
      </c>
      <c r="P79" s="185">
        <v>0</v>
      </c>
      <c r="Q79" s="17" t="s">
        <v>94</v>
      </c>
      <c r="R79" s="185">
        <v>1</v>
      </c>
      <c r="S79" s="497" t="s">
        <v>10</v>
      </c>
      <c r="T79" s="494">
        <f>R79+R80</f>
        <v>1</v>
      </c>
      <c r="U79" s="562" t="str">
        <f>N58</f>
        <v>緑が丘ＹＦＣサッカー教室</v>
      </c>
      <c r="V79" s="562"/>
      <c r="W79" s="562"/>
      <c r="X79" s="562"/>
      <c r="Y79" s="562"/>
      <c r="Z79" s="562"/>
      <c r="AA79" s="562"/>
      <c r="AC79" s="492" t="s">
        <v>91</v>
      </c>
      <c r="AD79" s="488">
        <v>4</v>
      </c>
      <c r="AE79" s="488" t="s">
        <v>117</v>
      </c>
      <c r="AF79" s="488">
        <v>5</v>
      </c>
      <c r="AG79" s="394" t="s">
        <v>92</v>
      </c>
    </row>
    <row r="80" spans="1:33" ht="20.100000000000001" customHeight="1">
      <c r="A80" s="15"/>
      <c r="B80" s="393"/>
      <c r="C80" s="495"/>
      <c r="D80" s="495"/>
      <c r="E80" s="495"/>
      <c r="G80" s="531"/>
      <c r="H80" s="531"/>
      <c r="I80" s="531"/>
      <c r="J80" s="531"/>
      <c r="K80" s="531"/>
      <c r="L80" s="531"/>
      <c r="M80" s="531"/>
      <c r="N80" s="494"/>
      <c r="O80" s="497"/>
      <c r="P80" s="185">
        <v>0</v>
      </c>
      <c r="Q80" s="17" t="s">
        <v>94</v>
      </c>
      <c r="R80" s="185">
        <v>0</v>
      </c>
      <c r="S80" s="497"/>
      <c r="T80" s="494"/>
      <c r="U80" s="562"/>
      <c r="V80" s="562"/>
      <c r="W80" s="562"/>
      <c r="X80" s="562"/>
      <c r="Y80" s="562"/>
      <c r="Z80" s="562"/>
      <c r="AA80" s="562"/>
      <c r="AC80" s="492"/>
      <c r="AD80" s="488"/>
      <c r="AE80" s="488"/>
      <c r="AF80" s="488"/>
      <c r="AG80" s="394"/>
    </row>
    <row r="81" spans="1:33" ht="20.100000000000001" customHeight="1">
      <c r="A81" s="15"/>
      <c r="C81" s="194"/>
      <c r="D81" s="194"/>
      <c r="E81" s="75"/>
      <c r="G81" s="176"/>
      <c r="H81" s="176"/>
      <c r="I81" s="176"/>
      <c r="J81" s="176"/>
      <c r="K81" s="176"/>
      <c r="L81" s="176"/>
      <c r="M81" s="176"/>
      <c r="N81" s="217"/>
      <c r="O81" s="185"/>
      <c r="P81" s="185"/>
      <c r="Q81" s="217"/>
      <c r="R81" s="217"/>
      <c r="S81" s="217"/>
      <c r="T81" s="185"/>
      <c r="U81" s="176"/>
      <c r="V81" s="176"/>
      <c r="W81" s="176"/>
      <c r="X81" s="176"/>
      <c r="Y81" s="176"/>
      <c r="Z81" s="176"/>
      <c r="AA81" s="176"/>
      <c r="AC81" s="180"/>
      <c r="AD81" s="188"/>
      <c r="AE81" s="61"/>
      <c r="AF81" s="61"/>
      <c r="AG81" s="115"/>
    </row>
    <row r="82" spans="1:33" ht="20.100000000000001" customHeight="1">
      <c r="A82" s="15"/>
      <c r="B82" s="393" t="s">
        <v>0</v>
      </c>
      <c r="C82" s="495">
        <v>0.62152777777777779</v>
      </c>
      <c r="D82" s="495"/>
      <c r="E82" s="495"/>
      <c r="G82" s="393" t="str">
        <f>W58</f>
        <v>エスペランサＭＯＫＡ</v>
      </c>
      <c r="H82" s="393"/>
      <c r="I82" s="393"/>
      <c r="J82" s="393"/>
      <c r="K82" s="393"/>
      <c r="L82" s="393"/>
      <c r="M82" s="393"/>
      <c r="N82" s="494">
        <f>P82+P83</f>
        <v>1</v>
      </c>
      <c r="O82" s="497" t="s">
        <v>9</v>
      </c>
      <c r="P82" s="185">
        <v>0</v>
      </c>
      <c r="Q82" s="17" t="s">
        <v>94</v>
      </c>
      <c r="R82" s="185">
        <v>4</v>
      </c>
      <c r="S82" s="497" t="s">
        <v>10</v>
      </c>
      <c r="T82" s="494">
        <f>R82+R83</f>
        <v>7</v>
      </c>
      <c r="U82" s="562" t="str">
        <f>AA58</f>
        <v>野原グランディオスＦＣ</v>
      </c>
      <c r="V82" s="562"/>
      <c r="W82" s="562"/>
      <c r="X82" s="562"/>
      <c r="Y82" s="562"/>
      <c r="Z82" s="562"/>
      <c r="AA82" s="562"/>
      <c r="AC82" s="492" t="s">
        <v>91</v>
      </c>
      <c r="AD82" s="488">
        <v>3</v>
      </c>
      <c r="AE82" s="488" t="s">
        <v>117</v>
      </c>
      <c r="AF82" s="488">
        <v>2</v>
      </c>
      <c r="AG82" s="394" t="s">
        <v>92</v>
      </c>
    </row>
    <row r="83" spans="1:33" ht="20.100000000000001" customHeight="1">
      <c r="A83" s="15"/>
      <c r="B83" s="393"/>
      <c r="C83" s="495"/>
      <c r="D83" s="495"/>
      <c r="E83" s="495"/>
      <c r="G83" s="393"/>
      <c r="H83" s="393"/>
      <c r="I83" s="393"/>
      <c r="J83" s="393"/>
      <c r="K83" s="393"/>
      <c r="L83" s="393"/>
      <c r="M83" s="393"/>
      <c r="N83" s="494"/>
      <c r="O83" s="497"/>
      <c r="P83" s="185">
        <v>1</v>
      </c>
      <c r="Q83" s="17" t="s">
        <v>94</v>
      </c>
      <c r="R83" s="185">
        <v>3</v>
      </c>
      <c r="S83" s="497"/>
      <c r="T83" s="494"/>
      <c r="U83" s="562"/>
      <c r="V83" s="562"/>
      <c r="W83" s="562"/>
      <c r="X83" s="562"/>
      <c r="Y83" s="562"/>
      <c r="Z83" s="562"/>
      <c r="AA83" s="562"/>
      <c r="AC83" s="492"/>
      <c r="AD83" s="488"/>
      <c r="AE83" s="488"/>
      <c r="AF83" s="488"/>
      <c r="AG83" s="394"/>
    </row>
    <row r="84" spans="1:33" ht="20.100000000000001" customHeight="1">
      <c r="B84" s="176"/>
      <c r="C84" s="116"/>
      <c r="D84" s="116"/>
      <c r="E84" s="116"/>
      <c r="G84" s="185"/>
      <c r="H84" s="185"/>
      <c r="I84" s="185"/>
      <c r="J84" s="185"/>
      <c r="K84" s="185"/>
      <c r="L84" s="185"/>
      <c r="M84" s="185"/>
      <c r="N84" s="117"/>
      <c r="O84" s="186"/>
      <c r="P84" s="185"/>
      <c r="Q84" s="17"/>
      <c r="R84" s="217"/>
      <c r="S84" s="186"/>
      <c r="T84" s="117"/>
      <c r="U84" s="185"/>
      <c r="V84" s="185"/>
      <c r="W84" s="185"/>
      <c r="X84" s="185"/>
      <c r="Y84" s="185"/>
      <c r="Z84" s="185"/>
      <c r="AA84" s="185"/>
      <c r="AB84" s="188"/>
      <c r="AC84" s="188"/>
      <c r="AF84" s="188"/>
      <c r="AG84" s="188"/>
    </row>
    <row r="85" spans="1:33" ht="20.100000000000001" customHeight="1">
      <c r="C85" s="510" t="str">
        <f>J54 &amp;"リーグ"</f>
        <v>Lリーグ</v>
      </c>
      <c r="D85" s="511"/>
      <c r="E85" s="511"/>
      <c r="F85" s="516"/>
      <c r="G85" s="452" t="str">
        <f>C87</f>
        <v>ＦＣ　ＣＡＳＡ　ＦＯＲＴＵＮＡ　ＯＹＡＭＡ</v>
      </c>
      <c r="H85" s="453"/>
      <c r="I85" s="448" t="str">
        <f>C89</f>
        <v>足利サッカークラブジュニア　Ｕ－９</v>
      </c>
      <c r="J85" s="449"/>
      <c r="K85" s="448" t="str">
        <f>C91</f>
        <v>緑が丘ＹＦＣサッカー教室</v>
      </c>
      <c r="L85" s="449"/>
      <c r="M85" s="518" t="s">
        <v>1</v>
      </c>
      <c r="N85" s="502" t="s">
        <v>2</v>
      </c>
      <c r="O85" s="502" t="s">
        <v>93</v>
      </c>
      <c r="P85" s="502" t="s">
        <v>3</v>
      </c>
      <c r="R85" s="410" t="str">
        <f>W54 &amp;"リーグ"</f>
        <v>LLリーグ</v>
      </c>
      <c r="S85" s="411"/>
      <c r="T85" s="411"/>
      <c r="U85" s="520"/>
      <c r="V85" s="436" t="str">
        <f>R87</f>
        <v>大谷北ＦＣフォルテ</v>
      </c>
      <c r="W85" s="437"/>
      <c r="X85" s="452" t="str">
        <f>R89</f>
        <v>エスペランサＭＯＫＡ</v>
      </c>
      <c r="Y85" s="453"/>
      <c r="Z85" s="440" t="str">
        <f>R91</f>
        <v>野原グランディオスＦＣ</v>
      </c>
      <c r="AA85" s="441"/>
      <c r="AB85" s="502" t="s">
        <v>1</v>
      </c>
      <c r="AC85" s="502" t="s">
        <v>2</v>
      </c>
      <c r="AD85" s="502" t="s">
        <v>93</v>
      </c>
      <c r="AE85" s="502" t="s">
        <v>3</v>
      </c>
    </row>
    <row r="86" spans="1:33" ht="20.100000000000001" customHeight="1">
      <c r="C86" s="513"/>
      <c r="D86" s="514"/>
      <c r="E86" s="514"/>
      <c r="F86" s="517"/>
      <c r="G86" s="454"/>
      <c r="H86" s="455"/>
      <c r="I86" s="450"/>
      <c r="J86" s="451"/>
      <c r="K86" s="450"/>
      <c r="L86" s="451"/>
      <c r="M86" s="519"/>
      <c r="N86" s="503"/>
      <c r="O86" s="503"/>
      <c r="P86" s="503"/>
      <c r="R86" s="413"/>
      <c r="S86" s="414"/>
      <c r="T86" s="414"/>
      <c r="U86" s="521"/>
      <c r="V86" s="438"/>
      <c r="W86" s="439"/>
      <c r="X86" s="454"/>
      <c r="Y86" s="455"/>
      <c r="Z86" s="442"/>
      <c r="AA86" s="443"/>
      <c r="AB86" s="503"/>
      <c r="AC86" s="503"/>
      <c r="AD86" s="503"/>
      <c r="AE86" s="503"/>
    </row>
    <row r="87" spans="1:33" ht="20.100000000000001" customHeight="1">
      <c r="C87" s="594" t="str">
        <f>F58</f>
        <v>ＦＣ　ＣＡＳＡ　ＦＯＲＴＵＮＡ　ＯＹＡＭＡ</v>
      </c>
      <c r="D87" s="595"/>
      <c r="E87" s="595"/>
      <c r="F87" s="596"/>
      <c r="G87" s="424"/>
      <c r="H87" s="425"/>
      <c r="I87" s="225">
        <f>N67</f>
        <v>2</v>
      </c>
      <c r="J87" s="225">
        <f>T67</f>
        <v>0</v>
      </c>
      <c r="K87" s="225">
        <f>N73</f>
        <v>3</v>
      </c>
      <c r="L87" s="225">
        <f>T73</f>
        <v>1</v>
      </c>
      <c r="M87" s="500">
        <f>COUNTIF(G88:L88,"○")*3+COUNTIF(G88:L88,"△")</f>
        <v>6</v>
      </c>
      <c r="N87" s="498">
        <f>O87-J87-L87</f>
        <v>4</v>
      </c>
      <c r="O87" s="498">
        <f>I87+K87</f>
        <v>5</v>
      </c>
      <c r="P87" s="498">
        <v>1</v>
      </c>
      <c r="R87" s="522" t="str">
        <f>S58</f>
        <v>大谷北ＦＣフォルテ</v>
      </c>
      <c r="S87" s="523"/>
      <c r="T87" s="523"/>
      <c r="U87" s="528"/>
      <c r="V87" s="424"/>
      <c r="W87" s="425"/>
      <c r="X87" s="225">
        <f>N70</f>
        <v>8</v>
      </c>
      <c r="Y87" s="225">
        <f>T70</f>
        <v>0</v>
      </c>
      <c r="Z87" s="225">
        <f>N76</f>
        <v>4</v>
      </c>
      <c r="AA87" s="225">
        <f>T76</f>
        <v>0</v>
      </c>
      <c r="AB87" s="500">
        <f>COUNTIF(V88:AA88,"○")*3+COUNTIF(V88:AA88,"△")</f>
        <v>6</v>
      </c>
      <c r="AC87" s="498">
        <f>AD87-Y87-AA87</f>
        <v>12</v>
      </c>
      <c r="AD87" s="498">
        <f>X87+Z87</f>
        <v>12</v>
      </c>
      <c r="AE87" s="498">
        <v>1</v>
      </c>
    </row>
    <row r="88" spans="1:33" ht="20.100000000000001" customHeight="1">
      <c r="C88" s="597"/>
      <c r="D88" s="598"/>
      <c r="E88" s="598"/>
      <c r="F88" s="599"/>
      <c r="G88" s="426"/>
      <c r="H88" s="427"/>
      <c r="I88" s="458" t="str">
        <f>IF(I87&gt;J87,"○",IF(I87&lt;J87,"×",IF(I87=J87,"△")))</f>
        <v>○</v>
      </c>
      <c r="J88" s="459"/>
      <c r="K88" s="458" t="str">
        <f>IF(K87&gt;L87,"○",IF(K87&lt;L87,"×",IF(K87=L87,"△")))</f>
        <v>○</v>
      </c>
      <c r="L88" s="459"/>
      <c r="M88" s="501"/>
      <c r="N88" s="499"/>
      <c r="O88" s="499"/>
      <c r="P88" s="499"/>
      <c r="R88" s="525"/>
      <c r="S88" s="526"/>
      <c r="T88" s="526"/>
      <c r="U88" s="529"/>
      <c r="V88" s="426"/>
      <c r="W88" s="427"/>
      <c r="X88" s="458" t="str">
        <f>IF(X87&gt;Y87,"○",IF(X87&lt;Y87,"×",IF(X87=Y87,"△")))</f>
        <v>○</v>
      </c>
      <c r="Y88" s="459"/>
      <c r="Z88" s="458" t="str">
        <f>IF(Z87&gt;AA87,"○",IF(Z87&lt;AA87,"×",IF(Z87=AA87,"△")))</f>
        <v>○</v>
      </c>
      <c r="AA88" s="459"/>
      <c r="AB88" s="501"/>
      <c r="AC88" s="499"/>
      <c r="AD88" s="499"/>
      <c r="AE88" s="499"/>
    </row>
    <row r="89" spans="1:33" ht="20.100000000000001" customHeight="1">
      <c r="C89" s="579" t="str">
        <f>J58</f>
        <v>足利サッカークラブジュニア　Ｕ－９</v>
      </c>
      <c r="D89" s="580"/>
      <c r="E89" s="580"/>
      <c r="F89" s="581"/>
      <c r="G89" s="225">
        <f>J87</f>
        <v>0</v>
      </c>
      <c r="H89" s="225">
        <f>I87</f>
        <v>2</v>
      </c>
      <c r="I89" s="424"/>
      <c r="J89" s="425"/>
      <c r="K89" s="225">
        <f>N79</f>
        <v>0</v>
      </c>
      <c r="L89" s="225">
        <f>T79</f>
        <v>1</v>
      </c>
      <c r="M89" s="500">
        <f>COUNTIF(G90:L90,"○")*3+COUNTIF(G90:L90,"△")</f>
        <v>0</v>
      </c>
      <c r="N89" s="498">
        <f>O89-H89-L89</f>
        <v>-3</v>
      </c>
      <c r="O89" s="498">
        <f>G89+K89</f>
        <v>0</v>
      </c>
      <c r="P89" s="498">
        <v>3</v>
      </c>
      <c r="R89" s="510" t="str">
        <f>W58</f>
        <v>エスペランサＭＯＫＡ</v>
      </c>
      <c r="S89" s="511"/>
      <c r="T89" s="511"/>
      <c r="U89" s="512"/>
      <c r="V89" s="225">
        <f>Y87</f>
        <v>0</v>
      </c>
      <c r="W89" s="225">
        <f>X87</f>
        <v>8</v>
      </c>
      <c r="X89" s="424"/>
      <c r="Y89" s="425"/>
      <c r="Z89" s="225">
        <f>N82</f>
        <v>1</v>
      </c>
      <c r="AA89" s="225">
        <f>T82</f>
        <v>7</v>
      </c>
      <c r="AB89" s="500">
        <f>COUNTIF(V90:AA90,"○")*3+COUNTIF(V90:AA90,"△")</f>
        <v>0</v>
      </c>
      <c r="AC89" s="498">
        <f>AD89-W89-AA89</f>
        <v>-14</v>
      </c>
      <c r="AD89" s="498">
        <f>V89+Z89</f>
        <v>1</v>
      </c>
      <c r="AE89" s="498">
        <v>3</v>
      </c>
    </row>
    <row r="90" spans="1:33" ht="20.100000000000001" customHeight="1">
      <c r="C90" s="582"/>
      <c r="D90" s="583"/>
      <c r="E90" s="583"/>
      <c r="F90" s="584"/>
      <c r="G90" s="458" t="str">
        <f>IF(G89&gt;H89,"○",IF(G89&lt;H89,"×",IF(G89=H89,"△")))</f>
        <v>×</v>
      </c>
      <c r="H90" s="459"/>
      <c r="I90" s="426"/>
      <c r="J90" s="427"/>
      <c r="K90" s="458" t="str">
        <f>IF(K89&gt;L89,"○",IF(K89&lt;L89,"×",IF(K89=L89,"△")))</f>
        <v>×</v>
      </c>
      <c r="L90" s="459"/>
      <c r="M90" s="501"/>
      <c r="N90" s="499"/>
      <c r="O90" s="499"/>
      <c r="P90" s="499"/>
      <c r="R90" s="513"/>
      <c r="S90" s="514"/>
      <c r="T90" s="514"/>
      <c r="U90" s="515"/>
      <c r="V90" s="458" t="str">
        <f>IF(V89&gt;W89,"○",IF(V89&lt;W89,"×",IF(V89=W89,"△")))</f>
        <v>×</v>
      </c>
      <c r="W90" s="459"/>
      <c r="X90" s="426"/>
      <c r="Y90" s="427"/>
      <c r="Z90" s="458" t="str">
        <f>IF(Z89&gt;AA89,"○",IF(Z89&lt;AA89,"×",IF(Z89=AA89,"△")))</f>
        <v>×</v>
      </c>
      <c r="AA90" s="459"/>
      <c r="AB90" s="501"/>
      <c r="AC90" s="499"/>
      <c r="AD90" s="499"/>
      <c r="AE90" s="499"/>
    </row>
    <row r="91" spans="1:33" ht="20.100000000000001" customHeight="1">
      <c r="C91" s="600" t="str">
        <f>N58</f>
        <v>緑が丘ＹＦＣサッカー教室</v>
      </c>
      <c r="D91" s="601"/>
      <c r="E91" s="601"/>
      <c r="F91" s="602"/>
      <c r="G91" s="225">
        <f>L87</f>
        <v>1</v>
      </c>
      <c r="H91" s="225">
        <f>K87</f>
        <v>3</v>
      </c>
      <c r="I91" s="225">
        <f>L89</f>
        <v>1</v>
      </c>
      <c r="J91" s="225">
        <f>K89</f>
        <v>0</v>
      </c>
      <c r="K91" s="424"/>
      <c r="L91" s="425"/>
      <c r="M91" s="500">
        <f>COUNTIF(G92:L92,"○")*3+COUNTIF(G92:L92,"△")</f>
        <v>3</v>
      </c>
      <c r="N91" s="498">
        <f>O91-H91-J91</f>
        <v>-1</v>
      </c>
      <c r="O91" s="498">
        <f>G91+I91</f>
        <v>2</v>
      </c>
      <c r="P91" s="498">
        <v>2</v>
      </c>
      <c r="R91" s="510" t="str">
        <f>AA58</f>
        <v>野原グランディオスＦＣ</v>
      </c>
      <c r="S91" s="511"/>
      <c r="T91" s="511"/>
      <c r="U91" s="512"/>
      <c r="V91" s="225">
        <f>AA87</f>
        <v>0</v>
      </c>
      <c r="W91" s="225">
        <f>Z87</f>
        <v>4</v>
      </c>
      <c r="X91" s="225">
        <f>AA89</f>
        <v>7</v>
      </c>
      <c r="Y91" s="225">
        <f>Z89</f>
        <v>1</v>
      </c>
      <c r="Z91" s="424"/>
      <c r="AA91" s="425"/>
      <c r="AB91" s="500">
        <f>COUNTIF(V92:AA92,"○")*3+COUNTIF(V92:AA92,"△")</f>
        <v>3</v>
      </c>
      <c r="AC91" s="498">
        <f>AD91-W91-Y91</f>
        <v>2</v>
      </c>
      <c r="AD91" s="498">
        <f>V91+X91</f>
        <v>7</v>
      </c>
      <c r="AE91" s="498">
        <v>2</v>
      </c>
    </row>
    <row r="92" spans="1:33" ht="20.100000000000001" customHeight="1">
      <c r="C92" s="603"/>
      <c r="D92" s="604"/>
      <c r="E92" s="604"/>
      <c r="F92" s="605"/>
      <c r="G92" s="458" t="str">
        <f>IF(G91&gt;H91,"○",IF(G91&lt;H91,"×",IF(G91=H91,"△")))</f>
        <v>×</v>
      </c>
      <c r="H92" s="459"/>
      <c r="I92" s="458" t="str">
        <f>IF(I91&gt;J91,"○",IF(I91&lt;J91,"×",IF(I91=J91,"△")))</f>
        <v>○</v>
      </c>
      <c r="J92" s="459"/>
      <c r="K92" s="426"/>
      <c r="L92" s="427"/>
      <c r="M92" s="501"/>
      <c r="N92" s="499"/>
      <c r="O92" s="499"/>
      <c r="P92" s="499"/>
      <c r="R92" s="513"/>
      <c r="S92" s="514"/>
      <c r="T92" s="514"/>
      <c r="U92" s="515"/>
      <c r="V92" s="458" t="str">
        <f>IF(V91&gt;W91,"○",IF(V91&lt;W91,"×",IF(V91=W91,"△")))</f>
        <v>×</v>
      </c>
      <c r="W92" s="459"/>
      <c r="X92" s="458" t="str">
        <f>IF(X91&gt;Y91,"○",IF(X91&lt;Y91,"×",IF(X91=Y91,"△")))</f>
        <v>○</v>
      </c>
      <c r="Y92" s="459"/>
      <c r="Z92" s="426"/>
      <c r="AA92" s="427"/>
      <c r="AB92" s="501"/>
      <c r="AC92" s="499"/>
      <c r="AD92" s="499"/>
      <c r="AE92" s="499"/>
    </row>
  </sheetData>
  <mergeCells count="433"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30" width="5.44140625" style="207" customWidth="1"/>
    <col min="31" max="31" width="6" style="207" customWidth="1"/>
    <col min="32" max="35" width="5.44140625" style="207" customWidth="1"/>
    <col min="36" max="257" width="9" style="207"/>
    <col min="258" max="285" width="5.6640625" style="207" customWidth="1"/>
    <col min="286" max="513" width="9" style="207"/>
    <col min="514" max="541" width="5.6640625" style="207" customWidth="1"/>
    <col min="542" max="769" width="9" style="207"/>
    <col min="770" max="797" width="5.6640625" style="207" customWidth="1"/>
    <col min="798" max="1025" width="9" style="207"/>
    <col min="1026" max="1053" width="5.6640625" style="207" customWidth="1"/>
    <col min="1054" max="1281" width="9" style="207"/>
    <col min="1282" max="1309" width="5.6640625" style="207" customWidth="1"/>
    <col min="1310" max="1537" width="9" style="207"/>
    <col min="1538" max="1565" width="5.6640625" style="207" customWidth="1"/>
    <col min="1566" max="1793" width="9" style="207"/>
    <col min="1794" max="1821" width="5.6640625" style="207" customWidth="1"/>
    <col min="1822" max="2049" width="9" style="207"/>
    <col min="2050" max="2077" width="5.6640625" style="207" customWidth="1"/>
    <col min="2078" max="2305" width="9" style="207"/>
    <col min="2306" max="2333" width="5.6640625" style="207" customWidth="1"/>
    <col min="2334" max="2561" width="9" style="207"/>
    <col min="2562" max="2589" width="5.6640625" style="207" customWidth="1"/>
    <col min="2590" max="2817" width="9" style="207"/>
    <col min="2818" max="2845" width="5.6640625" style="207" customWidth="1"/>
    <col min="2846" max="3073" width="9" style="207"/>
    <col min="3074" max="3101" width="5.6640625" style="207" customWidth="1"/>
    <col min="3102" max="3329" width="9" style="207"/>
    <col min="3330" max="3357" width="5.6640625" style="207" customWidth="1"/>
    <col min="3358" max="3585" width="9" style="207"/>
    <col min="3586" max="3613" width="5.6640625" style="207" customWidth="1"/>
    <col min="3614" max="3841" width="9" style="207"/>
    <col min="3842" max="3869" width="5.6640625" style="207" customWidth="1"/>
    <col min="3870" max="4097" width="9" style="207"/>
    <col min="4098" max="4125" width="5.6640625" style="207" customWidth="1"/>
    <col min="4126" max="4353" width="9" style="207"/>
    <col min="4354" max="4381" width="5.6640625" style="207" customWidth="1"/>
    <col min="4382" max="4609" width="9" style="207"/>
    <col min="4610" max="4637" width="5.6640625" style="207" customWidth="1"/>
    <col min="4638" max="4865" width="9" style="207"/>
    <col min="4866" max="4893" width="5.6640625" style="207" customWidth="1"/>
    <col min="4894" max="5121" width="9" style="207"/>
    <col min="5122" max="5149" width="5.6640625" style="207" customWidth="1"/>
    <col min="5150" max="5377" width="9" style="207"/>
    <col min="5378" max="5405" width="5.6640625" style="207" customWidth="1"/>
    <col min="5406" max="5633" width="9" style="207"/>
    <col min="5634" max="5661" width="5.6640625" style="207" customWidth="1"/>
    <col min="5662" max="5889" width="9" style="207"/>
    <col min="5890" max="5917" width="5.6640625" style="207" customWidth="1"/>
    <col min="5918" max="6145" width="9" style="207"/>
    <col min="6146" max="6173" width="5.6640625" style="207" customWidth="1"/>
    <col min="6174" max="6401" width="9" style="207"/>
    <col min="6402" max="6429" width="5.6640625" style="207" customWidth="1"/>
    <col min="6430" max="6657" width="9" style="207"/>
    <col min="6658" max="6685" width="5.6640625" style="207" customWidth="1"/>
    <col min="6686" max="6913" width="9" style="207"/>
    <col min="6914" max="6941" width="5.6640625" style="207" customWidth="1"/>
    <col min="6942" max="7169" width="9" style="207"/>
    <col min="7170" max="7197" width="5.6640625" style="207" customWidth="1"/>
    <col min="7198" max="7425" width="9" style="207"/>
    <col min="7426" max="7453" width="5.6640625" style="207" customWidth="1"/>
    <col min="7454" max="7681" width="9" style="207"/>
    <col min="7682" max="7709" width="5.6640625" style="207" customWidth="1"/>
    <col min="7710" max="7937" width="9" style="207"/>
    <col min="7938" max="7965" width="5.6640625" style="207" customWidth="1"/>
    <col min="7966" max="8193" width="9" style="207"/>
    <col min="8194" max="8221" width="5.6640625" style="207" customWidth="1"/>
    <col min="8222" max="8449" width="9" style="207"/>
    <col min="8450" max="8477" width="5.6640625" style="207" customWidth="1"/>
    <col min="8478" max="8705" width="9" style="207"/>
    <col min="8706" max="8733" width="5.6640625" style="207" customWidth="1"/>
    <col min="8734" max="8961" width="9" style="207"/>
    <col min="8962" max="8989" width="5.6640625" style="207" customWidth="1"/>
    <col min="8990" max="9217" width="9" style="207"/>
    <col min="9218" max="9245" width="5.6640625" style="207" customWidth="1"/>
    <col min="9246" max="9473" width="9" style="207"/>
    <col min="9474" max="9501" width="5.6640625" style="207" customWidth="1"/>
    <col min="9502" max="9729" width="9" style="207"/>
    <col min="9730" max="9757" width="5.6640625" style="207" customWidth="1"/>
    <col min="9758" max="9985" width="9" style="207"/>
    <col min="9986" max="10013" width="5.6640625" style="207" customWidth="1"/>
    <col min="10014" max="10241" width="9" style="207"/>
    <col min="10242" max="10269" width="5.6640625" style="207" customWidth="1"/>
    <col min="10270" max="10497" width="9" style="207"/>
    <col min="10498" max="10525" width="5.6640625" style="207" customWidth="1"/>
    <col min="10526" max="10753" width="9" style="207"/>
    <col min="10754" max="10781" width="5.6640625" style="207" customWidth="1"/>
    <col min="10782" max="11009" width="9" style="207"/>
    <col min="11010" max="11037" width="5.6640625" style="207" customWidth="1"/>
    <col min="11038" max="11265" width="9" style="207"/>
    <col min="11266" max="11293" width="5.6640625" style="207" customWidth="1"/>
    <col min="11294" max="11521" width="9" style="207"/>
    <col min="11522" max="11549" width="5.6640625" style="207" customWidth="1"/>
    <col min="11550" max="11777" width="9" style="207"/>
    <col min="11778" max="11805" width="5.6640625" style="207" customWidth="1"/>
    <col min="11806" max="12033" width="9" style="207"/>
    <col min="12034" max="12061" width="5.6640625" style="207" customWidth="1"/>
    <col min="12062" max="12289" width="9" style="207"/>
    <col min="12290" max="12317" width="5.6640625" style="207" customWidth="1"/>
    <col min="12318" max="12545" width="9" style="207"/>
    <col min="12546" max="12573" width="5.6640625" style="207" customWidth="1"/>
    <col min="12574" max="12801" width="9" style="207"/>
    <col min="12802" max="12829" width="5.6640625" style="207" customWidth="1"/>
    <col min="12830" max="13057" width="9" style="207"/>
    <col min="13058" max="13085" width="5.6640625" style="207" customWidth="1"/>
    <col min="13086" max="13313" width="9" style="207"/>
    <col min="13314" max="13341" width="5.6640625" style="207" customWidth="1"/>
    <col min="13342" max="13569" width="9" style="207"/>
    <col min="13570" max="13597" width="5.6640625" style="207" customWidth="1"/>
    <col min="13598" max="13825" width="9" style="207"/>
    <col min="13826" max="13853" width="5.6640625" style="207" customWidth="1"/>
    <col min="13854" max="14081" width="9" style="207"/>
    <col min="14082" max="14109" width="5.6640625" style="207" customWidth="1"/>
    <col min="14110" max="14337" width="9" style="207"/>
    <col min="14338" max="14365" width="5.6640625" style="207" customWidth="1"/>
    <col min="14366" max="14593" width="9" style="207"/>
    <col min="14594" max="14621" width="5.6640625" style="207" customWidth="1"/>
    <col min="14622" max="14849" width="9" style="207"/>
    <col min="14850" max="14877" width="5.6640625" style="207" customWidth="1"/>
    <col min="14878" max="15105" width="9" style="207"/>
    <col min="15106" max="15133" width="5.6640625" style="207" customWidth="1"/>
    <col min="15134" max="15361" width="9" style="207"/>
    <col min="15362" max="15389" width="5.6640625" style="207" customWidth="1"/>
    <col min="15390" max="15617" width="9" style="207"/>
    <col min="15618" max="15645" width="5.6640625" style="207" customWidth="1"/>
    <col min="15646" max="15873" width="9" style="207"/>
    <col min="15874" max="15901" width="5.6640625" style="207" customWidth="1"/>
    <col min="15902" max="16129" width="9" style="207"/>
    <col min="16130" max="16157" width="5.6640625" style="207" customWidth="1"/>
    <col min="16158" max="16384" width="9" style="207"/>
  </cols>
  <sheetData>
    <row r="1" spans="1:33" ht="21.75" customHeight="1">
      <c r="A1" s="9" t="str">
        <f>U10組合せ!H3</f>
        <v>■第1日　10月12日</v>
      </c>
      <c r="B1" s="57"/>
      <c r="C1" s="57"/>
      <c r="D1" s="57"/>
      <c r="E1" s="57"/>
      <c r="F1" s="57"/>
      <c r="G1" s="57"/>
      <c r="H1" s="57"/>
      <c r="I1" s="391" t="str">
        <f>U10組合せ!Q3</f>
        <v>１次ラウンド</v>
      </c>
      <c r="J1" s="391"/>
      <c r="K1" s="391"/>
      <c r="L1" s="391"/>
      <c r="M1" s="391"/>
      <c r="N1" s="84"/>
      <c r="O1" s="84"/>
      <c r="P1" s="84"/>
      <c r="Q1" s="84"/>
      <c r="R1" s="84"/>
      <c r="T1" s="392" t="s">
        <v>43</v>
      </c>
      <c r="U1" s="392"/>
      <c r="V1" s="392"/>
      <c r="W1" s="392"/>
      <c r="X1" s="391" t="str">
        <f>U10組合せ!AH56</f>
        <v>真岡ハイトラ運動公園多目的広場</v>
      </c>
      <c r="Y1" s="391"/>
      <c r="Z1" s="391"/>
      <c r="AA1" s="391"/>
      <c r="AB1" s="391"/>
      <c r="AC1" s="391"/>
      <c r="AD1" s="391"/>
      <c r="AE1" s="391"/>
      <c r="AF1" s="391"/>
      <c r="AG1" s="391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82"/>
      <c r="S2" s="182"/>
      <c r="T2" s="182"/>
      <c r="U2" s="18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392" t="s">
        <v>151</v>
      </c>
      <c r="J3" s="392"/>
      <c r="M3" s="182"/>
      <c r="R3" s="182"/>
      <c r="S3" s="182"/>
      <c r="T3" s="182"/>
      <c r="U3" s="182"/>
      <c r="V3" s="10"/>
      <c r="X3" s="392" t="s">
        <v>152</v>
      </c>
      <c r="Y3" s="392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19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1"/>
      <c r="Y4" s="3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47"/>
      <c r="E5" s="12"/>
      <c r="F5" s="12"/>
      <c r="G5" s="184"/>
      <c r="H5" s="11"/>
      <c r="I5" s="87"/>
      <c r="J5" s="239"/>
      <c r="K5" s="251"/>
      <c r="L5" s="252"/>
      <c r="M5" s="239"/>
      <c r="N5" s="239"/>
      <c r="O5" s="240"/>
      <c r="P5" s="1"/>
      <c r="Q5" s="1"/>
      <c r="R5" s="1"/>
      <c r="S5" s="47"/>
      <c r="T5" s="12"/>
      <c r="U5" s="12"/>
      <c r="V5" s="184"/>
      <c r="W5" s="11"/>
      <c r="X5" s="87"/>
      <c r="Y5" s="239"/>
      <c r="Z5" s="251"/>
      <c r="AA5" s="252"/>
      <c r="AB5" s="239"/>
      <c r="AC5" s="239"/>
      <c r="AD5" s="240"/>
    </row>
    <row r="6" spans="1:33" ht="20.100000000000001" customHeight="1">
      <c r="A6" s="1"/>
      <c r="B6" s="1"/>
      <c r="C6" s="393">
        <v>1</v>
      </c>
      <c r="D6" s="393"/>
      <c r="E6" s="176"/>
      <c r="F6" s="1"/>
      <c r="G6" s="393">
        <v>2</v>
      </c>
      <c r="H6" s="393"/>
      <c r="I6" s="176"/>
      <c r="J6" s="1"/>
      <c r="K6" s="393">
        <v>3</v>
      </c>
      <c r="L6" s="393"/>
      <c r="M6" s="176"/>
      <c r="N6" s="1"/>
      <c r="O6" s="393">
        <v>4</v>
      </c>
      <c r="P6" s="393"/>
      <c r="Q6" s="1"/>
      <c r="R6" s="393">
        <v>5</v>
      </c>
      <c r="S6" s="393"/>
      <c r="T6" s="176"/>
      <c r="U6" s="1"/>
      <c r="V6" s="393">
        <v>6</v>
      </c>
      <c r="W6" s="393"/>
      <c r="X6" s="176"/>
      <c r="Y6" s="1"/>
      <c r="Z6" s="393">
        <v>7</v>
      </c>
      <c r="AA6" s="393"/>
      <c r="AB6" s="176"/>
      <c r="AC6" s="1"/>
      <c r="AD6" s="393">
        <v>8</v>
      </c>
      <c r="AE6" s="393"/>
    </row>
    <row r="7" spans="1:33" ht="20.100000000000001" customHeight="1">
      <c r="A7" s="1"/>
      <c r="B7" s="1"/>
      <c r="C7" s="398" t="str">
        <f>U10組合せ!AF70</f>
        <v>坂西ジュニオール</v>
      </c>
      <c r="D7" s="398"/>
      <c r="E7" s="181"/>
      <c r="F7" s="177"/>
      <c r="G7" s="401" t="str">
        <f>U10組合せ!AF68</f>
        <v>国本ジュニアサッカークラブ</v>
      </c>
      <c r="H7" s="401"/>
      <c r="I7" s="181"/>
      <c r="J7" s="88"/>
      <c r="K7" s="401" t="str">
        <f>U10組合せ!AF66</f>
        <v>西原ＦＣ</v>
      </c>
      <c r="L7" s="401"/>
      <c r="M7" s="181"/>
      <c r="N7" s="88"/>
      <c r="O7" s="402" t="str">
        <f>U10組合せ!AF64</f>
        <v>Ｐｅｇａｓｕｓ藤岡２００７</v>
      </c>
      <c r="P7" s="402"/>
      <c r="Q7" s="88"/>
      <c r="R7" s="398" t="str">
        <f>U10組合せ!AF62</f>
        <v>ＨＦＣ．ＺＥＲＯ</v>
      </c>
      <c r="S7" s="398"/>
      <c r="T7" s="181"/>
      <c r="U7" s="88"/>
      <c r="V7" s="399" t="str">
        <f>U10組合せ!AF60</f>
        <v>ＳＵＧＡＯサッカークラブ</v>
      </c>
      <c r="W7" s="399"/>
      <c r="X7" s="181"/>
      <c r="Y7" s="88"/>
      <c r="Z7" s="401" t="str">
        <f>U10組合せ!AF58</f>
        <v>阿久津サッカークラブ</v>
      </c>
      <c r="AA7" s="401"/>
      <c r="AB7" s="181"/>
      <c r="AC7" s="88"/>
      <c r="AD7" s="486" t="str">
        <f>U10組合せ!AF56</f>
        <v>ＦＣ　ＶＡＬＯＮ</v>
      </c>
      <c r="AE7" s="486"/>
    </row>
    <row r="8" spans="1:33" ht="20.100000000000001" customHeight="1">
      <c r="A8" s="1"/>
      <c r="B8" s="1"/>
      <c r="C8" s="398"/>
      <c r="D8" s="398"/>
      <c r="E8" s="181"/>
      <c r="F8" s="177"/>
      <c r="G8" s="401"/>
      <c r="H8" s="401"/>
      <c r="I8" s="181"/>
      <c r="J8" s="88"/>
      <c r="K8" s="401"/>
      <c r="L8" s="401"/>
      <c r="M8" s="181"/>
      <c r="N8" s="88"/>
      <c r="O8" s="402"/>
      <c r="P8" s="402"/>
      <c r="Q8" s="88"/>
      <c r="R8" s="398"/>
      <c r="S8" s="398"/>
      <c r="T8" s="181"/>
      <c r="U8" s="88"/>
      <c r="V8" s="399"/>
      <c r="W8" s="399"/>
      <c r="X8" s="181"/>
      <c r="Y8" s="88"/>
      <c r="Z8" s="401"/>
      <c r="AA8" s="401"/>
      <c r="AB8" s="181"/>
      <c r="AC8" s="88"/>
      <c r="AD8" s="486"/>
      <c r="AE8" s="486"/>
    </row>
    <row r="9" spans="1:33" ht="20.100000000000001" customHeight="1">
      <c r="A9" s="1"/>
      <c r="B9" s="1"/>
      <c r="C9" s="398"/>
      <c r="D9" s="398"/>
      <c r="E9" s="181"/>
      <c r="F9" s="177"/>
      <c r="G9" s="401"/>
      <c r="H9" s="401"/>
      <c r="I9" s="181"/>
      <c r="J9" s="88"/>
      <c r="K9" s="401"/>
      <c r="L9" s="401"/>
      <c r="M9" s="181"/>
      <c r="N9" s="88"/>
      <c r="O9" s="402"/>
      <c r="P9" s="402"/>
      <c r="Q9" s="88"/>
      <c r="R9" s="398"/>
      <c r="S9" s="398"/>
      <c r="T9" s="181"/>
      <c r="U9" s="88"/>
      <c r="V9" s="399"/>
      <c r="W9" s="399"/>
      <c r="X9" s="181"/>
      <c r="Y9" s="88"/>
      <c r="Z9" s="401"/>
      <c r="AA9" s="401"/>
      <c r="AB9" s="181"/>
      <c r="AC9" s="88"/>
      <c r="AD9" s="486"/>
      <c r="AE9" s="486"/>
    </row>
    <row r="10" spans="1:33" ht="19.5" customHeight="1">
      <c r="A10" s="1"/>
      <c r="B10" s="1"/>
      <c r="C10" s="398"/>
      <c r="D10" s="398"/>
      <c r="E10" s="181"/>
      <c r="F10" s="177"/>
      <c r="G10" s="401"/>
      <c r="H10" s="401"/>
      <c r="I10" s="181"/>
      <c r="J10" s="88"/>
      <c r="K10" s="401"/>
      <c r="L10" s="401"/>
      <c r="M10" s="181"/>
      <c r="N10" s="88"/>
      <c r="O10" s="402"/>
      <c r="P10" s="402"/>
      <c r="Q10" s="88"/>
      <c r="R10" s="398"/>
      <c r="S10" s="398"/>
      <c r="T10" s="181"/>
      <c r="U10" s="88"/>
      <c r="V10" s="399"/>
      <c r="W10" s="399"/>
      <c r="X10" s="181"/>
      <c r="Y10" s="88"/>
      <c r="Z10" s="401"/>
      <c r="AA10" s="401"/>
      <c r="AB10" s="181"/>
      <c r="AC10" s="88"/>
      <c r="AD10" s="486"/>
      <c r="AE10" s="486"/>
    </row>
    <row r="11" spans="1:33" ht="20.100000000000001" customHeight="1">
      <c r="A11" s="1"/>
      <c r="B11" s="1"/>
      <c r="C11" s="398"/>
      <c r="D11" s="398"/>
      <c r="E11" s="181"/>
      <c r="F11" s="177"/>
      <c r="G11" s="401"/>
      <c r="H11" s="401"/>
      <c r="I11" s="181"/>
      <c r="J11" s="88"/>
      <c r="K11" s="401"/>
      <c r="L11" s="401"/>
      <c r="M11" s="181"/>
      <c r="N11" s="88"/>
      <c r="O11" s="402"/>
      <c r="P11" s="402"/>
      <c r="Q11" s="88"/>
      <c r="R11" s="398"/>
      <c r="S11" s="398"/>
      <c r="T11" s="181"/>
      <c r="U11" s="88"/>
      <c r="V11" s="399"/>
      <c r="W11" s="399"/>
      <c r="X11" s="181"/>
      <c r="Y11" s="88"/>
      <c r="Z11" s="401"/>
      <c r="AA11" s="401"/>
      <c r="AB11" s="181"/>
      <c r="AC11" s="88"/>
      <c r="AD11" s="486"/>
      <c r="AE11" s="486"/>
    </row>
    <row r="12" spans="1:33" ht="20.100000000000001" customHeight="1">
      <c r="A12" s="1"/>
      <c r="B12" s="1"/>
      <c r="C12" s="398"/>
      <c r="D12" s="398"/>
      <c r="E12" s="181"/>
      <c r="F12" s="177"/>
      <c r="G12" s="401"/>
      <c r="H12" s="401"/>
      <c r="I12" s="181"/>
      <c r="J12" s="88"/>
      <c r="K12" s="401"/>
      <c r="L12" s="401"/>
      <c r="M12" s="181"/>
      <c r="N12" s="88"/>
      <c r="O12" s="402"/>
      <c r="P12" s="402"/>
      <c r="Q12" s="88"/>
      <c r="R12" s="398"/>
      <c r="S12" s="398"/>
      <c r="T12" s="181"/>
      <c r="U12" s="88"/>
      <c r="V12" s="399"/>
      <c r="W12" s="399"/>
      <c r="X12" s="181"/>
      <c r="Y12" s="88"/>
      <c r="Z12" s="401"/>
      <c r="AA12" s="401"/>
      <c r="AB12" s="181"/>
      <c r="AC12" s="88"/>
      <c r="AD12" s="486"/>
      <c r="AE12" s="486"/>
    </row>
    <row r="13" spans="1:33" ht="20.100000000000001" customHeight="1">
      <c r="A13" s="1"/>
      <c r="B13" s="1"/>
      <c r="C13" s="398"/>
      <c r="D13" s="398"/>
      <c r="E13" s="181"/>
      <c r="F13" s="177"/>
      <c r="G13" s="401"/>
      <c r="H13" s="401"/>
      <c r="I13" s="181"/>
      <c r="J13" s="88"/>
      <c r="K13" s="401"/>
      <c r="L13" s="401"/>
      <c r="M13" s="181"/>
      <c r="N13" s="88"/>
      <c r="O13" s="402"/>
      <c r="P13" s="402"/>
      <c r="Q13" s="88"/>
      <c r="R13" s="398"/>
      <c r="S13" s="398"/>
      <c r="T13" s="181"/>
      <c r="U13" s="88"/>
      <c r="V13" s="399"/>
      <c r="W13" s="399"/>
      <c r="X13" s="181"/>
      <c r="Y13" s="88"/>
      <c r="Z13" s="401"/>
      <c r="AA13" s="401"/>
      <c r="AB13" s="181"/>
      <c r="AC13" s="88"/>
      <c r="AD13" s="486"/>
      <c r="AE13" s="486"/>
    </row>
    <row r="14" spans="1:33" ht="19.5" customHeight="1">
      <c r="A14" s="1"/>
      <c r="B14" s="1"/>
      <c r="C14" s="398"/>
      <c r="D14" s="398"/>
      <c r="E14" s="181"/>
      <c r="F14" s="177"/>
      <c r="G14" s="401"/>
      <c r="H14" s="401"/>
      <c r="I14" s="181"/>
      <c r="J14" s="88"/>
      <c r="K14" s="401"/>
      <c r="L14" s="401"/>
      <c r="M14" s="181"/>
      <c r="N14" s="88"/>
      <c r="O14" s="402"/>
      <c r="P14" s="402"/>
      <c r="Q14" s="88"/>
      <c r="R14" s="398"/>
      <c r="S14" s="398"/>
      <c r="T14" s="181"/>
      <c r="U14" s="88"/>
      <c r="V14" s="399"/>
      <c r="W14" s="399"/>
      <c r="X14" s="181"/>
      <c r="Y14" s="88"/>
      <c r="Z14" s="401"/>
      <c r="AA14" s="401"/>
      <c r="AB14" s="181"/>
      <c r="AC14" s="88"/>
      <c r="AD14" s="486"/>
      <c r="AE14" s="486"/>
    </row>
    <row r="15" spans="1:33" ht="19.2">
      <c r="B15" s="59" t="s">
        <v>85</v>
      </c>
      <c r="D15" s="59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87"/>
      <c r="AD15" s="178" t="s">
        <v>118</v>
      </c>
      <c r="AE15" s="178" t="s">
        <v>117</v>
      </c>
      <c r="AF15" s="178" t="s">
        <v>119</v>
      </c>
      <c r="AG15" s="90"/>
    </row>
    <row r="16" spans="1:33" ht="13.5" customHeight="1">
      <c r="B16" s="393" t="s">
        <v>86</v>
      </c>
      <c r="C16" s="393" t="s">
        <v>4</v>
      </c>
      <c r="D16" s="403">
        <v>0.5</v>
      </c>
      <c r="E16" s="403"/>
      <c r="F16" s="403"/>
      <c r="G16" s="396" t="str">
        <f>C7</f>
        <v>坂西ジュニオール</v>
      </c>
      <c r="H16" s="396"/>
      <c r="I16" s="396"/>
      <c r="J16" s="396"/>
      <c r="K16" s="396"/>
      <c r="L16" s="396"/>
      <c r="M16" s="396"/>
      <c r="N16" s="395">
        <f>P16+P17</f>
        <v>0</v>
      </c>
      <c r="O16" s="405" t="s">
        <v>9</v>
      </c>
      <c r="P16" s="189">
        <v>0</v>
      </c>
      <c r="Q16" s="189" t="s">
        <v>39</v>
      </c>
      <c r="R16" s="189">
        <v>1</v>
      </c>
      <c r="S16" s="405" t="s">
        <v>10</v>
      </c>
      <c r="T16" s="395">
        <f>R16+R17</f>
        <v>1</v>
      </c>
      <c r="U16" s="407" t="str">
        <f>G7</f>
        <v>国本ジュニアサッカークラブ</v>
      </c>
      <c r="V16" s="407"/>
      <c r="W16" s="407"/>
      <c r="X16" s="407"/>
      <c r="Y16" s="407"/>
      <c r="Z16" s="407"/>
      <c r="AA16" s="407"/>
      <c r="AC16" s="397" t="s">
        <v>91</v>
      </c>
      <c r="AD16" s="406">
        <v>5</v>
      </c>
      <c r="AE16" s="406" t="s">
        <v>117</v>
      </c>
      <c r="AF16" s="406">
        <v>6</v>
      </c>
      <c r="AG16" s="394" t="s">
        <v>92</v>
      </c>
    </row>
    <row r="17" spans="2:33" ht="14.1" customHeight="1">
      <c r="B17" s="393"/>
      <c r="C17" s="393"/>
      <c r="D17" s="403"/>
      <c r="E17" s="403"/>
      <c r="F17" s="403"/>
      <c r="G17" s="396"/>
      <c r="H17" s="396"/>
      <c r="I17" s="396"/>
      <c r="J17" s="396"/>
      <c r="K17" s="396"/>
      <c r="L17" s="396"/>
      <c r="M17" s="396"/>
      <c r="N17" s="395"/>
      <c r="O17" s="405"/>
      <c r="P17" s="189">
        <v>0</v>
      </c>
      <c r="Q17" s="189" t="s">
        <v>39</v>
      </c>
      <c r="R17" s="189">
        <v>0</v>
      </c>
      <c r="S17" s="405"/>
      <c r="T17" s="395"/>
      <c r="U17" s="407"/>
      <c r="V17" s="407"/>
      <c r="W17" s="407"/>
      <c r="X17" s="407"/>
      <c r="Y17" s="407"/>
      <c r="Z17" s="407"/>
      <c r="AA17" s="407"/>
      <c r="AC17" s="397"/>
      <c r="AD17" s="406"/>
      <c r="AE17" s="406"/>
      <c r="AF17" s="406"/>
      <c r="AG17" s="394"/>
    </row>
    <row r="18" spans="2:33" ht="14.1" customHeight="1">
      <c r="B18" s="393" t="s">
        <v>87</v>
      </c>
      <c r="C18" s="393" t="s">
        <v>4</v>
      </c>
      <c r="D18" s="403">
        <v>0.5</v>
      </c>
      <c r="E18" s="403"/>
      <c r="F18" s="403"/>
      <c r="G18" s="396" t="str">
        <f>K7</f>
        <v>西原ＦＣ</v>
      </c>
      <c r="H18" s="396"/>
      <c r="I18" s="396"/>
      <c r="J18" s="396"/>
      <c r="K18" s="396"/>
      <c r="L18" s="396"/>
      <c r="M18" s="396"/>
      <c r="N18" s="395">
        <f>P18+P19</f>
        <v>0</v>
      </c>
      <c r="O18" s="405" t="s">
        <v>9</v>
      </c>
      <c r="P18" s="189">
        <v>0</v>
      </c>
      <c r="Q18" s="189" t="s">
        <v>39</v>
      </c>
      <c r="R18" s="189">
        <v>0</v>
      </c>
      <c r="S18" s="405" t="s">
        <v>10</v>
      </c>
      <c r="T18" s="395">
        <f>R18+R19</f>
        <v>1</v>
      </c>
      <c r="U18" s="404" t="str">
        <f>O7</f>
        <v>Ｐｅｇａｓｕｓ藤岡２００７</v>
      </c>
      <c r="V18" s="404"/>
      <c r="W18" s="404"/>
      <c r="X18" s="404"/>
      <c r="Y18" s="404"/>
      <c r="Z18" s="404"/>
      <c r="AA18" s="404"/>
      <c r="AC18" s="397" t="s">
        <v>91</v>
      </c>
      <c r="AD18" s="406">
        <v>7</v>
      </c>
      <c r="AE18" s="406" t="s">
        <v>117</v>
      </c>
      <c r="AF18" s="406">
        <v>8</v>
      </c>
      <c r="AG18" s="394" t="s">
        <v>92</v>
      </c>
    </row>
    <row r="19" spans="2:33" ht="14.1" customHeight="1">
      <c r="B19" s="393"/>
      <c r="C19" s="393"/>
      <c r="D19" s="403"/>
      <c r="E19" s="403"/>
      <c r="F19" s="403"/>
      <c r="G19" s="396"/>
      <c r="H19" s="396"/>
      <c r="I19" s="396"/>
      <c r="J19" s="396"/>
      <c r="K19" s="396"/>
      <c r="L19" s="396"/>
      <c r="M19" s="396"/>
      <c r="N19" s="395"/>
      <c r="O19" s="405"/>
      <c r="P19" s="189">
        <v>0</v>
      </c>
      <c r="Q19" s="189" t="s">
        <v>39</v>
      </c>
      <c r="R19" s="189">
        <v>1</v>
      </c>
      <c r="S19" s="405"/>
      <c r="T19" s="395"/>
      <c r="U19" s="404"/>
      <c r="V19" s="404"/>
      <c r="W19" s="404"/>
      <c r="X19" s="404"/>
      <c r="Y19" s="404"/>
      <c r="Z19" s="404"/>
      <c r="AA19" s="404"/>
      <c r="AC19" s="397"/>
      <c r="AD19" s="406"/>
      <c r="AE19" s="406"/>
      <c r="AF19" s="406"/>
      <c r="AG19" s="394"/>
    </row>
    <row r="20" spans="2:33" ht="14.1" customHeight="1">
      <c r="B20" s="393" t="s">
        <v>86</v>
      </c>
      <c r="C20" s="393" t="s">
        <v>5</v>
      </c>
      <c r="D20" s="403">
        <v>0.52430555555555558</v>
      </c>
      <c r="E20" s="403"/>
      <c r="F20" s="403"/>
      <c r="G20" s="396" t="str">
        <f>R7</f>
        <v>ＨＦＣ．ＺＥＲＯ</v>
      </c>
      <c r="H20" s="396"/>
      <c r="I20" s="396"/>
      <c r="J20" s="396"/>
      <c r="K20" s="396"/>
      <c r="L20" s="396"/>
      <c r="M20" s="396"/>
      <c r="N20" s="395">
        <f>P20+P21</f>
        <v>0</v>
      </c>
      <c r="O20" s="405" t="s">
        <v>9</v>
      </c>
      <c r="P20" s="189">
        <v>0</v>
      </c>
      <c r="Q20" s="189" t="s">
        <v>39</v>
      </c>
      <c r="R20" s="189">
        <v>0</v>
      </c>
      <c r="S20" s="405" t="s">
        <v>10</v>
      </c>
      <c r="T20" s="395">
        <f>R20+R21</f>
        <v>2</v>
      </c>
      <c r="U20" s="404" t="str">
        <f>V7</f>
        <v>ＳＵＧＡＯサッカークラブ</v>
      </c>
      <c r="V20" s="404"/>
      <c r="W20" s="404"/>
      <c r="X20" s="404"/>
      <c r="Y20" s="404"/>
      <c r="Z20" s="404"/>
      <c r="AA20" s="404"/>
      <c r="AC20" s="397" t="s">
        <v>91</v>
      </c>
      <c r="AD20" s="406">
        <v>1</v>
      </c>
      <c r="AE20" s="406" t="s">
        <v>117</v>
      </c>
      <c r="AF20" s="406">
        <v>2</v>
      </c>
      <c r="AG20" s="394" t="s">
        <v>92</v>
      </c>
    </row>
    <row r="21" spans="2:33" ht="14.1" customHeight="1">
      <c r="B21" s="393"/>
      <c r="C21" s="393"/>
      <c r="D21" s="403"/>
      <c r="E21" s="403"/>
      <c r="F21" s="403"/>
      <c r="G21" s="396"/>
      <c r="H21" s="396"/>
      <c r="I21" s="396"/>
      <c r="J21" s="396"/>
      <c r="K21" s="396"/>
      <c r="L21" s="396"/>
      <c r="M21" s="396"/>
      <c r="N21" s="395"/>
      <c r="O21" s="405"/>
      <c r="P21" s="189">
        <v>0</v>
      </c>
      <c r="Q21" s="189" t="s">
        <v>39</v>
      </c>
      <c r="R21" s="189">
        <v>2</v>
      </c>
      <c r="S21" s="405"/>
      <c r="T21" s="395"/>
      <c r="U21" s="404"/>
      <c r="V21" s="404"/>
      <c r="W21" s="404"/>
      <c r="X21" s="404"/>
      <c r="Y21" s="404"/>
      <c r="Z21" s="404"/>
      <c r="AA21" s="404"/>
      <c r="AC21" s="397"/>
      <c r="AD21" s="406"/>
      <c r="AE21" s="406"/>
      <c r="AF21" s="406"/>
      <c r="AG21" s="394"/>
    </row>
    <row r="22" spans="2:33" ht="14.1" customHeight="1">
      <c r="B22" s="393" t="s">
        <v>87</v>
      </c>
      <c r="C22" s="393" t="s">
        <v>5</v>
      </c>
      <c r="D22" s="403">
        <v>0.52430555555555558</v>
      </c>
      <c r="E22" s="403"/>
      <c r="F22" s="403"/>
      <c r="G22" s="396" t="str">
        <f>Z7</f>
        <v>阿久津サッカークラブ</v>
      </c>
      <c r="H22" s="396"/>
      <c r="I22" s="396"/>
      <c r="J22" s="396"/>
      <c r="K22" s="396"/>
      <c r="L22" s="396"/>
      <c r="M22" s="396"/>
      <c r="N22" s="395">
        <f>P22+P23</f>
        <v>0</v>
      </c>
      <c r="O22" s="405" t="s">
        <v>9</v>
      </c>
      <c r="P22" s="189">
        <v>0</v>
      </c>
      <c r="Q22" s="189" t="s">
        <v>39</v>
      </c>
      <c r="R22" s="189">
        <v>2</v>
      </c>
      <c r="S22" s="405" t="s">
        <v>10</v>
      </c>
      <c r="T22" s="395">
        <f>R22+R23</f>
        <v>9</v>
      </c>
      <c r="U22" s="404" t="str">
        <f>AD7</f>
        <v>ＦＣ　ＶＡＬＯＮ</v>
      </c>
      <c r="V22" s="404"/>
      <c r="W22" s="404"/>
      <c r="X22" s="404"/>
      <c r="Y22" s="404"/>
      <c r="Z22" s="404"/>
      <c r="AA22" s="404"/>
      <c r="AC22" s="397" t="s">
        <v>91</v>
      </c>
      <c r="AD22" s="406">
        <v>3</v>
      </c>
      <c r="AE22" s="406" t="s">
        <v>117</v>
      </c>
      <c r="AF22" s="406">
        <v>4</v>
      </c>
      <c r="AG22" s="394" t="s">
        <v>92</v>
      </c>
    </row>
    <row r="23" spans="2:33" ht="14.1" customHeight="1">
      <c r="B23" s="393"/>
      <c r="C23" s="393"/>
      <c r="D23" s="403"/>
      <c r="E23" s="403"/>
      <c r="F23" s="403"/>
      <c r="G23" s="396"/>
      <c r="H23" s="396"/>
      <c r="I23" s="396"/>
      <c r="J23" s="396"/>
      <c r="K23" s="396"/>
      <c r="L23" s="396"/>
      <c r="M23" s="396"/>
      <c r="N23" s="395"/>
      <c r="O23" s="405"/>
      <c r="P23" s="189">
        <v>0</v>
      </c>
      <c r="Q23" s="189" t="s">
        <v>39</v>
      </c>
      <c r="R23" s="189">
        <v>7</v>
      </c>
      <c r="S23" s="405"/>
      <c r="T23" s="395"/>
      <c r="U23" s="404"/>
      <c r="V23" s="404"/>
      <c r="W23" s="404"/>
      <c r="X23" s="404"/>
      <c r="Y23" s="404"/>
      <c r="Z23" s="404"/>
      <c r="AA23" s="404"/>
      <c r="AC23" s="397"/>
      <c r="AD23" s="406"/>
      <c r="AE23" s="406"/>
      <c r="AF23" s="406"/>
      <c r="AG23" s="394"/>
    </row>
    <row r="24" spans="2:33" ht="14.1" customHeight="1">
      <c r="B24" s="393" t="s">
        <v>86</v>
      </c>
      <c r="C24" s="393" t="s">
        <v>6</v>
      </c>
      <c r="D24" s="403">
        <v>0.54861111111111116</v>
      </c>
      <c r="E24" s="403"/>
      <c r="F24" s="403"/>
      <c r="G24" s="408" t="str">
        <f>C7</f>
        <v>坂西ジュニオール</v>
      </c>
      <c r="H24" s="408"/>
      <c r="I24" s="408"/>
      <c r="J24" s="408"/>
      <c r="K24" s="408"/>
      <c r="L24" s="408"/>
      <c r="M24" s="408"/>
      <c r="N24" s="395">
        <f>P24+P25</f>
        <v>1</v>
      </c>
      <c r="O24" s="405" t="s">
        <v>9</v>
      </c>
      <c r="P24" s="189">
        <v>1</v>
      </c>
      <c r="Q24" s="189" t="s">
        <v>39</v>
      </c>
      <c r="R24" s="189">
        <v>0</v>
      </c>
      <c r="S24" s="405" t="s">
        <v>10</v>
      </c>
      <c r="T24" s="395">
        <f>R24+R25</f>
        <v>1</v>
      </c>
      <c r="U24" s="408" t="str">
        <f>K7</f>
        <v>西原ＦＣ</v>
      </c>
      <c r="V24" s="408"/>
      <c r="W24" s="408"/>
      <c r="X24" s="408"/>
      <c r="Y24" s="408"/>
      <c r="Z24" s="408"/>
      <c r="AA24" s="408"/>
      <c r="AC24" s="397" t="s">
        <v>91</v>
      </c>
      <c r="AD24" s="406">
        <v>6</v>
      </c>
      <c r="AE24" s="406" t="s">
        <v>117</v>
      </c>
      <c r="AF24" s="406">
        <v>7</v>
      </c>
      <c r="AG24" s="394" t="s">
        <v>92</v>
      </c>
    </row>
    <row r="25" spans="2:33" ht="14.1" customHeight="1">
      <c r="B25" s="393"/>
      <c r="C25" s="393"/>
      <c r="D25" s="403"/>
      <c r="E25" s="403"/>
      <c r="F25" s="403"/>
      <c r="G25" s="408"/>
      <c r="H25" s="408"/>
      <c r="I25" s="408"/>
      <c r="J25" s="408"/>
      <c r="K25" s="408"/>
      <c r="L25" s="408"/>
      <c r="M25" s="408"/>
      <c r="N25" s="395"/>
      <c r="O25" s="405"/>
      <c r="P25" s="189">
        <v>0</v>
      </c>
      <c r="Q25" s="189" t="s">
        <v>39</v>
      </c>
      <c r="R25" s="189">
        <v>1</v>
      </c>
      <c r="S25" s="405"/>
      <c r="T25" s="395"/>
      <c r="U25" s="408"/>
      <c r="V25" s="408"/>
      <c r="W25" s="408"/>
      <c r="X25" s="408"/>
      <c r="Y25" s="408"/>
      <c r="Z25" s="408"/>
      <c r="AA25" s="408"/>
      <c r="AC25" s="397"/>
      <c r="AD25" s="406"/>
      <c r="AE25" s="406"/>
      <c r="AF25" s="406"/>
      <c r="AG25" s="394"/>
    </row>
    <row r="26" spans="2:33" ht="14.1" customHeight="1">
      <c r="B26" s="393" t="s">
        <v>87</v>
      </c>
      <c r="C26" s="393" t="s">
        <v>6</v>
      </c>
      <c r="D26" s="403">
        <v>0.54861111111111116</v>
      </c>
      <c r="E26" s="403"/>
      <c r="F26" s="403"/>
      <c r="G26" s="409" t="str">
        <f>G7</f>
        <v>国本ジュニアサッカークラブ</v>
      </c>
      <c r="H26" s="409"/>
      <c r="I26" s="409"/>
      <c r="J26" s="409"/>
      <c r="K26" s="409"/>
      <c r="L26" s="409"/>
      <c r="M26" s="409"/>
      <c r="N26" s="395">
        <f>P26+P27</f>
        <v>0</v>
      </c>
      <c r="O26" s="405" t="s">
        <v>9</v>
      </c>
      <c r="P26" s="189">
        <v>0</v>
      </c>
      <c r="Q26" s="189" t="s">
        <v>39</v>
      </c>
      <c r="R26" s="189">
        <v>0</v>
      </c>
      <c r="S26" s="405" t="s">
        <v>10</v>
      </c>
      <c r="T26" s="395">
        <f>R26+R27</f>
        <v>0</v>
      </c>
      <c r="U26" s="408" t="str">
        <f>O7</f>
        <v>Ｐｅｇａｓｕｓ藤岡２００７</v>
      </c>
      <c r="V26" s="408"/>
      <c r="W26" s="408"/>
      <c r="X26" s="408"/>
      <c r="Y26" s="408"/>
      <c r="Z26" s="408"/>
      <c r="AA26" s="408"/>
      <c r="AC26" s="397" t="s">
        <v>91</v>
      </c>
      <c r="AD26" s="406">
        <v>8</v>
      </c>
      <c r="AE26" s="406" t="s">
        <v>117</v>
      </c>
      <c r="AF26" s="406">
        <v>5</v>
      </c>
      <c r="AG26" s="394" t="s">
        <v>92</v>
      </c>
    </row>
    <row r="27" spans="2:33" ht="14.1" customHeight="1">
      <c r="B27" s="393"/>
      <c r="C27" s="393"/>
      <c r="D27" s="403"/>
      <c r="E27" s="403"/>
      <c r="F27" s="403"/>
      <c r="G27" s="409"/>
      <c r="H27" s="409"/>
      <c r="I27" s="409"/>
      <c r="J27" s="409"/>
      <c r="K27" s="409"/>
      <c r="L27" s="409"/>
      <c r="M27" s="409"/>
      <c r="N27" s="395"/>
      <c r="O27" s="405"/>
      <c r="P27" s="189">
        <v>0</v>
      </c>
      <c r="Q27" s="189" t="s">
        <v>39</v>
      </c>
      <c r="R27" s="189">
        <v>0</v>
      </c>
      <c r="S27" s="405"/>
      <c r="T27" s="395"/>
      <c r="U27" s="408"/>
      <c r="V27" s="408"/>
      <c r="W27" s="408"/>
      <c r="X27" s="408"/>
      <c r="Y27" s="408"/>
      <c r="Z27" s="408"/>
      <c r="AA27" s="408"/>
      <c r="AC27" s="397"/>
      <c r="AD27" s="406"/>
      <c r="AE27" s="406"/>
      <c r="AF27" s="406"/>
      <c r="AG27" s="394"/>
    </row>
    <row r="28" spans="2:33" ht="14.1" customHeight="1">
      <c r="B28" s="393" t="s">
        <v>86</v>
      </c>
      <c r="C28" s="393" t="s">
        <v>7</v>
      </c>
      <c r="D28" s="403">
        <v>0.57291666666666663</v>
      </c>
      <c r="E28" s="403"/>
      <c r="F28" s="403"/>
      <c r="G28" s="404" t="str">
        <f>R7</f>
        <v>ＨＦＣ．ＺＥＲＯ</v>
      </c>
      <c r="H28" s="404"/>
      <c r="I28" s="404"/>
      <c r="J28" s="404"/>
      <c r="K28" s="404"/>
      <c r="L28" s="404"/>
      <c r="M28" s="404"/>
      <c r="N28" s="395">
        <f>P28+P29</f>
        <v>1</v>
      </c>
      <c r="O28" s="405" t="s">
        <v>9</v>
      </c>
      <c r="P28" s="189">
        <v>1</v>
      </c>
      <c r="Q28" s="189" t="s">
        <v>39</v>
      </c>
      <c r="R28" s="189">
        <v>0</v>
      </c>
      <c r="S28" s="405" t="s">
        <v>10</v>
      </c>
      <c r="T28" s="395">
        <f>R28+R29</f>
        <v>0</v>
      </c>
      <c r="U28" s="396" t="str">
        <f>Z7</f>
        <v>阿久津サッカークラブ</v>
      </c>
      <c r="V28" s="396"/>
      <c r="W28" s="396"/>
      <c r="X28" s="396"/>
      <c r="Y28" s="396"/>
      <c r="Z28" s="396"/>
      <c r="AA28" s="396"/>
      <c r="AC28" s="397" t="s">
        <v>91</v>
      </c>
      <c r="AD28" s="406">
        <v>2</v>
      </c>
      <c r="AE28" s="406" t="s">
        <v>117</v>
      </c>
      <c r="AF28" s="406">
        <v>3</v>
      </c>
      <c r="AG28" s="394" t="s">
        <v>92</v>
      </c>
    </row>
    <row r="29" spans="2:33" ht="14.1" customHeight="1">
      <c r="B29" s="393"/>
      <c r="C29" s="393"/>
      <c r="D29" s="403"/>
      <c r="E29" s="403"/>
      <c r="F29" s="403"/>
      <c r="G29" s="404"/>
      <c r="H29" s="404"/>
      <c r="I29" s="404"/>
      <c r="J29" s="404"/>
      <c r="K29" s="404"/>
      <c r="L29" s="404"/>
      <c r="M29" s="404"/>
      <c r="N29" s="395"/>
      <c r="O29" s="405"/>
      <c r="P29" s="189">
        <v>0</v>
      </c>
      <c r="Q29" s="189" t="s">
        <v>39</v>
      </c>
      <c r="R29" s="189">
        <v>0</v>
      </c>
      <c r="S29" s="405"/>
      <c r="T29" s="395"/>
      <c r="U29" s="396"/>
      <c r="V29" s="396"/>
      <c r="W29" s="396"/>
      <c r="X29" s="396"/>
      <c r="Y29" s="396"/>
      <c r="Z29" s="396"/>
      <c r="AA29" s="396"/>
      <c r="AC29" s="397"/>
      <c r="AD29" s="406"/>
      <c r="AE29" s="406"/>
      <c r="AF29" s="406"/>
      <c r="AG29" s="394"/>
    </row>
    <row r="30" spans="2:33" ht="14.1" customHeight="1">
      <c r="B30" s="393" t="s">
        <v>87</v>
      </c>
      <c r="C30" s="393" t="s">
        <v>7</v>
      </c>
      <c r="D30" s="403">
        <v>0.57291666666666663</v>
      </c>
      <c r="E30" s="403"/>
      <c r="F30" s="403"/>
      <c r="G30" s="396" t="str">
        <f>V7</f>
        <v>ＳＵＧＡＯサッカークラブ</v>
      </c>
      <c r="H30" s="396"/>
      <c r="I30" s="396"/>
      <c r="J30" s="396"/>
      <c r="K30" s="396"/>
      <c r="L30" s="396"/>
      <c r="M30" s="396"/>
      <c r="N30" s="395">
        <f>P30+P31</f>
        <v>0</v>
      </c>
      <c r="O30" s="405" t="s">
        <v>9</v>
      </c>
      <c r="P30" s="189">
        <v>0</v>
      </c>
      <c r="Q30" s="189" t="s">
        <v>39</v>
      </c>
      <c r="R30" s="189">
        <v>0</v>
      </c>
      <c r="S30" s="405" t="s">
        <v>10</v>
      </c>
      <c r="T30" s="395">
        <f>R30+R31</f>
        <v>1</v>
      </c>
      <c r="U30" s="404" t="str">
        <f>AD7</f>
        <v>ＦＣ　ＶＡＬＯＮ</v>
      </c>
      <c r="V30" s="404"/>
      <c r="W30" s="404"/>
      <c r="X30" s="404"/>
      <c r="Y30" s="404"/>
      <c r="Z30" s="404"/>
      <c r="AA30" s="404"/>
      <c r="AC30" s="397" t="s">
        <v>91</v>
      </c>
      <c r="AD30" s="406">
        <v>4</v>
      </c>
      <c r="AE30" s="406" t="s">
        <v>117</v>
      </c>
      <c r="AF30" s="406">
        <v>1</v>
      </c>
      <c r="AG30" s="394" t="s">
        <v>92</v>
      </c>
    </row>
    <row r="31" spans="2:33" ht="14.1" customHeight="1">
      <c r="B31" s="393"/>
      <c r="C31" s="393"/>
      <c r="D31" s="403"/>
      <c r="E31" s="403"/>
      <c r="F31" s="403"/>
      <c r="G31" s="396"/>
      <c r="H31" s="396"/>
      <c r="I31" s="396"/>
      <c r="J31" s="396"/>
      <c r="K31" s="396"/>
      <c r="L31" s="396"/>
      <c r="M31" s="396"/>
      <c r="N31" s="395"/>
      <c r="O31" s="405"/>
      <c r="P31" s="189">
        <v>0</v>
      </c>
      <c r="Q31" s="189" t="s">
        <v>39</v>
      </c>
      <c r="R31" s="189">
        <v>1</v>
      </c>
      <c r="S31" s="405"/>
      <c r="T31" s="395"/>
      <c r="U31" s="404"/>
      <c r="V31" s="404"/>
      <c r="W31" s="404"/>
      <c r="X31" s="404"/>
      <c r="Y31" s="404"/>
      <c r="Z31" s="404"/>
      <c r="AA31" s="404"/>
      <c r="AC31" s="397"/>
      <c r="AD31" s="406"/>
      <c r="AE31" s="406"/>
      <c r="AF31" s="406"/>
      <c r="AG31" s="394"/>
    </row>
    <row r="32" spans="2:33" ht="14.1" customHeight="1">
      <c r="B32" s="393" t="s">
        <v>86</v>
      </c>
      <c r="C32" s="393" t="s">
        <v>8</v>
      </c>
      <c r="D32" s="403">
        <v>0.59722222222222221</v>
      </c>
      <c r="E32" s="403"/>
      <c r="F32" s="403"/>
      <c r="G32" s="396" t="str">
        <f>C7</f>
        <v>坂西ジュニオール</v>
      </c>
      <c r="H32" s="396"/>
      <c r="I32" s="396"/>
      <c r="J32" s="396"/>
      <c r="K32" s="396"/>
      <c r="L32" s="396"/>
      <c r="M32" s="396"/>
      <c r="N32" s="395">
        <f>P32+P33</f>
        <v>0</v>
      </c>
      <c r="O32" s="405" t="s">
        <v>9</v>
      </c>
      <c r="P32" s="189">
        <v>0</v>
      </c>
      <c r="Q32" s="189" t="s">
        <v>39</v>
      </c>
      <c r="R32" s="189">
        <v>1</v>
      </c>
      <c r="S32" s="405" t="s">
        <v>10</v>
      </c>
      <c r="T32" s="395">
        <f>R32+R33</f>
        <v>2</v>
      </c>
      <c r="U32" s="404" t="str">
        <f>O7</f>
        <v>Ｐｅｇａｓｕｓ藤岡２００７</v>
      </c>
      <c r="V32" s="404"/>
      <c r="W32" s="404"/>
      <c r="X32" s="404"/>
      <c r="Y32" s="404"/>
      <c r="Z32" s="404"/>
      <c r="AA32" s="404"/>
      <c r="AC32" s="397" t="s">
        <v>91</v>
      </c>
      <c r="AD32" s="406">
        <v>7</v>
      </c>
      <c r="AE32" s="406" t="s">
        <v>117</v>
      </c>
      <c r="AF32" s="406">
        <v>8</v>
      </c>
      <c r="AG32" s="394" t="s">
        <v>92</v>
      </c>
    </row>
    <row r="33" spans="2:33" ht="14.1" customHeight="1">
      <c r="B33" s="393"/>
      <c r="C33" s="393"/>
      <c r="D33" s="403"/>
      <c r="E33" s="403"/>
      <c r="F33" s="403"/>
      <c r="G33" s="396"/>
      <c r="H33" s="396"/>
      <c r="I33" s="396"/>
      <c r="J33" s="396"/>
      <c r="K33" s="396"/>
      <c r="L33" s="396"/>
      <c r="M33" s="396"/>
      <c r="N33" s="395"/>
      <c r="O33" s="405"/>
      <c r="P33" s="189">
        <v>0</v>
      </c>
      <c r="Q33" s="189" t="s">
        <v>39</v>
      </c>
      <c r="R33" s="189">
        <v>1</v>
      </c>
      <c r="S33" s="405"/>
      <c r="T33" s="395"/>
      <c r="U33" s="404"/>
      <c r="V33" s="404"/>
      <c r="W33" s="404"/>
      <c r="X33" s="404"/>
      <c r="Y33" s="404"/>
      <c r="Z33" s="404"/>
      <c r="AA33" s="404"/>
      <c r="AC33" s="397"/>
      <c r="AD33" s="406"/>
      <c r="AE33" s="406"/>
      <c r="AF33" s="406"/>
      <c r="AG33" s="394"/>
    </row>
    <row r="34" spans="2:33" ht="14.1" customHeight="1">
      <c r="B34" s="393" t="s">
        <v>87</v>
      </c>
      <c r="C34" s="393" t="s">
        <v>8</v>
      </c>
      <c r="D34" s="403">
        <v>0.59722222222222221</v>
      </c>
      <c r="E34" s="403"/>
      <c r="F34" s="403"/>
      <c r="G34" s="407" t="str">
        <f>G7</f>
        <v>国本ジュニアサッカークラブ</v>
      </c>
      <c r="H34" s="407"/>
      <c r="I34" s="407"/>
      <c r="J34" s="407"/>
      <c r="K34" s="407"/>
      <c r="L34" s="407"/>
      <c r="M34" s="407"/>
      <c r="N34" s="395">
        <f>P34+P35</f>
        <v>1</v>
      </c>
      <c r="O34" s="405" t="s">
        <v>9</v>
      </c>
      <c r="P34" s="189">
        <v>0</v>
      </c>
      <c r="Q34" s="189" t="s">
        <v>39</v>
      </c>
      <c r="R34" s="189">
        <v>0</v>
      </c>
      <c r="S34" s="405" t="s">
        <v>10</v>
      </c>
      <c r="T34" s="395">
        <f>R34+R35</f>
        <v>0</v>
      </c>
      <c r="U34" s="396" t="str">
        <f>K7</f>
        <v>西原ＦＣ</v>
      </c>
      <c r="V34" s="396"/>
      <c r="W34" s="396"/>
      <c r="X34" s="396"/>
      <c r="Y34" s="396"/>
      <c r="Z34" s="396"/>
      <c r="AA34" s="396"/>
      <c r="AC34" s="397" t="s">
        <v>91</v>
      </c>
      <c r="AD34" s="406">
        <v>5</v>
      </c>
      <c r="AE34" s="406" t="s">
        <v>117</v>
      </c>
      <c r="AF34" s="406">
        <v>6</v>
      </c>
      <c r="AG34" s="394" t="s">
        <v>92</v>
      </c>
    </row>
    <row r="35" spans="2:33" ht="14.1" customHeight="1">
      <c r="B35" s="393"/>
      <c r="C35" s="393"/>
      <c r="D35" s="403"/>
      <c r="E35" s="403"/>
      <c r="F35" s="403"/>
      <c r="G35" s="407"/>
      <c r="H35" s="407"/>
      <c r="I35" s="407"/>
      <c r="J35" s="407"/>
      <c r="K35" s="407"/>
      <c r="L35" s="407"/>
      <c r="M35" s="407"/>
      <c r="N35" s="395"/>
      <c r="O35" s="405"/>
      <c r="P35" s="189">
        <v>1</v>
      </c>
      <c r="Q35" s="189" t="s">
        <v>39</v>
      </c>
      <c r="R35" s="189">
        <v>0</v>
      </c>
      <c r="S35" s="405"/>
      <c r="T35" s="395"/>
      <c r="U35" s="396"/>
      <c r="V35" s="396"/>
      <c r="W35" s="396"/>
      <c r="X35" s="396"/>
      <c r="Y35" s="396"/>
      <c r="Z35" s="396"/>
      <c r="AA35" s="396"/>
      <c r="AC35" s="397"/>
      <c r="AD35" s="406"/>
      <c r="AE35" s="406"/>
      <c r="AF35" s="406"/>
      <c r="AG35" s="394"/>
    </row>
    <row r="36" spans="2:33" ht="14.1" customHeight="1">
      <c r="B36" s="393" t="s">
        <v>86</v>
      </c>
      <c r="C36" s="393" t="s">
        <v>0</v>
      </c>
      <c r="D36" s="403">
        <v>0.62152777777777779</v>
      </c>
      <c r="E36" s="403"/>
      <c r="F36" s="403"/>
      <c r="G36" s="396" t="str">
        <f>R7</f>
        <v>ＨＦＣ．ＺＥＲＯ</v>
      </c>
      <c r="H36" s="396"/>
      <c r="I36" s="396"/>
      <c r="J36" s="396"/>
      <c r="K36" s="396"/>
      <c r="L36" s="396"/>
      <c r="M36" s="396"/>
      <c r="N36" s="395">
        <f>P36+P37</f>
        <v>0</v>
      </c>
      <c r="O36" s="405" t="s">
        <v>9</v>
      </c>
      <c r="P36" s="189">
        <v>0</v>
      </c>
      <c r="Q36" s="189" t="s">
        <v>39</v>
      </c>
      <c r="R36" s="189">
        <v>4</v>
      </c>
      <c r="S36" s="405" t="s">
        <v>10</v>
      </c>
      <c r="T36" s="395">
        <f>R36+R37</f>
        <v>7</v>
      </c>
      <c r="U36" s="404" t="str">
        <f>AD7</f>
        <v>ＦＣ　ＶＡＬＯＮ</v>
      </c>
      <c r="V36" s="404"/>
      <c r="W36" s="404"/>
      <c r="X36" s="404"/>
      <c r="Y36" s="404"/>
      <c r="Z36" s="404"/>
      <c r="AA36" s="404"/>
      <c r="AC36" s="397" t="s">
        <v>91</v>
      </c>
      <c r="AD36" s="406">
        <v>3</v>
      </c>
      <c r="AE36" s="406" t="s">
        <v>117</v>
      </c>
      <c r="AF36" s="406">
        <v>4</v>
      </c>
      <c r="AG36" s="394" t="s">
        <v>92</v>
      </c>
    </row>
    <row r="37" spans="2:33" ht="14.1" customHeight="1">
      <c r="B37" s="393"/>
      <c r="C37" s="393"/>
      <c r="D37" s="403"/>
      <c r="E37" s="403"/>
      <c r="F37" s="403"/>
      <c r="G37" s="396"/>
      <c r="H37" s="396"/>
      <c r="I37" s="396"/>
      <c r="J37" s="396"/>
      <c r="K37" s="396"/>
      <c r="L37" s="396"/>
      <c r="M37" s="396"/>
      <c r="N37" s="395"/>
      <c r="O37" s="405"/>
      <c r="P37" s="189">
        <v>0</v>
      </c>
      <c r="Q37" s="189" t="s">
        <v>39</v>
      </c>
      <c r="R37" s="189">
        <v>3</v>
      </c>
      <c r="S37" s="405"/>
      <c r="T37" s="395"/>
      <c r="U37" s="404"/>
      <c r="V37" s="404"/>
      <c r="W37" s="404"/>
      <c r="X37" s="404"/>
      <c r="Y37" s="404"/>
      <c r="Z37" s="404"/>
      <c r="AA37" s="404"/>
      <c r="AC37" s="397"/>
      <c r="AD37" s="406"/>
      <c r="AE37" s="406"/>
      <c r="AF37" s="406"/>
      <c r="AG37" s="394"/>
    </row>
    <row r="38" spans="2:33" ht="14.1" customHeight="1">
      <c r="B38" s="393" t="s">
        <v>87</v>
      </c>
      <c r="C38" s="393" t="s">
        <v>0</v>
      </c>
      <c r="D38" s="403">
        <v>0.62152777777777779</v>
      </c>
      <c r="E38" s="403"/>
      <c r="F38" s="403"/>
      <c r="G38" s="404" t="str">
        <f>V7</f>
        <v>ＳＵＧＡＯサッカークラブ</v>
      </c>
      <c r="H38" s="404"/>
      <c r="I38" s="404"/>
      <c r="J38" s="404"/>
      <c r="K38" s="404"/>
      <c r="L38" s="404"/>
      <c r="M38" s="404"/>
      <c r="N38" s="395">
        <f>P38+P39</f>
        <v>6</v>
      </c>
      <c r="O38" s="405" t="s">
        <v>9</v>
      </c>
      <c r="P38" s="189">
        <v>5</v>
      </c>
      <c r="Q38" s="189" t="s">
        <v>39</v>
      </c>
      <c r="R38" s="189">
        <v>0</v>
      </c>
      <c r="S38" s="405" t="s">
        <v>10</v>
      </c>
      <c r="T38" s="395">
        <f>R38+R39</f>
        <v>0</v>
      </c>
      <c r="U38" s="396" t="str">
        <f>Z7</f>
        <v>阿久津サッカークラブ</v>
      </c>
      <c r="V38" s="396"/>
      <c r="W38" s="396"/>
      <c r="X38" s="396"/>
      <c r="Y38" s="396"/>
      <c r="Z38" s="396"/>
      <c r="AA38" s="396"/>
      <c r="AC38" s="397" t="s">
        <v>91</v>
      </c>
      <c r="AD38" s="406">
        <v>1</v>
      </c>
      <c r="AE38" s="406" t="s">
        <v>117</v>
      </c>
      <c r="AF38" s="406">
        <v>2</v>
      </c>
      <c r="AG38" s="394" t="s">
        <v>92</v>
      </c>
    </row>
    <row r="39" spans="2:33" ht="14.1" customHeight="1">
      <c r="B39" s="393"/>
      <c r="C39" s="393"/>
      <c r="D39" s="403"/>
      <c r="E39" s="403"/>
      <c r="F39" s="403"/>
      <c r="G39" s="404"/>
      <c r="H39" s="404"/>
      <c r="I39" s="404"/>
      <c r="J39" s="404"/>
      <c r="K39" s="404"/>
      <c r="L39" s="404"/>
      <c r="M39" s="404"/>
      <c r="N39" s="395"/>
      <c r="O39" s="405"/>
      <c r="P39" s="189">
        <v>1</v>
      </c>
      <c r="Q39" s="189" t="s">
        <v>39</v>
      </c>
      <c r="R39" s="189">
        <v>0</v>
      </c>
      <c r="S39" s="405"/>
      <c r="T39" s="395"/>
      <c r="U39" s="396"/>
      <c r="V39" s="396"/>
      <c r="W39" s="396"/>
      <c r="X39" s="396"/>
      <c r="Y39" s="396"/>
      <c r="Z39" s="396"/>
      <c r="AA39" s="396"/>
      <c r="AC39" s="397"/>
      <c r="AD39" s="406"/>
      <c r="AE39" s="406"/>
      <c r="AF39" s="406"/>
      <c r="AG39" s="394"/>
    </row>
    <row r="40" spans="2:33" ht="8.1" customHeight="1"/>
    <row r="41" spans="2:33" ht="19.5" customHeight="1">
      <c r="B41" s="410" t="str">
        <f>I3 &amp;"リーグ"</f>
        <v>Mリーグ</v>
      </c>
      <c r="C41" s="411"/>
      <c r="D41" s="411"/>
      <c r="E41" s="412"/>
      <c r="F41" s="440" t="str">
        <f>B43</f>
        <v>坂西ジュニオール</v>
      </c>
      <c r="G41" s="441"/>
      <c r="H41" s="448" t="str">
        <f>B45</f>
        <v>国本ジュニアサッカークラブ</v>
      </c>
      <c r="I41" s="449"/>
      <c r="J41" s="418" t="str">
        <f>B47</f>
        <v>西原ＦＣ</v>
      </c>
      <c r="K41" s="420"/>
      <c r="L41" s="440" t="str">
        <f>B49</f>
        <v>Ｐｅｇａｓｕｓ藤岡２００７</v>
      </c>
      <c r="M41" s="441"/>
      <c r="N41" s="416" t="s">
        <v>1</v>
      </c>
      <c r="O41" s="416" t="s">
        <v>2</v>
      </c>
      <c r="P41" s="416" t="s">
        <v>3</v>
      </c>
      <c r="Q41" s="92"/>
      <c r="R41" s="410" t="str">
        <f>X3 &amp;"リーグ"</f>
        <v>MMリーグ</v>
      </c>
      <c r="S41" s="411"/>
      <c r="T41" s="411"/>
      <c r="U41" s="412"/>
      <c r="V41" s="430" t="str">
        <f>R7</f>
        <v>ＨＦＣ．ＺＥＲＯ</v>
      </c>
      <c r="W41" s="432"/>
      <c r="X41" s="448" t="str">
        <f>V7</f>
        <v>ＳＵＧＡＯサッカークラブ</v>
      </c>
      <c r="Y41" s="449"/>
      <c r="Z41" s="448" t="str">
        <f>Z7</f>
        <v>阿久津サッカークラブ</v>
      </c>
      <c r="AA41" s="449"/>
      <c r="AB41" s="448" t="str">
        <f>AD7</f>
        <v>ＦＣ　ＶＡＬＯＮ</v>
      </c>
      <c r="AC41" s="449"/>
      <c r="AD41" s="416" t="s">
        <v>1</v>
      </c>
      <c r="AE41" s="416" t="s">
        <v>2</v>
      </c>
      <c r="AF41" s="416" t="s">
        <v>3</v>
      </c>
    </row>
    <row r="42" spans="2:33" ht="20.100000000000001" customHeight="1">
      <c r="B42" s="413"/>
      <c r="C42" s="414"/>
      <c r="D42" s="414"/>
      <c r="E42" s="415"/>
      <c r="F42" s="442"/>
      <c r="G42" s="443"/>
      <c r="H42" s="450"/>
      <c r="I42" s="451"/>
      <c r="J42" s="421"/>
      <c r="K42" s="423"/>
      <c r="L42" s="442"/>
      <c r="M42" s="443"/>
      <c r="N42" s="417"/>
      <c r="O42" s="417"/>
      <c r="P42" s="417"/>
      <c r="Q42" s="92"/>
      <c r="R42" s="413"/>
      <c r="S42" s="414"/>
      <c r="T42" s="414"/>
      <c r="U42" s="415"/>
      <c r="V42" s="433"/>
      <c r="W42" s="435"/>
      <c r="X42" s="450"/>
      <c r="Y42" s="451"/>
      <c r="Z42" s="450"/>
      <c r="AA42" s="451"/>
      <c r="AB42" s="450"/>
      <c r="AC42" s="451"/>
      <c r="AD42" s="417"/>
      <c r="AE42" s="417"/>
      <c r="AF42" s="417"/>
    </row>
    <row r="43" spans="2:33" ht="20.100000000000001" customHeight="1">
      <c r="B43" s="418" t="str">
        <f>C7</f>
        <v>坂西ジュニオール</v>
      </c>
      <c r="C43" s="419"/>
      <c r="D43" s="419"/>
      <c r="E43" s="420"/>
      <c r="F43" s="424"/>
      <c r="G43" s="425"/>
      <c r="H43" s="192">
        <f>N16</f>
        <v>0</v>
      </c>
      <c r="I43" s="192">
        <f>T16</f>
        <v>1</v>
      </c>
      <c r="J43" s="192">
        <f>N24</f>
        <v>1</v>
      </c>
      <c r="K43" s="192">
        <f>T24</f>
        <v>1</v>
      </c>
      <c r="L43" s="192">
        <f>N32</f>
        <v>0</v>
      </c>
      <c r="M43" s="192">
        <f>T32</f>
        <v>2</v>
      </c>
      <c r="N43" s="428">
        <f>COUNTIF(F44:M44,"○")*3+COUNTIF(F44:M44,"△")</f>
        <v>1</v>
      </c>
      <c r="O43" s="428">
        <f>H43-I43+J43-K43+L43-M43</f>
        <v>-3</v>
      </c>
      <c r="P43" s="428">
        <v>4</v>
      </c>
      <c r="Q43" s="176"/>
      <c r="R43" s="430" t="str">
        <f>R7</f>
        <v>ＨＦＣ．ＺＥＲＯ</v>
      </c>
      <c r="S43" s="431"/>
      <c r="T43" s="431"/>
      <c r="U43" s="432"/>
      <c r="V43" s="424"/>
      <c r="W43" s="425"/>
      <c r="X43" s="192">
        <f>N20</f>
        <v>0</v>
      </c>
      <c r="Y43" s="192">
        <f>T20</f>
        <v>2</v>
      </c>
      <c r="Z43" s="192">
        <f>N28</f>
        <v>1</v>
      </c>
      <c r="AA43" s="192">
        <f>T28</f>
        <v>0</v>
      </c>
      <c r="AB43" s="192">
        <f>N36</f>
        <v>0</v>
      </c>
      <c r="AC43" s="192">
        <f>T36</f>
        <v>7</v>
      </c>
      <c r="AD43" s="428">
        <f>COUNTIF(V44:AC44,"○")*3+COUNTIF(V44:AC44,"△")</f>
        <v>3</v>
      </c>
      <c r="AE43" s="428">
        <f>X43-Y43+Z43-AA43+AB43-AC43</f>
        <v>-8</v>
      </c>
      <c r="AF43" s="428">
        <v>3</v>
      </c>
    </row>
    <row r="44" spans="2:33" ht="20.100000000000001" customHeight="1">
      <c r="B44" s="421"/>
      <c r="C44" s="422"/>
      <c r="D44" s="422"/>
      <c r="E44" s="423"/>
      <c r="F44" s="426"/>
      <c r="G44" s="427"/>
      <c r="H44" s="458" t="str">
        <f>IF(H43&gt;I43,"○",IF(H43&lt;I43,"×",IF(H43=I43,"△")))</f>
        <v>×</v>
      </c>
      <c r="I44" s="459"/>
      <c r="J44" s="458" t="str">
        <f>IF(J43&gt;K43,"○",IF(J43&lt;K43,"×",IF(J43=K43,"△")))</f>
        <v>△</v>
      </c>
      <c r="K44" s="459"/>
      <c r="L44" s="458" t="str">
        <f>IF(L43&gt;M43,"○",IF(L43&lt;M43,"×",IF(L43=M43,"△")))</f>
        <v>×</v>
      </c>
      <c r="M44" s="459"/>
      <c r="N44" s="429"/>
      <c r="O44" s="429"/>
      <c r="P44" s="429"/>
      <c r="Q44" s="176"/>
      <c r="R44" s="433"/>
      <c r="S44" s="434"/>
      <c r="T44" s="434"/>
      <c r="U44" s="435"/>
      <c r="V44" s="426"/>
      <c r="W44" s="427"/>
      <c r="X44" s="458" t="str">
        <f>IF(X43&gt;Y43,"○",IF(X43&lt;Y43,"×",IF(X43=Y43,"△")))</f>
        <v>×</v>
      </c>
      <c r="Y44" s="459"/>
      <c r="Z44" s="458" t="str">
        <f>IF(Z43&gt;AA43,"○",IF(Z43&lt;AA43,"×",IF(Z43=AA43,"△")))</f>
        <v>○</v>
      </c>
      <c r="AA44" s="459"/>
      <c r="AB44" s="458" t="str">
        <f>IF(AB43&gt;AC43,"○",IF(AB43&lt;AC43,"×",IF(AB43=AC43,"△")))</f>
        <v>×</v>
      </c>
      <c r="AC44" s="459"/>
      <c r="AD44" s="429"/>
      <c r="AE44" s="429"/>
      <c r="AF44" s="429"/>
    </row>
    <row r="45" spans="2:33" ht="20.100000000000001" customHeight="1">
      <c r="B45" s="430" t="str">
        <f>G7</f>
        <v>国本ジュニアサッカークラブ</v>
      </c>
      <c r="C45" s="431"/>
      <c r="D45" s="431"/>
      <c r="E45" s="432"/>
      <c r="F45" s="192">
        <f>I43</f>
        <v>1</v>
      </c>
      <c r="G45" s="192">
        <f>H43</f>
        <v>0</v>
      </c>
      <c r="H45" s="424"/>
      <c r="I45" s="425"/>
      <c r="J45" s="192">
        <f>N34</f>
        <v>1</v>
      </c>
      <c r="K45" s="192">
        <f>T34</f>
        <v>0</v>
      </c>
      <c r="L45" s="192">
        <f>N26</f>
        <v>0</v>
      </c>
      <c r="M45" s="192">
        <f>T26</f>
        <v>0</v>
      </c>
      <c r="N45" s="428">
        <f>COUNTIF(F46:M46,"○")*3+COUNTIF(F46:M46,"△")</f>
        <v>7</v>
      </c>
      <c r="O45" s="428">
        <f>F45-G45+J45-K45+L45-M45</f>
        <v>2</v>
      </c>
      <c r="P45" s="428">
        <v>2</v>
      </c>
      <c r="Q45" s="176"/>
      <c r="R45" s="585" t="str">
        <f>V7</f>
        <v>ＳＵＧＡＯサッカークラブ</v>
      </c>
      <c r="S45" s="586"/>
      <c r="T45" s="586"/>
      <c r="U45" s="587"/>
      <c r="V45" s="192">
        <f>Y43</f>
        <v>2</v>
      </c>
      <c r="W45" s="192">
        <f>X43</f>
        <v>0</v>
      </c>
      <c r="X45" s="424"/>
      <c r="Y45" s="425"/>
      <c r="Z45" s="192">
        <f>N38</f>
        <v>6</v>
      </c>
      <c r="AA45" s="192">
        <f>T38</f>
        <v>0</v>
      </c>
      <c r="AB45" s="192">
        <f>N30</f>
        <v>0</v>
      </c>
      <c r="AC45" s="192">
        <f>T30</f>
        <v>1</v>
      </c>
      <c r="AD45" s="428">
        <f>COUNTIF(V46:AC46,"○")*3+COUNTIF(V46:AC46,"△")</f>
        <v>6</v>
      </c>
      <c r="AE45" s="428">
        <f>V45-W45+Z45-AA45+AB45-AC45</f>
        <v>7</v>
      </c>
      <c r="AF45" s="428">
        <v>2</v>
      </c>
    </row>
    <row r="46" spans="2:33" ht="20.100000000000001" customHeight="1">
      <c r="B46" s="433"/>
      <c r="C46" s="434"/>
      <c r="D46" s="434"/>
      <c r="E46" s="435"/>
      <c r="F46" s="458" t="str">
        <f>IF(F45&gt;G45,"○",IF(F45&lt;G45,"×",IF(F45=G45,"△")))</f>
        <v>○</v>
      </c>
      <c r="G46" s="459"/>
      <c r="H46" s="426"/>
      <c r="I46" s="427"/>
      <c r="J46" s="458" t="str">
        <f>IF(J45&gt;K45,"○",IF(J45&lt;K45,"×",IF(J45=K45,"△")))</f>
        <v>○</v>
      </c>
      <c r="K46" s="459"/>
      <c r="L46" s="458" t="str">
        <f>IF(L45&gt;M45,"○",IF(L45&lt;M45,"×",IF(L45=M45,"△")))</f>
        <v>△</v>
      </c>
      <c r="M46" s="459"/>
      <c r="N46" s="429"/>
      <c r="O46" s="429"/>
      <c r="P46" s="429"/>
      <c r="Q46" s="176"/>
      <c r="R46" s="588"/>
      <c r="S46" s="589"/>
      <c r="T46" s="589"/>
      <c r="U46" s="590"/>
      <c r="V46" s="458" t="str">
        <f>IF(V45&gt;W45,"○",IF(V45&lt;W45,"×",IF(V45=W45,"△")))</f>
        <v>○</v>
      </c>
      <c r="W46" s="459"/>
      <c r="X46" s="426"/>
      <c r="Y46" s="427"/>
      <c r="Z46" s="458" t="str">
        <f>IF(Z45&gt;AA45,"○",IF(Z45&lt;AA45,"×",IF(Z45=AA45,"△")))</f>
        <v>○</v>
      </c>
      <c r="AA46" s="459"/>
      <c r="AB46" s="458" t="str">
        <f>IF(AB45&gt;AC45,"○",IF(AB45&lt;AC45,"×",IF(AB45=AC45,"△")))</f>
        <v>×</v>
      </c>
      <c r="AC46" s="459"/>
      <c r="AD46" s="429"/>
      <c r="AE46" s="429"/>
      <c r="AF46" s="429"/>
    </row>
    <row r="47" spans="2:33" ht="20.100000000000001" customHeight="1">
      <c r="B47" s="430" t="str">
        <f>K7</f>
        <v>西原ＦＣ</v>
      </c>
      <c r="C47" s="431"/>
      <c r="D47" s="431"/>
      <c r="E47" s="432"/>
      <c r="F47" s="192">
        <f>K43</f>
        <v>1</v>
      </c>
      <c r="G47" s="192">
        <f>J43</f>
        <v>1</v>
      </c>
      <c r="H47" s="192">
        <f>K45</f>
        <v>0</v>
      </c>
      <c r="I47" s="192">
        <f>J45</f>
        <v>1</v>
      </c>
      <c r="J47" s="424"/>
      <c r="K47" s="425"/>
      <c r="L47" s="192">
        <f>N18</f>
        <v>0</v>
      </c>
      <c r="M47" s="192">
        <f>T18</f>
        <v>1</v>
      </c>
      <c r="N47" s="428">
        <f>COUNTIF(F48:M48,"○")*3+COUNTIF(F48:M48,"△")</f>
        <v>1</v>
      </c>
      <c r="O47" s="428">
        <f>F47-G47+H47-I47+L47-M47</f>
        <v>-2</v>
      </c>
      <c r="P47" s="428">
        <v>3</v>
      </c>
      <c r="Q47" s="176"/>
      <c r="R47" s="430" t="str">
        <f>Z7</f>
        <v>阿久津サッカークラブ</v>
      </c>
      <c r="S47" s="431"/>
      <c r="T47" s="431"/>
      <c r="U47" s="432"/>
      <c r="V47" s="192">
        <f>AA43</f>
        <v>0</v>
      </c>
      <c r="W47" s="192">
        <f>Z43</f>
        <v>1</v>
      </c>
      <c r="X47" s="192">
        <f>AA45</f>
        <v>0</v>
      </c>
      <c r="Y47" s="192">
        <f>Z45</f>
        <v>6</v>
      </c>
      <c r="Z47" s="424"/>
      <c r="AA47" s="425"/>
      <c r="AB47" s="192">
        <f>N22</f>
        <v>0</v>
      </c>
      <c r="AC47" s="192">
        <f>T22</f>
        <v>9</v>
      </c>
      <c r="AD47" s="428">
        <f>COUNTIF(V48:AC48,"○")*3+COUNTIF(V48:AC48,"△")</f>
        <v>0</v>
      </c>
      <c r="AE47" s="428">
        <f>V47-W47+X47-Y47+AB47-AC47</f>
        <v>-16</v>
      </c>
      <c r="AF47" s="428">
        <v>4</v>
      </c>
    </row>
    <row r="48" spans="2:33" ht="20.100000000000001" customHeight="1">
      <c r="B48" s="433"/>
      <c r="C48" s="434"/>
      <c r="D48" s="434"/>
      <c r="E48" s="435"/>
      <c r="F48" s="458" t="str">
        <f>IF(F47&gt;G47,"○",IF(F47&lt;G47,"×",IF(F47=G47,"△")))</f>
        <v>△</v>
      </c>
      <c r="G48" s="459"/>
      <c r="H48" s="458" t="str">
        <f>IF(H47&gt;I47,"○",IF(H47&lt;I47,"×",IF(H47=I47,"△")))</f>
        <v>×</v>
      </c>
      <c r="I48" s="459"/>
      <c r="J48" s="426"/>
      <c r="K48" s="427"/>
      <c r="L48" s="458" t="str">
        <f>IF(L47&gt;M47,"○",IF(L47&lt;M47,"×",IF(L47=M47,"△")))</f>
        <v>×</v>
      </c>
      <c r="M48" s="459"/>
      <c r="N48" s="429"/>
      <c r="O48" s="429"/>
      <c r="P48" s="429"/>
      <c r="Q48" s="176"/>
      <c r="R48" s="433"/>
      <c r="S48" s="434"/>
      <c r="T48" s="434"/>
      <c r="U48" s="435"/>
      <c r="V48" s="458" t="str">
        <f>IF(V47&gt;W47,"○",IF(V47&lt;W47,"×",IF(V47=W47,"△")))</f>
        <v>×</v>
      </c>
      <c r="W48" s="459"/>
      <c r="X48" s="458" t="str">
        <f>IF(X47&gt;Y47,"○",IF(X47&lt;Y47,"×",IF(X47=Y47,"△")))</f>
        <v>×</v>
      </c>
      <c r="Y48" s="459"/>
      <c r="Z48" s="426"/>
      <c r="AA48" s="427"/>
      <c r="AB48" s="458" t="str">
        <f>IF(AB47&gt;AC47,"○",IF(AB47&lt;AC47,"×",IF(AB47=AC47,"△")))</f>
        <v>×</v>
      </c>
      <c r="AC48" s="459"/>
      <c r="AD48" s="429"/>
      <c r="AE48" s="429"/>
      <c r="AF48" s="429"/>
    </row>
    <row r="49" spans="1:33" ht="20.100000000000001" customHeight="1">
      <c r="B49" s="533" t="str">
        <f>O7</f>
        <v>Ｐｅｇａｓｕｓ藤岡２００７</v>
      </c>
      <c r="C49" s="534"/>
      <c r="D49" s="534"/>
      <c r="E49" s="535"/>
      <c r="F49" s="192">
        <f>M43</f>
        <v>2</v>
      </c>
      <c r="G49" s="192">
        <f>L43</f>
        <v>0</v>
      </c>
      <c r="H49" s="192">
        <f>M45</f>
        <v>0</v>
      </c>
      <c r="I49" s="192">
        <f>L45</f>
        <v>0</v>
      </c>
      <c r="J49" s="192">
        <f>M47</f>
        <v>1</v>
      </c>
      <c r="K49" s="192">
        <f>L47</f>
        <v>0</v>
      </c>
      <c r="L49" s="424"/>
      <c r="M49" s="425"/>
      <c r="N49" s="428">
        <f>COUNTIF(F50:M50,"○")*3+COUNTIF(F50:M50,"△")</f>
        <v>7</v>
      </c>
      <c r="O49" s="428">
        <f>F49-G49+H49-I49+J49-K49</f>
        <v>3</v>
      </c>
      <c r="P49" s="428">
        <v>1</v>
      </c>
      <c r="Q49" s="176"/>
      <c r="R49" s="466" t="str">
        <f>AD7</f>
        <v>ＦＣ　ＶＡＬＯＮ</v>
      </c>
      <c r="S49" s="467"/>
      <c r="T49" s="467"/>
      <c r="U49" s="468"/>
      <c r="V49" s="192">
        <f>AC43</f>
        <v>7</v>
      </c>
      <c r="W49" s="192">
        <f>AB43</f>
        <v>0</v>
      </c>
      <c r="X49" s="192">
        <f>AC45</f>
        <v>1</v>
      </c>
      <c r="Y49" s="192">
        <f>AB45</f>
        <v>0</v>
      </c>
      <c r="Z49" s="192">
        <f>AC47</f>
        <v>9</v>
      </c>
      <c r="AA49" s="192">
        <f>AB47</f>
        <v>0</v>
      </c>
      <c r="AB49" s="424"/>
      <c r="AC49" s="425"/>
      <c r="AD49" s="428">
        <f>COUNTIF(V50:AC50,"○")*3+COUNTIF(V50:AC50,"△")</f>
        <v>9</v>
      </c>
      <c r="AE49" s="428">
        <f>V49-W49+X49-Y49+Z49-AA49</f>
        <v>17</v>
      </c>
      <c r="AF49" s="428">
        <v>1</v>
      </c>
    </row>
    <row r="50" spans="1:33" ht="20.100000000000001" customHeight="1">
      <c r="B50" s="536"/>
      <c r="C50" s="537"/>
      <c r="D50" s="537"/>
      <c r="E50" s="538"/>
      <c r="F50" s="458" t="str">
        <f>IF(F49&gt;G49,"○",IF(F49&lt;G49,"×",IF(F49=G49,"△")))</f>
        <v>○</v>
      </c>
      <c r="G50" s="459"/>
      <c r="H50" s="458" t="str">
        <f>IF(H49&gt;I49,"○",IF(H49&lt;I49,"×",IF(H49=I49,"△")))</f>
        <v>△</v>
      </c>
      <c r="I50" s="459"/>
      <c r="J50" s="458" t="str">
        <f>IF(J49&gt;K49,"○",IF(J49&lt;K49,"×",IF(J49=K49,"△")))</f>
        <v>○</v>
      </c>
      <c r="K50" s="459"/>
      <c r="L50" s="426"/>
      <c r="M50" s="427"/>
      <c r="N50" s="429"/>
      <c r="O50" s="429"/>
      <c r="P50" s="429"/>
      <c r="Q50" s="176"/>
      <c r="R50" s="469"/>
      <c r="S50" s="470"/>
      <c r="T50" s="470"/>
      <c r="U50" s="471"/>
      <c r="V50" s="458" t="str">
        <f>IF(V49&gt;W49,"○",IF(V49&lt;W49,"×",IF(V49=W49,"△")))</f>
        <v>○</v>
      </c>
      <c r="W50" s="459"/>
      <c r="X50" s="458" t="str">
        <f>IF(X49&gt;Y49,"○",IF(X49&lt;Y49,"×",IF(X49=Y49,"△")))</f>
        <v>○</v>
      </c>
      <c r="Y50" s="459"/>
      <c r="Z50" s="458" t="str">
        <f>IF(Z49&gt;AA49,"○",IF(Z49&lt;AA49,"×",IF(Z49=AA49,"△")))</f>
        <v>○</v>
      </c>
      <c r="AA50" s="459"/>
      <c r="AB50" s="426"/>
      <c r="AC50" s="427"/>
      <c r="AD50" s="429"/>
      <c r="AE50" s="429"/>
      <c r="AF50" s="429"/>
    </row>
    <row r="51" spans="1:33" ht="20.100000000000001" customHeight="1"/>
    <row r="52" spans="1:33" ht="22.05" customHeight="1">
      <c r="A52" s="9" t="str">
        <f>A1</f>
        <v>■第1日　10月12日</v>
      </c>
      <c r="B52" s="57"/>
      <c r="C52" s="57"/>
      <c r="D52" s="57"/>
      <c r="E52" s="57"/>
      <c r="F52" s="57"/>
      <c r="G52" s="57"/>
      <c r="H52" s="57"/>
      <c r="I52" s="391" t="str">
        <f>I1</f>
        <v>１次ラウンド</v>
      </c>
      <c r="J52" s="391"/>
      <c r="K52" s="391"/>
      <c r="L52" s="391"/>
      <c r="M52" s="391"/>
      <c r="N52" s="489"/>
      <c r="O52" s="489"/>
      <c r="P52" s="489"/>
      <c r="Q52" s="489"/>
      <c r="R52" s="489"/>
      <c r="T52" s="392" t="s">
        <v>44</v>
      </c>
      <c r="U52" s="392"/>
      <c r="V52" s="392"/>
      <c r="W52" s="392"/>
      <c r="X52" s="391" t="str">
        <f>U10組合せ!AH40</f>
        <v>真岡市鬼怒自然公園サッカー場AA</v>
      </c>
      <c r="Y52" s="391"/>
      <c r="Z52" s="391"/>
      <c r="AA52" s="391"/>
      <c r="AB52" s="391"/>
      <c r="AC52" s="391"/>
      <c r="AD52" s="391"/>
      <c r="AE52" s="391"/>
      <c r="AF52" s="391"/>
      <c r="AG52" s="391"/>
    </row>
    <row r="53" spans="1:33" ht="20.100000000000001" customHeight="1">
      <c r="A53" s="58"/>
      <c r="B53" s="58"/>
      <c r="C53" s="58"/>
      <c r="D53" s="58"/>
      <c r="E53" s="58"/>
      <c r="F53" s="58"/>
      <c r="G53" s="58"/>
      <c r="H53" s="110"/>
      <c r="I53" s="190"/>
      <c r="J53" s="190"/>
      <c r="K53" s="190"/>
      <c r="L53" s="190"/>
      <c r="N53" s="190"/>
      <c r="O53" s="190"/>
      <c r="P53" s="190"/>
      <c r="Q53" s="190"/>
      <c r="R53" s="190"/>
      <c r="T53" s="182"/>
      <c r="U53" s="182"/>
      <c r="V53" s="182"/>
      <c r="W53" s="182"/>
      <c r="X53" s="183"/>
      <c r="Y53" s="183"/>
      <c r="AA53" s="111"/>
      <c r="AB53" s="112"/>
      <c r="AC53" s="112"/>
      <c r="AD53" s="112"/>
      <c r="AE53" s="112"/>
      <c r="AF53" s="112"/>
      <c r="AG53" s="112"/>
    </row>
    <row r="54" spans="1:33" ht="20.100000000000001" customHeight="1">
      <c r="F54" s="191"/>
      <c r="J54" s="490" t="s">
        <v>153</v>
      </c>
      <c r="K54" s="490"/>
      <c r="W54" s="490" t="s">
        <v>154</v>
      </c>
      <c r="X54" s="490"/>
      <c r="Z54" s="111"/>
      <c r="AA54" s="111"/>
      <c r="AB54" s="112"/>
      <c r="AC54" s="112"/>
      <c r="AD54" s="112"/>
      <c r="AE54" s="112"/>
      <c r="AF54" s="112"/>
      <c r="AG54" s="112"/>
    </row>
    <row r="55" spans="1:33" ht="20.100000000000001" customHeight="1" thickBot="1">
      <c r="G55" s="208"/>
      <c r="H55" s="208"/>
      <c r="I55" s="208"/>
      <c r="J55" s="209"/>
      <c r="K55" s="24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47"/>
      <c r="X55" s="210"/>
      <c r="Y55" s="208"/>
      <c r="Z55" s="111"/>
      <c r="AA55" s="111"/>
      <c r="AB55" s="112"/>
      <c r="AC55" s="112"/>
      <c r="AD55" s="112"/>
      <c r="AE55" s="112"/>
      <c r="AF55" s="112"/>
      <c r="AG55" s="112"/>
    </row>
    <row r="56" spans="1:33" ht="20.100000000000001" customHeight="1" thickTop="1">
      <c r="F56" s="211"/>
      <c r="H56" s="212"/>
      <c r="J56" s="213"/>
      <c r="K56" s="244"/>
      <c r="L56" s="245"/>
      <c r="M56" s="245"/>
      <c r="N56" s="246"/>
      <c r="S56" s="223"/>
      <c r="T56" s="248"/>
      <c r="U56" s="245"/>
      <c r="V56" s="245"/>
      <c r="W56" s="249"/>
      <c r="Y56" s="212"/>
      <c r="Z56" s="212"/>
      <c r="AA56" s="213"/>
      <c r="AB56" s="214"/>
    </row>
    <row r="57" spans="1:33" ht="20.100000000000001" customHeight="1">
      <c r="B57" s="504"/>
      <c r="C57" s="504"/>
      <c r="D57" s="15"/>
      <c r="E57" s="15"/>
      <c r="F57" s="395">
        <v>1</v>
      </c>
      <c r="G57" s="395"/>
      <c r="H57" s="22"/>
      <c r="I57" s="22"/>
      <c r="J57" s="395">
        <v>2</v>
      </c>
      <c r="K57" s="395"/>
      <c r="L57" s="22"/>
      <c r="M57" s="22"/>
      <c r="N57" s="395">
        <v>3</v>
      </c>
      <c r="O57" s="395"/>
      <c r="P57" s="215"/>
      <c r="Q57" s="22"/>
      <c r="R57" s="22"/>
      <c r="S57" s="395">
        <v>4</v>
      </c>
      <c r="T57" s="395"/>
      <c r="U57" s="22"/>
      <c r="V57" s="22"/>
      <c r="W57" s="395">
        <v>5</v>
      </c>
      <c r="X57" s="395"/>
      <c r="Y57" s="22"/>
      <c r="Z57" s="22"/>
      <c r="AA57" s="395">
        <v>6</v>
      </c>
      <c r="AB57" s="395"/>
      <c r="AC57" s="15"/>
      <c r="AD57" s="15"/>
      <c r="AE57" s="504"/>
      <c r="AF57" s="504"/>
    </row>
    <row r="58" spans="1:33" ht="20.100000000000001" customHeight="1">
      <c r="B58" s="505"/>
      <c r="C58" s="505"/>
      <c r="D58" s="113"/>
      <c r="E58" s="113"/>
      <c r="F58" s="593" t="str">
        <f>U10組合せ!AF53</f>
        <v>那須野ヶ原ＦＣボンジボーラ　Ｕ９</v>
      </c>
      <c r="G58" s="593"/>
      <c r="H58" s="113"/>
      <c r="I58" s="113"/>
      <c r="J58" s="507" t="str">
        <f>U10組合せ!AF51</f>
        <v>今市ジュニオール</v>
      </c>
      <c r="K58" s="507"/>
      <c r="L58" s="113"/>
      <c r="M58" s="113"/>
      <c r="N58" s="592" t="str">
        <f>U10組合せ!AF49</f>
        <v>ＦＣグランディール宇都宮</v>
      </c>
      <c r="O58" s="592"/>
      <c r="P58" s="216"/>
      <c r="Q58" s="113"/>
      <c r="R58" s="113"/>
      <c r="S58" s="606" t="str">
        <f>U10組合せ!AF45</f>
        <v>Ｋ－ＷＥＳＴ．ＦＣ２００１</v>
      </c>
      <c r="T58" s="606"/>
      <c r="U58" s="113"/>
      <c r="V58" s="113"/>
      <c r="W58" s="593" t="str">
        <f>U10組合せ!AF43</f>
        <v>真岡西サッカークラブブリッツ</v>
      </c>
      <c r="X58" s="593"/>
      <c r="Y58" s="113"/>
      <c r="Z58" s="113"/>
      <c r="AA58" s="558" t="str">
        <f>U10組合せ!AF41</f>
        <v>宝木キッカーズＭＯＲＡＬＥ１０</v>
      </c>
      <c r="AB58" s="558"/>
      <c r="AC58" s="113"/>
      <c r="AD58" s="113"/>
      <c r="AE58" s="508"/>
      <c r="AF58" s="509"/>
    </row>
    <row r="59" spans="1:33" ht="20.100000000000001" customHeight="1">
      <c r="B59" s="505"/>
      <c r="C59" s="505"/>
      <c r="D59" s="113"/>
      <c r="E59" s="113"/>
      <c r="F59" s="593"/>
      <c r="G59" s="593"/>
      <c r="H59" s="113"/>
      <c r="I59" s="113"/>
      <c r="J59" s="507"/>
      <c r="K59" s="507"/>
      <c r="L59" s="113"/>
      <c r="M59" s="113"/>
      <c r="N59" s="592"/>
      <c r="O59" s="592"/>
      <c r="P59" s="216"/>
      <c r="Q59" s="113"/>
      <c r="R59" s="113"/>
      <c r="S59" s="606"/>
      <c r="T59" s="606"/>
      <c r="U59" s="113"/>
      <c r="V59" s="113"/>
      <c r="W59" s="593"/>
      <c r="X59" s="593"/>
      <c r="Y59" s="113"/>
      <c r="Z59" s="113"/>
      <c r="AA59" s="558"/>
      <c r="AB59" s="558"/>
      <c r="AC59" s="113"/>
      <c r="AD59" s="113"/>
      <c r="AE59" s="508"/>
      <c r="AF59" s="509"/>
    </row>
    <row r="60" spans="1:33" ht="20.100000000000001" customHeight="1">
      <c r="B60" s="505"/>
      <c r="C60" s="505"/>
      <c r="D60" s="113"/>
      <c r="E60" s="113"/>
      <c r="F60" s="593"/>
      <c r="G60" s="593"/>
      <c r="H60" s="113"/>
      <c r="I60" s="113"/>
      <c r="J60" s="507"/>
      <c r="K60" s="507"/>
      <c r="L60" s="113"/>
      <c r="M60" s="113"/>
      <c r="N60" s="592"/>
      <c r="O60" s="592"/>
      <c r="P60" s="216"/>
      <c r="Q60" s="113"/>
      <c r="R60" s="113"/>
      <c r="S60" s="606"/>
      <c r="T60" s="606"/>
      <c r="U60" s="113"/>
      <c r="V60" s="113"/>
      <c r="W60" s="593"/>
      <c r="X60" s="593"/>
      <c r="Y60" s="113"/>
      <c r="Z60" s="113"/>
      <c r="AA60" s="558"/>
      <c r="AB60" s="558"/>
      <c r="AC60" s="113"/>
      <c r="AD60" s="113"/>
      <c r="AE60" s="508"/>
      <c r="AF60" s="509"/>
    </row>
    <row r="61" spans="1:33" ht="20.100000000000001" customHeight="1">
      <c r="B61" s="505"/>
      <c r="C61" s="505"/>
      <c r="D61" s="113"/>
      <c r="E61" s="113"/>
      <c r="F61" s="593"/>
      <c r="G61" s="593"/>
      <c r="H61" s="113"/>
      <c r="I61" s="113"/>
      <c r="J61" s="507"/>
      <c r="K61" s="507"/>
      <c r="L61" s="113"/>
      <c r="M61" s="113"/>
      <c r="N61" s="592"/>
      <c r="O61" s="592"/>
      <c r="P61" s="216"/>
      <c r="Q61" s="113"/>
      <c r="R61" s="113"/>
      <c r="S61" s="606"/>
      <c r="T61" s="606"/>
      <c r="U61" s="113"/>
      <c r="V61" s="113"/>
      <c r="W61" s="593"/>
      <c r="X61" s="593"/>
      <c r="Y61" s="113"/>
      <c r="Z61" s="113"/>
      <c r="AA61" s="558"/>
      <c r="AB61" s="558"/>
      <c r="AC61" s="113"/>
      <c r="AD61" s="113"/>
      <c r="AE61" s="508"/>
      <c r="AF61" s="509"/>
    </row>
    <row r="62" spans="1:33" ht="20.100000000000001" customHeight="1">
      <c r="B62" s="505"/>
      <c r="C62" s="505"/>
      <c r="D62" s="113"/>
      <c r="E62" s="113"/>
      <c r="F62" s="593"/>
      <c r="G62" s="593"/>
      <c r="H62" s="113"/>
      <c r="I62" s="113"/>
      <c r="J62" s="507"/>
      <c r="K62" s="507"/>
      <c r="L62" s="113"/>
      <c r="M62" s="113"/>
      <c r="N62" s="592"/>
      <c r="O62" s="592"/>
      <c r="P62" s="216"/>
      <c r="Q62" s="113"/>
      <c r="R62" s="113"/>
      <c r="S62" s="606"/>
      <c r="T62" s="606"/>
      <c r="U62" s="113"/>
      <c r="V62" s="113"/>
      <c r="W62" s="593"/>
      <c r="X62" s="593"/>
      <c r="Y62" s="113"/>
      <c r="Z62" s="113"/>
      <c r="AA62" s="558"/>
      <c r="AB62" s="558"/>
      <c r="AC62" s="113"/>
      <c r="AD62" s="113"/>
      <c r="AE62" s="508"/>
      <c r="AF62" s="509"/>
    </row>
    <row r="63" spans="1:33" ht="20.100000000000001" customHeight="1">
      <c r="B63" s="505"/>
      <c r="C63" s="505"/>
      <c r="D63" s="113"/>
      <c r="E63" s="113"/>
      <c r="F63" s="593"/>
      <c r="G63" s="593"/>
      <c r="H63" s="113"/>
      <c r="I63" s="113"/>
      <c r="J63" s="507"/>
      <c r="K63" s="507"/>
      <c r="L63" s="113"/>
      <c r="M63" s="113"/>
      <c r="N63" s="592"/>
      <c r="O63" s="592"/>
      <c r="P63" s="216"/>
      <c r="Q63" s="113"/>
      <c r="R63" s="113"/>
      <c r="S63" s="606"/>
      <c r="T63" s="606"/>
      <c r="U63" s="113"/>
      <c r="V63" s="113"/>
      <c r="W63" s="593"/>
      <c r="X63" s="593"/>
      <c r="Y63" s="113"/>
      <c r="Z63" s="113"/>
      <c r="AA63" s="558"/>
      <c r="AB63" s="558"/>
      <c r="AC63" s="113"/>
      <c r="AD63" s="113"/>
      <c r="AE63" s="508"/>
      <c r="AF63" s="509"/>
    </row>
    <row r="64" spans="1:33" ht="20.100000000000001" customHeight="1">
      <c r="B64" s="505"/>
      <c r="C64" s="505"/>
      <c r="D64" s="216"/>
      <c r="E64" s="216"/>
      <c r="F64" s="593"/>
      <c r="G64" s="593"/>
      <c r="H64" s="216"/>
      <c r="I64" s="216"/>
      <c r="J64" s="507"/>
      <c r="K64" s="507"/>
      <c r="L64" s="216"/>
      <c r="M64" s="216"/>
      <c r="N64" s="592"/>
      <c r="O64" s="592"/>
      <c r="P64" s="216"/>
      <c r="Q64" s="216"/>
      <c r="R64" s="216"/>
      <c r="S64" s="606"/>
      <c r="T64" s="606"/>
      <c r="U64" s="113"/>
      <c r="V64" s="113"/>
      <c r="W64" s="593"/>
      <c r="X64" s="593"/>
      <c r="Y64" s="113"/>
      <c r="Z64" s="113"/>
      <c r="AA64" s="558"/>
      <c r="AB64" s="558"/>
      <c r="AC64" s="216"/>
      <c r="AD64" s="216"/>
      <c r="AE64" s="508"/>
      <c r="AF64" s="509"/>
    </row>
    <row r="65" spans="1:33" ht="20.100000000000001" customHeight="1">
      <c r="B65" s="505"/>
      <c r="C65" s="505"/>
      <c r="D65" s="216"/>
      <c r="E65" s="216"/>
      <c r="F65" s="593"/>
      <c r="G65" s="593"/>
      <c r="H65" s="216"/>
      <c r="I65" s="216"/>
      <c r="J65" s="507"/>
      <c r="K65" s="507"/>
      <c r="L65" s="216"/>
      <c r="M65" s="216"/>
      <c r="N65" s="592"/>
      <c r="O65" s="592"/>
      <c r="P65" s="216"/>
      <c r="Q65" s="216"/>
      <c r="R65" s="216"/>
      <c r="S65" s="606"/>
      <c r="T65" s="606"/>
      <c r="U65" s="113"/>
      <c r="V65" s="113"/>
      <c r="W65" s="593"/>
      <c r="X65" s="593"/>
      <c r="Y65" s="113"/>
      <c r="Z65" s="113"/>
      <c r="AA65" s="558"/>
      <c r="AB65" s="558"/>
      <c r="AC65" s="216"/>
      <c r="AD65" s="216"/>
      <c r="AE65" s="508"/>
      <c r="AF65" s="509"/>
    </row>
    <row r="66" spans="1:33" ht="20.100000000000001" customHeight="1">
      <c r="C66" s="188"/>
      <c r="D66" s="188"/>
      <c r="G66" s="188"/>
      <c r="H66" s="188"/>
      <c r="K66" s="188"/>
      <c r="L66" s="188"/>
      <c r="O66" s="188"/>
      <c r="P66" s="188"/>
      <c r="T66" s="188"/>
      <c r="U66" s="188"/>
      <c r="X66" s="188"/>
      <c r="Y66" s="188"/>
      <c r="AB66" s="187"/>
      <c r="AC66" s="178"/>
      <c r="AD66" s="178" t="s">
        <v>118</v>
      </c>
      <c r="AE66" s="178" t="s">
        <v>117</v>
      </c>
      <c r="AF66" s="178" t="s">
        <v>119</v>
      </c>
      <c r="AG66" s="90"/>
    </row>
    <row r="67" spans="1:33" ht="20.100000000000001" customHeight="1">
      <c r="A67" s="15"/>
      <c r="B67" s="393" t="s">
        <v>4</v>
      </c>
      <c r="C67" s="495">
        <v>0.5</v>
      </c>
      <c r="D67" s="495"/>
      <c r="E67" s="495"/>
      <c r="G67" s="566" t="str">
        <f>F58</f>
        <v>那須野ヶ原ＦＣボンジボーラ　Ｕ９</v>
      </c>
      <c r="H67" s="566"/>
      <c r="I67" s="566"/>
      <c r="J67" s="566"/>
      <c r="K67" s="566"/>
      <c r="L67" s="566"/>
      <c r="M67" s="566"/>
      <c r="N67" s="494">
        <f>P67+P68</f>
        <v>1</v>
      </c>
      <c r="O67" s="497" t="s">
        <v>9</v>
      </c>
      <c r="P67" s="185">
        <v>1</v>
      </c>
      <c r="Q67" s="17" t="s">
        <v>94</v>
      </c>
      <c r="R67" s="185">
        <v>2</v>
      </c>
      <c r="S67" s="497" t="s">
        <v>10</v>
      </c>
      <c r="T67" s="494">
        <f>R67+R68</f>
        <v>3</v>
      </c>
      <c r="U67" s="562" t="str">
        <f>J58</f>
        <v>今市ジュニオール</v>
      </c>
      <c r="V67" s="562"/>
      <c r="W67" s="562"/>
      <c r="X67" s="562"/>
      <c r="Y67" s="562"/>
      <c r="Z67" s="562"/>
      <c r="AA67" s="562"/>
      <c r="AC67" s="492" t="s">
        <v>91</v>
      </c>
      <c r="AD67" s="488">
        <v>6</v>
      </c>
      <c r="AE67" s="488" t="s">
        <v>117</v>
      </c>
      <c r="AF67" s="488">
        <v>4</v>
      </c>
      <c r="AG67" s="394" t="s">
        <v>92</v>
      </c>
    </row>
    <row r="68" spans="1:33" ht="20.100000000000001" customHeight="1">
      <c r="A68" s="15"/>
      <c r="B68" s="393"/>
      <c r="C68" s="495"/>
      <c r="D68" s="495"/>
      <c r="E68" s="495"/>
      <c r="G68" s="566"/>
      <c r="H68" s="566"/>
      <c r="I68" s="566"/>
      <c r="J68" s="566"/>
      <c r="K68" s="566"/>
      <c r="L68" s="566"/>
      <c r="M68" s="566"/>
      <c r="N68" s="494"/>
      <c r="O68" s="497"/>
      <c r="P68" s="185">
        <v>0</v>
      </c>
      <c r="Q68" s="17" t="s">
        <v>94</v>
      </c>
      <c r="R68" s="185">
        <v>1</v>
      </c>
      <c r="S68" s="497"/>
      <c r="T68" s="494"/>
      <c r="U68" s="562"/>
      <c r="V68" s="562"/>
      <c r="W68" s="562"/>
      <c r="X68" s="562"/>
      <c r="Y68" s="562"/>
      <c r="Z68" s="562"/>
      <c r="AA68" s="562"/>
      <c r="AC68" s="492"/>
      <c r="AD68" s="488"/>
      <c r="AE68" s="488"/>
      <c r="AF68" s="488"/>
      <c r="AG68" s="394"/>
    </row>
    <row r="69" spans="1:33" ht="20.100000000000001" customHeight="1">
      <c r="C69" s="194"/>
      <c r="D69" s="194"/>
      <c r="E69" s="75"/>
      <c r="G69" s="176"/>
      <c r="H69" s="176"/>
      <c r="I69" s="218"/>
      <c r="J69" s="218"/>
      <c r="K69" s="176"/>
      <c r="L69" s="176"/>
      <c r="M69" s="218"/>
      <c r="N69" s="217"/>
      <c r="O69" s="185"/>
      <c r="P69" s="185"/>
      <c r="Q69" s="217"/>
      <c r="R69" s="217"/>
      <c r="S69" s="217"/>
      <c r="T69" s="185"/>
      <c r="U69" s="176"/>
      <c r="V69" s="218"/>
      <c r="W69" s="218"/>
      <c r="X69" s="176"/>
      <c r="Y69" s="176"/>
      <c r="Z69" s="218"/>
      <c r="AA69" s="218"/>
      <c r="AC69" s="180"/>
      <c r="AD69" s="61"/>
      <c r="AE69" s="193"/>
      <c r="AF69" s="61"/>
      <c r="AG69" s="179"/>
    </row>
    <row r="70" spans="1:33" ht="20.100000000000001" customHeight="1">
      <c r="A70" s="15"/>
      <c r="B70" s="393" t="s">
        <v>5</v>
      </c>
      <c r="C70" s="495">
        <v>0.52430555555555558</v>
      </c>
      <c r="D70" s="495"/>
      <c r="E70" s="495"/>
      <c r="G70" s="393" t="str">
        <f>S58</f>
        <v>Ｋ－ＷＥＳＴ．ＦＣ２００１</v>
      </c>
      <c r="H70" s="393"/>
      <c r="I70" s="393"/>
      <c r="J70" s="393"/>
      <c r="K70" s="393"/>
      <c r="L70" s="393"/>
      <c r="M70" s="393"/>
      <c r="N70" s="494">
        <f>P70+P71</f>
        <v>1</v>
      </c>
      <c r="O70" s="497" t="s">
        <v>9</v>
      </c>
      <c r="P70" s="185">
        <v>1</v>
      </c>
      <c r="Q70" s="17" t="s">
        <v>94</v>
      </c>
      <c r="R70" s="185">
        <v>0</v>
      </c>
      <c r="S70" s="497" t="s">
        <v>10</v>
      </c>
      <c r="T70" s="494">
        <f>R70+R71</f>
        <v>2</v>
      </c>
      <c r="U70" s="607" t="str">
        <f>W58</f>
        <v>真岡西サッカークラブブリッツ</v>
      </c>
      <c r="V70" s="607"/>
      <c r="W70" s="607"/>
      <c r="X70" s="607"/>
      <c r="Y70" s="607"/>
      <c r="Z70" s="607"/>
      <c r="AA70" s="607"/>
      <c r="AC70" s="492" t="s">
        <v>91</v>
      </c>
      <c r="AD70" s="488">
        <v>2</v>
      </c>
      <c r="AE70" s="488" t="s">
        <v>117</v>
      </c>
      <c r="AF70" s="488">
        <v>1</v>
      </c>
      <c r="AG70" s="394" t="s">
        <v>92</v>
      </c>
    </row>
    <row r="71" spans="1:33" ht="20.100000000000001" customHeight="1">
      <c r="A71" s="15"/>
      <c r="B71" s="393"/>
      <c r="C71" s="495"/>
      <c r="D71" s="495"/>
      <c r="E71" s="495"/>
      <c r="G71" s="393"/>
      <c r="H71" s="393"/>
      <c r="I71" s="393"/>
      <c r="J71" s="393"/>
      <c r="K71" s="393"/>
      <c r="L71" s="393"/>
      <c r="M71" s="393"/>
      <c r="N71" s="494"/>
      <c r="O71" s="497"/>
      <c r="P71" s="185">
        <v>0</v>
      </c>
      <c r="Q71" s="17" t="s">
        <v>94</v>
      </c>
      <c r="R71" s="185">
        <v>2</v>
      </c>
      <c r="S71" s="497"/>
      <c r="T71" s="494"/>
      <c r="U71" s="607"/>
      <c r="V71" s="607"/>
      <c r="W71" s="607"/>
      <c r="X71" s="607"/>
      <c r="Y71" s="607"/>
      <c r="Z71" s="607"/>
      <c r="AA71" s="607"/>
      <c r="AC71" s="492"/>
      <c r="AD71" s="488"/>
      <c r="AE71" s="488"/>
      <c r="AF71" s="488"/>
      <c r="AG71" s="394"/>
    </row>
    <row r="72" spans="1:33" ht="20.100000000000001" customHeight="1">
      <c r="A72" s="15"/>
      <c r="C72" s="194"/>
      <c r="D72" s="194"/>
      <c r="E72" s="75"/>
      <c r="G72" s="176"/>
      <c r="H72" s="176"/>
      <c r="I72" s="218"/>
      <c r="J72" s="218"/>
      <c r="K72" s="176"/>
      <c r="L72" s="176"/>
      <c r="M72" s="218"/>
      <c r="N72" s="217"/>
      <c r="O72" s="185"/>
      <c r="P72" s="185"/>
      <c r="Q72" s="217"/>
      <c r="R72" s="217"/>
      <c r="S72" s="217"/>
      <c r="T72" s="185"/>
      <c r="U72" s="176"/>
      <c r="V72" s="218"/>
      <c r="W72" s="218"/>
      <c r="X72" s="176"/>
      <c r="Y72" s="176"/>
      <c r="Z72" s="218"/>
      <c r="AA72" s="218"/>
      <c r="AC72" s="180"/>
      <c r="AD72" s="61"/>
      <c r="AE72" s="193"/>
      <c r="AF72" s="61"/>
      <c r="AG72" s="179"/>
    </row>
    <row r="73" spans="1:33" ht="20.100000000000001" customHeight="1">
      <c r="A73" s="15"/>
      <c r="B73" s="393" t="s">
        <v>6</v>
      </c>
      <c r="C73" s="495">
        <v>0.54861111111111116</v>
      </c>
      <c r="D73" s="495"/>
      <c r="E73" s="495"/>
      <c r="G73" s="565" t="str">
        <f>F58</f>
        <v>那須野ヶ原ＦＣボンジボーラ　Ｕ９</v>
      </c>
      <c r="H73" s="565"/>
      <c r="I73" s="565"/>
      <c r="J73" s="565"/>
      <c r="K73" s="565"/>
      <c r="L73" s="565"/>
      <c r="M73" s="565"/>
      <c r="N73" s="494">
        <f>P73+P74</f>
        <v>1</v>
      </c>
      <c r="O73" s="497" t="s">
        <v>9</v>
      </c>
      <c r="P73" s="185">
        <v>1</v>
      </c>
      <c r="Q73" s="17" t="s">
        <v>94</v>
      </c>
      <c r="R73" s="185">
        <v>0</v>
      </c>
      <c r="S73" s="497" t="s">
        <v>10</v>
      </c>
      <c r="T73" s="494">
        <f>R73+R74</f>
        <v>0</v>
      </c>
      <c r="U73" s="393" t="str">
        <f>N58</f>
        <v>ＦＣグランディール宇都宮</v>
      </c>
      <c r="V73" s="393"/>
      <c r="W73" s="393"/>
      <c r="X73" s="393"/>
      <c r="Y73" s="393"/>
      <c r="Z73" s="393"/>
      <c r="AA73" s="393"/>
      <c r="AC73" s="492" t="s">
        <v>91</v>
      </c>
      <c r="AD73" s="488">
        <v>5</v>
      </c>
      <c r="AE73" s="488" t="s">
        <v>117</v>
      </c>
      <c r="AF73" s="488">
        <v>6</v>
      </c>
      <c r="AG73" s="394" t="s">
        <v>92</v>
      </c>
    </row>
    <row r="74" spans="1:33" ht="20.100000000000001" customHeight="1">
      <c r="A74" s="15"/>
      <c r="B74" s="393"/>
      <c r="C74" s="495"/>
      <c r="D74" s="495"/>
      <c r="E74" s="495"/>
      <c r="G74" s="565"/>
      <c r="H74" s="565"/>
      <c r="I74" s="565"/>
      <c r="J74" s="565"/>
      <c r="K74" s="565"/>
      <c r="L74" s="565"/>
      <c r="M74" s="565"/>
      <c r="N74" s="494"/>
      <c r="O74" s="497"/>
      <c r="P74" s="185">
        <v>0</v>
      </c>
      <c r="Q74" s="17" t="s">
        <v>94</v>
      </c>
      <c r="R74" s="185">
        <v>0</v>
      </c>
      <c r="S74" s="497"/>
      <c r="T74" s="494"/>
      <c r="U74" s="393"/>
      <c r="V74" s="393"/>
      <c r="W74" s="393"/>
      <c r="X74" s="393"/>
      <c r="Y74" s="393"/>
      <c r="Z74" s="393"/>
      <c r="AA74" s="393"/>
      <c r="AC74" s="492"/>
      <c r="AD74" s="488"/>
      <c r="AE74" s="488"/>
      <c r="AF74" s="488"/>
      <c r="AG74" s="394"/>
    </row>
    <row r="75" spans="1:33" ht="20.100000000000001" customHeight="1">
      <c r="A75" s="15"/>
      <c r="B75" s="176"/>
      <c r="C75" s="191"/>
      <c r="D75" s="191"/>
      <c r="E75" s="191"/>
      <c r="G75" s="176"/>
      <c r="H75" s="176"/>
      <c r="I75" s="176"/>
      <c r="J75" s="176"/>
      <c r="K75" s="176"/>
      <c r="L75" s="176"/>
      <c r="M75" s="176"/>
      <c r="N75" s="117"/>
      <c r="O75" s="186"/>
      <c r="P75" s="185"/>
      <c r="Q75" s="217"/>
      <c r="R75" s="217"/>
      <c r="S75" s="186"/>
      <c r="T75" s="117"/>
      <c r="U75" s="176"/>
      <c r="V75" s="176"/>
      <c r="W75" s="176"/>
      <c r="X75" s="176"/>
      <c r="Y75" s="176"/>
      <c r="Z75" s="176"/>
      <c r="AA75" s="176"/>
      <c r="AC75" s="180"/>
      <c r="AD75" s="61"/>
      <c r="AE75" s="193"/>
      <c r="AF75" s="61"/>
      <c r="AG75" s="179"/>
    </row>
    <row r="76" spans="1:33" ht="20.100000000000001" customHeight="1">
      <c r="A76" s="15"/>
      <c r="B76" s="393" t="s">
        <v>7</v>
      </c>
      <c r="C76" s="495">
        <v>0.57291666666666663</v>
      </c>
      <c r="D76" s="495"/>
      <c r="E76" s="495"/>
      <c r="G76" s="562" t="str">
        <f>S58</f>
        <v>Ｋ－ＷＥＳＴ．ＦＣ２００１</v>
      </c>
      <c r="H76" s="562"/>
      <c r="I76" s="562"/>
      <c r="J76" s="562"/>
      <c r="K76" s="562"/>
      <c r="L76" s="562"/>
      <c r="M76" s="562"/>
      <c r="N76" s="494">
        <f>P76+P77</f>
        <v>5</v>
      </c>
      <c r="O76" s="497" t="s">
        <v>9</v>
      </c>
      <c r="P76" s="185">
        <v>3</v>
      </c>
      <c r="Q76" s="17" t="s">
        <v>94</v>
      </c>
      <c r="R76" s="185">
        <v>0</v>
      </c>
      <c r="S76" s="497" t="s">
        <v>10</v>
      </c>
      <c r="T76" s="494">
        <f>R76+R77</f>
        <v>0</v>
      </c>
      <c r="U76" s="608" t="str">
        <f>AA58</f>
        <v>宝木キッカーズＭＯＲＡＬＥ１０</v>
      </c>
      <c r="V76" s="608"/>
      <c r="W76" s="608"/>
      <c r="X76" s="608"/>
      <c r="Y76" s="608"/>
      <c r="Z76" s="608"/>
      <c r="AA76" s="608"/>
      <c r="AC76" s="492" t="s">
        <v>91</v>
      </c>
      <c r="AD76" s="488">
        <v>1</v>
      </c>
      <c r="AE76" s="488" t="s">
        <v>117</v>
      </c>
      <c r="AF76" s="488">
        <v>3</v>
      </c>
      <c r="AG76" s="394" t="s">
        <v>92</v>
      </c>
    </row>
    <row r="77" spans="1:33" ht="20.100000000000001" customHeight="1">
      <c r="A77" s="15"/>
      <c r="B77" s="393"/>
      <c r="C77" s="495"/>
      <c r="D77" s="495"/>
      <c r="E77" s="495"/>
      <c r="G77" s="562"/>
      <c r="H77" s="562"/>
      <c r="I77" s="562"/>
      <c r="J77" s="562"/>
      <c r="K77" s="562"/>
      <c r="L77" s="562"/>
      <c r="M77" s="562"/>
      <c r="N77" s="494"/>
      <c r="O77" s="497"/>
      <c r="P77" s="185">
        <v>2</v>
      </c>
      <c r="Q77" s="17" t="s">
        <v>94</v>
      </c>
      <c r="R77" s="185">
        <v>0</v>
      </c>
      <c r="S77" s="497"/>
      <c r="T77" s="494"/>
      <c r="U77" s="608"/>
      <c r="V77" s="608"/>
      <c r="W77" s="608"/>
      <c r="X77" s="608"/>
      <c r="Y77" s="608"/>
      <c r="Z77" s="608"/>
      <c r="AA77" s="608"/>
      <c r="AC77" s="492"/>
      <c r="AD77" s="488"/>
      <c r="AE77" s="488"/>
      <c r="AF77" s="488"/>
      <c r="AG77" s="394"/>
    </row>
    <row r="78" spans="1:33" ht="20.100000000000001" customHeight="1">
      <c r="A78" s="15"/>
      <c r="C78" s="194"/>
      <c r="D78" s="194"/>
      <c r="E78" s="75"/>
      <c r="G78" s="176"/>
      <c r="H78" s="176"/>
      <c r="I78" s="176"/>
      <c r="J78" s="176"/>
      <c r="K78" s="176"/>
      <c r="L78" s="176"/>
      <c r="M78" s="176"/>
      <c r="N78" s="217"/>
      <c r="O78" s="185"/>
      <c r="P78" s="185"/>
      <c r="Q78" s="217"/>
      <c r="R78" s="217"/>
      <c r="S78" s="217"/>
      <c r="T78" s="185"/>
      <c r="U78" s="176"/>
      <c r="V78" s="176"/>
      <c r="W78" s="176"/>
      <c r="X78" s="176"/>
      <c r="Y78" s="176"/>
      <c r="Z78" s="176"/>
      <c r="AA78" s="176"/>
      <c r="AC78" s="180"/>
      <c r="AD78" s="61"/>
      <c r="AE78" s="193"/>
      <c r="AF78" s="61"/>
      <c r="AG78" s="179"/>
    </row>
    <row r="79" spans="1:33" ht="20.100000000000001" customHeight="1">
      <c r="A79" s="15"/>
      <c r="B79" s="393" t="s">
        <v>8</v>
      </c>
      <c r="C79" s="495">
        <v>0.59722222222222221</v>
      </c>
      <c r="D79" s="495"/>
      <c r="E79" s="495"/>
      <c r="G79" s="562" t="str">
        <f>J58</f>
        <v>今市ジュニオール</v>
      </c>
      <c r="H79" s="562"/>
      <c r="I79" s="562"/>
      <c r="J79" s="562"/>
      <c r="K79" s="562"/>
      <c r="L79" s="562"/>
      <c r="M79" s="562"/>
      <c r="N79" s="494">
        <f>P79+P80</f>
        <v>1</v>
      </c>
      <c r="O79" s="497" t="s">
        <v>9</v>
      </c>
      <c r="P79" s="185">
        <v>0</v>
      </c>
      <c r="Q79" s="17" t="s">
        <v>94</v>
      </c>
      <c r="R79" s="185">
        <v>0</v>
      </c>
      <c r="S79" s="497" t="s">
        <v>10</v>
      </c>
      <c r="T79" s="494">
        <f>R79+R80</f>
        <v>0</v>
      </c>
      <c r="U79" s="393" t="str">
        <f>N58</f>
        <v>ＦＣグランディール宇都宮</v>
      </c>
      <c r="V79" s="393"/>
      <c r="W79" s="393"/>
      <c r="X79" s="393"/>
      <c r="Y79" s="393"/>
      <c r="Z79" s="393"/>
      <c r="AA79" s="393"/>
      <c r="AC79" s="492" t="s">
        <v>91</v>
      </c>
      <c r="AD79" s="488">
        <v>4</v>
      </c>
      <c r="AE79" s="488" t="s">
        <v>117</v>
      </c>
      <c r="AF79" s="488">
        <v>5</v>
      </c>
      <c r="AG79" s="394" t="s">
        <v>92</v>
      </c>
    </row>
    <row r="80" spans="1:33" ht="20.100000000000001" customHeight="1">
      <c r="A80" s="15"/>
      <c r="B80" s="393"/>
      <c r="C80" s="495"/>
      <c r="D80" s="495"/>
      <c r="E80" s="495"/>
      <c r="G80" s="562"/>
      <c r="H80" s="562"/>
      <c r="I80" s="562"/>
      <c r="J80" s="562"/>
      <c r="K80" s="562"/>
      <c r="L80" s="562"/>
      <c r="M80" s="562"/>
      <c r="N80" s="494"/>
      <c r="O80" s="497"/>
      <c r="P80" s="185">
        <v>1</v>
      </c>
      <c r="Q80" s="17" t="s">
        <v>94</v>
      </c>
      <c r="R80" s="185">
        <v>0</v>
      </c>
      <c r="S80" s="497"/>
      <c r="T80" s="494"/>
      <c r="U80" s="393"/>
      <c r="V80" s="393"/>
      <c r="W80" s="393"/>
      <c r="X80" s="393"/>
      <c r="Y80" s="393"/>
      <c r="Z80" s="393"/>
      <c r="AA80" s="393"/>
      <c r="AC80" s="492"/>
      <c r="AD80" s="488"/>
      <c r="AE80" s="488"/>
      <c r="AF80" s="488"/>
      <c r="AG80" s="394"/>
    </row>
    <row r="81" spans="1:33" ht="20.100000000000001" customHeight="1">
      <c r="A81" s="15"/>
      <c r="C81" s="194"/>
      <c r="D81" s="194"/>
      <c r="E81" s="75"/>
      <c r="G81" s="176"/>
      <c r="H81" s="176"/>
      <c r="I81" s="176"/>
      <c r="J81" s="176"/>
      <c r="K81" s="176"/>
      <c r="L81" s="176"/>
      <c r="M81" s="176"/>
      <c r="N81" s="217"/>
      <c r="O81" s="185"/>
      <c r="P81" s="185"/>
      <c r="Q81" s="217"/>
      <c r="R81" s="217"/>
      <c r="S81" s="217"/>
      <c r="T81" s="185"/>
      <c r="U81" s="176"/>
      <c r="V81" s="176"/>
      <c r="W81" s="176"/>
      <c r="X81" s="176"/>
      <c r="Y81" s="176"/>
      <c r="Z81" s="176"/>
      <c r="AA81" s="176"/>
      <c r="AC81" s="180"/>
      <c r="AD81" s="188"/>
      <c r="AE81" s="61"/>
      <c r="AF81" s="61"/>
      <c r="AG81" s="115"/>
    </row>
    <row r="82" spans="1:33" ht="20.100000000000001" customHeight="1">
      <c r="A82" s="15"/>
      <c r="B82" s="393" t="s">
        <v>0</v>
      </c>
      <c r="C82" s="495">
        <v>0.62152777777777779</v>
      </c>
      <c r="D82" s="495"/>
      <c r="E82" s="495"/>
      <c r="G82" s="608" t="str">
        <f>W58</f>
        <v>真岡西サッカークラブブリッツ</v>
      </c>
      <c r="H82" s="608"/>
      <c r="I82" s="608"/>
      <c r="J82" s="608"/>
      <c r="K82" s="608"/>
      <c r="L82" s="608"/>
      <c r="M82" s="608"/>
      <c r="N82" s="494">
        <f>P82+P83</f>
        <v>0</v>
      </c>
      <c r="O82" s="497" t="s">
        <v>9</v>
      </c>
      <c r="P82" s="185">
        <v>0</v>
      </c>
      <c r="Q82" s="17" t="s">
        <v>94</v>
      </c>
      <c r="R82" s="185">
        <v>1</v>
      </c>
      <c r="S82" s="497" t="s">
        <v>10</v>
      </c>
      <c r="T82" s="494">
        <f>R82+R83</f>
        <v>1</v>
      </c>
      <c r="U82" s="607" t="str">
        <f>AA58</f>
        <v>宝木キッカーズＭＯＲＡＬＥ１０</v>
      </c>
      <c r="V82" s="607"/>
      <c r="W82" s="607"/>
      <c r="X82" s="607"/>
      <c r="Y82" s="607"/>
      <c r="Z82" s="607"/>
      <c r="AA82" s="607"/>
      <c r="AC82" s="492" t="s">
        <v>91</v>
      </c>
      <c r="AD82" s="488">
        <v>3</v>
      </c>
      <c r="AE82" s="488" t="s">
        <v>117</v>
      </c>
      <c r="AF82" s="488">
        <v>2</v>
      </c>
      <c r="AG82" s="394" t="s">
        <v>92</v>
      </c>
    </row>
    <row r="83" spans="1:33" ht="20.100000000000001" customHeight="1">
      <c r="A83" s="15"/>
      <c r="B83" s="393"/>
      <c r="C83" s="495"/>
      <c r="D83" s="495"/>
      <c r="E83" s="495"/>
      <c r="G83" s="608"/>
      <c r="H83" s="608"/>
      <c r="I83" s="608"/>
      <c r="J83" s="608"/>
      <c r="K83" s="608"/>
      <c r="L83" s="608"/>
      <c r="M83" s="608"/>
      <c r="N83" s="494"/>
      <c r="O83" s="497"/>
      <c r="P83" s="185">
        <v>0</v>
      </c>
      <c r="Q83" s="17" t="s">
        <v>94</v>
      </c>
      <c r="R83" s="185">
        <v>0</v>
      </c>
      <c r="S83" s="497"/>
      <c r="T83" s="494"/>
      <c r="U83" s="607"/>
      <c r="V83" s="607"/>
      <c r="W83" s="607"/>
      <c r="X83" s="607"/>
      <c r="Y83" s="607"/>
      <c r="Z83" s="607"/>
      <c r="AA83" s="607"/>
      <c r="AC83" s="492"/>
      <c r="AD83" s="488"/>
      <c r="AE83" s="488"/>
      <c r="AF83" s="488"/>
      <c r="AG83" s="394"/>
    </row>
    <row r="84" spans="1:33" ht="20.100000000000001" customHeight="1">
      <c r="B84" s="176"/>
      <c r="C84" s="116"/>
      <c r="D84" s="116"/>
      <c r="E84" s="116"/>
      <c r="G84" s="185"/>
      <c r="H84" s="185"/>
      <c r="I84" s="185"/>
      <c r="J84" s="185"/>
      <c r="K84" s="185"/>
      <c r="L84" s="185"/>
      <c r="M84" s="185"/>
      <c r="N84" s="117"/>
      <c r="O84" s="186"/>
      <c r="P84" s="185"/>
      <c r="Q84" s="17"/>
      <c r="R84" s="217"/>
      <c r="S84" s="186"/>
      <c r="T84" s="117"/>
      <c r="U84" s="185"/>
      <c r="V84" s="185"/>
      <c r="W84" s="185"/>
      <c r="X84" s="185"/>
      <c r="Y84" s="185"/>
      <c r="Z84" s="185"/>
      <c r="AA84" s="185"/>
      <c r="AB84" s="188"/>
      <c r="AC84" s="188"/>
      <c r="AF84" s="188"/>
      <c r="AG84" s="188"/>
    </row>
    <row r="85" spans="1:33" ht="20.100000000000001" customHeight="1">
      <c r="C85" s="510" t="str">
        <f>J54 &amp;"リーグ"</f>
        <v>Nリーグ</v>
      </c>
      <c r="D85" s="511"/>
      <c r="E85" s="511"/>
      <c r="F85" s="516"/>
      <c r="G85" s="440" t="str">
        <f>C87</f>
        <v>那須野ヶ原ＦＣボンジボーラ　Ｕ９</v>
      </c>
      <c r="H85" s="441"/>
      <c r="I85" s="440" t="str">
        <f>C89</f>
        <v>今市ジュニオール</v>
      </c>
      <c r="J85" s="441"/>
      <c r="K85" s="440" t="str">
        <f>C91</f>
        <v>ＦＣグランディール宇都宮</v>
      </c>
      <c r="L85" s="441"/>
      <c r="M85" s="518" t="s">
        <v>1</v>
      </c>
      <c r="N85" s="502" t="s">
        <v>2</v>
      </c>
      <c r="O85" s="502" t="s">
        <v>93</v>
      </c>
      <c r="P85" s="502" t="s">
        <v>3</v>
      </c>
      <c r="R85" s="410" t="str">
        <f>W54 &amp;"リーグ"</f>
        <v>NNリーグ</v>
      </c>
      <c r="S85" s="411"/>
      <c r="T85" s="411"/>
      <c r="U85" s="520"/>
      <c r="V85" s="609" t="str">
        <f>R87</f>
        <v>Ｋ－ＷＥＳＴ．ＦＣ２００１</v>
      </c>
      <c r="W85" s="610"/>
      <c r="X85" s="440" t="str">
        <f>R89</f>
        <v>真岡西サッカークラブブリッツ</v>
      </c>
      <c r="Y85" s="441"/>
      <c r="Z85" s="440" t="str">
        <f>R91</f>
        <v>宝木キッカーズＭＯＲＡＬＥ１０</v>
      </c>
      <c r="AA85" s="441"/>
      <c r="AB85" s="502" t="s">
        <v>1</v>
      </c>
      <c r="AC85" s="502" t="s">
        <v>2</v>
      </c>
      <c r="AD85" s="502" t="s">
        <v>93</v>
      </c>
      <c r="AE85" s="502" t="s">
        <v>3</v>
      </c>
    </row>
    <row r="86" spans="1:33" ht="20.100000000000001" customHeight="1">
      <c r="C86" s="513"/>
      <c r="D86" s="514"/>
      <c r="E86" s="514"/>
      <c r="F86" s="517"/>
      <c r="G86" s="442"/>
      <c r="H86" s="443"/>
      <c r="I86" s="442"/>
      <c r="J86" s="443"/>
      <c r="K86" s="442"/>
      <c r="L86" s="443"/>
      <c r="M86" s="519"/>
      <c r="N86" s="503"/>
      <c r="O86" s="503"/>
      <c r="P86" s="503"/>
      <c r="R86" s="413"/>
      <c r="S86" s="414"/>
      <c r="T86" s="414"/>
      <c r="U86" s="521"/>
      <c r="V86" s="611"/>
      <c r="W86" s="612"/>
      <c r="X86" s="442"/>
      <c r="Y86" s="443"/>
      <c r="Z86" s="442"/>
      <c r="AA86" s="443"/>
      <c r="AB86" s="503"/>
      <c r="AC86" s="503"/>
      <c r="AD86" s="503"/>
      <c r="AE86" s="503"/>
    </row>
    <row r="87" spans="1:33" ht="20.100000000000001" customHeight="1">
      <c r="C87" s="600" t="str">
        <f>F58</f>
        <v>那須野ヶ原ＦＣボンジボーラ　Ｕ９</v>
      </c>
      <c r="D87" s="601"/>
      <c r="E87" s="601"/>
      <c r="F87" s="602"/>
      <c r="G87" s="424"/>
      <c r="H87" s="425"/>
      <c r="I87" s="225">
        <f>N67</f>
        <v>1</v>
      </c>
      <c r="J87" s="225">
        <f>T67</f>
        <v>3</v>
      </c>
      <c r="K87" s="225">
        <f>N73</f>
        <v>1</v>
      </c>
      <c r="L87" s="225">
        <f>T73</f>
        <v>0</v>
      </c>
      <c r="M87" s="500">
        <f>COUNTIF(G88:L88,"○")*3+COUNTIF(G88:L88,"△")</f>
        <v>3</v>
      </c>
      <c r="N87" s="498">
        <f>O87-J87-L87</f>
        <v>-1</v>
      </c>
      <c r="O87" s="498">
        <f>I87+K87</f>
        <v>2</v>
      </c>
      <c r="P87" s="498">
        <v>2</v>
      </c>
      <c r="R87" s="522" t="str">
        <f>S58</f>
        <v>Ｋ－ＷＥＳＴ．ＦＣ２００１</v>
      </c>
      <c r="S87" s="523"/>
      <c r="T87" s="523"/>
      <c r="U87" s="528"/>
      <c r="V87" s="424"/>
      <c r="W87" s="425"/>
      <c r="X87" s="225">
        <f>N70</f>
        <v>1</v>
      </c>
      <c r="Y87" s="225">
        <f>T70</f>
        <v>2</v>
      </c>
      <c r="Z87" s="225">
        <f>N76</f>
        <v>5</v>
      </c>
      <c r="AA87" s="225">
        <f>T76</f>
        <v>0</v>
      </c>
      <c r="AB87" s="500">
        <f>COUNTIF(V88:AA88,"○")*3+COUNTIF(V88:AA88,"△")</f>
        <v>3</v>
      </c>
      <c r="AC87" s="498">
        <f>AD87-Y87-AA87</f>
        <v>4</v>
      </c>
      <c r="AD87" s="498">
        <f>X87+Z87</f>
        <v>6</v>
      </c>
      <c r="AE87" s="498">
        <v>1</v>
      </c>
    </row>
    <row r="88" spans="1:33" ht="20.100000000000001" customHeight="1">
      <c r="C88" s="603"/>
      <c r="D88" s="604"/>
      <c r="E88" s="604"/>
      <c r="F88" s="605"/>
      <c r="G88" s="426"/>
      <c r="H88" s="427"/>
      <c r="I88" s="458" t="str">
        <f>IF(I87&gt;J87,"○",IF(I87&lt;J87,"×",IF(I87=J87,"△")))</f>
        <v>×</v>
      </c>
      <c r="J88" s="459"/>
      <c r="K88" s="458" t="str">
        <f>IF(K87&gt;L87,"○",IF(K87&lt;L87,"×",IF(K87=L87,"△")))</f>
        <v>○</v>
      </c>
      <c r="L88" s="459"/>
      <c r="M88" s="501"/>
      <c r="N88" s="499"/>
      <c r="O88" s="499"/>
      <c r="P88" s="499"/>
      <c r="R88" s="525"/>
      <c r="S88" s="526"/>
      <c r="T88" s="526"/>
      <c r="U88" s="529"/>
      <c r="V88" s="426"/>
      <c r="W88" s="427"/>
      <c r="X88" s="458" t="str">
        <f>IF(X87&gt;Y87,"○",IF(X87&lt;Y87,"×",IF(X87=Y87,"△")))</f>
        <v>×</v>
      </c>
      <c r="Y88" s="459"/>
      <c r="Z88" s="458" t="str">
        <f>IF(Z87&gt;AA87,"○",IF(Z87&lt;AA87,"×",IF(Z87=AA87,"△")))</f>
        <v>○</v>
      </c>
      <c r="AA88" s="459"/>
      <c r="AB88" s="501"/>
      <c r="AC88" s="499"/>
      <c r="AD88" s="499"/>
      <c r="AE88" s="499"/>
    </row>
    <row r="89" spans="1:33" ht="20.100000000000001" customHeight="1">
      <c r="C89" s="522" t="str">
        <f>J58</f>
        <v>今市ジュニオール</v>
      </c>
      <c r="D89" s="523"/>
      <c r="E89" s="523"/>
      <c r="F89" s="524"/>
      <c r="G89" s="225">
        <f>J87</f>
        <v>3</v>
      </c>
      <c r="H89" s="225">
        <f>I87</f>
        <v>1</v>
      </c>
      <c r="I89" s="424"/>
      <c r="J89" s="425"/>
      <c r="K89" s="225">
        <f>N79</f>
        <v>1</v>
      </c>
      <c r="L89" s="225">
        <f>T79</f>
        <v>0</v>
      </c>
      <c r="M89" s="500">
        <f>COUNTIF(G90:L90,"○")*3+COUNTIF(G90:L90,"△")</f>
        <v>6</v>
      </c>
      <c r="N89" s="498">
        <f>O89-H89-L89</f>
        <v>3</v>
      </c>
      <c r="O89" s="498">
        <f>G89+K89</f>
        <v>4</v>
      </c>
      <c r="P89" s="498">
        <v>1</v>
      </c>
      <c r="R89" s="600" t="str">
        <f>W58</f>
        <v>真岡西サッカークラブブリッツ</v>
      </c>
      <c r="S89" s="601"/>
      <c r="T89" s="601"/>
      <c r="U89" s="602"/>
      <c r="V89" s="225">
        <f>Y87</f>
        <v>2</v>
      </c>
      <c r="W89" s="225">
        <f>X87</f>
        <v>1</v>
      </c>
      <c r="X89" s="424"/>
      <c r="Y89" s="425"/>
      <c r="Z89" s="225">
        <f>N82</f>
        <v>0</v>
      </c>
      <c r="AA89" s="225">
        <f>T82</f>
        <v>1</v>
      </c>
      <c r="AB89" s="500">
        <f>COUNTIF(V90:AA90,"○")*3+COUNTIF(V90:AA90,"△")</f>
        <v>3</v>
      </c>
      <c r="AC89" s="498">
        <f>AD89-W89-AA89</f>
        <v>0</v>
      </c>
      <c r="AD89" s="498">
        <f>V89+Z89</f>
        <v>2</v>
      </c>
      <c r="AE89" s="498">
        <v>2</v>
      </c>
    </row>
    <row r="90" spans="1:33" ht="20.100000000000001" customHeight="1">
      <c r="C90" s="525"/>
      <c r="D90" s="526"/>
      <c r="E90" s="526"/>
      <c r="F90" s="527"/>
      <c r="G90" s="458" t="str">
        <f>IF(G89&gt;H89,"○",IF(G89&lt;H89,"×",IF(G89=H89,"△")))</f>
        <v>○</v>
      </c>
      <c r="H90" s="459"/>
      <c r="I90" s="426"/>
      <c r="J90" s="427"/>
      <c r="K90" s="458" t="str">
        <f>IF(K89&gt;L89,"○",IF(K89&lt;L89,"×",IF(K89=L89,"△")))</f>
        <v>○</v>
      </c>
      <c r="L90" s="459"/>
      <c r="M90" s="501"/>
      <c r="N90" s="499"/>
      <c r="O90" s="499"/>
      <c r="P90" s="499"/>
      <c r="R90" s="603"/>
      <c r="S90" s="604"/>
      <c r="T90" s="604"/>
      <c r="U90" s="605"/>
      <c r="V90" s="458" t="str">
        <f>IF(V89&gt;W89,"○",IF(V89&lt;W89,"×",IF(V89=W89,"△")))</f>
        <v>○</v>
      </c>
      <c r="W90" s="459"/>
      <c r="X90" s="426"/>
      <c r="Y90" s="427"/>
      <c r="Z90" s="458" t="str">
        <f>IF(Z89&gt;AA89,"○",IF(Z89&lt;AA89,"×",IF(Z89=AA89,"△")))</f>
        <v>×</v>
      </c>
      <c r="AA90" s="459"/>
      <c r="AB90" s="501"/>
      <c r="AC90" s="499"/>
      <c r="AD90" s="499"/>
      <c r="AE90" s="499"/>
    </row>
    <row r="91" spans="1:33" ht="20.100000000000001" customHeight="1">
      <c r="C91" s="579" t="str">
        <f>N58</f>
        <v>ＦＣグランディール宇都宮</v>
      </c>
      <c r="D91" s="580"/>
      <c r="E91" s="580"/>
      <c r="F91" s="581"/>
      <c r="G91" s="225">
        <f>L87</f>
        <v>0</v>
      </c>
      <c r="H91" s="225">
        <f>K87</f>
        <v>1</v>
      </c>
      <c r="I91" s="225">
        <f>L89</f>
        <v>0</v>
      </c>
      <c r="J91" s="225">
        <f>K89</f>
        <v>1</v>
      </c>
      <c r="K91" s="424"/>
      <c r="L91" s="425"/>
      <c r="M91" s="500">
        <f>COUNTIF(G92:L92,"○")*3+COUNTIF(G92:L92,"△")</f>
        <v>0</v>
      </c>
      <c r="N91" s="498">
        <f>O91-H91-J91</f>
        <v>-2</v>
      </c>
      <c r="O91" s="498">
        <f>G91+I91</f>
        <v>0</v>
      </c>
      <c r="P91" s="498">
        <v>3</v>
      </c>
      <c r="R91" s="600" t="str">
        <f>AA58</f>
        <v>宝木キッカーズＭＯＲＡＬＥ１０</v>
      </c>
      <c r="S91" s="601"/>
      <c r="T91" s="601"/>
      <c r="U91" s="602"/>
      <c r="V91" s="225">
        <f>AA87</f>
        <v>0</v>
      </c>
      <c r="W91" s="225">
        <f>Z87</f>
        <v>5</v>
      </c>
      <c r="X91" s="225">
        <f>AA89</f>
        <v>1</v>
      </c>
      <c r="Y91" s="225">
        <f>Z89</f>
        <v>0</v>
      </c>
      <c r="Z91" s="424"/>
      <c r="AA91" s="425"/>
      <c r="AB91" s="500">
        <f>COUNTIF(V92:AA92,"○")*3+COUNTIF(V92:AA92,"△")</f>
        <v>3</v>
      </c>
      <c r="AC91" s="498">
        <f>AD91-W91-Y91</f>
        <v>-4</v>
      </c>
      <c r="AD91" s="498">
        <f>V91+X91</f>
        <v>1</v>
      </c>
      <c r="AE91" s="498">
        <v>3</v>
      </c>
    </row>
    <row r="92" spans="1:33" ht="20.100000000000001" customHeight="1">
      <c r="C92" s="582"/>
      <c r="D92" s="583"/>
      <c r="E92" s="583"/>
      <c r="F92" s="584"/>
      <c r="G92" s="458" t="str">
        <f>IF(G91&gt;H91,"○",IF(G91&lt;H91,"×",IF(G91=H91,"△")))</f>
        <v>×</v>
      </c>
      <c r="H92" s="459"/>
      <c r="I92" s="458" t="str">
        <f>IF(I91&gt;J91,"○",IF(I91&lt;J91,"×",IF(I91=J91,"△")))</f>
        <v>×</v>
      </c>
      <c r="J92" s="459"/>
      <c r="K92" s="426"/>
      <c r="L92" s="427"/>
      <c r="M92" s="501"/>
      <c r="N92" s="499"/>
      <c r="O92" s="499"/>
      <c r="P92" s="499"/>
      <c r="R92" s="603"/>
      <c r="S92" s="604"/>
      <c r="T92" s="604"/>
      <c r="U92" s="605"/>
      <c r="V92" s="458" t="str">
        <f>IF(V91&gt;W91,"○",IF(V91&lt;W91,"×",IF(V91=W91,"△")))</f>
        <v>×</v>
      </c>
      <c r="W92" s="459"/>
      <c r="X92" s="458" t="str">
        <f>IF(X91&gt;Y91,"○",IF(X91&lt;Y91,"×",IF(X91=Y91,"△")))</f>
        <v>○</v>
      </c>
      <c r="Y92" s="459"/>
      <c r="Z92" s="426"/>
      <c r="AA92" s="427"/>
      <c r="AB92" s="501"/>
      <c r="AC92" s="499"/>
      <c r="AD92" s="499"/>
      <c r="AE92" s="499"/>
    </row>
  </sheetData>
  <mergeCells count="433"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13" width="5.44140625" style="207" customWidth="1"/>
    <col min="14" max="14" width="6" style="207" customWidth="1"/>
    <col min="15" max="30" width="5.44140625" style="207" customWidth="1"/>
    <col min="31" max="31" width="6.33203125" style="207" customWidth="1"/>
    <col min="32" max="35" width="5.44140625" style="207" customWidth="1"/>
    <col min="36" max="257" width="9" style="207"/>
    <col min="258" max="285" width="5.6640625" style="207" customWidth="1"/>
    <col min="286" max="513" width="9" style="207"/>
    <col min="514" max="541" width="5.6640625" style="207" customWidth="1"/>
    <col min="542" max="769" width="9" style="207"/>
    <col min="770" max="797" width="5.6640625" style="207" customWidth="1"/>
    <col min="798" max="1025" width="9" style="207"/>
    <col min="1026" max="1053" width="5.6640625" style="207" customWidth="1"/>
    <col min="1054" max="1281" width="9" style="207"/>
    <col min="1282" max="1309" width="5.6640625" style="207" customWidth="1"/>
    <col min="1310" max="1537" width="9" style="207"/>
    <col min="1538" max="1565" width="5.6640625" style="207" customWidth="1"/>
    <col min="1566" max="1793" width="9" style="207"/>
    <col min="1794" max="1821" width="5.6640625" style="207" customWidth="1"/>
    <col min="1822" max="2049" width="9" style="207"/>
    <col min="2050" max="2077" width="5.6640625" style="207" customWidth="1"/>
    <col min="2078" max="2305" width="9" style="207"/>
    <col min="2306" max="2333" width="5.6640625" style="207" customWidth="1"/>
    <col min="2334" max="2561" width="9" style="207"/>
    <col min="2562" max="2589" width="5.6640625" style="207" customWidth="1"/>
    <col min="2590" max="2817" width="9" style="207"/>
    <col min="2818" max="2845" width="5.6640625" style="207" customWidth="1"/>
    <col min="2846" max="3073" width="9" style="207"/>
    <col min="3074" max="3101" width="5.6640625" style="207" customWidth="1"/>
    <col min="3102" max="3329" width="9" style="207"/>
    <col min="3330" max="3357" width="5.6640625" style="207" customWidth="1"/>
    <col min="3358" max="3585" width="9" style="207"/>
    <col min="3586" max="3613" width="5.6640625" style="207" customWidth="1"/>
    <col min="3614" max="3841" width="9" style="207"/>
    <col min="3842" max="3869" width="5.6640625" style="207" customWidth="1"/>
    <col min="3870" max="4097" width="9" style="207"/>
    <col min="4098" max="4125" width="5.6640625" style="207" customWidth="1"/>
    <col min="4126" max="4353" width="9" style="207"/>
    <col min="4354" max="4381" width="5.6640625" style="207" customWidth="1"/>
    <col min="4382" max="4609" width="9" style="207"/>
    <col min="4610" max="4637" width="5.6640625" style="207" customWidth="1"/>
    <col min="4638" max="4865" width="9" style="207"/>
    <col min="4866" max="4893" width="5.6640625" style="207" customWidth="1"/>
    <col min="4894" max="5121" width="9" style="207"/>
    <col min="5122" max="5149" width="5.6640625" style="207" customWidth="1"/>
    <col min="5150" max="5377" width="9" style="207"/>
    <col min="5378" max="5405" width="5.6640625" style="207" customWidth="1"/>
    <col min="5406" max="5633" width="9" style="207"/>
    <col min="5634" max="5661" width="5.6640625" style="207" customWidth="1"/>
    <col min="5662" max="5889" width="9" style="207"/>
    <col min="5890" max="5917" width="5.6640625" style="207" customWidth="1"/>
    <col min="5918" max="6145" width="9" style="207"/>
    <col min="6146" max="6173" width="5.6640625" style="207" customWidth="1"/>
    <col min="6174" max="6401" width="9" style="207"/>
    <col min="6402" max="6429" width="5.6640625" style="207" customWidth="1"/>
    <col min="6430" max="6657" width="9" style="207"/>
    <col min="6658" max="6685" width="5.6640625" style="207" customWidth="1"/>
    <col min="6686" max="6913" width="9" style="207"/>
    <col min="6914" max="6941" width="5.6640625" style="207" customWidth="1"/>
    <col min="6942" max="7169" width="9" style="207"/>
    <col min="7170" max="7197" width="5.6640625" style="207" customWidth="1"/>
    <col min="7198" max="7425" width="9" style="207"/>
    <col min="7426" max="7453" width="5.6640625" style="207" customWidth="1"/>
    <col min="7454" max="7681" width="9" style="207"/>
    <col min="7682" max="7709" width="5.6640625" style="207" customWidth="1"/>
    <col min="7710" max="7937" width="9" style="207"/>
    <col min="7938" max="7965" width="5.6640625" style="207" customWidth="1"/>
    <col min="7966" max="8193" width="9" style="207"/>
    <col min="8194" max="8221" width="5.6640625" style="207" customWidth="1"/>
    <col min="8222" max="8449" width="9" style="207"/>
    <col min="8450" max="8477" width="5.6640625" style="207" customWidth="1"/>
    <col min="8478" max="8705" width="9" style="207"/>
    <col min="8706" max="8733" width="5.6640625" style="207" customWidth="1"/>
    <col min="8734" max="8961" width="9" style="207"/>
    <col min="8962" max="8989" width="5.6640625" style="207" customWidth="1"/>
    <col min="8990" max="9217" width="9" style="207"/>
    <col min="9218" max="9245" width="5.6640625" style="207" customWidth="1"/>
    <col min="9246" max="9473" width="9" style="207"/>
    <col min="9474" max="9501" width="5.6640625" style="207" customWidth="1"/>
    <col min="9502" max="9729" width="9" style="207"/>
    <col min="9730" max="9757" width="5.6640625" style="207" customWidth="1"/>
    <col min="9758" max="9985" width="9" style="207"/>
    <col min="9986" max="10013" width="5.6640625" style="207" customWidth="1"/>
    <col min="10014" max="10241" width="9" style="207"/>
    <col min="10242" max="10269" width="5.6640625" style="207" customWidth="1"/>
    <col min="10270" max="10497" width="9" style="207"/>
    <col min="10498" max="10525" width="5.6640625" style="207" customWidth="1"/>
    <col min="10526" max="10753" width="9" style="207"/>
    <col min="10754" max="10781" width="5.6640625" style="207" customWidth="1"/>
    <col min="10782" max="11009" width="9" style="207"/>
    <col min="11010" max="11037" width="5.6640625" style="207" customWidth="1"/>
    <col min="11038" max="11265" width="9" style="207"/>
    <col min="11266" max="11293" width="5.6640625" style="207" customWidth="1"/>
    <col min="11294" max="11521" width="9" style="207"/>
    <col min="11522" max="11549" width="5.6640625" style="207" customWidth="1"/>
    <col min="11550" max="11777" width="9" style="207"/>
    <col min="11778" max="11805" width="5.6640625" style="207" customWidth="1"/>
    <col min="11806" max="12033" width="9" style="207"/>
    <col min="12034" max="12061" width="5.6640625" style="207" customWidth="1"/>
    <col min="12062" max="12289" width="9" style="207"/>
    <col min="12290" max="12317" width="5.6640625" style="207" customWidth="1"/>
    <col min="12318" max="12545" width="9" style="207"/>
    <col min="12546" max="12573" width="5.6640625" style="207" customWidth="1"/>
    <col min="12574" max="12801" width="9" style="207"/>
    <col min="12802" max="12829" width="5.6640625" style="207" customWidth="1"/>
    <col min="12830" max="13057" width="9" style="207"/>
    <col min="13058" max="13085" width="5.6640625" style="207" customWidth="1"/>
    <col min="13086" max="13313" width="9" style="207"/>
    <col min="13314" max="13341" width="5.6640625" style="207" customWidth="1"/>
    <col min="13342" max="13569" width="9" style="207"/>
    <col min="13570" max="13597" width="5.6640625" style="207" customWidth="1"/>
    <col min="13598" max="13825" width="9" style="207"/>
    <col min="13826" max="13853" width="5.6640625" style="207" customWidth="1"/>
    <col min="13854" max="14081" width="9" style="207"/>
    <col min="14082" max="14109" width="5.6640625" style="207" customWidth="1"/>
    <col min="14110" max="14337" width="9" style="207"/>
    <col min="14338" max="14365" width="5.6640625" style="207" customWidth="1"/>
    <col min="14366" max="14593" width="9" style="207"/>
    <col min="14594" max="14621" width="5.6640625" style="207" customWidth="1"/>
    <col min="14622" max="14849" width="9" style="207"/>
    <col min="14850" max="14877" width="5.6640625" style="207" customWidth="1"/>
    <col min="14878" max="15105" width="9" style="207"/>
    <col min="15106" max="15133" width="5.6640625" style="207" customWidth="1"/>
    <col min="15134" max="15361" width="9" style="207"/>
    <col min="15362" max="15389" width="5.6640625" style="207" customWidth="1"/>
    <col min="15390" max="15617" width="9" style="207"/>
    <col min="15618" max="15645" width="5.6640625" style="207" customWidth="1"/>
    <col min="15646" max="15873" width="9" style="207"/>
    <col min="15874" max="15901" width="5.6640625" style="207" customWidth="1"/>
    <col min="15902" max="16129" width="9" style="207"/>
    <col min="16130" max="16157" width="5.6640625" style="207" customWidth="1"/>
    <col min="16158" max="16384" width="9" style="207"/>
  </cols>
  <sheetData>
    <row r="1" spans="1:33" ht="21.75" customHeight="1">
      <c r="A1" s="9" t="str">
        <f>U10組合せ!H3</f>
        <v>■第1日　10月12日</v>
      </c>
      <c r="B1" s="57"/>
      <c r="C1" s="57"/>
      <c r="D1" s="57"/>
      <c r="E1" s="57"/>
      <c r="F1" s="57"/>
      <c r="G1" s="57"/>
      <c r="H1" s="57"/>
      <c r="I1" s="391" t="str">
        <f>U10組合せ!Q3</f>
        <v>１次ラウンド</v>
      </c>
      <c r="J1" s="391"/>
      <c r="K1" s="391"/>
      <c r="L1" s="391"/>
      <c r="M1" s="391"/>
      <c r="N1" s="84"/>
      <c r="O1" s="84"/>
      <c r="P1" s="84"/>
      <c r="Q1" s="84"/>
      <c r="R1" s="84"/>
      <c r="T1" s="392" t="s">
        <v>42</v>
      </c>
      <c r="U1" s="392"/>
      <c r="V1" s="392"/>
      <c r="W1" s="392"/>
      <c r="X1" s="391" t="str">
        <f>U10組合せ!AH24</f>
        <v>南河内東部運動広場</v>
      </c>
      <c r="Y1" s="391"/>
      <c r="Z1" s="391"/>
      <c r="AA1" s="391"/>
      <c r="AB1" s="391"/>
      <c r="AC1" s="391"/>
      <c r="AD1" s="391"/>
      <c r="AE1" s="391"/>
      <c r="AF1" s="391"/>
      <c r="AG1" s="391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82"/>
      <c r="S2" s="182"/>
      <c r="T2" s="182"/>
      <c r="U2" s="18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392" t="s">
        <v>155</v>
      </c>
      <c r="J3" s="392"/>
      <c r="M3" s="182"/>
      <c r="R3" s="182"/>
      <c r="S3" s="182"/>
      <c r="T3" s="182"/>
      <c r="U3" s="182"/>
      <c r="V3" s="10"/>
      <c r="X3" s="392" t="s">
        <v>156</v>
      </c>
      <c r="Y3" s="392"/>
      <c r="Z3" s="9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19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1"/>
      <c r="Y4" s="3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47"/>
      <c r="E5" s="12"/>
      <c r="F5" s="12"/>
      <c r="G5" s="87"/>
      <c r="H5" s="241"/>
      <c r="I5" s="242"/>
      <c r="J5" s="12"/>
      <c r="K5" s="13"/>
      <c r="L5" s="47"/>
      <c r="M5" s="12"/>
      <c r="N5" s="12"/>
      <c r="O5" s="13"/>
      <c r="P5" s="1"/>
      <c r="Q5" s="1"/>
      <c r="R5" s="1"/>
      <c r="S5" s="47"/>
      <c r="T5" s="12"/>
      <c r="U5" s="12"/>
      <c r="V5" s="184"/>
      <c r="W5" s="11"/>
      <c r="X5" s="87"/>
      <c r="Y5" s="239"/>
      <c r="Z5" s="251"/>
      <c r="AA5" s="252"/>
      <c r="AB5" s="239"/>
      <c r="AC5" s="239"/>
      <c r="AD5" s="240"/>
    </row>
    <row r="6" spans="1:33" ht="20.100000000000001" customHeight="1">
      <c r="A6" s="1"/>
      <c r="B6" s="1"/>
      <c r="C6" s="393">
        <v>1</v>
      </c>
      <c r="D6" s="393"/>
      <c r="E6" s="176"/>
      <c r="F6" s="1"/>
      <c r="G6" s="393">
        <v>2</v>
      </c>
      <c r="H6" s="393"/>
      <c r="I6" s="176"/>
      <c r="J6" s="1"/>
      <c r="K6" s="393">
        <v>3</v>
      </c>
      <c r="L6" s="393"/>
      <c r="M6" s="176"/>
      <c r="N6" s="1"/>
      <c r="O6" s="393">
        <v>4</v>
      </c>
      <c r="P6" s="393"/>
      <c r="Q6" s="1"/>
      <c r="R6" s="393">
        <v>5</v>
      </c>
      <c r="S6" s="393"/>
      <c r="T6" s="176"/>
      <c r="U6" s="1"/>
      <c r="V6" s="393">
        <v>6</v>
      </c>
      <c r="W6" s="393"/>
      <c r="X6" s="176"/>
      <c r="Y6" s="1"/>
      <c r="Z6" s="393">
        <v>7</v>
      </c>
      <c r="AA6" s="393"/>
      <c r="AB6" s="176"/>
      <c r="AC6" s="1"/>
      <c r="AD6" s="393">
        <v>8</v>
      </c>
      <c r="AE6" s="393"/>
    </row>
    <row r="7" spans="1:33" ht="20.100000000000001" customHeight="1">
      <c r="A7" s="1"/>
      <c r="B7" s="1"/>
      <c r="C7" s="401" t="str">
        <f>U10組合せ!AF38</f>
        <v>クレアＦＣアルドーレ</v>
      </c>
      <c r="D7" s="401"/>
      <c r="E7" s="181"/>
      <c r="F7" s="177"/>
      <c r="G7" s="402" t="str">
        <f>U10組合せ!AF36</f>
        <v>Ｆ．Ｃ．栃木ジュニア</v>
      </c>
      <c r="H7" s="402"/>
      <c r="I7" s="181"/>
      <c r="J7" s="88"/>
      <c r="K7" s="401" t="str">
        <f>U10組合せ!AF34</f>
        <v>富士見サッカースポーツ少年団</v>
      </c>
      <c r="L7" s="401"/>
      <c r="M7" s="181"/>
      <c r="N7" s="88"/>
      <c r="O7" s="399" t="str">
        <f>U10組合せ!AF32</f>
        <v>フットボールクラブ氏家</v>
      </c>
      <c r="P7" s="399"/>
      <c r="Q7" s="88"/>
      <c r="R7" s="401" t="str">
        <f>U10組合せ!AF30</f>
        <v>石橋ＦＣ</v>
      </c>
      <c r="S7" s="401"/>
      <c r="T7" s="181"/>
      <c r="U7" s="88"/>
      <c r="V7" s="401" t="str">
        <f>U10組合せ!AF28</f>
        <v>おおぞらＳＣ</v>
      </c>
      <c r="W7" s="401"/>
      <c r="X7" s="181"/>
      <c r="Y7" s="88"/>
      <c r="Z7" s="399" t="str">
        <f>U10組合せ!AF26</f>
        <v>ＮＩＫＫＯ　ＳＰＯＲＴＳ　ＣＬＵＢ</v>
      </c>
      <c r="AA7" s="399"/>
      <c r="AB7" s="181"/>
      <c r="AC7" s="88"/>
      <c r="AD7" s="402" t="str">
        <f>U10組合せ!AF24</f>
        <v>那須野ヶ原ＦＣボンジボーラ　ブルー</v>
      </c>
      <c r="AE7" s="402"/>
    </row>
    <row r="8" spans="1:33" ht="20.100000000000001" customHeight="1">
      <c r="A8" s="1"/>
      <c r="B8" s="1"/>
      <c r="C8" s="401"/>
      <c r="D8" s="401"/>
      <c r="E8" s="181"/>
      <c r="F8" s="177"/>
      <c r="G8" s="402"/>
      <c r="H8" s="402"/>
      <c r="I8" s="181"/>
      <c r="J8" s="88"/>
      <c r="K8" s="401"/>
      <c r="L8" s="401"/>
      <c r="M8" s="181"/>
      <c r="N8" s="88"/>
      <c r="O8" s="399"/>
      <c r="P8" s="399"/>
      <c r="Q8" s="88"/>
      <c r="R8" s="401"/>
      <c r="S8" s="401"/>
      <c r="T8" s="181"/>
      <c r="U8" s="88"/>
      <c r="V8" s="401"/>
      <c r="W8" s="401"/>
      <c r="X8" s="181"/>
      <c r="Y8" s="88"/>
      <c r="Z8" s="399"/>
      <c r="AA8" s="399"/>
      <c r="AB8" s="181"/>
      <c r="AC8" s="88"/>
      <c r="AD8" s="402"/>
      <c r="AE8" s="402"/>
    </row>
    <row r="9" spans="1:33" ht="20.100000000000001" customHeight="1">
      <c r="A9" s="1"/>
      <c r="B9" s="1"/>
      <c r="C9" s="401"/>
      <c r="D9" s="401"/>
      <c r="E9" s="181"/>
      <c r="F9" s="177"/>
      <c r="G9" s="402"/>
      <c r="H9" s="402"/>
      <c r="I9" s="181"/>
      <c r="J9" s="88"/>
      <c r="K9" s="401"/>
      <c r="L9" s="401"/>
      <c r="M9" s="181"/>
      <c r="N9" s="88"/>
      <c r="O9" s="399"/>
      <c r="P9" s="399"/>
      <c r="Q9" s="88"/>
      <c r="R9" s="401"/>
      <c r="S9" s="401"/>
      <c r="T9" s="181"/>
      <c r="U9" s="88"/>
      <c r="V9" s="401"/>
      <c r="W9" s="401"/>
      <c r="X9" s="181"/>
      <c r="Y9" s="88"/>
      <c r="Z9" s="399"/>
      <c r="AA9" s="399"/>
      <c r="AB9" s="181"/>
      <c r="AC9" s="88"/>
      <c r="AD9" s="402"/>
      <c r="AE9" s="402"/>
    </row>
    <row r="10" spans="1:33" ht="19.5" customHeight="1">
      <c r="A10" s="1"/>
      <c r="B10" s="1"/>
      <c r="C10" s="401"/>
      <c r="D10" s="401"/>
      <c r="E10" s="181"/>
      <c r="F10" s="177"/>
      <c r="G10" s="402"/>
      <c r="H10" s="402"/>
      <c r="I10" s="181"/>
      <c r="J10" s="88"/>
      <c r="K10" s="401"/>
      <c r="L10" s="401"/>
      <c r="M10" s="181"/>
      <c r="N10" s="88"/>
      <c r="O10" s="399"/>
      <c r="P10" s="399"/>
      <c r="Q10" s="88"/>
      <c r="R10" s="401"/>
      <c r="S10" s="401"/>
      <c r="T10" s="181"/>
      <c r="U10" s="88"/>
      <c r="V10" s="401"/>
      <c r="W10" s="401"/>
      <c r="X10" s="181"/>
      <c r="Y10" s="88"/>
      <c r="Z10" s="399"/>
      <c r="AA10" s="399"/>
      <c r="AB10" s="181"/>
      <c r="AC10" s="88"/>
      <c r="AD10" s="402"/>
      <c r="AE10" s="402"/>
    </row>
    <row r="11" spans="1:33" ht="20.100000000000001" customHeight="1">
      <c r="A11" s="1"/>
      <c r="B11" s="1"/>
      <c r="C11" s="401"/>
      <c r="D11" s="401"/>
      <c r="E11" s="181"/>
      <c r="F11" s="177"/>
      <c r="G11" s="402"/>
      <c r="H11" s="402"/>
      <c r="I11" s="181"/>
      <c r="J11" s="88"/>
      <c r="K11" s="401"/>
      <c r="L11" s="401"/>
      <c r="M11" s="181"/>
      <c r="N11" s="88"/>
      <c r="O11" s="399"/>
      <c r="P11" s="399"/>
      <c r="Q11" s="88"/>
      <c r="R11" s="401"/>
      <c r="S11" s="401"/>
      <c r="T11" s="181"/>
      <c r="U11" s="88"/>
      <c r="V11" s="401"/>
      <c r="W11" s="401"/>
      <c r="X11" s="181"/>
      <c r="Y11" s="88"/>
      <c r="Z11" s="399"/>
      <c r="AA11" s="399"/>
      <c r="AB11" s="181"/>
      <c r="AC11" s="88"/>
      <c r="AD11" s="402"/>
      <c r="AE11" s="402"/>
    </row>
    <row r="12" spans="1:33" ht="20.100000000000001" customHeight="1">
      <c r="A12" s="1"/>
      <c r="B12" s="1"/>
      <c r="C12" s="401"/>
      <c r="D12" s="401"/>
      <c r="E12" s="181"/>
      <c r="F12" s="177"/>
      <c r="G12" s="402"/>
      <c r="H12" s="402"/>
      <c r="I12" s="181"/>
      <c r="J12" s="88"/>
      <c r="K12" s="401"/>
      <c r="L12" s="401"/>
      <c r="M12" s="181"/>
      <c r="N12" s="88"/>
      <c r="O12" s="399"/>
      <c r="P12" s="399"/>
      <c r="Q12" s="88"/>
      <c r="R12" s="401"/>
      <c r="S12" s="401"/>
      <c r="T12" s="181"/>
      <c r="U12" s="88"/>
      <c r="V12" s="401"/>
      <c r="W12" s="401"/>
      <c r="X12" s="181"/>
      <c r="Y12" s="88"/>
      <c r="Z12" s="399"/>
      <c r="AA12" s="399"/>
      <c r="AB12" s="181"/>
      <c r="AC12" s="88"/>
      <c r="AD12" s="402"/>
      <c r="AE12" s="402"/>
    </row>
    <row r="13" spans="1:33" ht="20.100000000000001" customHeight="1">
      <c r="A13" s="1"/>
      <c r="B13" s="1"/>
      <c r="C13" s="401"/>
      <c r="D13" s="401"/>
      <c r="E13" s="181"/>
      <c r="F13" s="177"/>
      <c r="G13" s="402"/>
      <c r="H13" s="402"/>
      <c r="I13" s="181"/>
      <c r="J13" s="88"/>
      <c r="K13" s="401"/>
      <c r="L13" s="401"/>
      <c r="M13" s="181"/>
      <c r="N13" s="88"/>
      <c r="O13" s="399"/>
      <c r="P13" s="399"/>
      <c r="Q13" s="88"/>
      <c r="R13" s="401"/>
      <c r="S13" s="401"/>
      <c r="T13" s="181"/>
      <c r="U13" s="88"/>
      <c r="V13" s="401"/>
      <c r="W13" s="401"/>
      <c r="X13" s="181"/>
      <c r="Y13" s="88"/>
      <c r="Z13" s="399"/>
      <c r="AA13" s="399"/>
      <c r="AB13" s="181"/>
      <c r="AC13" s="88"/>
      <c r="AD13" s="402"/>
      <c r="AE13" s="402"/>
    </row>
    <row r="14" spans="1:33" ht="19.5" customHeight="1">
      <c r="A14" s="1"/>
      <c r="B14" s="1"/>
      <c r="C14" s="401"/>
      <c r="D14" s="401"/>
      <c r="E14" s="181"/>
      <c r="F14" s="177"/>
      <c r="G14" s="402"/>
      <c r="H14" s="402"/>
      <c r="I14" s="181"/>
      <c r="J14" s="88"/>
      <c r="K14" s="401"/>
      <c r="L14" s="401"/>
      <c r="M14" s="181"/>
      <c r="N14" s="88"/>
      <c r="O14" s="399"/>
      <c r="P14" s="399"/>
      <c r="Q14" s="88"/>
      <c r="R14" s="401"/>
      <c r="S14" s="401"/>
      <c r="T14" s="181"/>
      <c r="U14" s="88"/>
      <c r="V14" s="401"/>
      <c r="W14" s="401"/>
      <c r="X14" s="181"/>
      <c r="Y14" s="88"/>
      <c r="Z14" s="399"/>
      <c r="AA14" s="399"/>
      <c r="AB14" s="181"/>
      <c r="AC14" s="88"/>
      <c r="AD14" s="402"/>
      <c r="AE14" s="402"/>
    </row>
    <row r="15" spans="1:33" ht="19.2">
      <c r="B15" s="59" t="s">
        <v>85</v>
      </c>
      <c r="D15" s="59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187"/>
      <c r="AD15" s="178" t="s">
        <v>118</v>
      </c>
      <c r="AE15" s="178" t="s">
        <v>117</v>
      </c>
      <c r="AF15" s="178" t="s">
        <v>119</v>
      </c>
      <c r="AG15" s="90"/>
    </row>
    <row r="16" spans="1:33" ht="13.5" customHeight="1">
      <c r="B16" s="393" t="s">
        <v>86</v>
      </c>
      <c r="C16" s="393" t="s">
        <v>4</v>
      </c>
      <c r="D16" s="403">
        <v>0.5</v>
      </c>
      <c r="E16" s="403"/>
      <c r="F16" s="403"/>
      <c r="G16" s="396" t="str">
        <f>C7</f>
        <v>クレアＦＣアルドーレ</v>
      </c>
      <c r="H16" s="396"/>
      <c r="I16" s="396"/>
      <c r="J16" s="396"/>
      <c r="K16" s="396"/>
      <c r="L16" s="396"/>
      <c r="M16" s="396"/>
      <c r="N16" s="395">
        <f>P16+P17</f>
        <v>0</v>
      </c>
      <c r="O16" s="405" t="s">
        <v>9</v>
      </c>
      <c r="P16" s="189">
        <v>0</v>
      </c>
      <c r="Q16" s="189" t="s">
        <v>39</v>
      </c>
      <c r="R16" s="189">
        <v>1</v>
      </c>
      <c r="S16" s="405" t="s">
        <v>10</v>
      </c>
      <c r="T16" s="395">
        <f>R16+R17</f>
        <v>2</v>
      </c>
      <c r="U16" s="404" t="str">
        <f>G7</f>
        <v>Ｆ．Ｃ．栃木ジュニア</v>
      </c>
      <c r="V16" s="404"/>
      <c r="W16" s="404"/>
      <c r="X16" s="404"/>
      <c r="Y16" s="404"/>
      <c r="Z16" s="404"/>
      <c r="AA16" s="404"/>
      <c r="AC16" s="397" t="s">
        <v>91</v>
      </c>
      <c r="AD16" s="406">
        <v>5</v>
      </c>
      <c r="AE16" s="406" t="s">
        <v>117</v>
      </c>
      <c r="AF16" s="406">
        <v>6</v>
      </c>
      <c r="AG16" s="394" t="s">
        <v>92</v>
      </c>
    </row>
    <row r="17" spans="2:33" ht="14.1" customHeight="1">
      <c r="B17" s="393"/>
      <c r="C17" s="393"/>
      <c r="D17" s="403"/>
      <c r="E17" s="403"/>
      <c r="F17" s="403"/>
      <c r="G17" s="396"/>
      <c r="H17" s="396"/>
      <c r="I17" s="396"/>
      <c r="J17" s="396"/>
      <c r="K17" s="396"/>
      <c r="L17" s="396"/>
      <c r="M17" s="396"/>
      <c r="N17" s="395"/>
      <c r="O17" s="405"/>
      <c r="P17" s="189">
        <v>0</v>
      </c>
      <c r="Q17" s="189" t="s">
        <v>39</v>
      </c>
      <c r="R17" s="189">
        <v>1</v>
      </c>
      <c r="S17" s="405"/>
      <c r="T17" s="395"/>
      <c r="U17" s="404"/>
      <c r="V17" s="404"/>
      <c r="W17" s="404"/>
      <c r="X17" s="404"/>
      <c r="Y17" s="404"/>
      <c r="Z17" s="404"/>
      <c r="AA17" s="404"/>
      <c r="AC17" s="397"/>
      <c r="AD17" s="406"/>
      <c r="AE17" s="406"/>
      <c r="AF17" s="406"/>
      <c r="AG17" s="394"/>
    </row>
    <row r="18" spans="2:33" ht="14.1" customHeight="1">
      <c r="B18" s="393" t="s">
        <v>87</v>
      </c>
      <c r="C18" s="393" t="s">
        <v>4</v>
      </c>
      <c r="D18" s="403">
        <v>0.5</v>
      </c>
      <c r="E18" s="403"/>
      <c r="F18" s="403"/>
      <c r="G18" s="475" t="str">
        <f>K7</f>
        <v>富士見サッカースポーツ少年団</v>
      </c>
      <c r="H18" s="475"/>
      <c r="I18" s="475"/>
      <c r="J18" s="475"/>
      <c r="K18" s="475"/>
      <c r="L18" s="475"/>
      <c r="M18" s="475"/>
      <c r="N18" s="395">
        <f>P18+P19</f>
        <v>6</v>
      </c>
      <c r="O18" s="405" t="s">
        <v>9</v>
      </c>
      <c r="P18" s="189">
        <v>4</v>
      </c>
      <c r="Q18" s="189" t="s">
        <v>39</v>
      </c>
      <c r="R18" s="189">
        <v>0</v>
      </c>
      <c r="S18" s="405" t="s">
        <v>10</v>
      </c>
      <c r="T18" s="395">
        <f>R18+R19</f>
        <v>1</v>
      </c>
      <c r="U18" s="396" t="str">
        <f>O7</f>
        <v>フットボールクラブ氏家</v>
      </c>
      <c r="V18" s="396"/>
      <c r="W18" s="396"/>
      <c r="X18" s="396"/>
      <c r="Y18" s="396"/>
      <c r="Z18" s="396"/>
      <c r="AA18" s="396"/>
      <c r="AC18" s="397" t="s">
        <v>91</v>
      </c>
      <c r="AD18" s="406">
        <v>7</v>
      </c>
      <c r="AE18" s="406" t="s">
        <v>117</v>
      </c>
      <c r="AF18" s="406">
        <v>8</v>
      </c>
      <c r="AG18" s="394" t="s">
        <v>92</v>
      </c>
    </row>
    <row r="19" spans="2:33" ht="14.1" customHeight="1">
      <c r="B19" s="393"/>
      <c r="C19" s="393"/>
      <c r="D19" s="403"/>
      <c r="E19" s="403"/>
      <c r="F19" s="403"/>
      <c r="G19" s="475"/>
      <c r="H19" s="475"/>
      <c r="I19" s="475"/>
      <c r="J19" s="475"/>
      <c r="K19" s="475"/>
      <c r="L19" s="475"/>
      <c r="M19" s="475"/>
      <c r="N19" s="395"/>
      <c r="O19" s="405"/>
      <c r="P19" s="189">
        <v>2</v>
      </c>
      <c r="Q19" s="189" t="s">
        <v>39</v>
      </c>
      <c r="R19" s="189">
        <v>1</v>
      </c>
      <c r="S19" s="405"/>
      <c r="T19" s="395"/>
      <c r="U19" s="396"/>
      <c r="V19" s="396"/>
      <c r="W19" s="396"/>
      <c r="X19" s="396"/>
      <c r="Y19" s="396"/>
      <c r="Z19" s="396"/>
      <c r="AA19" s="396"/>
      <c r="AC19" s="397"/>
      <c r="AD19" s="406"/>
      <c r="AE19" s="406"/>
      <c r="AF19" s="406"/>
      <c r="AG19" s="394"/>
    </row>
    <row r="20" spans="2:33" ht="14.1" customHeight="1">
      <c r="B20" s="393" t="s">
        <v>86</v>
      </c>
      <c r="C20" s="393" t="s">
        <v>5</v>
      </c>
      <c r="D20" s="403">
        <v>0.52430555555555558</v>
      </c>
      <c r="E20" s="403"/>
      <c r="F20" s="403"/>
      <c r="G20" s="396" t="str">
        <f>R7</f>
        <v>石橋ＦＣ</v>
      </c>
      <c r="H20" s="396"/>
      <c r="I20" s="396"/>
      <c r="J20" s="396"/>
      <c r="K20" s="396"/>
      <c r="L20" s="396"/>
      <c r="M20" s="396"/>
      <c r="N20" s="395">
        <f>P20+P21</f>
        <v>0</v>
      </c>
      <c r="O20" s="405" t="s">
        <v>9</v>
      </c>
      <c r="P20" s="189">
        <v>0</v>
      </c>
      <c r="Q20" s="189" t="s">
        <v>39</v>
      </c>
      <c r="R20" s="189">
        <v>2</v>
      </c>
      <c r="S20" s="405" t="s">
        <v>10</v>
      </c>
      <c r="T20" s="395">
        <f>R20+R21</f>
        <v>3</v>
      </c>
      <c r="U20" s="404" t="str">
        <f>V7</f>
        <v>おおぞらＳＣ</v>
      </c>
      <c r="V20" s="404"/>
      <c r="W20" s="404"/>
      <c r="X20" s="404"/>
      <c r="Y20" s="404"/>
      <c r="Z20" s="404"/>
      <c r="AA20" s="404"/>
      <c r="AC20" s="397" t="s">
        <v>91</v>
      </c>
      <c r="AD20" s="406">
        <v>1</v>
      </c>
      <c r="AE20" s="406" t="s">
        <v>117</v>
      </c>
      <c r="AF20" s="406">
        <v>2</v>
      </c>
      <c r="AG20" s="394" t="s">
        <v>92</v>
      </c>
    </row>
    <row r="21" spans="2:33" ht="14.1" customHeight="1">
      <c r="B21" s="393"/>
      <c r="C21" s="393"/>
      <c r="D21" s="403"/>
      <c r="E21" s="403"/>
      <c r="F21" s="403"/>
      <c r="G21" s="396"/>
      <c r="H21" s="396"/>
      <c r="I21" s="396"/>
      <c r="J21" s="396"/>
      <c r="K21" s="396"/>
      <c r="L21" s="396"/>
      <c r="M21" s="396"/>
      <c r="N21" s="395"/>
      <c r="O21" s="405"/>
      <c r="P21" s="189">
        <v>0</v>
      </c>
      <c r="Q21" s="189" t="s">
        <v>39</v>
      </c>
      <c r="R21" s="189">
        <v>1</v>
      </c>
      <c r="S21" s="405"/>
      <c r="T21" s="395"/>
      <c r="U21" s="404"/>
      <c r="V21" s="404"/>
      <c r="W21" s="404"/>
      <c r="X21" s="404"/>
      <c r="Y21" s="404"/>
      <c r="Z21" s="404"/>
      <c r="AA21" s="404"/>
      <c r="AC21" s="397"/>
      <c r="AD21" s="406"/>
      <c r="AE21" s="406"/>
      <c r="AF21" s="406"/>
      <c r="AG21" s="394"/>
    </row>
    <row r="22" spans="2:33" ht="14.1" customHeight="1">
      <c r="B22" s="393" t="s">
        <v>87</v>
      </c>
      <c r="C22" s="393" t="s">
        <v>5</v>
      </c>
      <c r="D22" s="403">
        <v>0.52430555555555558</v>
      </c>
      <c r="E22" s="403"/>
      <c r="F22" s="403"/>
      <c r="G22" s="531" t="str">
        <f>Z7</f>
        <v>ＮＩＫＫＯ　ＳＰＯＲＴＳ　ＣＬＵＢ</v>
      </c>
      <c r="H22" s="531"/>
      <c r="I22" s="531"/>
      <c r="J22" s="531"/>
      <c r="K22" s="531"/>
      <c r="L22" s="531"/>
      <c r="M22" s="531"/>
      <c r="N22" s="395">
        <f>P22+P23</f>
        <v>0</v>
      </c>
      <c r="O22" s="405" t="s">
        <v>9</v>
      </c>
      <c r="P22" s="189">
        <v>0</v>
      </c>
      <c r="Q22" s="189" t="s">
        <v>39</v>
      </c>
      <c r="R22" s="189">
        <v>0</v>
      </c>
      <c r="S22" s="405" t="s">
        <v>10</v>
      </c>
      <c r="T22" s="395">
        <f>R22+R23</f>
        <v>1</v>
      </c>
      <c r="U22" s="532" t="str">
        <f>AD7</f>
        <v>那須野ヶ原ＦＣボンジボーラ　ブルー</v>
      </c>
      <c r="V22" s="532"/>
      <c r="W22" s="532"/>
      <c r="X22" s="532"/>
      <c r="Y22" s="532"/>
      <c r="Z22" s="532"/>
      <c r="AA22" s="532"/>
      <c r="AC22" s="397" t="s">
        <v>91</v>
      </c>
      <c r="AD22" s="406">
        <v>3</v>
      </c>
      <c r="AE22" s="406" t="s">
        <v>117</v>
      </c>
      <c r="AF22" s="406">
        <v>4</v>
      </c>
      <c r="AG22" s="394" t="s">
        <v>92</v>
      </c>
    </row>
    <row r="23" spans="2:33" ht="14.1" customHeight="1">
      <c r="B23" s="393"/>
      <c r="C23" s="393"/>
      <c r="D23" s="403"/>
      <c r="E23" s="403"/>
      <c r="F23" s="403"/>
      <c r="G23" s="531"/>
      <c r="H23" s="531"/>
      <c r="I23" s="531"/>
      <c r="J23" s="531"/>
      <c r="K23" s="531"/>
      <c r="L23" s="531"/>
      <c r="M23" s="531"/>
      <c r="N23" s="395"/>
      <c r="O23" s="405"/>
      <c r="P23" s="189">
        <v>0</v>
      </c>
      <c r="Q23" s="189" t="s">
        <v>39</v>
      </c>
      <c r="R23" s="189">
        <v>1</v>
      </c>
      <c r="S23" s="405"/>
      <c r="T23" s="395"/>
      <c r="U23" s="532"/>
      <c r="V23" s="532"/>
      <c r="W23" s="532"/>
      <c r="X23" s="532"/>
      <c r="Y23" s="532"/>
      <c r="Z23" s="532"/>
      <c r="AA23" s="532"/>
      <c r="AC23" s="397"/>
      <c r="AD23" s="406"/>
      <c r="AE23" s="406"/>
      <c r="AF23" s="406"/>
      <c r="AG23" s="394"/>
    </row>
    <row r="24" spans="2:33" ht="14.1" customHeight="1">
      <c r="B24" s="393" t="s">
        <v>86</v>
      </c>
      <c r="C24" s="393" t="s">
        <v>6</v>
      </c>
      <c r="D24" s="403">
        <v>0.54861111111111116</v>
      </c>
      <c r="E24" s="403"/>
      <c r="F24" s="403"/>
      <c r="G24" s="408" t="str">
        <f>C7</f>
        <v>クレアＦＣアルドーレ</v>
      </c>
      <c r="H24" s="408"/>
      <c r="I24" s="408"/>
      <c r="J24" s="408"/>
      <c r="K24" s="408"/>
      <c r="L24" s="408"/>
      <c r="M24" s="408"/>
      <c r="N24" s="395">
        <f>P24+P25</f>
        <v>0</v>
      </c>
      <c r="O24" s="405" t="s">
        <v>9</v>
      </c>
      <c r="P24" s="189">
        <v>0</v>
      </c>
      <c r="Q24" s="189" t="s">
        <v>39</v>
      </c>
      <c r="R24" s="189">
        <v>0</v>
      </c>
      <c r="S24" s="405" t="s">
        <v>10</v>
      </c>
      <c r="T24" s="395">
        <f>R24+R25</f>
        <v>0</v>
      </c>
      <c r="U24" s="613" t="str">
        <f>K7</f>
        <v>富士見サッカースポーツ少年団</v>
      </c>
      <c r="V24" s="613"/>
      <c r="W24" s="613"/>
      <c r="X24" s="613"/>
      <c r="Y24" s="613"/>
      <c r="Z24" s="613"/>
      <c r="AA24" s="613"/>
      <c r="AC24" s="397" t="s">
        <v>91</v>
      </c>
      <c r="AD24" s="406">
        <v>6</v>
      </c>
      <c r="AE24" s="406" t="s">
        <v>117</v>
      </c>
      <c r="AF24" s="406">
        <v>7</v>
      </c>
      <c r="AG24" s="394" t="s">
        <v>92</v>
      </c>
    </row>
    <row r="25" spans="2:33" ht="14.1" customHeight="1">
      <c r="B25" s="393"/>
      <c r="C25" s="393"/>
      <c r="D25" s="403"/>
      <c r="E25" s="403"/>
      <c r="F25" s="403"/>
      <c r="G25" s="408"/>
      <c r="H25" s="408"/>
      <c r="I25" s="408"/>
      <c r="J25" s="408"/>
      <c r="K25" s="408"/>
      <c r="L25" s="408"/>
      <c r="M25" s="408"/>
      <c r="N25" s="395"/>
      <c r="O25" s="405"/>
      <c r="P25" s="189">
        <v>0</v>
      </c>
      <c r="Q25" s="189" t="s">
        <v>39</v>
      </c>
      <c r="R25" s="189">
        <v>0</v>
      </c>
      <c r="S25" s="405"/>
      <c r="T25" s="395"/>
      <c r="U25" s="613"/>
      <c r="V25" s="613"/>
      <c r="W25" s="613"/>
      <c r="X25" s="613"/>
      <c r="Y25" s="613"/>
      <c r="Z25" s="613"/>
      <c r="AA25" s="613"/>
      <c r="AC25" s="397"/>
      <c r="AD25" s="406"/>
      <c r="AE25" s="406"/>
      <c r="AF25" s="406"/>
      <c r="AG25" s="394"/>
    </row>
    <row r="26" spans="2:33" ht="14.1" customHeight="1">
      <c r="B26" s="393" t="s">
        <v>87</v>
      </c>
      <c r="C26" s="393" t="s">
        <v>6</v>
      </c>
      <c r="D26" s="403">
        <v>0.54861111111111116</v>
      </c>
      <c r="E26" s="403"/>
      <c r="F26" s="403"/>
      <c r="G26" s="404" t="str">
        <f>G7</f>
        <v>Ｆ．Ｃ．栃木ジュニア</v>
      </c>
      <c r="H26" s="404"/>
      <c r="I26" s="404"/>
      <c r="J26" s="404"/>
      <c r="K26" s="404"/>
      <c r="L26" s="404"/>
      <c r="M26" s="404"/>
      <c r="N26" s="395">
        <f>P26+P27</f>
        <v>2</v>
      </c>
      <c r="O26" s="405" t="s">
        <v>9</v>
      </c>
      <c r="P26" s="189">
        <v>1</v>
      </c>
      <c r="Q26" s="189" t="s">
        <v>39</v>
      </c>
      <c r="R26" s="189">
        <v>1</v>
      </c>
      <c r="S26" s="405" t="s">
        <v>10</v>
      </c>
      <c r="T26" s="395">
        <f>R26+R27</f>
        <v>1</v>
      </c>
      <c r="U26" s="396" t="str">
        <f>O7</f>
        <v>フットボールクラブ氏家</v>
      </c>
      <c r="V26" s="396"/>
      <c r="W26" s="396"/>
      <c r="X26" s="396"/>
      <c r="Y26" s="396"/>
      <c r="Z26" s="396"/>
      <c r="AA26" s="396"/>
      <c r="AC26" s="397" t="s">
        <v>91</v>
      </c>
      <c r="AD26" s="406">
        <v>8</v>
      </c>
      <c r="AE26" s="406" t="s">
        <v>117</v>
      </c>
      <c r="AF26" s="406">
        <v>5</v>
      </c>
      <c r="AG26" s="394" t="s">
        <v>92</v>
      </c>
    </row>
    <row r="27" spans="2:33" ht="14.1" customHeight="1">
      <c r="B27" s="393"/>
      <c r="C27" s="393"/>
      <c r="D27" s="403"/>
      <c r="E27" s="403"/>
      <c r="F27" s="403"/>
      <c r="G27" s="404"/>
      <c r="H27" s="404"/>
      <c r="I27" s="404"/>
      <c r="J27" s="404"/>
      <c r="K27" s="404"/>
      <c r="L27" s="404"/>
      <c r="M27" s="404"/>
      <c r="N27" s="395"/>
      <c r="O27" s="405"/>
      <c r="P27" s="189">
        <v>1</v>
      </c>
      <c r="Q27" s="189" t="s">
        <v>39</v>
      </c>
      <c r="R27" s="189">
        <v>0</v>
      </c>
      <c r="S27" s="405"/>
      <c r="T27" s="395"/>
      <c r="U27" s="396"/>
      <c r="V27" s="396"/>
      <c r="W27" s="396"/>
      <c r="X27" s="396"/>
      <c r="Y27" s="396"/>
      <c r="Z27" s="396"/>
      <c r="AA27" s="396"/>
      <c r="AC27" s="397"/>
      <c r="AD27" s="406"/>
      <c r="AE27" s="406"/>
      <c r="AF27" s="406"/>
      <c r="AG27" s="394"/>
    </row>
    <row r="28" spans="2:33" ht="14.1" customHeight="1">
      <c r="B28" s="393" t="s">
        <v>86</v>
      </c>
      <c r="C28" s="393" t="s">
        <v>7</v>
      </c>
      <c r="D28" s="403">
        <v>0.57291666666666663</v>
      </c>
      <c r="E28" s="403"/>
      <c r="F28" s="403"/>
      <c r="G28" s="408" t="str">
        <f>R7</f>
        <v>石橋ＦＣ</v>
      </c>
      <c r="H28" s="408"/>
      <c r="I28" s="408"/>
      <c r="J28" s="408"/>
      <c r="K28" s="408"/>
      <c r="L28" s="408"/>
      <c r="M28" s="408"/>
      <c r="N28" s="395">
        <f>P28+P29</f>
        <v>3</v>
      </c>
      <c r="O28" s="405" t="s">
        <v>9</v>
      </c>
      <c r="P28" s="189">
        <v>0</v>
      </c>
      <c r="Q28" s="189" t="s">
        <v>39</v>
      </c>
      <c r="R28" s="189">
        <v>3</v>
      </c>
      <c r="S28" s="405" t="s">
        <v>10</v>
      </c>
      <c r="T28" s="395">
        <f>R28+R29</f>
        <v>3</v>
      </c>
      <c r="U28" s="409" t="str">
        <f>Z7</f>
        <v>ＮＩＫＫＯ　ＳＰＯＲＴＳ　ＣＬＵＢ</v>
      </c>
      <c r="V28" s="409"/>
      <c r="W28" s="409"/>
      <c r="X28" s="409"/>
      <c r="Y28" s="409"/>
      <c r="Z28" s="409"/>
      <c r="AA28" s="409"/>
      <c r="AC28" s="397" t="s">
        <v>91</v>
      </c>
      <c r="AD28" s="406">
        <v>2</v>
      </c>
      <c r="AE28" s="406" t="s">
        <v>117</v>
      </c>
      <c r="AF28" s="406">
        <v>3</v>
      </c>
      <c r="AG28" s="394" t="s">
        <v>92</v>
      </c>
    </row>
    <row r="29" spans="2:33" ht="14.1" customHeight="1">
      <c r="B29" s="393"/>
      <c r="C29" s="393"/>
      <c r="D29" s="403"/>
      <c r="E29" s="403"/>
      <c r="F29" s="403"/>
      <c r="G29" s="408"/>
      <c r="H29" s="408"/>
      <c r="I29" s="408"/>
      <c r="J29" s="408"/>
      <c r="K29" s="408"/>
      <c r="L29" s="408"/>
      <c r="M29" s="408"/>
      <c r="N29" s="395"/>
      <c r="O29" s="405"/>
      <c r="P29" s="189">
        <v>3</v>
      </c>
      <c r="Q29" s="189" t="s">
        <v>39</v>
      </c>
      <c r="R29" s="189">
        <v>0</v>
      </c>
      <c r="S29" s="405"/>
      <c r="T29" s="395"/>
      <c r="U29" s="409"/>
      <c r="V29" s="409"/>
      <c r="W29" s="409"/>
      <c r="X29" s="409"/>
      <c r="Y29" s="409"/>
      <c r="Z29" s="409"/>
      <c r="AA29" s="409"/>
      <c r="AC29" s="397"/>
      <c r="AD29" s="406"/>
      <c r="AE29" s="406"/>
      <c r="AF29" s="406"/>
      <c r="AG29" s="394"/>
    </row>
    <row r="30" spans="2:33" ht="14.1" customHeight="1">
      <c r="B30" s="393" t="s">
        <v>87</v>
      </c>
      <c r="C30" s="393" t="s">
        <v>7</v>
      </c>
      <c r="D30" s="403">
        <v>0.57291666666666663</v>
      </c>
      <c r="E30" s="403"/>
      <c r="F30" s="403"/>
      <c r="G30" s="408" t="str">
        <f>V7</f>
        <v>おおぞらＳＣ</v>
      </c>
      <c r="H30" s="408"/>
      <c r="I30" s="408"/>
      <c r="J30" s="408"/>
      <c r="K30" s="408"/>
      <c r="L30" s="408"/>
      <c r="M30" s="408"/>
      <c r="N30" s="395">
        <f>P30+P31</f>
        <v>0</v>
      </c>
      <c r="O30" s="405" t="s">
        <v>9</v>
      </c>
      <c r="P30" s="189">
        <v>0</v>
      </c>
      <c r="Q30" s="189" t="s">
        <v>39</v>
      </c>
      <c r="R30" s="189">
        <v>0</v>
      </c>
      <c r="S30" s="405" t="s">
        <v>10</v>
      </c>
      <c r="T30" s="395">
        <f>R30+R31</f>
        <v>0</v>
      </c>
      <c r="U30" s="547" t="str">
        <f>AD7</f>
        <v>那須野ヶ原ＦＣボンジボーラ　ブルー</v>
      </c>
      <c r="V30" s="547"/>
      <c r="W30" s="547"/>
      <c r="X30" s="547"/>
      <c r="Y30" s="547"/>
      <c r="Z30" s="547"/>
      <c r="AA30" s="547"/>
      <c r="AC30" s="397" t="s">
        <v>91</v>
      </c>
      <c r="AD30" s="406">
        <v>4</v>
      </c>
      <c r="AE30" s="406" t="s">
        <v>117</v>
      </c>
      <c r="AF30" s="406">
        <v>1</v>
      </c>
      <c r="AG30" s="394" t="s">
        <v>92</v>
      </c>
    </row>
    <row r="31" spans="2:33" ht="14.1" customHeight="1">
      <c r="B31" s="393"/>
      <c r="C31" s="393"/>
      <c r="D31" s="403"/>
      <c r="E31" s="403"/>
      <c r="F31" s="403"/>
      <c r="G31" s="408"/>
      <c r="H31" s="408"/>
      <c r="I31" s="408"/>
      <c r="J31" s="408"/>
      <c r="K31" s="408"/>
      <c r="L31" s="408"/>
      <c r="M31" s="408"/>
      <c r="N31" s="395"/>
      <c r="O31" s="405"/>
      <c r="P31" s="189">
        <v>0</v>
      </c>
      <c r="Q31" s="189" t="s">
        <v>39</v>
      </c>
      <c r="R31" s="189">
        <v>0</v>
      </c>
      <c r="S31" s="405"/>
      <c r="T31" s="395"/>
      <c r="U31" s="547"/>
      <c r="V31" s="547"/>
      <c r="W31" s="547"/>
      <c r="X31" s="547"/>
      <c r="Y31" s="547"/>
      <c r="Z31" s="547"/>
      <c r="AA31" s="547"/>
      <c r="AC31" s="397"/>
      <c r="AD31" s="406"/>
      <c r="AE31" s="406"/>
      <c r="AF31" s="406"/>
      <c r="AG31" s="394"/>
    </row>
    <row r="32" spans="2:33" ht="14.1" customHeight="1">
      <c r="B32" s="393" t="s">
        <v>86</v>
      </c>
      <c r="C32" s="393" t="s">
        <v>8</v>
      </c>
      <c r="D32" s="403">
        <v>0.59722222222222221</v>
      </c>
      <c r="E32" s="403"/>
      <c r="F32" s="403"/>
      <c r="G32" s="404" t="str">
        <f>C7</f>
        <v>クレアＦＣアルドーレ</v>
      </c>
      <c r="H32" s="404"/>
      <c r="I32" s="404"/>
      <c r="J32" s="404"/>
      <c r="K32" s="404"/>
      <c r="L32" s="404"/>
      <c r="M32" s="404"/>
      <c r="N32" s="395">
        <f>P32+P33</f>
        <v>1</v>
      </c>
      <c r="O32" s="405" t="s">
        <v>9</v>
      </c>
      <c r="P32" s="189">
        <v>0</v>
      </c>
      <c r="Q32" s="189" t="s">
        <v>39</v>
      </c>
      <c r="R32" s="189">
        <v>0</v>
      </c>
      <c r="S32" s="405" t="s">
        <v>10</v>
      </c>
      <c r="T32" s="395">
        <f>R32+R33</f>
        <v>0</v>
      </c>
      <c r="U32" s="396" t="str">
        <f>O7</f>
        <v>フットボールクラブ氏家</v>
      </c>
      <c r="V32" s="396"/>
      <c r="W32" s="396"/>
      <c r="X32" s="396"/>
      <c r="Y32" s="396"/>
      <c r="Z32" s="396"/>
      <c r="AA32" s="396"/>
      <c r="AC32" s="397" t="s">
        <v>91</v>
      </c>
      <c r="AD32" s="406">
        <v>7</v>
      </c>
      <c r="AE32" s="406" t="s">
        <v>117</v>
      </c>
      <c r="AF32" s="406">
        <v>8</v>
      </c>
      <c r="AG32" s="394" t="s">
        <v>92</v>
      </c>
    </row>
    <row r="33" spans="2:33" ht="14.1" customHeight="1">
      <c r="B33" s="393"/>
      <c r="C33" s="393"/>
      <c r="D33" s="403"/>
      <c r="E33" s="403"/>
      <c r="F33" s="403"/>
      <c r="G33" s="404"/>
      <c r="H33" s="404"/>
      <c r="I33" s="404"/>
      <c r="J33" s="404"/>
      <c r="K33" s="404"/>
      <c r="L33" s="404"/>
      <c r="M33" s="404"/>
      <c r="N33" s="395"/>
      <c r="O33" s="405"/>
      <c r="P33" s="189">
        <v>1</v>
      </c>
      <c r="Q33" s="189" t="s">
        <v>39</v>
      </c>
      <c r="R33" s="189">
        <v>0</v>
      </c>
      <c r="S33" s="405"/>
      <c r="T33" s="395"/>
      <c r="U33" s="396"/>
      <c r="V33" s="396"/>
      <c r="W33" s="396"/>
      <c r="X33" s="396"/>
      <c r="Y33" s="396"/>
      <c r="Z33" s="396"/>
      <c r="AA33" s="396"/>
      <c r="AC33" s="397"/>
      <c r="AD33" s="406"/>
      <c r="AE33" s="406"/>
      <c r="AF33" s="406"/>
      <c r="AG33" s="394"/>
    </row>
    <row r="34" spans="2:33" ht="14.1" customHeight="1">
      <c r="B34" s="393" t="s">
        <v>87</v>
      </c>
      <c r="C34" s="393" t="s">
        <v>8</v>
      </c>
      <c r="D34" s="403">
        <v>0.59722222222222221</v>
      </c>
      <c r="E34" s="403"/>
      <c r="F34" s="403"/>
      <c r="G34" s="408" t="str">
        <f>G7</f>
        <v>Ｆ．Ｃ．栃木ジュニア</v>
      </c>
      <c r="H34" s="408"/>
      <c r="I34" s="408"/>
      <c r="J34" s="408"/>
      <c r="K34" s="408"/>
      <c r="L34" s="408"/>
      <c r="M34" s="408"/>
      <c r="N34" s="395">
        <f>P34+P35</f>
        <v>0</v>
      </c>
      <c r="O34" s="405" t="s">
        <v>9</v>
      </c>
      <c r="P34" s="189">
        <v>0</v>
      </c>
      <c r="Q34" s="189" t="s">
        <v>39</v>
      </c>
      <c r="R34" s="189">
        <v>0</v>
      </c>
      <c r="S34" s="405" t="s">
        <v>10</v>
      </c>
      <c r="T34" s="395">
        <f>R34+R35</f>
        <v>0</v>
      </c>
      <c r="U34" s="613" t="str">
        <f>K7</f>
        <v>富士見サッカースポーツ少年団</v>
      </c>
      <c r="V34" s="613"/>
      <c r="W34" s="613"/>
      <c r="X34" s="613"/>
      <c r="Y34" s="613"/>
      <c r="Z34" s="613"/>
      <c r="AA34" s="613"/>
      <c r="AC34" s="397" t="s">
        <v>91</v>
      </c>
      <c r="AD34" s="406">
        <v>5</v>
      </c>
      <c r="AE34" s="406" t="s">
        <v>117</v>
      </c>
      <c r="AF34" s="406">
        <v>6</v>
      </c>
      <c r="AG34" s="394" t="s">
        <v>92</v>
      </c>
    </row>
    <row r="35" spans="2:33" ht="14.1" customHeight="1">
      <c r="B35" s="393"/>
      <c r="C35" s="393"/>
      <c r="D35" s="403"/>
      <c r="E35" s="403"/>
      <c r="F35" s="403"/>
      <c r="G35" s="408"/>
      <c r="H35" s="408"/>
      <c r="I35" s="408"/>
      <c r="J35" s="408"/>
      <c r="K35" s="408"/>
      <c r="L35" s="408"/>
      <c r="M35" s="408"/>
      <c r="N35" s="395"/>
      <c r="O35" s="405"/>
      <c r="P35" s="189">
        <v>0</v>
      </c>
      <c r="Q35" s="189" t="s">
        <v>39</v>
      </c>
      <c r="R35" s="189">
        <v>0</v>
      </c>
      <c r="S35" s="405"/>
      <c r="T35" s="395"/>
      <c r="U35" s="613"/>
      <c r="V35" s="613"/>
      <c r="W35" s="613"/>
      <c r="X35" s="613"/>
      <c r="Y35" s="613"/>
      <c r="Z35" s="613"/>
      <c r="AA35" s="613"/>
      <c r="AC35" s="397"/>
      <c r="AD35" s="406"/>
      <c r="AE35" s="406"/>
      <c r="AF35" s="406"/>
      <c r="AG35" s="394"/>
    </row>
    <row r="36" spans="2:33" ht="14.1" customHeight="1">
      <c r="B36" s="393" t="s">
        <v>86</v>
      </c>
      <c r="C36" s="393" t="s">
        <v>0</v>
      </c>
      <c r="D36" s="403">
        <v>0.62152777777777779</v>
      </c>
      <c r="E36" s="403"/>
      <c r="F36" s="403"/>
      <c r="G36" s="396" t="str">
        <f>R7</f>
        <v>石橋ＦＣ</v>
      </c>
      <c r="H36" s="396"/>
      <c r="I36" s="396"/>
      <c r="J36" s="396"/>
      <c r="K36" s="396"/>
      <c r="L36" s="396"/>
      <c r="M36" s="396"/>
      <c r="N36" s="395">
        <f>P36+P37</f>
        <v>0</v>
      </c>
      <c r="O36" s="405" t="s">
        <v>9</v>
      </c>
      <c r="P36" s="189">
        <v>0</v>
      </c>
      <c r="Q36" s="189" t="s">
        <v>39</v>
      </c>
      <c r="R36" s="189">
        <v>7</v>
      </c>
      <c r="S36" s="405" t="s">
        <v>10</v>
      </c>
      <c r="T36" s="395">
        <f>R36+R37</f>
        <v>10</v>
      </c>
      <c r="U36" s="532" t="str">
        <f>AD7</f>
        <v>那須野ヶ原ＦＣボンジボーラ　ブルー</v>
      </c>
      <c r="V36" s="532"/>
      <c r="W36" s="532"/>
      <c r="X36" s="532"/>
      <c r="Y36" s="532"/>
      <c r="Z36" s="532"/>
      <c r="AA36" s="532"/>
      <c r="AC36" s="397" t="s">
        <v>91</v>
      </c>
      <c r="AD36" s="406">
        <v>3</v>
      </c>
      <c r="AE36" s="406" t="s">
        <v>117</v>
      </c>
      <c r="AF36" s="406">
        <v>4</v>
      </c>
      <c r="AG36" s="394" t="s">
        <v>92</v>
      </c>
    </row>
    <row r="37" spans="2:33" ht="14.1" customHeight="1">
      <c r="B37" s="393"/>
      <c r="C37" s="393"/>
      <c r="D37" s="403"/>
      <c r="E37" s="403"/>
      <c r="F37" s="403"/>
      <c r="G37" s="396"/>
      <c r="H37" s="396"/>
      <c r="I37" s="396"/>
      <c r="J37" s="396"/>
      <c r="K37" s="396"/>
      <c r="L37" s="396"/>
      <c r="M37" s="396"/>
      <c r="N37" s="395"/>
      <c r="O37" s="405"/>
      <c r="P37" s="189">
        <v>0</v>
      </c>
      <c r="Q37" s="189" t="s">
        <v>39</v>
      </c>
      <c r="R37" s="189">
        <v>3</v>
      </c>
      <c r="S37" s="405"/>
      <c r="T37" s="395"/>
      <c r="U37" s="532"/>
      <c r="V37" s="532"/>
      <c r="W37" s="532"/>
      <c r="X37" s="532"/>
      <c r="Y37" s="532"/>
      <c r="Z37" s="532"/>
      <c r="AA37" s="532"/>
      <c r="AC37" s="397"/>
      <c r="AD37" s="406"/>
      <c r="AE37" s="406"/>
      <c r="AF37" s="406"/>
      <c r="AG37" s="394"/>
    </row>
    <row r="38" spans="2:33" ht="14.1" customHeight="1">
      <c r="B38" s="393" t="s">
        <v>87</v>
      </c>
      <c r="C38" s="393" t="s">
        <v>0</v>
      </c>
      <c r="D38" s="403">
        <v>0.62152777777777779</v>
      </c>
      <c r="E38" s="403"/>
      <c r="F38" s="403"/>
      <c r="G38" s="404" t="str">
        <f>V7</f>
        <v>おおぞらＳＣ</v>
      </c>
      <c r="H38" s="404"/>
      <c r="I38" s="404"/>
      <c r="J38" s="404"/>
      <c r="K38" s="404"/>
      <c r="L38" s="404"/>
      <c r="M38" s="404"/>
      <c r="N38" s="395">
        <f>P38+P39</f>
        <v>2</v>
      </c>
      <c r="O38" s="405" t="s">
        <v>9</v>
      </c>
      <c r="P38" s="189">
        <v>2</v>
      </c>
      <c r="Q38" s="189" t="s">
        <v>39</v>
      </c>
      <c r="R38" s="189">
        <v>1</v>
      </c>
      <c r="S38" s="405" t="s">
        <v>10</v>
      </c>
      <c r="T38" s="395">
        <f>R38+R39</f>
        <v>1</v>
      </c>
      <c r="U38" s="531" t="str">
        <f>Z7</f>
        <v>ＮＩＫＫＯ　ＳＰＯＲＴＳ　ＣＬＵＢ</v>
      </c>
      <c r="V38" s="531"/>
      <c r="W38" s="531"/>
      <c r="X38" s="531"/>
      <c r="Y38" s="531"/>
      <c r="Z38" s="531"/>
      <c r="AA38" s="531"/>
      <c r="AC38" s="397" t="s">
        <v>91</v>
      </c>
      <c r="AD38" s="406">
        <v>1</v>
      </c>
      <c r="AE38" s="406" t="s">
        <v>117</v>
      </c>
      <c r="AF38" s="406">
        <v>2</v>
      </c>
      <c r="AG38" s="394" t="s">
        <v>92</v>
      </c>
    </row>
    <row r="39" spans="2:33" ht="14.1" customHeight="1">
      <c r="B39" s="393"/>
      <c r="C39" s="393"/>
      <c r="D39" s="403"/>
      <c r="E39" s="403"/>
      <c r="F39" s="403"/>
      <c r="G39" s="404"/>
      <c r="H39" s="404"/>
      <c r="I39" s="404"/>
      <c r="J39" s="404"/>
      <c r="K39" s="404"/>
      <c r="L39" s="404"/>
      <c r="M39" s="404"/>
      <c r="N39" s="395"/>
      <c r="O39" s="405"/>
      <c r="P39" s="189">
        <v>0</v>
      </c>
      <c r="Q39" s="189" t="s">
        <v>39</v>
      </c>
      <c r="R39" s="189">
        <v>0</v>
      </c>
      <c r="S39" s="405"/>
      <c r="T39" s="395"/>
      <c r="U39" s="531"/>
      <c r="V39" s="531"/>
      <c r="W39" s="531"/>
      <c r="X39" s="531"/>
      <c r="Y39" s="531"/>
      <c r="Z39" s="531"/>
      <c r="AA39" s="531"/>
      <c r="AC39" s="397"/>
      <c r="AD39" s="406"/>
      <c r="AE39" s="406"/>
      <c r="AF39" s="406"/>
      <c r="AG39" s="394"/>
    </row>
    <row r="40" spans="2:33" ht="8.1" customHeight="1"/>
    <row r="41" spans="2:33" ht="19.5" customHeight="1">
      <c r="B41" s="410" t="str">
        <f>I3 &amp;"リーグ"</f>
        <v>Oリーグ</v>
      </c>
      <c r="C41" s="411"/>
      <c r="D41" s="411"/>
      <c r="E41" s="412"/>
      <c r="F41" s="436" t="str">
        <f>B43</f>
        <v>クレアＦＣアルドーレ</v>
      </c>
      <c r="G41" s="437"/>
      <c r="H41" s="440" t="str">
        <f>B45</f>
        <v>Ｆ．Ｃ．栃木ジュニア</v>
      </c>
      <c r="I41" s="441"/>
      <c r="J41" s="548" t="str">
        <f>B47</f>
        <v>富士見サッカースポーツ少年団</v>
      </c>
      <c r="K41" s="549"/>
      <c r="L41" s="440" t="str">
        <f>B49</f>
        <v>フットボールクラブ氏家</v>
      </c>
      <c r="M41" s="441"/>
      <c r="N41" s="416" t="s">
        <v>1</v>
      </c>
      <c r="O41" s="416" t="s">
        <v>2</v>
      </c>
      <c r="P41" s="416" t="s">
        <v>3</v>
      </c>
      <c r="Q41" s="92"/>
      <c r="R41" s="410" t="str">
        <f>X3 &amp;"リーグ"</f>
        <v>OOリーグ</v>
      </c>
      <c r="S41" s="411"/>
      <c r="T41" s="411"/>
      <c r="U41" s="412"/>
      <c r="V41" s="418" t="str">
        <f>R7</f>
        <v>石橋ＦＣ</v>
      </c>
      <c r="W41" s="420"/>
      <c r="X41" s="418" t="str">
        <f>V7</f>
        <v>おおぞらＳＣ</v>
      </c>
      <c r="Y41" s="420"/>
      <c r="Z41" s="440" t="str">
        <f>Z7</f>
        <v>ＮＩＫＫＯ　ＳＰＯＲＴＳ　ＣＬＵＢ</v>
      </c>
      <c r="AA41" s="441"/>
      <c r="AB41" s="448" t="str">
        <f>AD7</f>
        <v>那須野ヶ原ＦＣボンジボーラ　ブルー</v>
      </c>
      <c r="AC41" s="449"/>
      <c r="AD41" s="416" t="s">
        <v>1</v>
      </c>
      <c r="AE41" s="416" t="s">
        <v>2</v>
      </c>
      <c r="AF41" s="416" t="s">
        <v>3</v>
      </c>
    </row>
    <row r="42" spans="2:33" ht="20.100000000000001" customHeight="1">
      <c r="B42" s="413"/>
      <c r="C42" s="414"/>
      <c r="D42" s="414"/>
      <c r="E42" s="415"/>
      <c r="F42" s="438"/>
      <c r="G42" s="439"/>
      <c r="H42" s="442"/>
      <c r="I42" s="443"/>
      <c r="J42" s="550"/>
      <c r="K42" s="551"/>
      <c r="L42" s="442"/>
      <c r="M42" s="443"/>
      <c r="N42" s="417"/>
      <c r="O42" s="417"/>
      <c r="P42" s="417"/>
      <c r="Q42" s="92"/>
      <c r="R42" s="413"/>
      <c r="S42" s="414"/>
      <c r="T42" s="414"/>
      <c r="U42" s="415"/>
      <c r="V42" s="421"/>
      <c r="W42" s="423"/>
      <c r="X42" s="421"/>
      <c r="Y42" s="423"/>
      <c r="Z42" s="442"/>
      <c r="AA42" s="443"/>
      <c r="AB42" s="450"/>
      <c r="AC42" s="451"/>
      <c r="AD42" s="417"/>
      <c r="AE42" s="417"/>
      <c r="AF42" s="417"/>
    </row>
    <row r="43" spans="2:33" ht="20.100000000000001" customHeight="1">
      <c r="B43" s="436" t="str">
        <f>C7</f>
        <v>クレアＦＣアルドーレ</v>
      </c>
      <c r="C43" s="484"/>
      <c r="D43" s="484"/>
      <c r="E43" s="437"/>
      <c r="F43" s="424"/>
      <c r="G43" s="425"/>
      <c r="H43" s="192">
        <f>N16</f>
        <v>0</v>
      </c>
      <c r="I43" s="192">
        <f>T16</f>
        <v>2</v>
      </c>
      <c r="J43" s="192">
        <f>N24</f>
        <v>0</v>
      </c>
      <c r="K43" s="192">
        <f>T24</f>
        <v>0</v>
      </c>
      <c r="L43" s="192">
        <f>N32</f>
        <v>1</v>
      </c>
      <c r="M43" s="192">
        <f>T32</f>
        <v>0</v>
      </c>
      <c r="N43" s="428">
        <f>COUNTIF(F44:M44,"○")*3+COUNTIF(F44:M44,"△")</f>
        <v>4</v>
      </c>
      <c r="O43" s="428">
        <f>H43-I43+J43-K43+L43-M43</f>
        <v>-1</v>
      </c>
      <c r="P43" s="428">
        <v>3</v>
      </c>
      <c r="Q43" s="176"/>
      <c r="R43" s="430" t="str">
        <f>R7</f>
        <v>石橋ＦＣ</v>
      </c>
      <c r="S43" s="431"/>
      <c r="T43" s="431"/>
      <c r="U43" s="432"/>
      <c r="V43" s="424"/>
      <c r="W43" s="425"/>
      <c r="X43" s="192">
        <f>N20</f>
        <v>0</v>
      </c>
      <c r="Y43" s="192">
        <f>T20</f>
        <v>3</v>
      </c>
      <c r="Z43" s="192">
        <f>N28</f>
        <v>3</v>
      </c>
      <c r="AA43" s="192">
        <f>T28</f>
        <v>3</v>
      </c>
      <c r="AB43" s="192">
        <f>N36</f>
        <v>0</v>
      </c>
      <c r="AC43" s="192">
        <f>T36</f>
        <v>10</v>
      </c>
      <c r="AD43" s="428">
        <f>COUNTIF(V44:AC44,"○")*3+COUNTIF(V44:AC44,"△")</f>
        <v>1</v>
      </c>
      <c r="AE43" s="428">
        <f>X43-Y43+Z43-AA43+AB43-AC43</f>
        <v>-13</v>
      </c>
      <c r="AF43" s="428">
        <v>4</v>
      </c>
    </row>
    <row r="44" spans="2:33" ht="20.100000000000001" customHeight="1">
      <c r="B44" s="438"/>
      <c r="C44" s="485"/>
      <c r="D44" s="485"/>
      <c r="E44" s="439"/>
      <c r="F44" s="426"/>
      <c r="G44" s="427"/>
      <c r="H44" s="458" t="str">
        <f>IF(H43&gt;I43,"○",IF(H43&lt;I43,"×",IF(H43=I43,"△")))</f>
        <v>×</v>
      </c>
      <c r="I44" s="459"/>
      <c r="J44" s="458" t="str">
        <f>IF(J43&gt;K43,"○",IF(J43&lt;K43,"×",IF(J43=K43,"△")))</f>
        <v>△</v>
      </c>
      <c r="K44" s="459"/>
      <c r="L44" s="458" t="str">
        <f>IF(L43&gt;M43,"○",IF(L43&lt;M43,"×",IF(L43=M43,"△")))</f>
        <v>○</v>
      </c>
      <c r="M44" s="459"/>
      <c r="N44" s="429"/>
      <c r="O44" s="429"/>
      <c r="P44" s="429"/>
      <c r="Q44" s="176"/>
      <c r="R44" s="433"/>
      <c r="S44" s="434"/>
      <c r="T44" s="434"/>
      <c r="U44" s="435"/>
      <c r="V44" s="426"/>
      <c r="W44" s="427"/>
      <c r="X44" s="458" t="str">
        <f>IF(X43&gt;Y43,"○",IF(X43&lt;Y43,"×",IF(X43=Y43,"△")))</f>
        <v>×</v>
      </c>
      <c r="Y44" s="459"/>
      <c r="Z44" s="458" t="str">
        <f>IF(Z43&gt;AA43,"○",IF(Z43&lt;AA43,"×",IF(Z43=AA43,"△")))</f>
        <v>△</v>
      </c>
      <c r="AA44" s="459"/>
      <c r="AB44" s="458" t="str">
        <f>IF(AB43&gt;AC43,"○",IF(AB43&lt;AC43,"×",IF(AB43=AC43,"△")))</f>
        <v>×</v>
      </c>
      <c r="AC44" s="459"/>
      <c r="AD44" s="429"/>
      <c r="AE44" s="429"/>
      <c r="AF44" s="429"/>
    </row>
    <row r="45" spans="2:33" ht="20.100000000000001" customHeight="1">
      <c r="B45" s="533" t="str">
        <f>G7</f>
        <v>Ｆ．Ｃ．栃木ジュニア</v>
      </c>
      <c r="C45" s="534"/>
      <c r="D45" s="534"/>
      <c r="E45" s="535"/>
      <c r="F45" s="192">
        <f>I43</f>
        <v>2</v>
      </c>
      <c r="G45" s="192">
        <f>H43</f>
        <v>0</v>
      </c>
      <c r="H45" s="424"/>
      <c r="I45" s="425"/>
      <c r="J45" s="192">
        <f>N34</f>
        <v>0</v>
      </c>
      <c r="K45" s="192">
        <f>T34</f>
        <v>0</v>
      </c>
      <c r="L45" s="192">
        <f>N26</f>
        <v>2</v>
      </c>
      <c r="M45" s="192">
        <f>T26</f>
        <v>1</v>
      </c>
      <c r="N45" s="428">
        <f>COUNTIF(F46:M46,"○")*3+COUNTIF(F46:M46,"△")</f>
        <v>7</v>
      </c>
      <c r="O45" s="428">
        <f>F45-G45+J45-K45+L45-M45</f>
        <v>3</v>
      </c>
      <c r="P45" s="428">
        <v>1</v>
      </c>
      <c r="Q45" s="176"/>
      <c r="R45" s="430" t="str">
        <f>V7</f>
        <v>おおぞらＳＣ</v>
      </c>
      <c r="S45" s="431"/>
      <c r="T45" s="431"/>
      <c r="U45" s="432"/>
      <c r="V45" s="192">
        <f>Y43</f>
        <v>3</v>
      </c>
      <c r="W45" s="192">
        <f>X43</f>
        <v>0</v>
      </c>
      <c r="X45" s="424"/>
      <c r="Y45" s="425"/>
      <c r="Z45" s="192">
        <f>N38</f>
        <v>2</v>
      </c>
      <c r="AA45" s="192">
        <f>T38</f>
        <v>1</v>
      </c>
      <c r="AB45" s="192">
        <f>N30</f>
        <v>0</v>
      </c>
      <c r="AC45" s="192">
        <f>T30</f>
        <v>0</v>
      </c>
      <c r="AD45" s="428">
        <f>COUNTIF(V46:AC46,"○")*3+COUNTIF(V46:AC46,"△")</f>
        <v>7</v>
      </c>
      <c r="AE45" s="428">
        <f>V45-W45+Z45-AA45+AB45-AC45</f>
        <v>4</v>
      </c>
      <c r="AF45" s="428">
        <v>2</v>
      </c>
    </row>
    <row r="46" spans="2:33" ht="20.100000000000001" customHeight="1">
      <c r="B46" s="536"/>
      <c r="C46" s="537"/>
      <c r="D46" s="537"/>
      <c r="E46" s="538"/>
      <c r="F46" s="458" t="str">
        <f>IF(F45&gt;G45,"○",IF(F45&lt;G45,"×",IF(F45=G45,"△")))</f>
        <v>○</v>
      </c>
      <c r="G46" s="459"/>
      <c r="H46" s="426"/>
      <c r="I46" s="427"/>
      <c r="J46" s="458" t="str">
        <f>IF(J45&gt;K45,"○",IF(J45&lt;K45,"×",IF(J45=K45,"△")))</f>
        <v>△</v>
      </c>
      <c r="K46" s="459"/>
      <c r="L46" s="458" t="str">
        <f>IF(L45&gt;M45,"○",IF(L45&lt;M45,"×",IF(L45=M45,"△")))</f>
        <v>○</v>
      </c>
      <c r="M46" s="459"/>
      <c r="N46" s="429"/>
      <c r="O46" s="429"/>
      <c r="P46" s="429"/>
      <c r="Q46" s="176"/>
      <c r="R46" s="433"/>
      <c r="S46" s="434"/>
      <c r="T46" s="434"/>
      <c r="U46" s="435"/>
      <c r="V46" s="458" t="str">
        <f>IF(V45&gt;W45,"○",IF(V45&lt;W45,"×",IF(V45=W45,"△")))</f>
        <v>○</v>
      </c>
      <c r="W46" s="459"/>
      <c r="X46" s="426"/>
      <c r="Y46" s="427"/>
      <c r="Z46" s="458" t="str">
        <f>IF(Z45&gt;AA45,"○",IF(Z45&lt;AA45,"×",IF(Z45=AA45,"△")))</f>
        <v>○</v>
      </c>
      <c r="AA46" s="459"/>
      <c r="AB46" s="458" t="str">
        <f>IF(AB45&gt;AC45,"○",IF(AB45&lt;AC45,"×",IF(AB45=AC45,"△")))</f>
        <v>△</v>
      </c>
      <c r="AC46" s="459"/>
      <c r="AD46" s="429"/>
      <c r="AE46" s="429"/>
      <c r="AF46" s="429"/>
    </row>
    <row r="47" spans="2:33" ht="20.100000000000001" customHeight="1">
      <c r="B47" s="430" t="str">
        <f>K7</f>
        <v>富士見サッカースポーツ少年団</v>
      </c>
      <c r="C47" s="431"/>
      <c r="D47" s="431"/>
      <c r="E47" s="432"/>
      <c r="F47" s="192">
        <f>K43</f>
        <v>0</v>
      </c>
      <c r="G47" s="192">
        <f>J43</f>
        <v>0</v>
      </c>
      <c r="H47" s="192">
        <f>K45</f>
        <v>0</v>
      </c>
      <c r="I47" s="192">
        <f>J45</f>
        <v>0</v>
      </c>
      <c r="J47" s="424"/>
      <c r="K47" s="425"/>
      <c r="L47" s="192">
        <f>N18</f>
        <v>6</v>
      </c>
      <c r="M47" s="192">
        <f>T18</f>
        <v>1</v>
      </c>
      <c r="N47" s="428">
        <f>COUNTIF(F48:M48,"○")*3+COUNTIF(F48:M48,"△")</f>
        <v>5</v>
      </c>
      <c r="O47" s="428">
        <f>F47-G47+H47-I47+L47-M47</f>
        <v>5</v>
      </c>
      <c r="P47" s="428">
        <v>2</v>
      </c>
      <c r="Q47" s="176"/>
      <c r="R47" s="436" t="str">
        <f>Z7</f>
        <v>ＮＩＫＫＯ　ＳＰＯＲＴＳ　ＣＬＵＢ</v>
      </c>
      <c r="S47" s="484"/>
      <c r="T47" s="484"/>
      <c r="U47" s="437"/>
      <c r="V47" s="192">
        <f>AA43</f>
        <v>3</v>
      </c>
      <c r="W47" s="192">
        <f>Z43</f>
        <v>3</v>
      </c>
      <c r="X47" s="192">
        <f>AA45</f>
        <v>1</v>
      </c>
      <c r="Y47" s="192">
        <f>Z45</f>
        <v>2</v>
      </c>
      <c r="Z47" s="424"/>
      <c r="AA47" s="425"/>
      <c r="AB47" s="192">
        <f>N22</f>
        <v>0</v>
      </c>
      <c r="AC47" s="192">
        <f>T22</f>
        <v>1</v>
      </c>
      <c r="AD47" s="428">
        <f>COUNTIF(V48:AC48,"○")*3+COUNTIF(V48:AC48,"△")</f>
        <v>1</v>
      </c>
      <c r="AE47" s="428">
        <f>V47-W47+X47-Y47+AB47-AC47</f>
        <v>-2</v>
      </c>
      <c r="AF47" s="428">
        <v>3</v>
      </c>
    </row>
    <row r="48" spans="2:33" ht="20.100000000000001" customHeight="1">
      <c r="B48" s="433"/>
      <c r="C48" s="434"/>
      <c r="D48" s="434"/>
      <c r="E48" s="435"/>
      <c r="F48" s="458" t="str">
        <f>IF(F47&gt;G47,"○",IF(F47&lt;G47,"×",IF(F47=G47,"△")))</f>
        <v>△</v>
      </c>
      <c r="G48" s="459"/>
      <c r="H48" s="458" t="str">
        <f>IF(H47&gt;I47,"○",IF(H47&lt;I47,"×",IF(H47=I47,"△")))</f>
        <v>△</v>
      </c>
      <c r="I48" s="459"/>
      <c r="J48" s="426"/>
      <c r="K48" s="427"/>
      <c r="L48" s="458" t="str">
        <f>IF(L47&gt;M47,"○",IF(L47&lt;M47,"×",IF(L47=M47,"△")))</f>
        <v>○</v>
      </c>
      <c r="M48" s="459"/>
      <c r="N48" s="429"/>
      <c r="O48" s="429"/>
      <c r="P48" s="429"/>
      <c r="Q48" s="176"/>
      <c r="R48" s="438"/>
      <c r="S48" s="485"/>
      <c r="T48" s="485"/>
      <c r="U48" s="439"/>
      <c r="V48" s="458" t="str">
        <f>IF(V47&gt;W47,"○",IF(V47&lt;W47,"×",IF(V47=W47,"△")))</f>
        <v>△</v>
      </c>
      <c r="W48" s="459"/>
      <c r="X48" s="458" t="str">
        <f>IF(X47&gt;Y47,"○",IF(X47&lt;Y47,"×",IF(X47=Y47,"△")))</f>
        <v>×</v>
      </c>
      <c r="Y48" s="459"/>
      <c r="Z48" s="426"/>
      <c r="AA48" s="427"/>
      <c r="AB48" s="458" t="str">
        <f>IF(AB47&gt;AC47,"○",IF(AB47&lt;AC47,"×",IF(AB47=AC47,"△")))</f>
        <v>×</v>
      </c>
      <c r="AC48" s="459"/>
      <c r="AD48" s="429"/>
      <c r="AE48" s="429"/>
      <c r="AF48" s="429"/>
    </row>
    <row r="49" spans="1:33" ht="20.100000000000001" customHeight="1">
      <c r="B49" s="418" t="str">
        <f>O7</f>
        <v>フットボールクラブ氏家</v>
      </c>
      <c r="C49" s="419"/>
      <c r="D49" s="419"/>
      <c r="E49" s="420"/>
      <c r="F49" s="192">
        <f>M43</f>
        <v>0</v>
      </c>
      <c r="G49" s="192">
        <f>L43</f>
        <v>1</v>
      </c>
      <c r="H49" s="192">
        <f>M45</f>
        <v>1</v>
      </c>
      <c r="I49" s="192">
        <f>L45</f>
        <v>2</v>
      </c>
      <c r="J49" s="192">
        <f>M47</f>
        <v>1</v>
      </c>
      <c r="K49" s="192">
        <f>L47</f>
        <v>6</v>
      </c>
      <c r="L49" s="424"/>
      <c r="M49" s="425"/>
      <c r="N49" s="428">
        <f>COUNTIF(F50:M50,"○")*3+COUNTIF(F50:M50,"△")</f>
        <v>0</v>
      </c>
      <c r="O49" s="428">
        <f>F49-G49+H49-I49+J49-K49</f>
        <v>-7</v>
      </c>
      <c r="P49" s="428">
        <v>4</v>
      </c>
      <c r="Q49" s="176"/>
      <c r="R49" s="533" t="str">
        <f>AD7</f>
        <v>那須野ヶ原ＦＣボンジボーラ　ブルー</v>
      </c>
      <c r="S49" s="534"/>
      <c r="T49" s="534"/>
      <c r="U49" s="535"/>
      <c r="V49" s="192">
        <f>AC43</f>
        <v>10</v>
      </c>
      <c r="W49" s="192">
        <f>AB43</f>
        <v>0</v>
      </c>
      <c r="X49" s="192">
        <f>AC45</f>
        <v>0</v>
      </c>
      <c r="Y49" s="192">
        <f>AB45</f>
        <v>0</v>
      </c>
      <c r="Z49" s="192">
        <f>AC47</f>
        <v>1</v>
      </c>
      <c r="AA49" s="192">
        <f>AB47</f>
        <v>0</v>
      </c>
      <c r="AB49" s="424"/>
      <c r="AC49" s="425"/>
      <c r="AD49" s="428">
        <f>COUNTIF(V50:AC50,"○")*3+COUNTIF(V50:AC50,"△")</f>
        <v>7</v>
      </c>
      <c r="AE49" s="428">
        <f>V49-W49+X49-Y49+Z49-AA49</f>
        <v>11</v>
      </c>
      <c r="AF49" s="428">
        <v>1</v>
      </c>
    </row>
    <row r="50" spans="1:33" ht="20.100000000000001" customHeight="1">
      <c r="B50" s="421"/>
      <c r="C50" s="422"/>
      <c r="D50" s="422"/>
      <c r="E50" s="423"/>
      <c r="F50" s="458" t="str">
        <f>IF(F49&gt;G49,"○",IF(F49&lt;G49,"×",IF(F49=G49,"△")))</f>
        <v>×</v>
      </c>
      <c r="G50" s="459"/>
      <c r="H50" s="458" t="str">
        <f>IF(H49&gt;I49,"○",IF(H49&lt;I49,"×",IF(H49=I49,"△")))</f>
        <v>×</v>
      </c>
      <c r="I50" s="459"/>
      <c r="J50" s="458" t="str">
        <f>IF(J49&gt;K49,"○",IF(J49&lt;K49,"×",IF(J49=K49,"△")))</f>
        <v>×</v>
      </c>
      <c r="K50" s="459"/>
      <c r="L50" s="426"/>
      <c r="M50" s="427"/>
      <c r="N50" s="429"/>
      <c r="O50" s="429"/>
      <c r="P50" s="429"/>
      <c r="Q50" s="176"/>
      <c r="R50" s="536"/>
      <c r="S50" s="537"/>
      <c r="T50" s="537"/>
      <c r="U50" s="538"/>
      <c r="V50" s="458" t="str">
        <f>IF(V49&gt;W49,"○",IF(V49&lt;W49,"×",IF(V49=W49,"△")))</f>
        <v>○</v>
      </c>
      <c r="W50" s="459"/>
      <c r="X50" s="458" t="str">
        <f>IF(X49&gt;Y49,"○",IF(X49&lt;Y49,"×",IF(X49=Y49,"△")))</f>
        <v>△</v>
      </c>
      <c r="Y50" s="459"/>
      <c r="Z50" s="458" t="str">
        <f>IF(Z49&gt;AA49,"○",IF(Z49&lt;AA49,"×",IF(Z49=AA49,"△")))</f>
        <v>○</v>
      </c>
      <c r="AA50" s="459"/>
      <c r="AB50" s="426"/>
      <c r="AC50" s="427"/>
      <c r="AD50" s="429"/>
      <c r="AE50" s="429"/>
      <c r="AF50" s="429"/>
    </row>
    <row r="51" spans="1:33" ht="20.100000000000001" customHeight="1"/>
    <row r="52" spans="1:33" ht="22.05" customHeight="1">
      <c r="A52" s="9" t="str">
        <f>A1</f>
        <v>■第1日　10月12日</v>
      </c>
      <c r="B52" s="57"/>
      <c r="C52" s="57"/>
      <c r="D52" s="57"/>
      <c r="E52" s="57"/>
      <c r="F52" s="57"/>
      <c r="G52" s="57"/>
      <c r="H52" s="57"/>
      <c r="I52" s="391" t="str">
        <f>I1</f>
        <v>１次ラウンド</v>
      </c>
      <c r="J52" s="391"/>
      <c r="K52" s="391"/>
      <c r="L52" s="391"/>
      <c r="M52" s="391"/>
      <c r="N52" s="489"/>
      <c r="O52" s="489"/>
      <c r="P52" s="489"/>
      <c r="Q52" s="489"/>
      <c r="R52" s="489"/>
      <c r="T52" s="392" t="s">
        <v>51</v>
      </c>
      <c r="U52" s="392"/>
      <c r="V52" s="392"/>
      <c r="W52" s="392"/>
      <c r="X52" s="391" t="str">
        <f>U10組合せ!AH8</f>
        <v>真岡市鬼怒自然公園サッカー場AB</v>
      </c>
      <c r="Y52" s="391"/>
      <c r="Z52" s="391"/>
      <c r="AA52" s="391"/>
      <c r="AB52" s="391"/>
      <c r="AC52" s="391"/>
      <c r="AD52" s="391"/>
      <c r="AE52" s="391"/>
      <c r="AF52" s="391"/>
      <c r="AG52" s="391"/>
    </row>
    <row r="53" spans="1:33" ht="20.100000000000001" customHeight="1">
      <c r="A53" s="58"/>
      <c r="B53" s="58"/>
      <c r="C53" s="58"/>
      <c r="D53" s="58"/>
      <c r="E53" s="58"/>
      <c r="F53" s="58"/>
      <c r="G53" s="58"/>
      <c r="H53" s="110"/>
      <c r="I53" s="190"/>
      <c r="J53" s="190"/>
      <c r="K53" s="190"/>
      <c r="L53" s="190"/>
      <c r="N53" s="190"/>
      <c r="O53" s="190"/>
      <c r="P53" s="190"/>
      <c r="Q53" s="190"/>
      <c r="R53" s="190"/>
      <c r="T53" s="182"/>
      <c r="U53" s="182"/>
      <c r="V53" s="182"/>
      <c r="W53" s="182"/>
      <c r="X53" s="183"/>
      <c r="Y53" s="183"/>
      <c r="AA53" s="111"/>
      <c r="AB53" s="112"/>
      <c r="AC53" s="112"/>
      <c r="AD53" s="112"/>
      <c r="AE53" s="112"/>
      <c r="AF53" s="112"/>
      <c r="AG53" s="112"/>
    </row>
    <row r="54" spans="1:33" ht="20.100000000000001" customHeight="1">
      <c r="F54" s="191"/>
      <c r="J54" s="490" t="s">
        <v>79</v>
      </c>
      <c r="K54" s="490"/>
      <c r="W54" s="490" t="s">
        <v>76</v>
      </c>
      <c r="X54" s="490"/>
      <c r="Z54" s="111"/>
      <c r="AA54" s="111"/>
      <c r="AB54" s="112"/>
      <c r="AC54" s="112"/>
      <c r="AD54" s="112"/>
      <c r="AE54" s="112"/>
      <c r="AF54" s="112"/>
      <c r="AG54" s="112"/>
    </row>
    <row r="55" spans="1:33" ht="20.100000000000001" customHeight="1" thickBot="1">
      <c r="G55" s="208"/>
      <c r="H55" s="208"/>
      <c r="I55" s="208"/>
      <c r="J55" s="208"/>
      <c r="K55" s="24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47"/>
      <c r="X55" s="208"/>
      <c r="Y55" s="208"/>
      <c r="Z55" s="111"/>
      <c r="AA55" s="111"/>
      <c r="AB55" s="112"/>
      <c r="AC55" s="112"/>
      <c r="AD55" s="112"/>
      <c r="AE55" s="112"/>
      <c r="AF55" s="112"/>
      <c r="AG55" s="112"/>
    </row>
    <row r="56" spans="1:33" ht="20.100000000000001" customHeight="1" thickTop="1">
      <c r="F56" s="211"/>
      <c r="H56" s="212"/>
      <c r="J56" s="213"/>
      <c r="K56" s="244"/>
      <c r="L56" s="245"/>
      <c r="M56" s="245"/>
      <c r="N56" s="246"/>
      <c r="S56" s="223"/>
      <c r="T56" s="248"/>
      <c r="U56" s="245"/>
      <c r="V56" s="245"/>
      <c r="W56" s="249"/>
      <c r="Y56" s="212"/>
      <c r="Z56" s="212"/>
      <c r="AA56" s="213"/>
      <c r="AB56" s="214"/>
    </row>
    <row r="57" spans="1:33" ht="20.100000000000001" customHeight="1">
      <c r="B57" s="504"/>
      <c r="C57" s="504"/>
      <c r="D57" s="15"/>
      <c r="E57" s="15"/>
      <c r="F57" s="395">
        <v>1</v>
      </c>
      <c r="G57" s="395"/>
      <c r="H57" s="22"/>
      <c r="I57" s="22"/>
      <c r="J57" s="395">
        <v>2</v>
      </c>
      <c r="K57" s="395"/>
      <c r="L57" s="22"/>
      <c r="M57" s="22"/>
      <c r="N57" s="395">
        <v>3</v>
      </c>
      <c r="O57" s="395"/>
      <c r="P57" s="215"/>
      <c r="Q57" s="22"/>
      <c r="R57" s="22"/>
      <c r="S57" s="395">
        <v>4</v>
      </c>
      <c r="T57" s="395"/>
      <c r="U57" s="22"/>
      <c r="V57" s="22"/>
      <c r="W57" s="395">
        <v>5</v>
      </c>
      <c r="X57" s="395"/>
      <c r="Y57" s="22"/>
      <c r="Z57" s="22"/>
      <c r="AA57" s="395">
        <v>6</v>
      </c>
      <c r="AB57" s="395"/>
      <c r="AC57" s="15"/>
      <c r="AD57" s="15"/>
      <c r="AE57" s="504"/>
      <c r="AF57" s="504"/>
    </row>
    <row r="58" spans="1:33" ht="20.100000000000001" customHeight="1">
      <c r="B58" s="505"/>
      <c r="C58" s="505"/>
      <c r="D58" s="113"/>
      <c r="E58" s="113"/>
      <c r="F58" s="506" t="str">
        <f>U10組合せ!AF21</f>
        <v>佐野ＳＳＳヴィラ</v>
      </c>
      <c r="G58" s="506"/>
      <c r="H58" s="113"/>
      <c r="I58" s="113"/>
      <c r="J58" s="592" t="str">
        <f>U10組合せ!AF19</f>
        <v>ＩＳＯＳＯＣＣＥＲＣＬＵＢ</v>
      </c>
      <c r="K58" s="592"/>
      <c r="L58" s="113"/>
      <c r="M58" s="113"/>
      <c r="N58" s="614" t="str">
        <f>U10組合せ!AF17</f>
        <v>ＫＯＨＡＲＵ　ＰＲＯＵＤ栃木フットボールクラブ</v>
      </c>
      <c r="O58" s="614"/>
      <c r="P58" s="216"/>
      <c r="Q58" s="113"/>
      <c r="R58" s="113"/>
      <c r="S58" s="615" t="str">
        <f>U10組合せ!AF13</f>
        <v>ＭＯＲＡＮＧＯ栃木フットボールクラブＵ１２</v>
      </c>
      <c r="T58" s="615"/>
      <c r="U58" s="113"/>
      <c r="V58" s="113"/>
      <c r="W58" s="593" t="str">
        <f>U10組合せ!AF11</f>
        <v>ＦＣ真岡２１ファンタジー</v>
      </c>
      <c r="X58" s="593"/>
      <c r="Y58" s="113"/>
      <c r="Z58" s="113"/>
      <c r="AA58" s="592" t="str">
        <f>U10組合せ!AF9</f>
        <v>本郷北フットボールクラブ</v>
      </c>
      <c r="AB58" s="592"/>
      <c r="AC58" s="113"/>
      <c r="AD58" s="113"/>
      <c r="AE58" s="508"/>
      <c r="AF58" s="509"/>
    </row>
    <row r="59" spans="1:33" ht="20.100000000000001" customHeight="1">
      <c r="B59" s="505"/>
      <c r="C59" s="505"/>
      <c r="D59" s="113"/>
      <c r="E59" s="113"/>
      <c r="F59" s="506"/>
      <c r="G59" s="506"/>
      <c r="H59" s="113"/>
      <c r="I59" s="113"/>
      <c r="J59" s="592"/>
      <c r="K59" s="592"/>
      <c r="L59" s="113"/>
      <c r="M59" s="113"/>
      <c r="N59" s="614"/>
      <c r="O59" s="614"/>
      <c r="P59" s="216"/>
      <c r="Q59" s="113"/>
      <c r="R59" s="113"/>
      <c r="S59" s="615"/>
      <c r="T59" s="615"/>
      <c r="U59" s="113"/>
      <c r="V59" s="113"/>
      <c r="W59" s="593"/>
      <c r="X59" s="593"/>
      <c r="Y59" s="113"/>
      <c r="Z59" s="113"/>
      <c r="AA59" s="592"/>
      <c r="AB59" s="592"/>
      <c r="AC59" s="113"/>
      <c r="AD59" s="113"/>
      <c r="AE59" s="508"/>
      <c r="AF59" s="509"/>
    </row>
    <row r="60" spans="1:33" ht="20.100000000000001" customHeight="1">
      <c r="B60" s="505"/>
      <c r="C60" s="505"/>
      <c r="D60" s="113"/>
      <c r="E60" s="113"/>
      <c r="F60" s="506"/>
      <c r="G60" s="506"/>
      <c r="H60" s="113"/>
      <c r="I60" s="113"/>
      <c r="J60" s="592"/>
      <c r="K60" s="592"/>
      <c r="L60" s="113"/>
      <c r="M60" s="113"/>
      <c r="N60" s="614"/>
      <c r="O60" s="614"/>
      <c r="P60" s="216"/>
      <c r="Q60" s="113"/>
      <c r="R60" s="113"/>
      <c r="S60" s="615"/>
      <c r="T60" s="615"/>
      <c r="U60" s="113"/>
      <c r="V60" s="113"/>
      <c r="W60" s="593"/>
      <c r="X60" s="593"/>
      <c r="Y60" s="113"/>
      <c r="Z60" s="113"/>
      <c r="AA60" s="592"/>
      <c r="AB60" s="592"/>
      <c r="AC60" s="113"/>
      <c r="AD60" s="113"/>
      <c r="AE60" s="508"/>
      <c r="AF60" s="509"/>
    </row>
    <row r="61" spans="1:33" ht="20.100000000000001" customHeight="1">
      <c r="B61" s="505"/>
      <c r="C61" s="505"/>
      <c r="D61" s="113"/>
      <c r="E61" s="113"/>
      <c r="F61" s="506"/>
      <c r="G61" s="506"/>
      <c r="H61" s="113"/>
      <c r="I61" s="113"/>
      <c r="J61" s="592"/>
      <c r="K61" s="592"/>
      <c r="L61" s="113"/>
      <c r="M61" s="113"/>
      <c r="N61" s="614"/>
      <c r="O61" s="614"/>
      <c r="P61" s="216"/>
      <c r="Q61" s="113"/>
      <c r="R61" s="113"/>
      <c r="S61" s="615"/>
      <c r="T61" s="615"/>
      <c r="U61" s="113"/>
      <c r="V61" s="113"/>
      <c r="W61" s="593"/>
      <c r="X61" s="593"/>
      <c r="Y61" s="113"/>
      <c r="Z61" s="113"/>
      <c r="AA61" s="592"/>
      <c r="AB61" s="592"/>
      <c r="AC61" s="113"/>
      <c r="AD61" s="113"/>
      <c r="AE61" s="508"/>
      <c r="AF61" s="509"/>
    </row>
    <row r="62" spans="1:33" ht="20.100000000000001" customHeight="1">
      <c r="B62" s="505"/>
      <c r="C62" s="505"/>
      <c r="D62" s="113"/>
      <c r="E62" s="113"/>
      <c r="F62" s="506"/>
      <c r="G62" s="506"/>
      <c r="H62" s="113"/>
      <c r="I62" s="113"/>
      <c r="J62" s="592"/>
      <c r="K62" s="592"/>
      <c r="L62" s="113"/>
      <c r="M62" s="113"/>
      <c r="N62" s="614"/>
      <c r="O62" s="614"/>
      <c r="P62" s="216"/>
      <c r="Q62" s="113"/>
      <c r="R62" s="113"/>
      <c r="S62" s="615"/>
      <c r="T62" s="615"/>
      <c r="U62" s="113"/>
      <c r="V62" s="113"/>
      <c r="W62" s="593"/>
      <c r="X62" s="593"/>
      <c r="Y62" s="113"/>
      <c r="Z62" s="113"/>
      <c r="AA62" s="592"/>
      <c r="AB62" s="592"/>
      <c r="AC62" s="113"/>
      <c r="AD62" s="113"/>
      <c r="AE62" s="508"/>
      <c r="AF62" s="509"/>
    </row>
    <row r="63" spans="1:33" ht="20.100000000000001" customHeight="1">
      <c r="B63" s="505"/>
      <c r="C63" s="505"/>
      <c r="D63" s="113"/>
      <c r="E63" s="113"/>
      <c r="F63" s="506"/>
      <c r="G63" s="506"/>
      <c r="H63" s="113"/>
      <c r="I63" s="113"/>
      <c r="J63" s="592"/>
      <c r="K63" s="592"/>
      <c r="L63" s="113"/>
      <c r="M63" s="113"/>
      <c r="N63" s="614"/>
      <c r="O63" s="614"/>
      <c r="P63" s="216"/>
      <c r="Q63" s="113"/>
      <c r="R63" s="113"/>
      <c r="S63" s="615"/>
      <c r="T63" s="615"/>
      <c r="U63" s="113"/>
      <c r="V63" s="113"/>
      <c r="W63" s="593"/>
      <c r="X63" s="593"/>
      <c r="Y63" s="113"/>
      <c r="Z63" s="113"/>
      <c r="AA63" s="592"/>
      <c r="AB63" s="592"/>
      <c r="AC63" s="113"/>
      <c r="AD63" s="113"/>
      <c r="AE63" s="508"/>
      <c r="AF63" s="509"/>
    </row>
    <row r="64" spans="1:33" ht="20.100000000000001" customHeight="1">
      <c r="B64" s="505"/>
      <c r="C64" s="505"/>
      <c r="D64" s="216"/>
      <c r="E64" s="216"/>
      <c r="F64" s="506"/>
      <c r="G64" s="506"/>
      <c r="H64" s="216"/>
      <c r="I64" s="216"/>
      <c r="J64" s="592"/>
      <c r="K64" s="592"/>
      <c r="L64" s="216"/>
      <c r="M64" s="216"/>
      <c r="N64" s="614"/>
      <c r="O64" s="614"/>
      <c r="P64" s="216"/>
      <c r="Q64" s="216"/>
      <c r="R64" s="216"/>
      <c r="S64" s="615"/>
      <c r="T64" s="615"/>
      <c r="U64" s="216"/>
      <c r="V64" s="216"/>
      <c r="W64" s="593"/>
      <c r="X64" s="593"/>
      <c r="Y64" s="216"/>
      <c r="Z64" s="216"/>
      <c r="AA64" s="592"/>
      <c r="AB64" s="592"/>
      <c r="AC64" s="216"/>
      <c r="AD64" s="216"/>
      <c r="AE64" s="508"/>
      <c r="AF64" s="509"/>
    </row>
    <row r="65" spans="1:33" ht="20.100000000000001" customHeight="1">
      <c r="B65" s="505"/>
      <c r="C65" s="505"/>
      <c r="D65" s="216"/>
      <c r="E65" s="216"/>
      <c r="F65" s="506"/>
      <c r="G65" s="506"/>
      <c r="H65" s="216"/>
      <c r="I65" s="216"/>
      <c r="J65" s="592"/>
      <c r="K65" s="592"/>
      <c r="L65" s="216"/>
      <c r="M65" s="216"/>
      <c r="N65" s="614"/>
      <c r="O65" s="614"/>
      <c r="P65" s="216"/>
      <c r="Q65" s="216"/>
      <c r="R65" s="216"/>
      <c r="S65" s="615"/>
      <c r="T65" s="615"/>
      <c r="U65" s="216"/>
      <c r="V65" s="216"/>
      <c r="W65" s="593"/>
      <c r="X65" s="593"/>
      <c r="Y65" s="216"/>
      <c r="Z65" s="216"/>
      <c r="AA65" s="592"/>
      <c r="AB65" s="592"/>
      <c r="AC65" s="216"/>
      <c r="AD65" s="216"/>
      <c r="AE65" s="508"/>
      <c r="AF65" s="509"/>
    </row>
    <row r="66" spans="1:33" ht="20.100000000000001" customHeight="1">
      <c r="C66" s="188"/>
      <c r="D66" s="188"/>
      <c r="G66" s="188"/>
      <c r="H66" s="188"/>
      <c r="K66" s="188"/>
      <c r="L66" s="188"/>
      <c r="O66" s="188"/>
      <c r="P66" s="188"/>
      <c r="T66" s="188"/>
      <c r="U66" s="188"/>
      <c r="X66" s="188"/>
      <c r="Y66" s="188"/>
      <c r="AB66" s="187"/>
      <c r="AC66" s="178"/>
      <c r="AD66" s="178" t="s">
        <v>118</v>
      </c>
      <c r="AE66" s="178" t="s">
        <v>117</v>
      </c>
      <c r="AF66" s="178" t="s">
        <v>119</v>
      </c>
      <c r="AG66" s="90"/>
    </row>
    <row r="67" spans="1:33" ht="20.100000000000001" customHeight="1">
      <c r="A67" s="15"/>
      <c r="B67" s="393" t="s">
        <v>4</v>
      </c>
      <c r="C67" s="495">
        <v>0.5</v>
      </c>
      <c r="D67" s="495"/>
      <c r="E67" s="495"/>
      <c r="G67" s="393" t="str">
        <f>F58</f>
        <v>佐野ＳＳＳヴィラ</v>
      </c>
      <c r="H67" s="393"/>
      <c r="I67" s="393"/>
      <c r="J67" s="393"/>
      <c r="K67" s="393"/>
      <c r="L67" s="393"/>
      <c r="M67" s="393"/>
      <c r="N67" s="494">
        <f>P67+P68</f>
        <v>0</v>
      </c>
      <c r="O67" s="497" t="s">
        <v>9</v>
      </c>
      <c r="P67" s="185">
        <v>0</v>
      </c>
      <c r="Q67" s="17" t="s">
        <v>94</v>
      </c>
      <c r="R67" s="185">
        <v>6</v>
      </c>
      <c r="S67" s="497" t="s">
        <v>10</v>
      </c>
      <c r="T67" s="494">
        <f>R67+R68</f>
        <v>12</v>
      </c>
      <c r="U67" s="562" t="str">
        <f>J58</f>
        <v>ＩＳＯＳＯＣＣＥＲＣＬＵＢ</v>
      </c>
      <c r="V67" s="562"/>
      <c r="W67" s="562"/>
      <c r="X67" s="562"/>
      <c r="Y67" s="562"/>
      <c r="Z67" s="562"/>
      <c r="AA67" s="562"/>
      <c r="AC67" s="492" t="s">
        <v>91</v>
      </c>
      <c r="AD67" s="488">
        <v>6</v>
      </c>
      <c r="AE67" s="488" t="s">
        <v>117</v>
      </c>
      <c r="AF67" s="488">
        <v>4</v>
      </c>
      <c r="AG67" s="394" t="s">
        <v>92</v>
      </c>
    </row>
    <row r="68" spans="1:33" ht="20.100000000000001" customHeight="1">
      <c r="A68" s="15"/>
      <c r="B68" s="393"/>
      <c r="C68" s="495"/>
      <c r="D68" s="495"/>
      <c r="E68" s="495"/>
      <c r="G68" s="393"/>
      <c r="H68" s="393"/>
      <c r="I68" s="393"/>
      <c r="J68" s="393"/>
      <c r="K68" s="393"/>
      <c r="L68" s="393"/>
      <c r="M68" s="393"/>
      <c r="N68" s="494"/>
      <c r="O68" s="497"/>
      <c r="P68" s="185">
        <v>0</v>
      </c>
      <c r="Q68" s="17" t="s">
        <v>94</v>
      </c>
      <c r="R68" s="185">
        <v>6</v>
      </c>
      <c r="S68" s="497"/>
      <c r="T68" s="494"/>
      <c r="U68" s="562"/>
      <c r="V68" s="562"/>
      <c r="W68" s="562"/>
      <c r="X68" s="562"/>
      <c r="Y68" s="562"/>
      <c r="Z68" s="562"/>
      <c r="AA68" s="562"/>
      <c r="AC68" s="492"/>
      <c r="AD68" s="488"/>
      <c r="AE68" s="488"/>
      <c r="AF68" s="488"/>
      <c r="AG68" s="394"/>
    </row>
    <row r="69" spans="1:33" ht="20.100000000000001" customHeight="1">
      <c r="C69" s="194"/>
      <c r="D69" s="194"/>
      <c r="E69" s="75"/>
      <c r="G69" s="176"/>
      <c r="H69" s="176"/>
      <c r="I69" s="218"/>
      <c r="J69" s="218"/>
      <c r="K69" s="176"/>
      <c r="L69" s="176"/>
      <c r="M69" s="218"/>
      <c r="N69" s="217"/>
      <c r="O69" s="185"/>
      <c r="P69" s="185"/>
      <c r="Q69" s="217"/>
      <c r="R69" s="217"/>
      <c r="S69" s="217"/>
      <c r="T69" s="185"/>
      <c r="U69" s="176"/>
      <c r="V69" s="218"/>
      <c r="W69" s="218"/>
      <c r="X69" s="176"/>
      <c r="Y69" s="176"/>
      <c r="Z69" s="218"/>
      <c r="AA69" s="218"/>
      <c r="AC69" s="180"/>
      <c r="AD69" s="61"/>
      <c r="AE69" s="193"/>
      <c r="AF69" s="61"/>
      <c r="AG69" s="179"/>
    </row>
    <row r="70" spans="1:33" ht="20.100000000000001" customHeight="1">
      <c r="A70" s="15"/>
      <c r="B70" s="393" t="s">
        <v>5</v>
      </c>
      <c r="C70" s="495">
        <v>0.52430555555555558</v>
      </c>
      <c r="D70" s="495"/>
      <c r="E70" s="495"/>
      <c r="G70" s="616" t="str">
        <f>S58</f>
        <v>ＭＯＲＡＮＧＯ栃木フットボールクラブＵ１２</v>
      </c>
      <c r="H70" s="616"/>
      <c r="I70" s="616"/>
      <c r="J70" s="616"/>
      <c r="K70" s="616"/>
      <c r="L70" s="616"/>
      <c r="M70" s="616"/>
      <c r="N70" s="494">
        <f>P70+P71</f>
        <v>1</v>
      </c>
      <c r="O70" s="497" t="s">
        <v>9</v>
      </c>
      <c r="P70" s="185">
        <v>0</v>
      </c>
      <c r="Q70" s="17" t="s">
        <v>94</v>
      </c>
      <c r="R70" s="185">
        <v>0</v>
      </c>
      <c r="S70" s="497" t="s">
        <v>10</v>
      </c>
      <c r="T70" s="494">
        <f>R70+R71</f>
        <v>0</v>
      </c>
      <c r="U70" s="393" t="str">
        <f>W58</f>
        <v>ＦＣ真岡２１ファンタジー</v>
      </c>
      <c r="V70" s="393"/>
      <c r="W70" s="393"/>
      <c r="X70" s="393"/>
      <c r="Y70" s="393"/>
      <c r="Z70" s="393"/>
      <c r="AA70" s="393"/>
      <c r="AC70" s="492" t="s">
        <v>91</v>
      </c>
      <c r="AD70" s="488">
        <v>2</v>
      </c>
      <c r="AE70" s="488" t="s">
        <v>117</v>
      </c>
      <c r="AF70" s="488">
        <v>1</v>
      </c>
      <c r="AG70" s="394" t="s">
        <v>92</v>
      </c>
    </row>
    <row r="71" spans="1:33" ht="20.100000000000001" customHeight="1">
      <c r="A71" s="15"/>
      <c r="B71" s="393"/>
      <c r="C71" s="495"/>
      <c r="D71" s="495"/>
      <c r="E71" s="495"/>
      <c r="G71" s="616"/>
      <c r="H71" s="616"/>
      <c r="I71" s="616"/>
      <c r="J71" s="616"/>
      <c r="K71" s="616"/>
      <c r="L71" s="616"/>
      <c r="M71" s="616"/>
      <c r="N71" s="494"/>
      <c r="O71" s="497"/>
      <c r="P71" s="185">
        <v>1</v>
      </c>
      <c r="Q71" s="17" t="s">
        <v>94</v>
      </c>
      <c r="R71" s="185">
        <v>0</v>
      </c>
      <c r="S71" s="497"/>
      <c r="T71" s="494"/>
      <c r="U71" s="393"/>
      <c r="V71" s="393"/>
      <c r="W71" s="393"/>
      <c r="X71" s="393"/>
      <c r="Y71" s="393"/>
      <c r="Z71" s="393"/>
      <c r="AA71" s="393"/>
      <c r="AC71" s="492"/>
      <c r="AD71" s="488"/>
      <c r="AE71" s="488"/>
      <c r="AF71" s="488"/>
      <c r="AG71" s="394"/>
    </row>
    <row r="72" spans="1:33" ht="20.100000000000001" customHeight="1">
      <c r="A72" s="15"/>
      <c r="C72" s="194"/>
      <c r="D72" s="194"/>
      <c r="E72" s="75"/>
      <c r="G72" s="176"/>
      <c r="H72" s="176"/>
      <c r="I72" s="218"/>
      <c r="J72" s="218"/>
      <c r="K72" s="176"/>
      <c r="L72" s="176"/>
      <c r="M72" s="218"/>
      <c r="N72" s="217"/>
      <c r="O72" s="185"/>
      <c r="P72" s="185"/>
      <c r="Q72" s="217"/>
      <c r="R72" s="217"/>
      <c r="S72" s="217"/>
      <c r="T72" s="185"/>
      <c r="U72" s="176"/>
      <c r="V72" s="218"/>
      <c r="W72" s="218"/>
      <c r="X72" s="176"/>
      <c r="Y72" s="176"/>
      <c r="Z72" s="218"/>
      <c r="AA72" s="218"/>
      <c r="AC72" s="180"/>
      <c r="AD72" s="61"/>
      <c r="AE72" s="193"/>
      <c r="AF72" s="61"/>
      <c r="AG72" s="179"/>
    </row>
    <row r="73" spans="1:33" ht="20.100000000000001" customHeight="1">
      <c r="A73" s="15"/>
      <c r="B73" s="393" t="s">
        <v>6</v>
      </c>
      <c r="C73" s="495">
        <v>0.54861111111111116</v>
      </c>
      <c r="D73" s="495"/>
      <c r="E73" s="495"/>
      <c r="G73" s="393" t="str">
        <f>F58</f>
        <v>佐野ＳＳＳヴィラ</v>
      </c>
      <c r="H73" s="393"/>
      <c r="I73" s="393"/>
      <c r="J73" s="393"/>
      <c r="K73" s="393"/>
      <c r="L73" s="393"/>
      <c r="M73" s="393"/>
      <c r="N73" s="494">
        <f>P73+P74</f>
        <v>0</v>
      </c>
      <c r="O73" s="497" t="s">
        <v>9</v>
      </c>
      <c r="P73" s="185">
        <v>0</v>
      </c>
      <c r="Q73" s="17" t="s">
        <v>94</v>
      </c>
      <c r="R73" s="185">
        <v>10</v>
      </c>
      <c r="S73" s="497" t="s">
        <v>10</v>
      </c>
      <c r="T73" s="494">
        <f>R73+R74</f>
        <v>17</v>
      </c>
      <c r="U73" s="616" t="str">
        <f>N58</f>
        <v>ＫＯＨＡＲＵ　ＰＲＯＵＤ栃木フットボールクラブ</v>
      </c>
      <c r="V73" s="616"/>
      <c r="W73" s="616"/>
      <c r="X73" s="616"/>
      <c r="Y73" s="616"/>
      <c r="Z73" s="616"/>
      <c r="AA73" s="616"/>
      <c r="AC73" s="492" t="s">
        <v>91</v>
      </c>
      <c r="AD73" s="488">
        <v>5</v>
      </c>
      <c r="AE73" s="488" t="s">
        <v>117</v>
      </c>
      <c r="AF73" s="488">
        <v>6</v>
      </c>
      <c r="AG73" s="394" t="s">
        <v>92</v>
      </c>
    </row>
    <row r="74" spans="1:33" ht="20.100000000000001" customHeight="1">
      <c r="A74" s="15"/>
      <c r="B74" s="393"/>
      <c r="C74" s="495"/>
      <c r="D74" s="495"/>
      <c r="E74" s="495"/>
      <c r="G74" s="393"/>
      <c r="H74" s="393"/>
      <c r="I74" s="393"/>
      <c r="J74" s="393"/>
      <c r="K74" s="393"/>
      <c r="L74" s="393"/>
      <c r="M74" s="393"/>
      <c r="N74" s="494"/>
      <c r="O74" s="497"/>
      <c r="P74" s="185">
        <v>0</v>
      </c>
      <c r="Q74" s="17" t="s">
        <v>94</v>
      </c>
      <c r="R74" s="185">
        <v>7</v>
      </c>
      <c r="S74" s="497"/>
      <c r="T74" s="494"/>
      <c r="U74" s="616"/>
      <c r="V74" s="616"/>
      <c r="W74" s="616"/>
      <c r="X74" s="616"/>
      <c r="Y74" s="616"/>
      <c r="Z74" s="616"/>
      <c r="AA74" s="616"/>
      <c r="AC74" s="492"/>
      <c r="AD74" s="488"/>
      <c r="AE74" s="488"/>
      <c r="AF74" s="488"/>
      <c r="AG74" s="394"/>
    </row>
    <row r="75" spans="1:33" ht="20.100000000000001" customHeight="1">
      <c r="A75" s="15"/>
      <c r="B75" s="176"/>
      <c r="C75" s="191"/>
      <c r="D75" s="191"/>
      <c r="E75" s="191"/>
      <c r="G75" s="176"/>
      <c r="H75" s="176"/>
      <c r="I75" s="176"/>
      <c r="J75" s="176"/>
      <c r="K75" s="176"/>
      <c r="L75" s="176"/>
      <c r="M75" s="176"/>
      <c r="N75" s="117"/>
      <c r="O75" s="186"/>
      <c r="P75" s="185"/>
      <c r="Q75" s="217"/>
      <c r="R75" s="217"/>
      <c r="S75" s="186"/>
      <c r="T75" s="117"/>
      <c r="U75" s="176"/>
      <c r="V75" s="176"/>
      <c r="W75" s="176"/>
      <c r="X75" s="176"/>
      <c r="Y75" s="176"/>
      <c r="Z75" s="176"/>
      <c r="AA75" s="176"/>
      <c r="AC75" s="180"/>
      <c r="AD75" s="61"/>
      <c r="AE75" s="193"/>
      <c r="AF75" s="61"/>
      <c r="AG75" s="179"/>
    </row>
    <row r="76" spans="1:33" ht="20.100000000000001" customHeight="1">
      <c r="A76" s="15"/>
      <c r="B76" s="393" t="s">
        <v>7</v>
      </c>
      <c r="C76" s="495">
        <v>0.57291666666666663</v>
      </c>
      <c r="D76" s="495"/>
      <c r="E76" s="495"/>
      <c r="G76" s="616" t="str">
        <f>S58</f>
        <v>ＭＯＲＡＮＧＯ栃木フットボールクラブＵ１２</v>
      </c>
      <c r="H76" s="616"/>
      <c r="I76" s="616"/>
      <c r="J76" s="616"/>
      <c r="K76" s="616"/>
      <c r="L76" s="616"/>
      <c r="M76" s="616"/>
      <c r="N76" s="494">
        <f>P76+P77</f>
        <v>1</v>
      </c>
      <c r="O76" s="497" t="s">
        <v>9</v>
      </c>
      <c r="P76" s="185">
        <v>1</v>
      </c>
      <c r="Q76" s="17" t="s">
        <v>94</v>
      </c>
      <c r="R76" s="185">
        <v>0</v>
      </c>
      <c r="S76" s="497" t="s">
        <v>10</v>
      </c>
      <c r="T76" s="494">
        <f>R76+R77</f>
        <v>0</v>
      </c>
      <c r="U76" s="393" t="str">
        <f>AA58</f>
        <v>本郷北フットボールクラブ</v>
      </c>
      <c r="V76" s="393"/>
      <c r="W76" s="393"/>
      <c r="X76" s="393"/>
      <c r="Y76" s="393"/>
      <c r="Z76" s="393"/>
      <c r="AA76" s="393"/>
      <c r="AC76" s="492" t="s">
        <v>91</v>
      </c>
      <c r="AD76" s="488">
        <v>1</v>
      </c>
      <c r="AE76" s="488" t="s">
        <v>117</v>
      </c>
      <c r="AF76" s="488">
        <v>3</v>
      </c>
      <c r="AG76" s="394" t="s">
        <v>92</v>
      </c>
    </row>
    <row r="77" spans="1:33" ht="20.100000000000001" customHeight="1">
      <c r="A77" s="15"/>
      <c r="B77" s="393"/>
      <c r="C77" s="495"/>
      <c r="D77" s="495"/>
      <c r="E77" s="495"/>
      <c r="G77" s="616"/>
      <c r="H77" s="616"/>
      <c r="I77" s="616"/>
      <c r="J77" s="616"/>
      <c r="K77" s="616"/>
      <c r="L77" s="616"/>
      <c r="M77" s="616"/>
      <c r="N77" s="494"/>
      <c r="O77" s="497"/>
      <c r="P77" s="185">
        <v>0</v>
      </c>
      <c r="Q77" s="17" t="s">
        <v>94</v>
      </c>
      <c r="R77" s="185">
        <v>0</v>
      </c>
      <c r="S77" s="497"/>
      <c r="T77" s="494"/>
      <c r="U77" s="393"/>
      <c r="V77" s="393"/>
      <c r="W77" s="393"/>
      <c r="X77" s="393"/>
      <c r="Y77" s="393"/>
      <c r="Z77" s="393"/>
      <c r="AA77" s="393"/>
      <c r="AC77" s="492"/>
      <c r="AD77" s="488"/>
      <c r="AE77" s="488"/>
      <c r="AF77" s="488"/>
      <c r="AG77" s="394"/>
    </row>
    <row r="78" spans="1:33" ht="20.100000000000001" customHeight="1">
      <c r="A78" s="15"/>
      <c r="C78" s="194"/>
      <c r="D78" s="194"/>
      <c r="E78" s="75"/>
      <c r="G78" s="176"/>
      <c r="H78" s="176"/>
      <c r="I78" s="176"/>
      <c r="J78" s="176"/>
      <c r="K78" s="176"/>
      <c r="L78" s="176"/>
      <c r="M78" s="176"/>
      <c r="N78" s="217"/>
      <c r="O78" s="185"/>
      <c r="P78" s="185"/>
      <c r="Q78" s="217"/>
      <c r="R78" s="217"/>
      <c r="S78" s="217"/>
      <c r="T78" s="185"/>
      <c r="U78" s="176"/>
      <c r="V78" s="176"/>
      <c r="W78" s="176"/>
      <c r="X78" s="176"/>
      <c r="Y78" s="176"/>
      <c r="Z78" s="176"/>
      <c r="AA78" s="176"/>
      <c r="AC78" s="180"/>
      <c r="AD78" s="61"/>
      <c r="AE78" s="193"/>
      <c r="AF78" s="61"/>
      <c r="AG78" s="179"/>
    </row>
    <row r="79" spans="1:33" ht="20.100000000000001" customHeight="1">
      <c r="A79" s="15"/>
      <c r="B79" s="393" t="s">
        <v>8</v>
      </c>
      <c r="C79" s="495">
        <v>0.59722222222222221</v>
      </c>
      <c r="D79" s="495"/>
      <c r="E79" s="495"/>
      <c r="G79" s="393" t="str">
        <f>J58</f>
        <v>ＩＳＯＳＯＣＣＥＲＣＬＵＢ</v>
      </c>
      <c r="H79" s="393"/>
      <c r="I79" s="393"/>
      <c r="J79" s="393"/>
      <c r="K79" s="393"/>
      <c r="L79" s="393"/>
      <c r="M79" s="393"/>
      <c r="N79" s="494">
        <f>P79+P80</f>
        <v>0</v>
      </c>
      <c r="O79" s="497" t="s">
        <v>9</v>
      </c>
      <c r="P79" s="185">
        <v>0</v>
      </c>
      <c r="Q79" s="17" t="s">
        <v>94</v>
      </c>
      <c r="R79" s="185">
        <v>1</v>
      </c>
      <c r="S79" s="497" t="s">
        <v>10</v>
      </c>
      <c r="T79" s="494">
        <f>R79+R80</f>
        <v>2</v>
      </c>
      <c r="U79" s="616" t="str">
        <f>N58</f>
        <v>ＫＯＨＡＲＵ　ＰＲＯＵＤ栃木フットボールクラブ</v>
      </c>
      <c r="V79" s="616"/>
      <c r="W79" s="616"/>
      <c r="X79" s="616"/>
      <c r="Y79" s="616"/>
      <c r="Z79" s="616"/>
      <c r="AA79" s="616"/>
      <c r="AC79" s="492" t="s">
        <v>91</v>
      </c>
      <c r="AD79" s="488">
        <v>4</v>
      </c>
      <c r="AE79" s="488" t="s">
        <v>117</v>
      </c>
      <c r="AF79" s="488">
        <v>5</v>
      </c>
      <c r="AG79" s="394" t="s">
        <v>92</v>
      </c>
    </row>
    <row r="80" spans="1:33" ht="20.100000000000001" customHeight="1">
      <c r="A80" s="15"/>
      <c r="B80" s="393"/>
      <c r="C80" s="495"/>
      <c r="D80" s="495"/>
      <c r="E80" s="495"/>
      <c r="G80" s="393"/>
      <c r="H80" s="393"/>
      <c r="I80" s="393"/>
      <c r="J80" s="393"/>
      <c r="K80" s="393"/>
      <c r="L80" s="393"/>
      <c r="M80" s="393"/>
      <c r="N80" s="494"/>
      <c r="O80" s="497"/>
      <c r="P80" s="185">
        <v>0</v>
      </c>
      <c r="Q80" s="17" t="s">
        <v>94</v>
      </c>
      <c r="R80" s="185">
        <v>1</v>
      </c>
      <c r="S80" s="497"/>
      <c r="T80" s="494"/>
      <c r="U80" s="616"/>
      <c r="V80" s="616"/>
      <c r="W80" s="616"/>
      <c r="X80" s="616"/>
      <c r="Y80" s="616"/>
      <c r="Z80" s="616"/>
      <c r="AA80" s="616"/>
      <c r="AC80" s="492"/>
      <c r="AD80" s="488"/>
      <c r="AE80" s="488"/>
      <c r="AF80" s="488"/>
      <c r="AG80" s="394"/>
    </row>
    <row r="81" spans="1:33" ht="20.100000000000001" customHeight="1">
      <c r="A81" s="15"/>
      <c r="C81" s="194"/>
      <c r="D81" s="194"/>
      <c r="E81" s="75"/>
      <c r="G81" s="176"/>
      <c r="H81" s="176"/>
      <c r="I81" s="176"/>
      <c r="J81" s="176"/>
      <c r="K81" s="176"/>
      <c r="L81" s="176"/>
      <c r="M81" s="176"/>
      <c r="N81" s="217"/>
      <c r="O81" s="185"/>
      <c r="P81" s="185"/>
      <c r="Q81" s="217"/>
      <c r="R81" s="217"/>
      <c r="S81" s="217"/>
      <c r="T81" s="185"/>
      <c r="U81" s="176"/>
      <c r="V81" s="176"/>
      <c r="W81" s="176"/>
      <c r="X81" s="176"/>
      <c r="Y81" s="176"/>
      <c r="Z81" s="176"/>
      <c r="AA81" s="176"/>
      <c r="AC81" s="180"/>
      <c r="AD81" s="188"/>
      <c r="AE81" s="61"/>
      <c r="AF81" s="61"/>
      <c r="AG81" s="115"/>
    </row>
    <row r="82" spans="1:33" ht="20.100000000000001" customHeight="1">
      <c r="A82" s="15"/>
      <c r="B82" s="393" t="s">
        <v>0</v>
      </c>
      <c r="C82" s="495">
        <v>0.62152777777777779</v>
      </c>
      <c r="D82" s="495"/>
      <c r="E82" s="495"/>
      <c r="G82" s="562" t="str">
        <f>W58</f>
        <v>ＦＣ真岡２１ファンタジー</v>
      </c>
      <c r="H82" s="562"/>
      <c r="I82" s="562"/>
      <c r="J82" s="562"/>
      <c r="K82" s="562"/>
      <c r="L82" s="562"/>
      <c r="M82" s="562"/>
      <c r="N82" s="494">
        <f>P82+P83</f>
        <v>4</v>
      </c>
      <c r="O82" s="497" t="s">
        <v>9</v>
      </c>
      <c r="P82" s="185">
        <v>2</v>
      </c>
      <c r="Q82" s="17" t="s">
        <v>94</v>
      </c>
      <c r="R82" s="185">
        <v>0</v>
      </c>
      <c r="S82" s="497" t="s">
        <v>10</v>
      </c>
      <c r="T82" s="494">
        <f>R82+R83</f>
        <v>0</v>
      </c>
      <c r="U82" s="393" t="str">
        <f>AA58</f>
        <v>本郷北フットボールクラブ</v>
      </c>
      <c r="V82" s="393"/>
      <c r="W82" s="393"/>
      <c r="X82" s="393"/>
      <c r="Y82" s="393"/>
      <c r="Z82" s="393"/>
      <c r="AA82" s="393"/>
      <c r="AC82" s="492" t="s">
        <v>91</v>
      </c>
      <c r="AD82" s="488">
        <v>3</v>
      </c>
      <c r="AE82" s="488" t="s">
        <v>117</v>
      </c>
      <c r="AF82" s="488">
        <v>2</v>
      </c>
      <c r="AG82" s="394" t="s">
        <v>92</v>
      </c>
    </row>
    <row r="83" spans="1:33" ht="20.100000000000001" customHeight="1">
      <c r="A83" s="15"/>
      <c r="B83" s="393"/>
      <c r="C83" s="495"/>
      <c r="D83" s="495"/>
      <c r="E83" s="495"/>
      <c r="G83" s="562"/>
      <c r="H83" s="562"/>
      <c r="I83" s="562"/>
      <c r="J83" s="562"/>
      <c r="K83" s="562"/>
      <c r="L83" s="562"/>
      <c r="M83" s="562"/>
      <c r="N83" s="494"/>
      <c r="O83" s="497"/>
      <c r="P83" s="185">
        <v>2</v>
      </c>
      <c r="Q83" s="17" t="s">
        <v>94</v>
      </c>
      <c r="R83" s="185">
        <v>0</v>
      </c>
      <c r="S83" s="497"/>
      <c r="T83" s="494"/>
      <c r="U83" s="393"/>
      <c r="V83" s="393"/>
      <c r="W83" s="393"/>
      <c r="X83" s="393"/>
      <c r="Y83" s="393"/>
      <c r="Z83" s="393"/>
      <c r="AA83" s="393"/>
      <c r="AC83" s="492"/>
      <c r="AD83" s="488"/>
      <c r="AE83" s="488"/>
      <c r="AF83" s="488"/>
      <c r="AG83" s="394"/>
    </row>
    <row r="84" spans="1:33" ht="20.100000000000001" customHeight="1">
      <c r="B84" s="176"/>
      <c r="C84" s="116"/>
      <c r="D84" s="116"/>
      <c r="E84" s="116"/>
      <c r="G84" s="185"/>
      <c r="H84" s="185"/>
      <c r="I84" s="185"/>
      <c r="J84" s="185"/>
      <c r="K84" s="185"/>
      <c r="L84" s="185"/>
      <c r="M84" s="185"/>
      <c r="N84" s="117"/>
      <c r="O84" s="186"/>
      <c r="P84" s="185"/>
      <c r="Q84" s="17"/>
      <c r="R84" s="217"/>
      <c r="S84" s="186"/>
      <c r="T84" s="117"/>
      <c r="U84" s="185"/>
      <c r="V84" s="185"/>
      <c r="W84" s="185"/>
      <c r="X84" s="185"/>
      <c r="Y84" s="185"/>
      <c r="Z84" s="185"/>
      <c r="AA84" s="185"/>
      <c r="AB84" s="188"/>
      <c r="AC84" s="188"/>
      <c r="AF84" s="188"/>
      <c r="AG84" s="188"/>
    </row>
    <row r="85" spans="1:33" ht="20.100000000000001" customHeight="1">
      <c r="C85" s="510" t="str">
        <f>J54 &amp;"リーグ"</f>
        <v>Pリーグ</v>
      </c>
      <c r="D85" s="511"/>
      <c r="E85" s="511"/>
      <c r="F85" s="516"/>
      <c r="G85" s="436" t="str">
        <f>C87</f>
        <v>佐野ＳＳＳヴィラ</v>
      </c>
      <c r="H85" s="437"/>
      <c r="I85" s="617" t="str">
        <f>C89</f>
        <v>ＩＳＯＳＯＣＣＥＲＣＬＵＢ</v>
      </c>
      <c r="J85" s="618"/>
      <c r="K85" s="548" t="str">
        <f>C91</f>
        <v>ＫＯＨＡＲＵ　ＰＲＯＵＤ栃木フットボールクラブ</v>
      </c>
      <c r="L85" s="549"/>
      <c r="M85" s="518" t="s">
        <v>1</v>
      </c>
      <c r="N85" s="502" t="s">
        <v>2</v>
      </c>
      <c r="O85" s="502" t="s">
        <v>93</v>
      </c>
      <c r="P85" s="502" t="s">
        <v>3</v>
      </c>
      <c r="R85" s="410" t="str">
        <f>W54 &amp;"リーグ"</f>
        <v>PPリーグ</v>
      </c>
      <c r="S85" s="411"/>
      <c r="T85" s="411"/>
      <c r="U85" s="520"/>
      <c r="V85" s="448" t="str">
        <f>R87</f>
        <v>ＭＯＲＡＮＧＯ栃木フットボールクラブＵ１２</v>
      </c>
      <c r="W85" s="449"/>
      <c r="X85" s="452" t="str">
        <f>R89</f>
        <v>ＦＣ真岡２１ファンタジー</v>
      </c>
      <c r="Y85" s="453"/>
      <c r="Z85" s="452" t="str">
        <f>R91</f>
        <v>本郷北フットボールクラブ</v>
      </c>
      <c r="AA85" s="453"/>
      <c r="AB85" s="502" t="s">
        <v>1</v>
      </c>
      <c r="AC85" s="502" t="s">
        <v>2</v>
      </c>
      <c r="AD85" s="502" t="s">
        <v>93</v>
      </c>
      <c r="AE85" s="502" t="s">
        <v>3</v>
      </c>
    </row>
    <row r="86" spans="1:33" ht="20.100000000000001" customHeight="1">
      <c r="C86" s="513"/>
      <c r="D86" s="514"/>
      <c r="E86" s="514"/>
      <c r="F86" s="517"/>
      <c r="G86" s="438"/>
      <c r="H86" s="439"/>
      <c r="I86" s="619"/>
      <c r="J86" s="620"/>
      <c r="K86" s="550"/>
      <c r="L86" s="551"/>
      <c r="M86" s="519"/>
      <c r="N86" s="503"/>
      <c r="O86" s="503"/>
      <c r="P86" s="503"/>
      <c r="R86" s="413"/>
      <c r="S86" s="414"/>
      <c r="T86" s="414"/>
      <c r="U86" s="521"/>
      <c r="V86" s="450"/>
      <c r="W86" s="451"/>
      <c r="X86" s="454"/>
      <c r="Y86" s="455"/>
      <c r="Z86" s="454"/>
      <c r="AA86" s="455"/>
      <c r="AB86" s="503"/>
      <c r="AC86" s="503"/>
      <c r="AD86" s="503"/>
      <c r="AE86" s="503"/>
    </row>
    <row r="87" spans="1:33" ht="20.100000000000001" customHeight="1">
      <c r="C87" s="510" t="str">
        <f>F58</f>
        <v>佐野ＳＳＳヴィラ</v>
      </c>
      <c r="D87" s="511"/>
      <c r="E87" s="511"/>
      <c r="F87" s="516"/>
      <c r="G87" s="424"/>
      <c r="H87" s="425"/>
      <c r="I87" s="225">
        <f>N67</f>
        <v>0</v>
      </c>
      <c r="J87" s="225">
        <f>T67</f>
        <v>12</v>
      </c>
      <c r="K87" s="225">
        <f>N73</f>
        <v>0</v>
      </c>
      <c r="L87" s="225">
        <f>T73</f>
        <v>17</v>
      </c>
      <c r="M87" s="500">
        <f>COUNTIF(G88:L88,"○")*3+COUNTIF(G88:L88,"△")</f>
        <v>0</v>
      </c>
      <c r="N87" s="498">
        <f>O87-J87-L87</f>
        <v>-29</v>
      </c>
      <c r="O87" s="498">
        <f>I87+K87</f>
        <v>0</v>
      </c>
      <c r="P87" s="498">
        <v>3</v>
      </c>
      <c r="R87" s="621" t="str">
        <f>S58</f>
        <v>ＭＯＲＡＮＧＯ栃木フットボールクラブＵ１２</v>
      </c>
      <c r="S87" s="622"/>
      <c r="T87" s="622"/>
      <c r="U87" s="623"/>
      <c r="V87" s="424"/>
      <c r="W87" s="425"/>
      <c r="X87" s="225">
        <f>N70</f>
        <v>1</v>
      </c>
      <c r="Y87" s="225">
        <f>T70</f>
        <v>0</v>
      </c>
      <c r="Z87" s="225">
        <f>N76</f>
        <v>1</v>
      </c>
      <c r="AA87" s="225">
        <f>T76</f>
        <v>0</v>
      </c>
      <c r="AB87" s="500">
        <f>COUNTIF(V88:AA88,"○")*3+COUNTIF(V88:AA88,"△")</f>
        <v>6</v>
      </c>
      <c r="AC87" s="498">
        <f>AD87-Y87-AA87</f>
        <v>2</v>
      </c>
      <c r="AD87" s="498">
        <f>X87+Z87</f>
        <v>2</v>
      </c>
      <c r="AE87" s="498">
        <v>1</v>
      </c>
    </row>
    <row r="88" spans="1:33" ht="20.100000000000001" customHeight="1">
      <c r="C88" s="513"/>
      <c r="D88" s="514"/>
      <c r="E88" s="514"/>
      <c r="F88" s="517"/>
      <c r="G88" s="426"/>
      <c r="H88" s="427"/>
      <c r="I88" s="458" t="str">
        <f>IF(I87&gt;J87,"○",IF(I87&lt;J87,"×",IF(I87=J87,"△")))</f>
        <v>×</v>
      </c>
      <c r="J88" s="459"/>
      <c r="K88" s="458" t="str">
        <f>IF(K87&gt;L87,"○",IF(K87&lt;L87,"×",IF(K87=L87,"△")))</f>
        <v>×</v>
      </c>
      <c r="L88" s="459"/>
      <c r="M88" s="501"/>
      <c r="N88" s="499"/>
      <c r="O88" s="499"/>
      <c r="P88" s="499"/>
      <c r="R88" s="624"/>
      <c r="S88" s="625"/>
      <c r="T88" s="625"/>
      <c r="U88" s="626"/>
      <c r="V88" s="426"/>
      <c r="W88" s="427"/>
      <c r="X88" s="458" t="str">
        <f>IF(X87&gt;Y87,"○",IF(X87&lt;Y87,"×",IF(X87=Y87,"△")))</f>
        <v>○</v>
      </c>
      <c r="Y88" s="459"/>
      <c r="Z88" s="458" t="str">
        <f>IF(Z87&gt;AA87,"○",IF(Z87&lt;AA87,"×",IF(Z87=AA87,"△")))</f>
        <v>○</v>
      </c>
      <c r="AA88" s="459"/>
      <c r="AB88" s="501"/>
      <c r="AC88" s="499"/>
      <c r="AD88" s="499"/>
      <c r="AE88" s="499"/>
    </row>
    <row r="89" spans="1:33" ht="20.100000000000001" customHeight="1">
      <c r="C89" s="510" t="str">
        <f>J58</f>
        <v>ＩＳＯＳＯＣＣＥＲＣＬＵＢ</v>
      </c>
      <c r="D89" s="511"/>
      <c r="E89" s="511"/>
      <c r="F89" s="516"/>
      <c r="G89" s="225">
        <f>J87</f>
        <v>12</v>
      </c>
      <c r="H89" s="225">
        <f>I87</f>
        <v>0</v>
      </c>
      <c r="I89" s="424"/>
      <c r="J89" s="425"/>
      <c r="K89" s="225">
        <f>N79</f>
        <v>0</v>
      </c>
      <c r="L89" s="225">
        <f>T79</f>
        <v>2</v>
      </c>
      <c r="M89" s="500">
        <f>COUNTIF(G90:L90,"○")*3+COUNTIF(G90:L90,"△")</f>
        <v>3</v>
      </c>
      <c r="N89" s="498">
        <f>O89-H89-L89</f>
        <v>10</v>
      </c>
      <c r="O89" s="498">
        <f>G89+K89</f>
        <v>12</v>
      </c>
      <c r="P89" s="498">
        <v>2</v>
      </c>
      <c r="R89" s="510" t="str">
        <f>W58</f>
        <v>ＦＣ真岡２１ファンタジー</v>
      </c>
      <c r="S89" s="511"/>
      <c r="T89" s="511"/>
      <c r="U89" s="512"/>
      <c r="V89" s="225">
        <f>Y87</f>
        <v>0</v>
      </c>
      <c r="W89" s="225">
        <f>X87</f>
        <v>1</v>
      </c>
      <c r="X89" s="424"/>
      <c r="Y89" s="425"/>
      <c r="Z89" s="225">
        <f>N82</f>
        <v>4</v>
      </c>
      <c r="AA89" s="225">
        <f>T82</f>
        <v>0</v>
      </c>
      <c r="AB89" s="500">
        <f>COUNTIF(V90:AA90,"○")*3+COUNTIF(V90:AA90,"△")</f>
        <v>3</v>
      </c>
      <c r="AC89" s="498">
        <f>AD89-W89-AA89</f>
        <v>3</v>
      </c>
      <c r="AD89" s="498">
        <f>V89+Z89</f>
        <v>4</v>
      </c>
      <c r="AE89" s="498">
        <v>2</v>
      </c>
    </row>
    <row r="90" spans="1:33" ht="20.100000000000001" customHeight="1">
      <c r="C90" s="513"/>
      <c r="D90" s="514"/>
      <c r="E90" s="514"/>
      <c r="F90" s="517"/>
      <c r="G90" s="458" t="str">
        <f>IF(G89&gt;H89,"○",IF(G89&lt;H89,"×",IF(G89=H89,"△")))</f>
        <v>○</v>
      </c>
      <c r="H90" s="459"/>
      <c r="I90" s="426"/>
      <c r="J90" s="427"/>
      <c r="K90" s="458" t="str">
        <f>IF(K89&gt;L89,"○",IF(K89&lt;L89,"×",IF(K89=L89,"△")))</f>
        <v>×</v>
      </c>
      <c r="L90" s="459"/>
      <c r="M90" s="501"/>
      <c r="N90" s="499"/>
      <c r="O90" s="499"/>
      <c r="P90" s="499"/>
      <c r="R90" s="513"/>
      <c r="S90" s="514"/>
      <c r="T90" s="514"/>
      <c r="U90" s="515"/>
      <c r="V90" s="458" t="str">
        <f>IF(V89&gt;W89,"○",IF(V89&lt;W89,"×",IF(V89=W89,"△")))</f>
        <v>×</v>
      </c>
      <c r="W90" s="459"/>
      <c r="X90" s="426"/>
      <c r="Y90" s="427"/>
      <c r="Z90" s="458" t="str">
        <f>IF(Z89&gt;AA89,"○",IF(Z89&lt;AA89,"×",IF(Z89=AA89,"△")))</f>
        <v>○</v>
      </c>
      <c r="AA90" s="459"/>
      <c r="AB90" s="501"/>
      <c r="AC90" s="499"/>
      <c r="AD90" s="499"/>
      <c r="AE90" s="499"/>
    </row>
    <row r="91" spans="1:33" ht="20.100000000000001" customHeight="1">
      <c r="C91" s="594" t="str">
        <f>N58</f>
        <v>ＫＯＨＡＲＵ　ＰＲＯＵＤ栃木フットボールクラブ</v>
      </c>
      <c r="D91" s="595"/>
      <c r="E91" s="595"/>
      <c r="F91" s="596"/>
      <c r="G91" s="225">
        <f>L87</f>
        <v>17</v>
      </c>
      <c r="H91" s="225">
        <f>K87</f>
        <v>0</v>
      </c>
      <c r="I91" s="225">
        <f>L89</f>
        <v>2</v>
      </c>
      <c r="J91" s="225">
        <f>K89</f>
        <v>0</v>
      </c>
      <c r="K91" s="424"/>
      <c r="L91" s="425"/>
      <c r="M91" s="500">
        <f>COUNTIF(G92:L92,"○")*3+COUNTIF(G92:L92,"△")</f>
        <v>6</v>
      </c>
      <c r="N91" s="498">
        <f>O91-H91-J91</f>
        <v>19</v>
      </c>
      <c r="O91" s="498">
        <f>G91+I91</f>
        <v>19</v>
      </c>
      <c r="P91" s="498">
        <v>1</v>
      </c>
      <c r="R91" s="510" t="str">
        <f>AA58</f>
        <v>本郷北フットボールクラブ</v>
      </c>
      <c r="S91" s="511"/>
      <c r="T91" s="511"/>
      <c r="U91" s="512"/>
      <c r="V91" s="225">
        <f>AA87</f>
        <v>0</v>
      </c>
      <c r="W91" s="225">
        <f>Z87</f>
        <v>1</v>
      </c>
      <c r="X91" s="225">
        <f>AA89</f>
        <v>0</v>
      </c>
      <c r="Y91" s="225">
        <f>Z89</f>
        <v>4</v>
      </c>
      <c r="Z91" s="424"/>
      <c r="AA91" s="425"/>
      <c r="AB91" s="500">
        <f>COUNTIF(V92:AA92,"○")*3+COUNTIF(V92:AA92,"△")</f>
        <v>0</v>
      </c>
      <c r="AC91" s="498">
        <f>AD91-W91-Y91</f>
        <v>-5</v>
      </c>
      <c r="AD91" s="498">
        <f>V91+X91</f>
        <v>0</v>
      </c>
      <c r="AE91" s="498">
        <v>3</v>
      </c>
    </row>
    <row r="92" spans="1:33" ht="20.100000000000001" customHeight="1">
      <c r="C92" s="597"/>
      <c r="D92" s="598"/>
      <c r="E92" s="598"/>
      <c r="F92" s="599"/>
      <c r="G92" s="458" t="str">
        <f>IF(G91&gt;H91,"○",IF(G91&lt;H91,"×",IF(G91=H91,"△")))</f>
        <v>○</v>
      </c>
      <c r="H92" s="459"/>
      <c r="I92" s="458" t="str">
        <f>IF(I91&gt;J91,"○",IF(I91&lt;J91,"×",IF(I91=J91,"△")))</f>
        <v>○</v>
      </c>
      <c r="J92" s="459"/>
      <c r="K92" s="426"/>
      <c r="L92" s="427"/>
      <c r="M92" s="501"/>
      <c r="N92" s="499"/>
      <c r="O92" s="499"/>
      <c r="P92" s="499"/>
      <c r="R92" s="513"/>
      <c r="S92" s="514"/>
      <c r="T92" s="514"/>
      <c r="U92" s="515"/>
      <c r="V92" s="458" t="str">
        <f>IF(V91&gt;W91,"○",IF(V91&lt;W91,"×",IF(V91=W91,"△")))</f>
        <v>×</v>
      </c>
      <c r="W92" s="459"/>
      <c r="X92" s="458" t="str">
        <f>IF(X91&gt;Y91,"○",IF(X91&lt;Y91,"×",IF(X91=Y91,"△")))</f>
        <v>×</v>
      </c>
      <c r="Y92" s="459"/>
      <c r="Z92" s="426"/>
      <c r="AA92" s="427"/>
      <c r="AB92" s="501"/>
      <c r="AC92" s="499"/>
      <c r="AD92" s="499"/>
      <c r="AE92" s="499"/>
    </row>
  </sheetData>
  <mergeCells count="433"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77"/>
  <sheetViews>
    <sheetView view="pageBreakPreview" zoomScaleNormal="100" zoomScaleSheetLayoutView="100" workbookViewId="0"/>
  </sheetViews>
  <sheetFormatPr defaultRowHeight="13.2"/>
  <cols>
    <col min="1" max="25" width="5.6640625" style="207" customWidth="1"/>
    <col min="26" max="256" width="8.88671875" style="207"/>
    <col min="257" max="281" width="5.6640625" style="207" customWidth="1"/>
    <col min="282" max="512" width="8.88671875" style="207"/>
    <col min="513" max="537" width="5.6640625" style="207" customWidth="1"/>
    <col min="538" max="768" width="8.88671875" style="207"/>
    <col min="769" max="793" width="5.6640625" style="207" customWidth="1"/>
    <col min="794" max="1024" width="8.88671875" style="207"/>
    <col min="1025" max="1049" width="5.6640625" style="207" customWidth="1"/>
    <col min="1050" max="1280" width="8.88671875" style="207"/>
    <col min="1281" max="1305" width="5.6640625" style="207" customWidth="1"/>
    <col min="1306" max="1536" width="8.88671875" style="207"/>
    <col min="1537" max="1561" width="5.6640625" style="207" customWidth="1"/>
    <col min="1562" max="1792" width="8.88671875" style="207"/>
    <col min="1793" max="1817" width="5.6640625" style="207" customWidth="1"/>
    <col min="1818" max="2048" width="8.88671875" style="207"/>
    <col min="2049" max="2073" width="5.6640625" style="207" customWidth="1"/>
    <col min="2074" max="2304" width="8.88671875" style="207"/>
    <col min="2305" max="2329" width="5.6640625" style="207" customWidth="1"/>
    <col min="2330" max="2560" width="8.88671875" style="207"/>
    <col min="2561" max="2585" width="5.6640625" style="207" customWidth="1"/>
    <col min="2586" max="2816" width="8.88671875" style="207"/>
    <col min="2817" max="2841" width="5.6640625" style="207" customWidth="1"/>
    <col min="2842" max="3072" width="8.88671875" style="207"/>
    <col min="3073" max="3097" width="5.6640625" style="207" customWidth="1"/>
    <col min="3098" max="3328" width="8.88671875" style="207"/>
    <col min="3329" max="3353" width="5.6640625" style="207" customWidth="1"/>
    <col min="3354" max="3584" width="8.88671875" style="207"/>
    <col min="3585" max="3609" width="5.6640625" style="207" customWidth="1"/>
    <col min="3610" max="3840" width="8.88671875" style="207"/>
    <col min="3841" max="3865" width="5.6640625" style="207" customWidth="1"/>
    <col min="3866" max="4096" width="8.88671875" style="207"/>
    <col min="4097" max="4121" width="5.6640625" style="207" customWidth="1"/>
    <col min="4122" max="4352" width="8.88671875" style="207"/>
    <col min="4353" max="4377" width="5.6640625" style="207" customWidth="1"/>
    <col min="4378" max="4608" width="8.88671875" style="207"/>
    <col min="4609" max="4633" width="5.6640625" style="207" customWidth="1"/>
    <col min="4634" max="4864" width="8.88671875" style="207"/>
    <col min="4865" max="4889" width="5.6640625" style="207" customWidth="1"/>
    <col min="4890" max="5120" width="8.88671875" style="207"/>
    <col min="5121" max="5145" width="5.6640625" style="207" customWidth="1"/>
    <col min="5146" max="5376" width="8.88671875" style="207"/>
    <col min="5377" max="5401" width="5.6640625" style="207" customWidth="1"/>
    <col min="5402" max="5632" width="8.88671875" style="207"/>
    <col min="5633" max="5657" width="5.6640625" style="207" customWidth="1"/>
    <col min="5658" max="5888" width="8.88671875" style="207"/>
    <col min="5889" max="5913" width="5.6640625" style="207" customWidth="1"/>
    <col min="5914" max="6144" width="8.88671875" style="207"/>
    <col min="6145" max="6169" width="5.6640625" style="207" customWidth="1"/>
    <col min="6170" max="6400" width="8.88671875" style="207"/>
    <col min="6401" max="6425" width="5.6640625" style="207" customWidth="1"/>
    <col min="6426" max="6656" width="8.88671875" style="207"/>
    <col min="6657" max="6681" width="5.6640625" style="207" customWidth="1"/>
    <col min="6682" max="6912" width="8.88671875" style="207"/>
    <col min="6913" max="6937" width="5.6640625" style="207" customWidth="1"/>
    <col min="6938" max="7168" width="8.88671875" style="207"/>
    <col min="7169" max="7193" width="5.6640625" style="207" customWidth="1"/>
    <col min="7194" max="7424" width="8.88671875" style="207"/>
    <col min="7425" max="7449" width="5.6640625" style="207" customWidth="1"/>
    <col min="7450" max="7680" width="8.88671875" style="207"/>
    <col min="7681" max="7705" width="5.6640625" style="207" customWidth="1"/>
    <col min="7706" max="7936" width="8.88671875" style="207"/>
    <col min="7937" max="7961" width="5.6640625" style="207" customWidth="1"/>
    <col min="7962" max="8192" width="8.88671875" style="207"/>
    <col min="8193" max="8217" width="5.6640625" style="207" customWidth="1"/>
    <col min="8218" max="8448" width="8.88671875" style="207"/>
    <col min="8449" max="8473" width="5.6640625" style="207" customWidth="1"/>
    <col min="8474" max="8704" width="8.88671875" style="207"/>
    <col min="8705" max="8729" width="5.6640625" style="207" customWidth="1"/>
    <col min="8730" max="8960" width="8.88671875" style="207"/>
    <col min="8961" max="8985" width="5.6640625" style="207" customWidth="1"/>
    <col min="8986" max="9216" width="8.88671875" style="207"/>
    <col min="9217" max="9241" width="5.6640625" style="207" customWidth="1"/>
    <col min="9242" max="9472" width="8.88671875" style="207"/>
    <col min="9473" max="9497" width="5.6640625" style="207" customWidth="1"/>
    <col min="9498" max="9728" width="8.88671875" style="207"/>
    <col min="9729" max="9753" width="5.6640625" style="207" customWidth="1"/>
    <col min="9754" max="9984" width="8.88671875" style="207"/>
    <col min="9985" max="10009" width="5.6640625" style="207" customWidth="1"/>
    <col min="10010" max="10240" width="8.88671875" style="207"/>
    <col min="10241" max="10265" width="5.6640625" style="207" customWidth="1"/>
    <col min="10266" max="10496" width="8.88671875" style="207"/>
    <col min="10497" max="10521" width="5.6640625" style="207" customWidth="1"/>
    <col min="10522" max="10752" width="8.88671875" style="207"/>
    <col min="10753" max="10777" width="5.6640625" style="207" customWidth="1"/>
    <col min="10778" max="11008" width="8.88671875" style="207"/>
    <col min="11009" max="11033" width="5.6640625" style="207" customWidth="1"/>
    <col min="11034" max="11264" width="8.88671875" style="207"/>
    <col min="11265" max="11289" width="5.6640625" style="207" customWidth="1"/>
    <col min="11290" max="11520" width="8.88671875" style="207"/>
    <col min="11521" max="11545" width="5.6640625" style="207" customWidth="1"/>
    <col min="11546" max="11776" width="8.88671875" style="207"/>
    <col min="11777" max="11801" width="5.6640625" style="207" customWidth="1"/>
    <col min="11802" max="12032" width="8.88671875" style="207"/>
    <col min="12033" max="12057" width="5.6640625" style="207" customWidth="1"/>
    <col min="12058" max="12288" width="8.88671875" style="207"/>
    <col min="12289" max="12313" width="5.6640625" style="207" customWidth="1"/>
    <col min="12314" max="12544" width="8.88671875" style="207"/>
    <col min="12545" max="12569" width="5.6640625" style="207" customWidth="1"/>
    <col min="12570" max="12800" width="8.88671875" style="207"/>
    <col min="12801" max="12825" width="5.6640625" style="207" customWidth="1"/>
    <col min="12826" max="13056" width="8.88671875" style="207"/>
    <col min="13057" max="13081" width="5.6640625" style="207" customWidth="1"/>
    <col min="13082" max="13312" width="8.88671875" style="207"/>
    <col min="13313" max="13337" width="5.6640625" style="207" customWidth="1"/>
    <col min="13338" max="13568" width="8.88671875" style="207"/>
    <col min="13569" max="13593" width="5.6640625" style="207" customWidth="1"/>
    <col min="13594" max="13824" width="8.88671875" style="207"/>
    <col min="13825" max="13849" width="5.6640625" style="207" customWidth="1"/>
    <col min="13850" max="14080" width="8.88671875" style="207"/>
    <col min="14081" max="14105" width="5.6640625" style="207" customWidth="1"/>
    <col min="14106" max="14336" width="8.88671875" style="207"/>
    <col min="14337" max="14361" width="5.6640625" style="207" customWidth="1"/>
    <col min="14362" max="14592" width="8.88671875" style="207"/>
    <col min="14593" max="14617" width="5.6640625" style="207" customWidth="1"/>
    <col min="14618" max="14848" width="8.88671875" style="207"/>
    <col min="14849" max="14873" width="5.6640625" style="207" customWidth="1"/>
    <col min="14874" max="15104" width="8.88671875" style="207"/>
    <col min="15105" max="15129" width="5.6640625" style="207" customWidth="1"/>
    <col min="15130" max="15360" width="8.88671875" style="207"/>
    <col min="15361" max="15385" width="5.6640625" style="207" customWidth="1"/>
    <col min="15386" max="15616" width="8.88671875" style="207"/>
    <col min="15617" max="15641" width="5.6640625" style="207" customWidth="1"/>
    <col min="15642" max="15872" width="8.88671875" style="207"/>
    <col min="15873" max="15897" width="5.6640625" style="207" customWidth="1"/>
    <col min="15898" max="16128" width="8.88671875" style="207"/>
    <col min="16129" max="16153" width="5.6640625" style="207" customWidth="1"/>
    <col min="16154" max="16384" width="8.88671875" style="207"/>
  </cols>
  <sheetData>
    <row r="1" spans="1:25" s="1" customFormat="1" ht="25.2" customHeight="1">
      <c r="A1" s="19" t="str">
        <f>U10組合せ!H4</f>
        <v>■第2日　10月13日</v>
      </c>
      <c r="B1" s="19"/>
      <c r="C1" s="121"/>
      <c r="D1" s="19"/>
      <c r="E1" s="19"/>
      <c r="F1" s="19"/>
      <c r="G1" s="19"/>
      <c r="H1" s="19"/>
      <c r="M1" s="628" t="s">
        <v>104</v>
      </c>
      <c r="N1" s="628"/>
      <c r="O1" s="628"/>
      <c r="P1" s="628"/>
      <c r="Q1" s="628"/>
      <c r="R1" s="629" t="str">
        <f>U10組合せ!J65</f>
        <v>真岡ハイトラ運動公園陸上競技場</v>
      </c>
      <c r="S1" s="629"/>
      <c r="T1" s="629"/>
      <c r="U1" s="629"/>
      <c r="V1" s="629"/>
      <c r="W1" s="629"/>
      <c r="X1" s="629"/>
      <c r="Y1" s="629"/>
    </row>
    <row r="2" spans="1:25" s="1" customFormat="1" ht="19.5" customHeight="1">
      <c r="D2" s="395" t="str">
        <f>U10組合せ!Q4</f>
        <v>決勝トーナメント（１・２回戦）</v>
      </c>
      <c r="E2" s="395"/>
      <c r="F2" s="395"/>
      <c r="G2" s="395"/>
      <c r="H2" s="395"/>
    </row>
    <row r="3" spans="1:25" ht="20.100000000000001" customHeight="1" thickBot="1">
      <c r="A3" s="215"/>
      <c r="B3" s="215"/>
      <c r="C3" s="215"/>
      <c r="D3" s="304"/>
      <c r="E3" s="304"/>
      <c r="F3" s="304"/>
      <c r="G3" s="341"/>
      <c r="H3" s="339"/>
      <c r="I3" s="335"/>
      <c r="J3" s="337"/>
      <c r="K3" s="630" t="s">
        <v>105</v>
      </c>
      <c r="L3" s="631"/>
      <c r="M3" s="631"/>
      <c r="N3" s="631"/>
      <c r="O3" s="632"/>
      <c r="P3" s="335"/>
      <c r="Q3" s="335"/>
      <c r="R3" s="339"/>
      <c r="S3" s="340"/>
      <c r="T3" s="304"/>
      <c r="U3" s="304"/>
      <c r="V3" s="304"/>
      <c r="W3" s="215"/>
      <c r="X3" s="215"/>
      <c r="Y3" s="215"/>
    </row>
    <row r="4" spans="1:25" ht="20.100000000000001" customHeight="1" thickTop="1">
      <c r="A4" s="22"/>
      <c r="B4" s="22"/>
      <c r="C4" s="314"/>
      <c r="D4" s="22"/>
      <c r="E4" s="22"/>
      <c r="F4" s="22" t="s">
        <v>106</v>
      </c>
      <c r="G4" s="22"/>
      <c r="H4" s="314"/>
      <c r="I4" s="22"/>
      <c r="J4" s="22"/>
      <c r="K4" s="22"/>
      <c r="L4" s="22"/>
      <c r="M4" s="22"/>
      <c r="N4" s="22"/>
      <c r="O4" s="22"/>
      <c r="P4" s="22"/>
      <c r="Q4" s="314"/>
      <c r="R4" s="22"/>
      <c r="S4" s="22"/>
      <c r="T4" s="22" t="s">
        <v>107</v>
      </c>
      <c r="U4" s="22"/>
      <c r="V4" s="316"/>
      <c r="W4" s="22"/>
      <c r="X4" s="22"/>
      <c r="Y4" s="22"/>
    </row>
    <row r="5" spans="1:25" ht="20.100000000000001" customHeight="1" thickBot="1">
      <c r="A5" s="22"/>
      <c r="B5" s="198"/>
      <c r="C5" s="321"/>
      <c r="D5" s="347"/>
      <c r="E5" s="22"/>
      <c r="F5" s="22"/>
      <c r="G5" s="22"/>
      <c r="H5" s="321"/>
      <c r="I5" s="23"/>
      <c r="J5" s="23"/>
      <c r="K5" s="22"/>
      <c r="L5" s="22"/>
      <c r="M5" s="22"/>
      <c r="N5" s="22"/>
      <c r="O5" s="22"/>
      <c r="P5" s="22"/>
      <c r="Q5" s="315"/>
      <c r="R5" s="319"/>
      <c r="S5" s="22"/>
      <c r="T5" s="22"/>
      <c r="U5" s="22"/>
      <c r="V5" s="321"/>
      <c r="W5" s="23"/>
      <c r="X5" s="23"/>
      <c r="Y5" s="22"/>
    </row>
    <row r="6" spans="1:25" ht="20.100000000000001" customHeight="1" thickTop="1">
      <c r="A6" s="314"/>
      <c r="B6" s="22"/>
      <c r="C6" s="22" t="s">
        <v>20</v>
      </c>
      <c r="D6" s="234"/>
      <c r="E6" s="311"/>
      <c r="F6" s="22"/>
      <c r="G6" s="314"/>
      <c r="H6" s="22"/>
      <c r="I6" s="22" t="s">
        <v>25</v>
      </c>
      <c r="J6" s="22"/>
      <c r="K6" s="32"/>
      <c r="L6" s="22"/>
      <c r="M6" s="22"/>
      <c r="N6" s="22"/>
      <c r="O6" s="28"/>
      <c r="P6" s="27"/>
      <c r="Q6" s="26" t="s">
        <v>29</v>
      </c>
      <c r="R6" s="318"/>
      <c r="S6" s="228"/>
      <c r="T6" s="22"/>
      <c r="U6" s="314"/>
      <c r="V6" s="195"/>
      <c r="W6" s="22" t="s">
        <v>30</v>
      </c>
      <c r="X6" s="28"/>
      <c r="Y6" s="22"/>
    </row>
    <row r="7" spans="1:25" ht="20.100000000000001" customHeight="1">
      <c r="A7" s="312"/>
      <c r="B7" s="1"/>
      <c r="C7" s="1"/>
      <c r="D7" s="348"/>
      <c r="E7" s="220"/>
      <c r="F7" s="1"/>
      <c r="G7" s="312"/>
      <c r="H7" s="1"/>
      <c r="I7" s="1"/>
      <c r="J7" s="1"/>
      <c r="K7" s="3"/>
      <c r="L7" s="1"/>
      <c r="M7" s="1"/>
      <c r="N7" s="1"/>
      <c r="O7" s="5"/>
      <c r="P7" s="1"/>
      <c r="Q7" s="1"/>
      <c r="R7" s="312"/>
      <c r="S7" s="1"/>
      <c r="T7" s="1"/>
      <c r="U7" s="312"/>
      <c r="V7" s="220"/>
      <c r="W7" s="1"/>
      <c r="X7" s="5"/>
      <c r="Y7" s="1"/>
    </row>
    <row r="8" spans="1:25" ht="20.100000000000001" customHeight="1">
      <c r="A8" s="633">
        <v>1</v>
      </c>
      <c r="B8" s="633"/>
      <c r="C8" s="1"/>
      <c r="D8" s="633">
        <v>2</v>
      </c>
      <c r="E8" s="633"/>
      <c r="F8" s="1"/>
      <c r="G8" s="633">
        <v>3</v>
      </c>
      <c r="H8" s="633"/>
      <c r="I8" s="1"/>
      <c r="J8" s="633">
        <v>4</v>
      </c>
      <c r="K8" s="633"/>
      <c r="L8" s="1"/>
      <c r="M8" s="1"/>
      <c r="N8" s="1"/>
      <c r="O8" s="633">
        <v>5</v>
      </c>
      <c r="P8" s="633"/>
      <c r="Q8" s="1"/>
      <c r="R8" s="633">
        <v>6</v>
      </c>
      <c r="S8" s="633"/>
      <c r="T8" s="1"/>
      <c r="U8" s="633">
        <v>7</v>
      </c>
      <c r="V8" s="633"/>
      <c r="W8" s="1"/>
      <c r="X8" s="633">
        <v>8</v>
      </c>
      <c r="Y8" s="633"/>
    </row>
    <row r="9" spans="1:25" ht="20.100000000000001" customHeight="1">
      <c r="A9" s="634" t="str">
        <f>AB!K7</f>
        <v>足利サッカークラブジュニア</v>
      </c>
      <c r="B9" s="634"/>
      <c r="C9" s="228"/>
      <c r="D9" s="634" t="str">
        <f>AB!Z7</f>
        <v>さくらボン・ディ・ボーラ</v>
      </c>
      <c r="E9" s="634"/>
      <c r="F9" s="122"/>
      <c r="G9" s="635" t="str">
        <f>AB!K58</f>
        <v>栃木ＳＣ　Ｕ－１２</v>
      </c>
      <c r="H9" s="635"/>
      <c r="I9" s="122"/>
      <c r="J9" s="634" t="str">
        <f>AB!Z58</f>
        <v>ＦＣバジェルボ那須烏山</v>
      </c>
      <c r="K9" s="634"/>
      <c r="L9" s="122"/>
      <c r="M9" s="122"/>
      <c r="N9" s="122"/>
      <c r="O9" s="636" t="str">
        <f>CD!K7</f>
        <v>ヴェルフェ矢板Ｕ－１２ｂｌａｎｃ</v>
      </c>
      <c r="P9" s="636"/>
      <c r="Q9" s="279"/>
      <c r="R9" s="637" t="str">
        <f>CD!V7</f>
        <v>ｕｎｉｏｎｓｐｏｒｔｓｃｌｕｂ</v>
      </c>
      <c r="S9" s="637"/>
      <c r="T9" s="122"/>
      <c r="U9" s="634" t="str">
        <f>CD!J58</f>
        <v>ＦＣ　ＳＦｉＤＡ</v>
      </c>
      <c r="V9" s="634"/>
      <c r="W9" s="122"/>
      <c r="X9" s="634" t="str">
        <f>CD!W58</f>
        <v>祖母井クラブ</v>
      </c>
      <c r="Y9" s="634"/>
    </row>
    <row r="10" spans="1:25" ht="20.100000000000001" customHeight="1">
      <c r="A10" s="634"/>
      <c r="B10" s="634"/>
      <c r="C10" s="228"/>
      <c r="D10" s="634"/>
      <c r="E10" s="634"/>
      <c r="F10" s="122"/>
      <c r="G10" s="635"/>
      <c r="H10" s="635"/>
      <c r="I10" s="122"/>
      <c r="J10" s="634"/>
      <c r="K10" s="634"/>
      <c r="L10" s="122"/>
      <c r="M10" s="122"/>
      <c r="N10" s="122"/>
      <c r="O10" s="636"/>
      <c r="P10" s="636"/>
      <c r="Q10" s="279"/>
      <c r="R10" s="637"/>
      <c r="S10" s="637"/>
      <c r="T10" s="122"/>
      <c r="U10" s="634"/>
      <c r="V10" s="634"/>
      <c r="W10" s="122"/>
      <c r="X10" s="634"/>
      <c r="Y10" s="634"/>
    </row>
    <row r="11" spans="1:25" ht="20.100000000000001" customHeight="1">
      <c r="A11" s="634"/>
      <c r="B11" s="634"/>
      <c r="C11" s="228"/>
      <c r="D11" s="634"/>
      <c r="E11" s="634"/>
      <c r="F11" s="122"/>
      <c r="G11" s="635"/>
      <c r="H11" s="635"/>
      <c r="I11" s="122"/>
      <c r="J11" s="634"/>
      <c r="K11" s="634"/>
      <c r="L11" s="122"/>
      <c r="M11" s="122"/>
      <c r="N11" s="122"/>
      <c r="O11" s="636"/>
      <c r="P11" s="636"/>
      <c r="Q11" s="279"/>
      <c r="R11" s="637"/>
      <c r="S11" s="637"/>
      <c r="T11" s="122"/>
      <c r="U11" s="634"/>
      <c r="V11" s="634"/>
      <c r="W11" s="122"/>
      <c r="X11" s="634"/>
      <c r="Y11" s="634"/>
    </row>
    <row r="12" spans="1:25" ht="20.100000000000001" customHeight="1">
      <c r="A12" s="634"/>
      <c r="B12" s="634"/>
      <c r="C12" s="228"/>
      <c r="D12" s="634"/>
      <c r="E12" s="634"/>
      <c r="F12" s="122"/>
      <c r="G12" s="635"/>
      <c r="H12" s="635"/>
      <c r="I12" s="122"/>
      <c r="J12" s="634"/>
      <c r="K12" s="634"/>
      <c r="L12" s="122"/>
      <c r="M12" s="122"/>
      <c r="N12" s="122"/>
      <c r="O12" s="636"/>
      <c r="P12" s="636"/>
      <c r="Q12" s="279"/>
      <c r="R12" s="637"/>
      <c r="S12" s="637"/>
      <c r="T12" s="122"/>
      <c r="U12" s="634"/>
      <c r="V12" s="634"/>
      <c r="W12" s="122"/>
      <c r="X12" s="634"/>
      <c r="Y12" s="634"/>
    </row>
    <row r="13" spans="1:25" ht="20.100000000000001" customHeight="1">
      <c r="A13" s="634"/>
      <c r="B13" s="634"/>
      <c r="C13" s="228"/>
      <c r="D13" s="634"/>
      <c r="E13" s="634"/>
      <c r="F13" s="122"/>
      <c r="G13" s="635"/>
      <c r="H13" s="635"/>
      <c r="I13" s="122"/>
      <c r="J13" s="634"/>
      <c r="K13" s="634"/>
      <c r="L13" s="122"/>
      <c r="M13" s="122"/>
      <c r="N13" s="122"/>
      <c r="O13" s="636"/>
      <c r="P13" s="636"/>
      <c r="Q13" s="279"/>
      <c r="R13" s="637"/>
      <c r="S13" s="637"/>
      <c r="T13" s="122"/>
      <c r="U13" s="634"/>
      <c r="V13" s="634"/>
      <c r="W13" s="122"/>
      <c r="X13" s="634"/>
      <c r="Y13" s="634"/>
    </row>
    <row r="14" spans="1:25" ht="20.100000000000001" customHeight="1">
      <c r="A14" s="634"/>
      <c r="B14" s="634"/>
      <c r="C14" s="228"/>
      <c r="D14" s="634"/>
      <c r="E14" s="634"/>
      <c r="F14" s="122"/>
      <c r="G14" s="635"/>
      <c r="H14" s="635"/>
      <c r="I14" s="122"/>
      <c r="J14" s="634"/>
      <c r="K14" s="634"/>
      <c r="L14" s="122"/>
      <c r="M14" s="122"/>
      <c r="N14" s="122"/>
      <c r="O14" s="636"/>
      <c r="P14" s="636"/>
      <c r="Q14" s="279"/>
      <c r="R14" s="637"/>
      <c r="S14" s="637"/>
      <c r="T14" s="122"/>
      <c r="U14" s="634"/>
      <c r="V14" s="634"/>
      <c r="W14" s="122"/>
      <c r="X14" s="634"/>
      <c r="Y14" s="634"/>
    </row>
    <row r="15" spans="1:25" ht="20.100000000000001" customHeight="1">
      <c r="A15" s="634"/>
      <c r="B15" s="634"/>
      <c r="C15" s="228"/>
      <c r="D15" s="634"/>
      <c r="E15" s="634"/>
      <c r="F15" s="122"/>
      <c r="G15" s="635"/>
      <c r="H15" s="635"/>
      <c r="I15" s="122"/>
      <c r="J15" s="634"/>
      <c r="K15" s="634"/>
      <c r="L15" s="122"/>
      <c r="M15" s="122"/>
      <c r="N15" s="122"/>
      <c r="O15" s="636"/>
      <c r="P15" s="636"/>
      <c r="Q15" s="279"/>
      <c r="R15" s="637"/>
      <c r="S15" s="637"/>
      <c r="T15" s="122"/>
      <c r="U15" s="634"/>
      <c r="V15" s="634"/>
      <c r="W15" s="122"/>
      <c r="X15" s="634"/>
      <c r="Y15" s="634"/>
    </row>
    <row r="16" spans="1:25" ht="20.100000000000001" customHeight="1">
      <c r="A16" s="634"/>
      <c r="B16" s="634"/>
      <c r="C16" s="228"/>
      <c r="D16" s="634"/>
      <c r="E16" s="634"/>
      <c r="F16" s="122"/>
      <c r="G16" s="635"/>
      <c r="H16" s="635"/>
      <c r="I16" s="122"/>
      <c r="J16" s="634"/>
      <c r="K16" s="634"/>
      <c r="L16" s="122"/>
      <c r="M16" s="122"/>
      <c r="N16" s="122"/>
      <c r="O16" s="636"/>
      <c r="P16" s="636"/>
      <c r="Q16" s="279"/>
      <c r="R16" s="637"/>
      <c r="S16" s="637"/>
      <c r="T16" s="122"/>
      <c r="U16" s="634"/>
      <c r="V16" s="634"/>
      <c r="W16" s="122"/>
      <c r="X16" s="634"/>
      <c r="Y16" s="634"/>
    </row>
    <row r="17" spans="1:25" ht="20.100000000000001" customHeight="1">
      <c r="A17" s="634"/>
      <c r="B17" s="634"/>
      <c r="C17" s="228"/>
      <c r="D17" s="634"/>
      <c r="E17" s="634"/>
      <c r="F17" s="122"/>
      <c r="G17" s="635"/>
      <c r="H17" s="635"/>
      <c r="I17" s="122"/>
      <c r="J17" s="634"/>
      <c r="K17" s="634"/>
      <c r="L17" s="122"/>
      <c r="M17" s="122"/>
      <c r="N17" s="122"/>
      <c r="O17" s="636"/>
      <c r="P17" s="636"/>
      <c r="Q17" s="279"/>
      <c r="R17" s="637"/>
      <c r="S17" s="637"/>
      <c r="T17" s="122"/>
      <c r="U17" s="634"/>
      <c r="V17" s="634"/>
      <c r="W17" s="122"/>
      <c r="X17" s="634"/>
      <c r="Y17" s="634"/>
    </row>
    <row r="18" spans="1:25" ht="20.100000000000001" customHeight="1">
      <c r="A18" s="634"/>
      <c r="B18" s="634"/>
      <c r="C18" s="228"/>
      <c r="D18" s="634"/>
      <c r="E18" s="634"/>
      <c r="F18" s="122"/>
      <c r="G18" s="635"/>
      <c r="H18" s="635"/>
      <c r="I18" s="122"/>
      <c r="J18" s="634"/>
      <c r="K18" s="634"/>
      <c r="L18" s="122"/>
      <c r="M18" s="122"/>
      <c r="N18" s="122"/>
      <c r="O18" s="636"/>
      <c r="P18" s="636"/>
      <c r="Q18" s="279"/>
      <c r="R18" s="637"/>
      <c r="S18" s="637"/>
      <c r="T18" s="122"/>
      <c r="U18" s="634"/>
      <c r="V18" s="634"/>
      <c r="W18" s="122"/>
      <c r="X18" s="634"/>
      <c r="Y18" s="634"/>
    </row>
    <row r="19" spans="1:25" ht="20.100000000000001" customHeight="1">
      <c r="A19" s="634"/>
      <c r="B19" s="634"/>
      <c r="C19" s="228"/>
      <c r="D19" s="634"/>
      <c r="E19" s="634"/>
      <c r="F19" s="122"/>
      <c r="G19" s="635"/>
      <c r="H19" s="635"/>
      <c r="I19" s="122"/>
      <c r="J19" s="634"/>
      <c r="K19" s="634"/>
      <c r="L19" s="122"/>
      <c r="M19" s="122"/>
      <c r="N19" s="122"/>
      <c r="O19" s="636"/>
      <c r="P19" s="636"/>
      <c r="Q19" s="279"/>
      <c r="R19" s="637"/>
      <c r="S19" s="637"/>
      <c r="T19" s="122"/>
      <c r="U19" s="634"/>
      <c r="V19" s="634"/>
      <c r="W19" s="122"/>
      <c r="X19" s="634"/>
      <c r="Y19" s="634"/>
    </row>
    <row r="20" spans="1:25" ht="20.100000000000001" customHeight="1">
      <c r="A20" s="123"/>
      <c r="B20" s="123"/>
      <c r="C20" s="226"/>
      <c r="D20" s="123"/>
      <c r="E20" s="123"/>
      <c r="F20" s="124"/>
      <c r="G20" s="123"/>
      <c r="H20" s="123"/>
      <c r="I20" s="124"/>
      <c r="J20" s="123"/>
      <c r="K20" s="123"/>
      <c r="L20" s="124"/>
      <c r="M20" s="124"/>
      <c r="N20" s="124"/>
      <c r="O20" s="230"/>
      <c r="P20" s="230"/>
      <c r="Q20" s="124"/>
      <c r="R20" s="230"/>
      <c r="S20" s="230"/>
      <c r="T20" s="124"/>
      <c r="U20" s="230"/>
      <c r="V20" s="230"/>
      <c r="W20" s="124"/>
      <c r="X20" s="123"/>
      <c r="Y20" s="123"/>
    </row>
    <row r="21" spans="1:25" ht="20.100000000000001" customHeight="1" thickBot="1">
      <c r="A21" s="215"/>
      <c r="B21" s="215"/>
      <c r="C21" s="215"/>
      <c r="D21" s="339"/>
      <c r="E21" s="339"/>
      <c r="F21" s="340"/>
      <c r="G21" s="334"/>
      <c r="H21" s="304"/>
      <c r="I21" s="335"/>
      <c r="J21" s="335"/>
      <c r="K21" s="630" t="s">
        <v>108</v>
      </c>
      <c r="L21" s="631"/>
      <c r="M21" s="631"/>
      <c r="N21" s="631"/>
      <c r="O21" s="632"/>
      <c r="P21" s="335"/>
      <c r="Q21" s="335"/>
      <c r="R21" s="339"/>
      <c r="S21" s="340"/>
      <c r="T21" s="304"/>
      <c r="U21" s="304"/>
      <c r="V21" s="304"/>
      <c r="W21" s="215"/>
      <c r="X21" s="215"/>
      <c r="Y21" s="215"/>
    </row>
    <row r="22" spans="1:25" ht="20.100000000000001" customHeight="1" thickTop="1">
      <c r="A22" s="22"/>
      <c r="B22" s="22"/>
      <c r="C22" s="314"/>
      <c r="D22" s="22"/>
      <c r="E22" s="22"/>
      <c r="F22" s="22" t="s">
        <v>109</v>
      </c>
      <c r="G22" s="22"/>
      <c r="H22" s="316"/>
      <c r="I22" s="22"/>
      <c r="J22" s="22"/>
      <c r="K22" s="22"/>
      <c r="L22" s="22"/>
      <c r="M22" s="22"/>
      <c r="N22" s="22"/>
      <c r="O22" s="22"/>
      <c r="P22" s="22"/>
      <c r="Q22" s="314"/>
      <c r="R22" s="22"/>
      <c r="S22" s="22"/>
      <c r="T22" s="22" t="s">
        <v>110</v>
      </c>
      <c r="U22" s="22"/>
      <c r="V22" s="316"/>
      <c r="W22" s="22"/>
      <c r="X22" s="22"/>
      <c r="Y22" s="22"/>
    </row>
    <row r="23" spans="1:25" ht="20.100000000000001" customHeight="1" thickBot="1">
      <c r="A23" s="22"/>
      <c r="B23" s="23"/>
      <c r="C23" s="315"/>
      <c r="D23" s="319"/>
      <c r="E23" s="22"/>
      <c r="F23" s="22"/>
      <c r="G23" s="22"/>
      <c r="H23" s="315"/>
      <c r="I23" s="319"/>
      <c r="J23" s="198"/>
      <c r="K23" s="22"/>
      <c r="L23" s="22"/>
      <c r="M23" s="22"/>
      <c r="N23" s="22"/>
      <c r="O23" s="22"/>
      <c r="P23" s="22"/>
      <c r="Q23" s="315"/>
      <c r="R23" s="198"/>
      <c r="S23" s="22"/>
      <c r="T23" s="22"/>
      <c r="U23" s="22"/>
      <c r="V23" s="315"/>
      <c r="W23" s="319"/>
      <c r="X23" s="198"/>
      <c r="Y23" s="22"/>
    </row>
    <row r="24" spans="1:25" ht="20.100000000000001" customHeight="1" thickTop="1">
      <c r="A24" s="28"/>
      <c r="B24" s="22"/>
      <c r="C24" s="22" t="s">
        <v>26</v>
      </c>
      <c r="D24" s="318"/>
      <c r="E24" s="311"/>
      <c r="F24" s="22"/>
      <c r="G24" s="28"/>
      <c r="H24" s="22"/>
      <c r="I24" s="22" t="s">
        <v>27</v>
      </c>
      <c r="J24" s="320"/>
      <c r="K24" s="195"/>
      <c r="L24" s="22"/>
      <c r="M24" s="22"/>
      <c r="N24" s="22"/>
      <c r="O24" s="28"/>
      <c r="P24" s="27"/>
      <c r="Q24" s="26" t="s">
        <v>32</v>
      </c>
      <c r="R24" s="313"/>
      <c r="S24" s="228"/>
      <c r="T24" s="22"/>
      <c r="U24" s="28"/>
      <c r="V24" s="27"/>
      <c r="W24" s="22" t="s">
        <v>111</v>
      </c>
      <c r="X24" s="320"/>
      <c r="Y24" s="22"/>
    </row>
    <row r="25" spans="1:25" ht="20.100000000000001" customHeight="1">
      <c r="A25" s="5"/>
      <c r="B25" s="1"/>
      <c r="C25" s="1"/>
      <c r="D25" s="312"/>
      <c r="E25" s="220"/>
      <c r="F25" s="1"/>
      <c r="G25" s="5"/>
      <c r="H25" s="1"/>
      <c r="I25" s="1"/>
      <c r="J25" s="312"/>
      <c r="K25" s="220"/>
      <c r="L25" s="1"/>
      <c r="M25" s="1"/>
      <c r="N25" s="1"/>
      <c r="O25" s="5"/>
      <c r="P25" s="1"/>
      <c r="Q25" s="1"/>
      <c r="R25" s="312"/>
      <c r="S25" s="1"/>
      <c r="T25" s="1"/>
      <c r="U25" s="1"/>
      <c r="V25" s="3"/>
      <c r="W25" s="1"/>
      <c r="X25" s="312"/>
      <c r="Y25" s="1"/>
    </row>
    <row r="26" spans="1:25" ht="20.100000000000001" customHeight="1">
      <c r="A26" s="633">
        <v>9</v>
      </c>
      <c r="B26" s="633"/>
      <c r="C26" s="1"/>
      <c r="D26" s="633">
        <v>10</v>
      </c>
      <c r="E26" s="633"/>
      <c r="F26" s="1"/>
      <c r="G26" s="633">
        <v>11</v>
      </c>
      <c r="H26" s="633"/>
      <c r="I26" s="1"/>
      <c r="J26" s="633">
        <v>12</v>
      </c>
      <c r="K26" s="633"/>
      <c r="L26" s="1"/>
      <c r="M26" s="1"/>
      <c r="N26" s="1"/>
      <c r="O26" s="633">
        <v>13</v>
      </c>
      <c r="P26" s="633"/>
      <c r="Q26" s="1"/>
      <c r="R26" s="633">
        <v>14</v>
      </c>
      <c r="S26" s="633"/>
      <c r="T26" s="1"/>
      <c r="U26" s="633">
        <v>15</v>
      </c>
      <c r="V26" s="633"/>
      <c r="W26" s="1"/>
      <c r="X26" s="633">
        <v>16</v>
      </c>
      <c r="Y26" s="633"/>
    </row>
    <row r="27" spans="1:25" ht="20.100000000000001" customHeight="1">
      <c r="A27" s="638" t="str">
        <f>FF!O7</f>
        <v>ＳＡＫＵＲＡ　ＦＯＯＴＢＡＬＬ　ＣＬＵＢ　Ｊｒ</v>
      </c>
      <c r="B27" s="638"/>
      <c r="C27" s="278"/>
      <c r="D27" s="637" t="str">
        <f>FF!V7</f>
        <v>ヴェルフェ矢板Ｕ－１２ＶＥＲＴ</v>
      </c>
      <c r="E27" s="637"/>
      <c r="F27" s="122"/>
      <c r="G27" s="634" t="str">
        <f>FF!G58</f>
        <v>さくらシティＦＣ</v>
      </c>
      <c r="H27" s="634"/>
      <c r="I27" s="122"/>
      <c r="J27" s="634" t="str">
        <f>FF!R58</f>
        <v>豊郷ＪＦＣ宇都宮</v>
      </c>
      <c r="K27" s="634"/>
      <c r="L27" s="122"/>
      <c r="M27" s="122"/>
      <c r="N27" s="122"/>
      <c r="O27" s="634" t="str">
        <f>GH!C7</f>
        <v>御厨フットボールクラブ</v>
      </c>
      <c r="P27" s="634"/>
      <c r="Q27" s="122"/>
      <c r="R27" s="635" t="str">
        <f>GH!R7</f>
        <v>ともぞうサッカークラブ　Ｕ１０</v>
      </c>
      <c r="S27" s="635"/>
      <c r="T27" s="122"/>
      <c r="U27" s="634" t="str">
        <f>GH!J58</f>
        <v>三重・山前ＦＣ</v>
      </c>
      <c r="V27" s="634"/>
      <c r="W27" s="122"/>
      <c r="X27" s="639" t="str">
        <f>GH!W58</f>
        <v>Ｊ－ＳＰＯＲＴＳＦＯＯＴＢＡＬＬＣＬＵＢ</v>
      </c>
      <c r="Y27" s="639"/>
    </row>
    <row r="28" spans="1:25" ht="20.100000000000001" customHeight="1">
      <c r="A28" s="638"/>
      <c r="B28" s="638"/>
      <c r="C28" s="278"/>
      <c r="D28" s="637"/>
      <c r="E28" s="637"/>
      <c r="F28" s="122"/>
      <c r="G28" s="634"/>
      <c r="H28" s="634"/>
      <c r="I28" s="122"/>
      <c r="J28" s="634"/>
      <c r="K28" s="634"/>
      <c r="L28" s="122"/>
      <c r="M28" s="122"/>
      <c r="N28" s="122"/>
      <c r="O28" s="634"/>
      <c r="P28" s="634"/>
      <c r="Q28" s="122"/>
      <c r="R28" s="635"/>
      <c r="S28" s="635"/>
      <c r="T28" s="122"/>
      <c r="U28" s="634"/>
      <c r="V28" s="634"/>
      <c r="W28" s="122"/>
      <c r="X28" s="639"/>
      <c r="Y28" s="639"/>
    </row>
    <row r="29" spans="1:25" ht="20.100000000000001" customHeight="1">
      <c r="A29" s="638"/>
      <c r="B29" s="638"/>
      <c r="C29" s="278"/>
      <c r="D29" s="637"/>
      <c r="E29" s="637"/>
      <c r="F29" s="122"/>
      <c r="G29" s="634"/>
      <c r="H29" s="634"/>
      <c r="I29" s="122"/>
      <c r="J29" s="634"/>
      <c r="K29" s="634"/>
      <c r="L29" s="122"/>
      <c r="M29" s="122"/>
      <c r="N29" s="122"/>
      <c r="O29" s="634"/>
      <c r="P29" s="634"/>
      <c r="Q29" s="122"/>
      <c r="R29" s="635"/>
      <c r="S29" s="635"/>
      <c r="T29" s="122"/>
      <c r="U29" s="634"/>
      <c r="V29" s="634"/>
      <c r="W29" s="122"/>
      <c r="X29" s="639"/>
      <c r="Y29" s="639"/>
    </row>
    <row r="30" spans="1:25" ht="20.100000000000001" customHeight="1">
      <c r="A30" s="638"/>
      <c r="B30" s="638"/>
      <c r="C30" s="278"/>
      <c r="D30" s="637"/>
      <c r="E30" s="637"/>
      <c r="F30" s="122"/>
      <c r="G30" s="634"/>
      <c r="H30" s="634"/>
      <c r="I30" s="122"/>
      <c r="J30" s="634"/>
      <c r="K30" s="634"/>
      <c r="L30" s="122"/>
      <c r="M30" s="122"/>
      <c r="N30" s="122"/>
      <c r="O30" s="634"/>
      <c r="P30" s="634"/>
      <c r="Q30" s="122"/>
      <c r="R30" s="635"/>
      <c r="S30" s="635"/>
      <c r="T30" s="122"/>
      <c r="U30" s="634"/>
      <c r="V30" s="634"/>
      <c r="W30" s="122"/>
      <c r="X30" s="639"/>
      <c r="Y30" s="639"/>
    </row>
    <row r="31" spans="1:25" ht="20.100000000000001" customHeight="1">
      <c r="A31" s="638"/>
      <c r="B31" s="638"/>
      <c r="C31" s="278"/>
      <c r="D31" s="637"/>
      <c r="E31" s="637"/>
      <c r="F31" s="122"/>
      <c r="G31" s="634"/>
      <c r="H31" s="634"/>
      <c r="I31" s="122"/>
      <c r="J31" s="634"/>
      <c r="K31" s="634"/>
      <c r="L31" s="122"/>
      <c r="M31" s="122"/>
      <c r="N31" s="122"/>
      <c r="O31" s="634"/>
      <c r="P31" s="634"/>
      <c r="Q31" s="122"/>
      <c r="R31" s="635"/>
      <c r="S31" s="635"/>
      <c r="T31" s="122"/>
      <c r="U31" s="634"/>
      <c r="V31" s="634"/>
      <c r="W31" s="122"/>
      <c r="X31" s="639"/>
      <c r="Y31" s="639"/>
    </row>
    <row r="32" spans="1:25" ht="20.100000000000001" customHeight="1">
      <c r="A32" s="638"/>
      <c r="B32" s="638"/>
      <c r="C32" s="278"/>
      <c r="D32" s="637"/>
      <c r="E32" s="637"/>
      <c r="F32" s="122"/>
      <c r="G32" s="634"/>
      <c r="H32" s="634"/>
      <c r="I32" s="122"/>
      <c r="J32" s="634"/>
      <c r="K32" s="634"/>
      <c r="L32" s="122"/>
      <c r="M32" s="122"/>
      <c r="N32" s="122"/>
      <c r="O32" s="634"/>
      <c r="P32" s="634"/>
      <c r="Q32" s="122"/>
      <c r="R32" s="635"/>
      <c r="S32" s="635"/>
      <c r="T32" s="122"/>
      <c r="U32" s="634"/>
      <c r="V32" s="634"/>
      <c r="W32" s="122"/>
      <c r="X32" s="639"/>
      <c r="Y32" s="639"/>
    </row>
    <row r="33" spans="1:28" ht="20.100000000000001" customHeight="1">
      <c r="A33" s="638"/>
      <c r="B33" s="638"/>
      <c r="C33" s="278"/>
      <c r="D33" s="637"/>
      <c r="E33" s="637"/>
      <c r="F33" s="122"/>
      <c r="G33" s="634"/>
      <c r="H33" s="634"/>
      <c r="I33" s="122"/>
      <c r="J33" s="634"/>
      <c r="K33" s="634"/>
      <c r="L33" s="122"/>
      <c r="M33" s="122"/>
      <c r="N33" s="122"/>
      <c r="O33" s="634"/>
      <c r="P33" s="634"/>
      <c r="Q33" s="122"/>
      <c r="R33" s="635"/>
      <c r="S33" s="635"/>
      <c r="T33" s="122"/>
      <c r="U33" s="634"/>
      <c r="V33" s="634"/>
      <c r="W33" s="122"/>
      <c r="X33" s="639"/>
      <c r="Y33" s="639"/>
    </row>
    <row r="34" spans="1:28" ht="20.100000000000001" customHeight="1">
      <c r="A34" s="638"/>
      <c r="B34" s="638"/>
      <c r="C34" s="278"/>
      <c r="D34" s="637"/>
      <c r="E34" s="637"/>
      <c r="F34" s="122"/>
      <c r="G34" s="634"/>
      <c r="H34" s="634"/>
      <c r="I34" s="122"/>
      <c r="J34" s="634"/>
      <c r="K34" s="634"/>
      <c r="L34" s="122"/>
      <c r="M34" s="122"/>
      <c r="N34" s="122"/>
      <c r="O34" s="634"/>
      <c r="P34" s="634"/>
      <c r="Q34" s="122"/>
      <c r="R34" s="635"/>
      <c r="S34" s="635"/>
      <c r="T34" s="122"/>
      <c r="U34" s="634"/>
      <c r="V34" s="634"/>
      <c r="W34" s="122"/>
      <c r="X34" s="639"/>
      <c r="Y34" s="639"/>
    </row>
    <row r="35" spans="1:28" ht="20.100000000000001" customHeight="1">
      <c r="A35" s="638"/>
      <c r="B35" s="638"/>
      <c r="C35" s="278"/>
      <c r="D35" s="637"/>
      <c r="E35" s="637"/>
      <c r="F35" s="122"/>
      <c r="G35" s="634"/>
      <c r="H35" s="634"/>
      <c r="I35" s="122"/>
      <c r="J35" s="634"/>
      <c r="K35" s="634"/>
      <c r="L35" s="122"/>
      <c r="M35" s="122"/>
      <c r="N35" s="122"/>
      <c r="O35" s="634"/>
      <c r="P35" s="634"/>
      <c r="Q35" s="122"/>
      <c r="R35" s="635"/>
      <c r="S35" s="635"/>
      <c r="T35" s="122"/>
      <c r="U35" s="634"/>
      <c r="V35" s="634"/>
      <c r="W35" s="122"/>
      <c r="X35" s="639"/>
      <c r="Y35" s="639"/>
    </row>
    <row r="36" spans="1:28" ht="20.100000000000001" customHeight="1">
      <c r="A36" s="638"/>
      <c r="B36" s="638"/>
      <c r="C36" s="278"/>
      <c r="D36" s="637"/>
      <c r="E36" s="637"/>
      <c r="F36" s="122"/>
      <c r="G36" s="634"/>
      <c r="H36" s="634"/>
      <c r="I36" s="122"/>
      <c r="J36" s="634"/>
      <c r="K36" s="634"/>
      <c r="L36" s="122"/>
      <c r="M36" s="122"/>
      <c r="N36" s="122"/>
      <c r="O36" s="634"/>
      <c r="P36" s="634"/>
      <c r="Q36" s="122"/>
      <c r="R36" s="635"/>
      <c r="S36" s="635"/>
      <c r="T36" s="122"/>
      <c r="U36" s="634"/>
      <c r="V36" s="634"/>
      <c r="W36" s="122"/>
      <c r="X36" s="639"/>
      <c r="Y36" s="639"/>
    </row>
    <row r="37" spans="1:28" ht="20.100000000000001" customHeight="1">
      <c r="A37" s="638"/>
      <c r="B37" s="638"/>
      <c r="C37" s="278"/>
      <c r="D37" s="637"/>
      <c r="E37" s="637"/>
      <c r="F37" s="122"/>
      <c r="G37" s="634"/>
      <c r="H37" s="634"/>
      <c r="I37" s="122"/>
      <c r="J37" s="634"/>
      <c r="K37" s="634"/>
      <c r="L37" s="122"/>
      <c r="M37" s="122"/>
      <c r="N37" s="122"/>
      <c r="O37" s="634"/>
      <c r="P37" s="634"/>
      <c r="Q37" s="122"/>
      <c r="R37" s="635"/>
      <c r="S37" s="635"/>
      <c r="T37" s="122"/>
      <c r="U37" s="634"/>
      <c r="V37" s="634"/>
      <c r="W37" s="122"/>
      <c r="X37" s="639"/>
      <c r="Y37" s="639"/>
    </row>
    <row r="38" spans="1:28" ht="20.100000000000001" customHeight="1">
      <c r="A38" s="6"/>
      <c r="B38" s="6"/>
      <c r="C38" s="6"/>
      <c r="D38" s="6"/>
      <c r="E38" s="6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6"/>
      <c r="Y38" s="6"/>
      <c r="Z38" s="6"/>
    </row>
    <row r="39" spans="1:28" ht="20.100000000000001" customHeight="1">
      <c r="A39" s="59" t="s">
        <v>112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V39" s="627" t="s">
        <v>118</v>
      </c>
      <c r="W39" s="627"/>
      <c r="X39" s="236" t="s">
        <v>117</v>
      </c>
      <c r="Y39" s="236" t="s">
        <v>119</v>
      </c>
    </row>
    <row r="40" spans="1:28" ht="18" customHeight="1">
      <c r="A40" s="397" t="s">
        <v>78</v>
      </c>
      <c r="B40" s="394" t="s">
        <v>4</v>
      </c>
      <c r="C40" s="403">
        <v>0.375</v>
      </c>
      <c r="D40" s="403"/>
      <c r="E40" s="640" t="str">
        <f>A9</f>
        <v>足利サッカークラブジュニア</v>
      </c>
      <c r="F40" s="640"/>
      <c r="G40" s="640"/>
      <c r="H40" s="640"/>
      <c r="I40" s="640"/>
      <c r="J40" s="496">
        <f>L40+L41</f>
        <v>3</v>
      </c>
      <c r="K40" s="641" t="s">
        <v>21</v>
      </c>
      <c r="L40" s="233">
        <v>3</v>
      </c>
      <c r="M40" s="233" t="s">
        <v>39</v>
      </c>
      <c r="N40" s="233">
        <v>1</v>
      </c>
      <c r="O40" s="641" t="s">
        <v>23</v>
      </c>
      <c r="P40" s="496">
        <f>N40+N41</f>
        <v>2</v>
      </c>
      <c r="Q40" s="642" t="str">
        <f>D9</f>
        <v>さくらボン・ディ・ボーラ</v>
      </c>
      <c r="R40" s="642"/>
      <c r="S40" s="642"/>
      <c r="T40" s="642"/>
      <c r="U40" s="642"/>
      <c r="V40" s="627" t="s">
        <v>24</v>
      </c>
      <c r="W40" s="627"/>
      <c r="X40" s="627" t="s">
        <v>117</v>
      </c>
      <c r="Y40" s="627">
        <v>5</v>
      </c>
      <c r="AB40" s="305"/>
    </row>
    <row r="41" spans="1:28" ht="18" customHeight="1">
      <c r="A41" s="397"/>
      <c r="B41" s="394"/>
      <c r="C41" s="403"/>
      <c r="D41" s="403"/>
      <c r="E41" s="640"/>
      <c r="F41" s="640"/>
      <c r="G41" s="640"/>
      <c r="H41" s="640"/>
      <c r="I41" s="640"/>
      <c r="J41" s="496"/>
      <c r="K41" s="641"/>
      <c r="L41" s="233">
        <v>0</v>
      </c>
      <c r="M41" s="233" t="s">
        <v>39</v>
      </c>
      <c r="N41" s="233">
        <v>1</v>
      </c>
      <c r="O41" s="641"/>
      <c r="P41" s="496"/>
      <c r="Q41" s="642"/>
      <c r="R41" s="642"/>
      <c r="S41" s="642"/>
      <c r="T41" s="642"/>
      <c r="U41" s="642"/>
      <c r="V41" s="627"/>
      <c r="W41" s="627"/>
      <c r="X41" s="627"/>
      <c r="Y41" s="627"/>
    </row>
    <row r="42" spans="1:28" ht="10.050000000000001" customHeight="1">
      <c r="A42" s="229"/>
      <c r="B42" s="227"/>
      <c r="C42" s="231"/>
      <c r="D42" s="231"/>
      <c r="E42" s="228"/>
      <c r="F42" s="228"/>
      <c r="G42" s="228"/>
      <c r="H42" s="228"/>
      <c r="I42" s="228"/>
      <c r="J42" s="233"/>
      <c r="K42" s="237"/>
      <c r="L42" s="233"/>
      <c r="M42" s="233"/>
      <c r="N42" s="233"/>
      <c r="O42" s="237"/>
      <c r="P42" s="233"/>
      <c r="Q42" s="228"/>
      <c r="R42" s="228"/>
      <c r="S42" s="228"/>
      <c r="T42" s="228"/>
      <c r="V42" s="17"/>
      <c r="W42" s="232"/>
      <c r="X42" s="232"/>
      <c r="Y42" s="232"/>
    </row>
    <row r="43" spans="1:28" ht="18" customHeight="1">
      <c r="A43" s="397" t="s">
        <v>40</v>
      </c>
      <c r="B43" s="394" t="s">
        <v>4</v>
      </c>
      <c r="C43" s="403">
        <v>0.375</v>
      </c>
      <c r="D43" s="403"/>
      <c r="E43" s="643" t="str">
        <f>G9</f>
        <v>栃木ＳＣ　Ｕ－１２</v>
      </c>
      <c r="F43" s="643"/>
      <c r="G43" s="643"/>
      <c r="H43" s="643"/>
      <c r="I43" s="643"/>
      <c r="J43" s="496">
        <f>L43+L44</f>
        <v>5</v>
      </c>
      <c r="K43" s="641" t="s">
        <v>21</v>
      </c>
      <c r="L43" s="233">
        <v>2</v>
      </c>
      <c r="M43" s="233" t="s">
        <v>39</v>
      </c>
      <c r="N43" s="233">
        <v>0</v>
      </c>
      <c r="O43" s="641" t="s">
        <v>23</v>
      </c>
      <c r="P43" s="496">
        <f>N43+N44</f>
        <v>0</v>
      </c>
      <c r="Q43" s="395" t="str">
        <f>J9</f>
        <v>ＦＣバジェルボ那須烏山</v>
      </c>
      <c r="R43" s="395"/>
      <c r="S43" s="395"/>
      <c r="T43" s="395"/>
      <c r="U43" s="395"/>
      <c r="V43" s="627" t="s">
        <v>24</v>
      </c>
      <c r="W43" s="627"/>
      <c r="X43" s="627" t="s">
        <v>117</v>
      </c>
      <c r="Y43" s="627">
        <v>6</v>
      </c>
    </row>
    <row r="44" spans="1:28" ht="18" customHeight="1">
      <c r="A44" s="397"/>
      <c r="B44" s="394"/>
      <c r="C44" s="403"/>
      <c r="D44" s="403"/>
      <c r="E44" s="643"/>
      <c r="F44" s="643"/>
      <c r="G44" s="643"/>
      <c r="H44" s="643"/>
      <c r="I44" s="643"/>
      <c r="J44" s="496"/>
      <c r="K44" s="641"/>
      <c r="L44" s="233">
        <v>3</v>
      </c>
      <c r="M44" s="233" t="s">
        <v>39</v>
      </c>
      <c r="N44" s="233">
        <v>0</v>
      </c>
      <c r="O44" s="641"/>
      <c r="P44" s="496"/>
      <c r="Q44" s="395"/>
      <c r="R44" s="395"/>
      <c r="S44" s="395"/>
      <c r="T44" s="395"/>
      <c r="U44" s="395"/>
      <c r="V44" s="627"/>
      <c r="W44" s="627"/>
      <c r="X44" s="627"/>
      <c r="Y44" s="627"/>
    </row>
    <row r="45" spans="1:28" ht="10.050000000000001" customHeight="1">
      <c r="A45" s="229"/>
      <c r="B45" s="227"/>
      <c r="E45" s="228"/>
      <c r="F45" s="228"/>
      <c r="G45" s="228"/>
      <c r="H45" s="228"/>
      <c r="I45" s="228"/>
      <c r="J45" s="233"/>
      <c r="K45" s="237"/>
      <c r="L45" s="233"/>
      <c r="M45" s="233"/>
      <c r="N45" s="233"/>
      <c r="O45" s="237"/>
      <c r="P45" s="233"/>
      <c r="Q45" s="228"/>
      <c r="R45" s="228"/>
      <c r="S45" s="228"/>
      <c r="T45" s="228"/>
      <c r="V45" s="17"/>
      <c r="W45" s="232"/>
      <c r="X45" s="232"/>
      <c r="Y45" s="232"/>
    </row>
    <row r="46" spans="1:28" ht="18" customHeight="1">
      <c r="A46" s="397" t="s">
        <v>78</v>
      </c>
      <c r="B46" s="394" t="s">
        <v>5</v>
      </c>
      <c r="C46" s="403">
        <v>0.39930555555555558</v>
      </c>
      <c r="D46" s="403"/>
      <c r="E46" s="644" t="str">
        <f>A27</f>
        <v>ＳＡＫＵＲＡ　ＦＯＯＴＢＡＬＬ　ＣＬＵＢ　Ｊｒ</v>
      </c>
      <c r="F46" s="644"/>
      <c r="G46" s="644"/>
      <c r="H46" s="644"/>
      <c r="I46" s="644"/>
      <c r="J46" s="496">
        <f>L46+L47</f>
        <v>0</v>
      </c>
      <c r="K46" s="641" t="s">
        <v>21</v>
      </c>
      <c r="L46" s="233">
        <v>0</v>
      </c>
      <c r="M46" s="233" t="s">
        <v>39</v>
      </c>
      <c r="N46" s="233">
        <v>0</v>
      </c>
      <c r="O46" s="641" t="s">
        <v>23</v>
      </c>
      <c r="P46" s="496">
        <f>N46+N47</f>
        <v>0</v>
      </c>
      <c r="Q46" s="645" t="str">
        <f>D27</f>
        <v>ヴェルフェ矢板Ｕ－１２ＶＥＲＴ</v>
      </c>
      <c r="R46" s="645"/>
      <c r="S46" s="645"/>
      <c r="T46" s="645"/>
      <c r="U46" s="645"/>
      <c r="V46" s="627" t="s">
        <v>24</v>
      </c>
      <c r="W46" s="627"/>
      <c r="X46" s="627" t="s">
        <v>117</v>
      </c>
      <c r="Y46" s="627">
        <v>13</v>
      </c>
    </row>
    <row r="47" spans="1:28" ht="18" customHeight="1">
      <c r="A47" s="397"/>
      <c r="B47" s="394"/>
      <c r="C47" s="403"/>
      <c r="D47" s="403"/>
      <c r="E47" s="644"/>
      <c r="F47" s="644"/>
      <c r="G47" s="644"/>
      <c r="H47" s="644"/>
      <c r="I47" s="644"/>
      <c r="J47" s="496"/>
      <c r="K47" s="641"/>
      <c r="L47" s="233">
        <v>0</v>
      </c>
      <c r="M47" s="233" t="s">
        <v>39</v>
      </c>
      <c r="N47" s="233">
        <v>0</v>
      </c>
      <c r="O47" s="641"/>
      <c r="P47" s="496"/>
      <c r="Q47" s="645"/>
      <c r="R47" s="645"/>
      <c r="S47" s="645"/>
      <c r="T47" s="645"/>
      <c r="U47" s="645"/>
      <c r="V47" s="627"/>
      <c r="W47" s="627"/>
      <c r="X47" s="627"/>
      <c r="Y47" s="627"/>
    </row>
    <row r="48" spans="1:28" ht="18" customHeight="1">
      <c r="A48" s="229"/>
      <c r="B48" s="227"/>
      <c r="C48" s="231"/>
      <c r="D48" s="231"/>
      <c r="E48" s="228"/>
      <c r="F48" s="228"/>
      <c r="G48" s="228"/>
      <c r="H48" s="228"/>
      <c r="I48" s="228"/>
      <c r="J48" s="233"/>
      <c r="K48" s="327" t="s">
        <v>545</v>
      </c>
      <c r="L48" s="233">
        <v>2</v>
      </c>
      <c r="M48" s="233" t="s">
        <v>39</v>
      </c>
      <c r="N48" s="233">
        <v>3</v>
      </c>
      <c r="O48" s="237"/>
      <c r="P48" s="233"/>
      <c r="Q48" s="228"/>
      <c r="R48" s="228"/>
      <c r="S48" s="228"/>
      <c r="T48" s="228"/>
      <c r="U48" s="228"/>
      <c r="V48" s="236"/>
      <c r="W48" s="236"/>
      <c r="X48" s="236"/>
      <c r="Y48" s="236"/>
    </row>
    <row r="49" spans="1:28" ht="10.050000000000001" customHeight="1">
      <c r="A49" s="229"/>
      <c r="B49" s="227"/>
      <c r="C49" s="231"/>
      <c r="D49" s="231"/>
      <c r="E49" s="228"/>
      <c r="F49" s="228"/>
      <c r="G49" s="228"/>
      <c r="H49" s="228"/>
      <c r="I49" s="228"/>
      <c r="J49" s="233"/>
      <c r="K49" s="237"/>
      <c r="L49" s="233"/>
      <c r="M49" s="233"/>
      <c r="N49" s="233"/>
      <c r="O49" s="237"/>
      <c r="P49" s="233"/>
      <c r="Q49" s="228"/>
      <c r="R49" s="228"/>
      <c r="S49" s="228"/>
      <c r="T49" s="228"/>
      <c r="V49" s="17"/>
      <c r="W49" s="232"/>
      <c r="X49" s="232"/>
      <c r="Y49" s="232"/>
    </row>
    <row r="50" spans="1:28" ht="18" customHeight="1">
      <c r="A50" s="397" t="s">
        <v>40</v>
      </c>
      <c r="B50" s="394" t="s">
        <v>5</v>
      </c>
      <c r="C50" s="403">
        <v>0.39930555555555558</v>
      </c>
      <c r="D50" s="403"/>
      <c r="E50" s="395" t="str">
        <f>G27</f>
        <v>さくらシティＦＣ</v>
      </c>
      <c r="F50" s="395"/>
      <c r="G50" s="395"/>
      <c r="H50" s="395"/>
      <c r="I50" s="395"/>
      <c r="J50" s="496">
        <f>L50+L51</f>
        <v>1</v>
      </c>
      <c r="K50" s="641" t="s">
        <v>21</v>
      </c>
      <c r="L50" s="233">
        <v>0</v>
      </c>
      <c r="M50" s="233" t="s">
        <v>39</v>
      </c>
      <c r="N50" s="233">
        <v>1</v>
      </c>
      <c r="O50" s="641" t="s">
        <v>23</v>
      </c>
      <c r="P50" s="496">
        <f>N50+N51</f>
        <v>2</v>
      </c>
      <c r="Q50" s="643" t="str">
        <f>J27</f>
        <v>豊郷ＪＦＣ宇都宮</v>
      </c>
      <c r="R50" s="643"/>
      <c r="S50" s="643"/>
      <c r="T50" s="643"/>
      <c r="U50" s="643"/>
      <c r="V50" s="627" t="s">
        <v>24</v>
      </c>
      <c r="W50" s="627"/>
      <c r="X50" s="627" t="s">
        <v>117</v>
      </c>
      <c r="Y50" s="627">
        <v>14</v>
      </c>
    </row>
    <row r="51" spans="1:28" ht="18" customHeight="1">
      <c r="A51" s="397"/>
      <c r="B51" s="394"/>
      <c r="C51" s="403"/>
      <c r="D51" s="403"/>
      <c r="E51" s="395"/>
      <c r="F51" s="395"/>
      <c r="G51" s="395"/>
      <c r="H51" s="395"/>
      <c r="I51" s="395"/>
      <c r="J51" s="496"/>
      <c r="K51" s="641"/>
      <c r="L51" s="233">
        <v>1</v>
      </c>
      <c r="M51" s="233" t="s">
        <v>39</v>
      </c>
      <c r="N51" s="233">
        <v>1</v>
      </c>
      <c r="O51" s="641"/>
      <c r="P51" s="496"/>
      <c r="Q51" s="643"/>
      <c r="R51" s="643"/>
      <c r="S51" s="643"/>
      <c r="T51" s="643"/>
      <c r="U51" s="643"/>
      <c r="V51" s="627"/>
      <c r="W51" s="627"/>
      <c r="X51" s="627"/>
      <c r="Y51" s="627"/>
    </row>
    <row r="52" spans="1:28" ht="10.050000000000001" customHeight="1">
      <c r="A52" s="229"/>
      <c r="B52" s="227"/>
      <c r="C52" s="231"/>
      <c r="D52" s="231"/>
      <c r="E52" s="228"/>
      <c r="F52" s="228"/>
      <c r="G52" s="228"/>
      <c r="H52" s="228"/>
      <c r="I52" s="228"/>
      <c r="J52" s="233"/>
      <c r="K52" s="237"/>
      <c r="L52" s="233"/>
      <c r="M52" s="233"/>
      <c r="N52" s="233"/>
      <c r="O52" s="237"/>
      <c r="P52" s="233"/>
      <c r="Q52" s="228"/>
      <c r="R52" s="228"/>
      <c r="S52" s="228"/>
      <c r="T52" s="228"/>
      <c r="V52" s="17"/>
      <c r="W52" s="232"/>
      <c r="X52" s="232"/>
      <c r="Y52" s="232"/>
    </row>
    <row r="53" spans="1:28" ht="18" customHeight="1">
      <c r="A53" s="397" t="s">
        <v>78</v>
      </c>
      <c r="B53" s="394" t="s">
        <v>6</v>
      </c>
      <c r="C53" s="403">
        <v>0.4236111111111111</v>
      </c>
      <c r="D53" s="403"/>
      <c r="E53" s="646" t="str">
        <f>O9</f>
        <v>ヴェルフェ矢板Ｕ－１２ｂｌａｎｃ</v>
      </c>
      <c r="F53" s="646"/>
      <c r="G53" s="646"/>
      <c r="H53" s="646"/>
      <c r="I53" s="646"/>
      <c r="J53" s="496">
        <f>L53+L54</f>
        <v>0</v>
      </c>
      <c r="K53" s="641" t="s">
        <v>21</v>
      </c>
      <c r="L53" s="233">
        <v>0</v>
      </c>
      <c r="M53" s="233" t="s">
        <v>39</v>
      </c>
      <c r="N53" s="233">
        <v>3</v>
      </c>
      <c r="O53" s="641" t="s">
        <v>23</v>
      </c>
      <c r="P53" s="496">
        <f>N53+N54</f>
        <v>5</v>
      </c>
      <c r="Q53" s="643" t="str">
        <f>R9</f>
        <v>ｕｎｉｏｎｓｐｏｒｔｓｃｌｕｂ</v>
      </c>
      <c r="R53" s="643"/>
      <c r="S53" s="643"/>
      <c r="T53" s="643"/>
      <c r="U53" s="643"/>
      <c r="V53" s="627" t="s">
        <v>24</v>
      </c>
      <c r="W53" s="627"/>
      <c r="X53" s="627" t="s">
        <v>117</v>
      </c>
      <c r="Y53" s="627">
        <v>1</v>
      </c>
      <c r="AB53" s="305"/>
    </row>
    <row r="54" spans="1:28" ht="18" customHeight="1">
      <c r="A54" s="397"/>
      <c r="B54" s="394"/>
      <c r="C54" s="403"/>
      <c r="D54" s="403"/>
      <c r="E54" s="646"/>
      <c r="F54" s="646"/>
      <c r="G54" s="646"/>
      <c r="H54" s="646"/>
      <c r="I54" s="646"/>
      <c r="J54" s="496"/>
      <c r="K54" s="641"/>
      <c r="L54" s="233">
        <v>0</v>
      </c>
      <c r="M54" s="233" t="s">
        <v>39</v>
      </c>
      <c r="N54" s="233">
        <v>2</v>
      </c>
      <c r="O54" s="641"/>
      <c r="P54" s="496"/>
      <c r="Q54" s="643"/>
      <c r="R54" s="643"/>
      <c r="S54" s="643"/>
      <c r="T54" s="643"/>
      <c r="U54" s="643"/>
      <c r="V54" s="627"/>
      <c r="W54" s="627"/>
      <c r="X54" s="627"/>
      <c r="Y54" s="627"/>
    </row>
    <row r="55" spans="1:28" ht="10.050000000000001" customHeight="1">
      <c r="A55" s="229"/>
      <c r="B55" s="227"/>
      <c r="C55" s="231"/>
      <c r="D55" s="231"/>
      <c r="E55" s="228"/>
      <c r="F55" s="228"/>
      <c r="G55" s="228"/>
      <c r="H55" s="228"/>
      <c r="I55" s="228"/>
      <c r="J55" s="233"/>
      <c r="K55" s="237"/>
      <c r="L55" s="233"/>
      <c r="M55" s="233"/>
      <c r="N55" s="233"/>
      <c r="O55" s="237"/>
      <c r="P55" s="233"/>
      <c r="Q55" s="228"/>
      <c r="R55" s="228"/>
      <c r="S55" s="228"/>
      <c r="T55" s="228"/>
      <c r="V55" s="17"/>
      <c r="W55" s="232"/>
      <c r="X55" s="232"/>
      <c r="Y55" s="232"/>
    </row>
    <row r="56" spans="1:28" ht="18" customHeight="1">
      <c r="A56" s="397" t="s">
        <v>40</v>
      </c>
      <c r="B56" s="394" t="s">
        <v>6</v>
      </c>
      <c r="C56" s="403">
        <v>0.4236111111111111</v>
      </c>
      <c r="D56" s="403"/>
      <c r="E56" s="643" t="str">
        <f>U9</f>
        <v>ＦＣ　ＳＦｉＤＡ</v>
      </c>
      <c r="F56" s="643"/>
      <c r="G56" s="643"/>
      <c r="H56" s="643"/>
      <c r="I56" s="643"/>
      <c r="J56" s="496">
        <f>L56+L57</f>
        <v>1</v>
      </c>
      <c r="K56" s="641" t="s">
        <v>21</v>
      </c>
      <c r="L56" s="233">
        <v>1</v>
      </c>
      <c r="M56" s="233" t="s">
        <v>39</v>
      </c>
      <c r="N56" s="233">
        <v>1</v>
      </c>
      <c r="O56" s="641" t="s">
        <v>23</v>
      </c>
      <c r="P56" s="496">
        <f>N56+N57</f>
        <v>1</v>
      </c>
      <c r="Q56" s="395" t="str">
        <f>X9</f>
        <v>祖母井クラブ</v>
      </c>
      <c r="R56" s="395"/>
      <c r="S56" s="395"/>
      <c r="T56" s="395"/>
      <c r="U56" s="395"/>
      <c r="V56" s="627" t="s">
        <v>24</v>
      </c>
      <c r="W56" s="627"/>
      <c r="X56" s="627" t="s">
        <v>117</v>
      </c>
      <c r="Y56" s="627">
        <v>2</v>
      </c>
    </row>
    <row r="57" spans="1:28" ht="18" customHeight="1">
      <c r="A57" s="397"/>
      <c r="B57" s="394"/>
      <c r="C57" s="403"/>
      <c r="D57" s="403"/>
      <c r="E57" s="643"/>
      <c r="F57" s="643"/>
      <c r="G57" s="643"/>
      <c r="H57" s="643"/>
      <c r="I57" s="643"/>
      <c r="J57" s="496"/>
      <c r="K57" s="641"/>
      <c r="L57" s="233">
        <v>0</v>
      </c>
      <c r="M57" s="233" t="s">
        <v>39</v>
      </c>
      <c r="N57" s="233">
        <v>0</v>
      </c>
      <c r="O57" s="641"/>
      <c r="P57" s="496"/>
      <c r="Q57" s="395"/>
      <c r="R57" s="395"/>
      <c r="S57" s="395"/>
      <c r="T57" s="395"/>
      <c r="U57" s="395"/>
      <c r="V57" s="627"/>
      <c r="W57" s="627"/>
      <c r="X57" s="627"/>
      <c r="Y57" s="627"/>
    </row>
    <row r="58" spans="1:28" ht="18" customHeight="1">
      <c r="A58" s="229"/>
      <c r="B58" s="227"/>
      <c r="C58" s="231"/>
      <c r="D58" s="231"/>
      <c r="E58" s="228"/>
      <c r="F58" s="228"/>
      <c r="G58" s="228"/>
      <c r="H58" s="228"/>
      <c r="I58" s="228"/>
      <c r="J58" s="233"/>
      <c r="K58" s="327" t="s">
        <v>545</v>
      </c>
      <c r="L58" s="233">
        <v>7</v>
      </c>
      <c r="M58" s="233" t="s">
        <v>39</v>
      </c>
      <c r="N58" s="233">
        <v>6</v>
      </c>
      <c r="O58" s="237"/>
      <c r="P58" s="233"/>
      <c r="Q58" s="228"/>
      <c r="R58" s="228"/>
      <c r="S58" s="228"/>
      <c r="T58" s="228"/>
      <c r="U58" s="228"/>
      <c r="V58" s="236"/>
      <c r="W58" s="236"/>
      <c r="X58" s="236"/>
      <c r="Y58" s="236"/>
    </row>
    <row r="59" spans="1:28" ht="10.050000000000001" customHeight="1">
      <c r="A59" s="229"/>
      <c r="B59" s="227"/>
      <c r="C59" s="231"/>
      <c r="D59" s="231"/>
      <c r="E59" s="228"/>
      <c r="F59" s="228"/>
      <c r="G59" s="228"/>
      <c r="H59" s="228"/>
      <c r="I59" s="228"/>
      <c r="J59" s="233"/>
      <c r="K59" s="237"/>
      <c r="L59" s="233"/>
      <c r="M59" s="233"/>
      <c r="N59" s="233"/>
      <c r="O59" s="237"/>
      <c r="P59" s="233"/>
      <c r="Q59" s="228"/>
      <c r="R59" s="228"/>
      <c r="S59" s="228"/>
      <c r="T59" s="228"/>
      <c r="V59" s="17"/>
      <c r="W59" s="232"/>
      <c r="X59" s="232"/>
      <c r="Y59" s="232"/>
    </row>
    <row r="60" spans="1:28" ht="18" customHeight="1">
      <c r="A60" s="397" t="s">
        <v>78</v>
      </c>
      <c r="B60" s="394" t="s">
        <v>7</v>
      </c>
      <c r="C60" s="403">
        <v>0.44791666666666669</v>
      </c>
      <c r="D60" s="403"/>
      <c r="E60" s="395" t="str">
        <f>O27</f>
        <v>御厨フットボールクラブ</v>
      </c>
      <c r="F60" s="395"/>
      <c r="G60" s="395"/>
      <c r="H60" s="395"/>
      <c r="I60" s="395"/>
      <c r="J60" s="496">
        <f>L60+L61</f>
        <v>0</v>
      </c>
      <c r="K60" s="641" t="s">
        <v>21</v>
      </c>
      <c r="L60" s="233">
        <v>0</v>
      </c>
      <c r="M60" s="233" t="s">
        <v>39</v>
      </c>
      <c r="N60" s="233">
        <v>3</v>
      </c>
      <c r="O60" s="641" t="s">
        <v>23</v>
      </c>
      <c r="P60" s="496">
        <f>N60+N61</f>
        <v>6</v>
      </c>
      <c r="Q60" s="645" t="str">
        <f>R27</f>
        <v>ともぞうサッカークラブ　Ｕ１０</v>
      </c>
      <c r="R60" s="645"/>
      <c r="S60" s="645"/>
      <c r="T60" s="645"/>
      <c r="U60" s="645"/>
      <c r="V60" s="627" t="s">
        <v>24</v>
      </c>
      <c r="W60" s="627"/>
      <c r="X60" s="627" t="s">
        <v>117</v>
      </c>
      <c r="Y60" s="627">
        <v>9</v>
      </c>
    </row>
    <row r="61" spans="1:28" ht="18" customHeight="1">
      <c r="A61" s="397"/>
      <c r="B61" s="394"/>
      <c r="C61" s="403"/>
      <c r="D61" s="403"/>
      <c r="E61" s="395"/>
      <c r="F61" s="395"/>
      <c r="G61" s="395"/>
      <c r="H61" s="395"/>
      <c r="I61" s="395"/>
      <c r="J61" s="496"/>
      <c r="K61" s="641"/>
      <c r="L61" s="233">
        <v>0</v>
      </c>
      <c r="M61" s="233" t="s">
        <v>39</v>
      </c>
      <c r="N61" s="233">
        <v>3</v>
      </c>
      <c r="O61" s="641"/>
      <c r="P61" s="496"/>
      <c r="Q61" s="645"/>
      <c r="R61" s="645"/>
      <c r="S61" s="645"/>
      <c r="T61" s="645"/>
      <c r="U61" s="645"/>
      <c r="V61" s="627"/>
      <c r="W61" s="627"/>
      <c r="X61" s="627"/>
      <c r="Y61" s="627"/>
    </row>
    <row r="62" spans="1:28" ht="10.050000000000001" customHeight="1">
      <c r="A62" s="229"/>
      <c r="B62" s="306"/>
      <c r="C62" s="231"/>
      <c r="D62" s="231"/>
      <c r="E62" s="307"/>
      <c r="F62" s="307"/>
      <c r="G62" s="307"/>
      <c r="H62" s="307"/>
      <c r="I62" s="307"/>
      <c r="Q62" s="307"/>
      <c r="R62" s="307"/>
      <c r="S62" s="307"/>
      <c r="T62" s="307"/>
      <c r="V62" s="6"/>
      <c r="W62" s="61"/>
      <c r="X62" s="61"/>
      <c r="Y62" s="61"/>
    </row>
    <row r="63" spans="1:28" ht="18" customHeight="1">
      <c r="A63" s="397" t="s">
        <v>40</v>
      </c>
      <c r="B63" s="394" t="s">
        <v>7</v>
      </c>
      <c r="C63" s="403">
        <v>0.44791666666666669</v>
      </c>
      <c r="D63" s="403"/>
      <c r="E63" s="395" t="str">
        <f>U27</f>
        <v>三重・山前ＦＣ</v>
      </c>
      <c r="F63" s="395"/>
      <c r="G63" s="395"/>
      <c r="H63" s="395"/>
      <c r="I63" s="395"/>
      <c r="J63" s="496">
        <f>L63+L64</f>
        <v>0</v>
      </c>
      <c r="K63" s="641" t="s">
        <v>21</v>
      </c>
      <c r="L63" s="233">
        <v>0</v>
      </c>
      <c r="M63" s="233" t="s">
        <v>39</v>
      </c>
      <c r="N63" s="233">
        <v>1</v>
      </c>
      <c r="O63" s="641" t="s">
        <v>23</v>
      </c>
      <c r="P63" s="496">
        <f>N63+N64</f>
        <v>3</v>
      </c>
      <c r="Q63" s="640" t="str">
        <f>X27</f>
        <v>Ｊ－ＳＰＯＲＴＳＦＯＯＴＢＡＬＬＣＬＵＢ</v>
      </c>
      <c r="R63" s="640"/>
      <c r="S63" s="640"/>
      <c r="T63" s="640"/>
      <c r="U63" s="640"/>
      <c r="V63" s="627" t="s">
        <v>24</v>
      </c>
      <c r="W63" s="627"/>
      <c r="X63" s="627" t="s">
        <v>117</v>
      </c>
      <c r="Y63" s="627">
        <v>10</v>
      </c>
    </row>
    <row r="64" spans="1:28" ht="18" customHeight="1">
      <c r="A64" s="397"/>
      <c r="B64" s="394"/>
      <c r="C64" s="403"/>
      <c r="D64" s="403"/>
      <c r="E64" s="395"/>
      <c r="F64" s="395"/>
      <c r="G64" s="395"/>
      <c r="H64" s="395"/>
      <c r="I64" s="395"/>
      <c r="J64" s="496"/>
      <c r="K64" s="641"/>
      <c r="L64" s="233">
        <v>0</v>
      </c>
      <c r="M64" s="233" t="s">
        <v>39</v>
      </c>
      <c r="N64" s="233">
        <v>2</v>
      </c>
      <c r="O64" s="641"/>
      <c r="P64" s="496"/>
      <c r="Q64" s="640"/>
      <c r="R64" s="640"/>
      <c r="S64" s="640"/>
      <c r="T64" s="640"/>
      <c r="U64" s="640"/>
      <c r="V64" s="627"/>
      <c r="W64" s="627"/>
      <c r="X64" s="627"/>
      <c r="Y64" s="627"/>
    </row>
    <row r="65" spans="1:25" ht="10.050000000000001" customHeight="1">
      <c r="A65" s="308"/>
      <c r="B65" s="306"/>
      <c r="C65" s="231"/>
      <c r="D65" s="231"/>
      <c r="E65" s="307"/>
      <c r="F65" s="307"/>
      <c r="G65" s="307"/>
      <c r="H65" s="307"/>
      <c r="I65" s="307"/>
      <c r="Q65" s="307"/>
      <c r="R65" s="307"/>
      <c r="S65" s="307"/>
      <c r="T65" s="307"/>
      <c r="W65" s="61"/>
      <c r="X65" s="61"/>
      <c r="Y65" s="61"/>
    </row>
    <row r="66" spans="1:25" ht="18" customHeight="1">
      <c r="A66" s="397" t="s">
        <v>78</v>
      </c>
      <c r="B66" s="394" t="s">
        <v>8</v>
      </c>
      <c r="C66" s="403">
        <v>0.47222222222222221</v>
      </c>
      <c r="D66" s="403"/>
      <c r="E66" s="647" t="str">
        <f>E40</f>
        <v>足利サッカークラブジュニア</v>
      </c>
      <c r="F66" s="647"/>
      <c r="G66" s="647"/>
      <c r="H66" s="647"/>
      <c r="I66" s="647"/>
      <c r="J66" s="496">
        <f>L66+L67</f>
        <v>0</v>
      </c>
      <c r="K66" s="641" t="s">
        <v>21</v>
      </c>
      <c r="L66" s="233">
        <v>0</v>
      </c>
      <c r="M66" s="233" t="s">
        <v>39</v>
      </c>
      <c r="N66" s="233">
        <v>6</v>
      </c>
      <c r="O66" s="641" t="s">
        <v>23</v>
      </c>
      <c r="P66" s="496">
        <f>N66+N67</f>
        <v>8</v>
      </c>
      <c r="Q66" s="643" t="str">
        <f>E43</f>
        <v>栃木ＳＣ　Ｕ－１２</v>
      </c>
      <c r="R66" s="643"/>
      <c r="S66" s="643"/>
      <c r="T66" s="643"/>
      <c r="U66" s="643"/>
      <c r="V66" s="627" t="s">
        <v>24</v>
      </c>
      <c r="W66" s="627"/>
      <c r="X66" s="627" t="s">
        <v>117</v>
      </c>
      <c r="Y66" s="395">
        <v>7</v>
      </c>
    </row>
    <row r="67" spans="1:25" ht="18" customHeight="1">
      <c r="A67" s="397"/>
      <c r="B67" s="394"/>
      <c r="C67" s="403"/>
      <c r="D67" s="403"/>
      <c r="E67" s="647"/>
      <c r="F67" s="647"/>
      <c r="G67" s="647"/>
      <c r="H67" s="647"/>
      <c r="I67" s="647"/>
      <c r="J67" s="496"/>
      <c r="K67" s="641"/>
      <c r="L67" s="233">
        <v>0</v>
      </c>
      <c r="M67" s="233" t="s">
        <v>39</v>
      </c>
      <c r="N67" s="233">
        <v>2</v>
      </c>
      <c r="O67" s="641"/>
      <c r="P67" s="496"/>
      <c r="Q67" s="643"/>
      <c r="R67" s="643"/>
      <c r="S67" s="643"/>
      <c r="T67" s="643"/>
      <c r="U67" s="643"/>
      <c r="V67" s="627"/>
      <c r="W67" s="627"/>
      <c r="X67" s="627"/>
      <c r="Y67" s="395"/>
    </row>
    <row r="68" spans="1:25" ht="10.050000000000001" customHeight="1">
      <c r="A68" s="229"/>
      <c r="B68" s="306"/>
      <c r="C68" s="218"/>
      <c r="D68" s="218"/>
      <c r="E68" s="307"/>
      <c r="F68" s="307"/>
      <c r="G68" s="307"/>
      <c r="H68" s="307"/>
      <c r="I68" s="307"/>
      <c r="Q68" s="307"/>
      <c r="R68" s="307"/>
      <c r="S68" s="307"/>
      <c r="T68" s="307"/>
      <c r="W68" s="61"/>
      <c r="X68" s="61"/>
      <c r="Y68" s="61"/>
    </row>
    <row r="69" spans="1:25" ht="18" customHeight="1">
      <c r="A69" s="397" t="s">
        <v>40</v>
      </c>
      <c r="B69" s="394" t="s">
        <v>8</v>
      </c>
      <c r="C69" s="403">
        <v>0.47222222222222221</v>
      </c>
      <c r="D69" s="403"/>
      <c r="E69" s="645" t="str">
        <f>Q46</f>
        <v>ヴェルフェ矢板Ｕ－１２ＶＥＲＴ</v>
      </c>
      <c r="F69" s="645"/>
      <c r="G69" s="645"/>
      <c r="H69" s="645"/>
      <c r="I69" s="645"/>
      <c r="J69" s="496">
        <f>L69+L70</f>
        <v>3</v>
      </c>
      <c r="K69" s="641" t="s">
        <v>21</v>
      </c>
      <c r="L69" s="233">
        <v>2</v>
      </c>
      <c r="M69" s="233" t="s">
        <v>39</v>
      </c>
      <c r="N69" s="233">
        <v>0</v>
      </c>
      <c r="O69" s="641" t="s">
        <v>23</v>
      </c>
      <c r="P69" s="496">
        <f>N69+N70</f>
        <v>0</v>
      </c>
      <c r="Q69" s="395" t="str">
        <f>Q50</f>
        <v>豊郷ＪＦＣ宇都宮</v>
      </c>
      <c r="R69" s="395"/>
      <c r="S69" s="395"/>
      <c r="T69" s="395"/>
      <c r="U69" s="395"/>
      <c r="V69" s="627" t="s">
        <v>24</v>
      </c>
      <c r="W69" s="627"/>
      <c r="X69" s="627" t="s">
        <v>117</v>
      </c>
      <c r="Y69" s="395">
        <v>15</v>
      </c>
    </row>
    <row r="70" spans="1:25" ht="18" customHeight="1">
      <c r="A70" s="397"/>
      <c r="B70" s="394"/>
      <c r="C70" s="403"/>
      <c r="D70" s="403"/>
      <c r="E70" s="645"/>
      <c r="F70" s="645"/>
      <c r="G70" s="645"/>
      <c r="H70" s="645"/>
      <c r="I70" s="645"/>
      <c r="J70" s="496"/>
      <c r="K70" s="641"/>
      <c r="L70" s="233">
        <v>1</v>
      </c>
      <c r="M70" s="233" t="s">
        <v>39</v>
      </c>
      <c r="N70" s="233">
        <v>0</v>
      </c>
      <c r="O70" s="641"/>
      <c r="P70" s="496"/>
      <c r="Q70" s="395"/>
      <c r="R70" s="395"/>
      <c r="S70" s="395"/>
      <c r="T70" s="395"/>
      <c r="U70" s="395"/>
      <c r="V70" s="627"/>
      <c r="W70" s="627"/>
      <c r="X70" s="627"/>
      <c r="Y70" s="395"/>
    </row>
    <row r="71" spans="1:25" ht="10.050000000000001" customHeight="1">
      <c r="A71" s="308"/>
      <c r="B71" s="306"/>
      <c r="C71" s="218"/>
      <c r="D71" s="218"/>
      <c r="E71" s="307"/>
      <c r="F71" s="307"/>
      <c r="G71" s="307"/>
      <c r="H71" s="307"/>
      <c r="I71" s="307"/>
      <c r="Q71" s="307"/>
      <c r="R71" s="307"/>
      <c r="S71" s="307"/>
      <c r="T71" s="307"/>
      <c r="W71" s="61"/>
      <c r="X71" s="61"/>
      <c r="Y71" s="61"/>
    </row>
    <row r="72" spans="1:25" ht="18" customHeight="1">
      <c r="A72" s="397" t="s">
        <v>78</v>
      </c>
      <c r="B72" s="394" t="s">
        <v>0</v>
      </c>
      <c r="C72" s="403">
        <v>0.49652777777777779</v>
      </c>
      <c r="D72" s="403"/>
      <c r="E72" s="643" t="str">
        <f>Q53</f>
        <v>ｕｎｉｏｎｓｐｏｒｔｓｃｌｕｂ</v>
      </c>
      <c r="F72" s="643"/>
      <c r="G72" s="643"/>
      <c r="H72" s="643"/>
      <c r="I72" s="643"/>
      <c r="J72" s="496">
        <f>L72+L73</f>
        <v>6</v>
      </c>
      <c r="K72" s="641" t="s">
        <v>21</v>
      </c>
      <c r="L72" s="233">
        <v>2</v>
      </c>
      <c r="M72" s="233" t="s">
        <v>39</v>
      </c>
      <c r="N72" s="233">
        <v>0</v>
      </c>
      <c r="O72" s="641" t="s">
        <v>23</v>
      </c>
      <c r="P72" s="496">
        <f>N72+N73</f>
        <v>0</v>
      </c>
      <c r="Q72" s="395" t="str">
        <f>E56</f>
        <v>ＦＣ　ＳＦｉＤＡ</v>
      </c>
      <c r="R72" s="395"/>
      <c r="S72" s="395"/>
      <c r="T72" s="395"/>
      <c r="U72" s="395"/>
      <c r="V72" s="627" t="s">
        <v>24</v>
      </c>
      <c r="W72" s="627"/>
      <c r="X72" s="627" t="s">
        <v>117</v>
      </c>
      <c r="Y72" s="395">
        <v>3</v>
      </c>
    </row>
    <row r="73" spans="1:25" ht="18" customHeight="1">
      <c r="A73" s="397"/>
      <c r="B73" s="394"/>
      <c r="C73" s="403"/>
      <c r="D73" s="403"/>
      <c r="E73" s="643"/>
      <c r="F73" s="643"/>
      <c r="G73" s="643"/>
      <c r="H73" s="643"/>
      <c r="I73" s="643"/>
      <c r="J73" s="496"/>
      <c r="K73" s="641"/>
      <c r="L73" s="233">
        <v>4</v>
      </c>
      <c r="M73" s="233" t="s">
        <v>39</v>
      </c>
      <c r="N73" s="233">
        <v>0</v>
      </c>
      <c r="O73" s="641"/>
      <c r="P73" s="496"/>
      <c r="Q73" s="395"/>
      <c r="R73" s="395"/>
      <c r="S73" s="395"/>
      <c r="T73" s="395"/>
      <c r="U73" s="395"/>
      <c r="V73" s="627"/>
      <c r="W73" s="627"/>
      <c r="X73" s="627"/>
      <c r="Y73" s="395"/>
    </row>
    <row r="74" spans="1:25" ht="10.050000000000001" customHeight="1">
      <c r="A74" s="229"/>
      <c r="B74" s="306"/>
      <c r="C74" s="218"/>
      <c r="D74" s="218"/>
      <c r="E74" s="307"/>
      <c r="F74" s="307"/>
      <c r="G74" s="307"/>
      <c r="H74" s="307"/>
      <c r="I74" s="307"/>
      <c r="Q74" s="307"/>
      <c r="R74" s="307"/>
      <c r="S74" s="307"/>
      <c r="T74" s="307"/>
      <c r="W74" s="61"/>
      <c r="X74" s="61"/>
      <c r="Y74" s="61"/>
    </row>
    <row r="75" spans="1:25" ht="18" customHeight="1">
      <c r="A75" s="397" t="s">
        <v>40</v>
      </c>
      <c r="B75" s="394" t="s">
        <v>0</v>
      </c>
      <c r="C75" s="403">
        <v>0.49652777777777779</v>
      </c>
      <c r="D75" s="403"/>
      <c r="E75" s="645" t="str">
        <f>Q60</f>
        <v>ともぞうサッカークラブ　Ｕ１０</v>
      </c>
      <c r="F75" s="645"/>
      <c r="G75" s="645"/>
      <c r="H75" s="645"/>
      <c r="I75" s="645"/>
      <c r="J75" s="496">
        <f>L75+L76</f>
        <v>12</v>
      </c>
      <c r="K75" s="641" t="s">
        <v>21</v>
      </c>
      <c r="L75" s="233">
        <v>7</v>
      </c>
      <c r="M75" s="233" t="s">
        <v>39</v>
      </c>
      <c r="N75" s="233">
        <v>0</v>
      </c>
      <c r="O75" s="641" t="s">
        <v>23</v>
      </c>
      <c r="P75" s="496">
        <f>N75+N76</f>
        <v>0</v>
      </c>
      <c r="Q75" s="647" t="str">
        <f>Q63</f>
        <v>Ｊ－ＳＰＯＲＴＳＦＯＯＴＢＡＬＬＣＬＵＢ</v>
      </c>
      <c r="R75" s="647"/>
      <c r="S75" s="647"/>
      <c r="T75" s="647"/>
      <c r="U75" s="647"/>
      <c r="V75" s="627" t="s">
        <v>24</v>
      </c>
      <c r="W75" s="627"/>
      <c r="X75" s="627" t="s">
        <v>117</v>
      </c>
      <c r="Y75" s="395">
        <v>11</v>
      </c>
    </row>
    <row r="76" spans="1:25" ht="18" customHeight="1">
      <c r="A76" s="397"/>
      <c r="B76" s="394"/>
      <c r="C76" s="403"/>
      <c r="D76" s="403"/>
      <c r="E76" s="645"/>
      <c r="F76" s="645"/>
      <c r="G76" s="645"/>
      <c r="H76" s="645"/>
      <c r="I76" s="645"/>
      <c r="J76" s="496"/>
      <c r="K76" s="641"/>
      <c r="L76" s="233">
        <v>5</v>
      </c>
      <c r="M76" s="233" t="s">
        <v>39</v>
      </c>
      <c r="N76" s="233">
        <v>0</v>
      </c>
      <c r="O76" s="641"/>
      <c r="P76" s="496"/>
      <c r="Q76" s="647"/>
      <c r="R76" s="647"/>
      <c r="S76" s="647"/>
      <c r="T76" s="647"/>
      <c r="U76" s="647"/>
      <c r="V76" s="627"/>
      <c r="W76" s="627"/>
      <c r="X76" s="627"/>
      <c r="Y76" s="395"/>
    </row>
    <row r="77" spans="1:25" ht="10.050000000000001" customHeight="1"/>
  </sheetData>
  <mergeCells count="182">
    <mergeCell ref="A72:A73"/>
    <mergeCell ref="B72:B73"/>
    <mergeCell ref="C72:D73"/>
    <mergeCell ref="E72:I73"/>
    <mergeCell ref="J72:J73"/>
    <mergeCell ref="K72:K73"/>
    <mergeCell ref="O72:O73"/>
    <mergeCell ref="P72:P73"/>
    <mergeCell ref="Q75:U76"/>
    <mergeCell ref="Q72:U73"/>
    <mergeCell ref="A75:A76"/>
    <mergeCell ref="B75:B76"/>
    <mergeCell ref="C75:D76"/>
    <mergeCell ref="E75:I76"/>
    <mergeCell ref="J75:J76"/>
    <mergeCell ref="K75:K76"/>
    <mergeCell ref="O75:O76"/>
    <mergeCell ref="P75:P76"/>
    <mergeCell ref="A69:A70"/>
    <mergeCell ref="B69:B70"/>
    <mergeCell ref="C69:D70"/>
    <mergeCell ref="E69:I70"/>
    <mergeCell ref="J69:J70"/>
    <mergeCell ref="K69:K70"/>
    <mergeCell ref="O69:O70"/>
    <mergeCell ref="P69:P70"/>
    <mergeCell ref="Q69:U70"/>
    <mergeCell ref="A66:A67"/>
    <mergeCell ref="B66:B67"/>
    <mergeCell ref="C66:D67"/>
    <mergeCell ref="E66:I67"/>
    <mergeCell ref="J66:J67"/>
    <mergeCell ref="K66:K67"/>
    <mergeCell ref="O66:O67"/>
    <mergeCell ref="P66:P67"/>
    <mergeCell ref="Q66:U67"/>
    <mergeCell ref="A63:A64"/>
    <mergeCell ref="B63:B64"/>
    <mergeCell ref="C63:D64"/>
    <mergeCell ref="E63:I64"/>
    <mergeCell ref="J63:J64"/>
    <mergeCell ref="K63:K64"/>
    <mergeCell ref="O63:O64"/>
    <mergeCell ref="P63:P64"/>
    <mergeCell ref="Q63:U64"/>
    <mergeCell ref="A60:A61"/>
    <mergeCell ref="B60:B61"/>
    <mergeCell ref="C60:D61"/>
    <mergeCell ref="E60:I61"/>
    <mergeCell ref="J60:J61"/>
    <mergeCell ref="K60:K61"/>
    <mergeCell ref="O60:O61"/>
    <mergeCell ref="P60:P61"/>
    <mergeCell ref="Q60:U61"/>
    <mergeCell ref="A56:A57"/>
    <mergeCell ref="B56:B57"/>
    <mergeCell ref="C56:D57"/>
    <mergeCell ref="E56:I57"/>
    <mergeCell ref="J56:J57"/>
    <mergeCell ref="K56:K57"/>
    <mergeCell ref="O56:O57"/>
    <mergeCell ref="P56:P57"/>
    <mergeCell ref="Q56:U57"/>
    <mergeCell ref="A53:A54"/>
    <mergeCell ref="B53:B54"/>
    <mergeCell ref="C53:D54"/>
    <mergeCell ref="E53:I54"/>
    <mergeCell ref="J53:J54"/>
    <mergeCell ref="K53:K54"/>
    <mergeCell ref="O53:O54"/>
    <mergeCell ref="P53:P54"/>
    <mergeCell ref="Q53:U54"/>
    <mergeCell ref="A50:A51"/>
    <mergeCell ref="B50:B51"/>
    <mergeCell ref="C50:D51"/>
    <mergeCell ref="E50:I51"/>
    <mergeCell ref="J50:J51"/>
    <mergeCell ref="K50:K51"/>
    <mergeCell ref="O50:O51"/>
    <mergeCell ref="P50:P51"/>
    <mergeCell ref="Q50:U51"/>
    <mergeCell ref="A46:A47"/>
    <mergeCell ref="B46:B47"/>
    <mergeCell ref="C46:D47"/>
    <mergeCell ref="E46:I47"/>
    <mergeCell ref="J46:J47"/>
    <mergeCell ref="K46:K47"/>
    <mergeCell ref="O46:O47"/>
    <mergeCell ref="P46:P47"/>
    <mergeCell ref="Q46:U47"/>
    <mergeCell ref="A43:A44"/>
    <mergeCell ref="B43:B44"/>
    <mergeCell ref="C43:D44"/>
    <mergeCell ref="E43:I44"/>
    <mergeCell ref="J43:J44"/>
    <mergeCell ref="K43:K44"/>
    <mergeCell ref="O43:O44"/>
    <mergeCell ref="P43:P44"/>
    <mergeCell ref="Q43:U44"/>
    <mergeCell ref="A27:B37"/>
    <mergeCell ref="D27:E37"/>
    <mergeCell ref="G27:H37"/>
    <mergeCell ref="J27:K37"/>
    <mergeCell ref="O27:P37"/>
    <mergeCell ref="R27:S37"/>
    <mergeCell ref="U27:V37"/>
    <mergeCell ref="X27:Y37"/>
    <mergeCell ref="A40:A41"/>
    <mergeCell ref="B40:B41"/>
    <mergeCell ref="C40:D41"/>
    <mergeCell ref="E40:I41"/>
    <mergeCell ref="J40:J41"/>
    <mergeCell ref="K40:K41"/>
    <mergeCell ref="O40:O41"/>
    <mergeCell ref="P40:P41"/>
    <mergeCell ref="V39:W39"/>
    <mergeCell ref="Q40:U41"/>
    <mergeCell ref="K21:O21"/>
    <mergeCell ref="A26:B26"/>
    <mergeCell ref="D26:E26"/>
    <mergeCell ref="G26:H26"/>
    <mergeCell ref="J26:K26"/>
    <mergeCell ref="O26:P26"/>
    <mergeCell ref="U8:V8"/>
    <mergeCell ref="X8:Y8"/>
    <mergeCell ref="A9:B19"/>
    <mergeCell ref="D9:E19"/>
    <mergeCell ref="G9:H19"/>
    <mergeCell ref="J9:K19"/>
    <mergeCell ref="O9:P19"/>
    <mergeCell ref="R9:S19"/>
    <mergeCell ref="U9:V19"/>
    <mergeCell ref="X9:Y19"/>
    <mergeCell ref="R26:S26"/>
    <mergeCell ref="U26:V26"/>
    <mergeCell ref="X26:Y26"/>
    <mergeCell ref="M1:Q1"/>
    <mergeCell ref="R1:Y1"/>
    <mergeCell ref="D2:H2"/>
    <mergeCell ref="K3:O3"/>
    <mergeCell ref="A8:B8"/>
    <mergeCell ref="D8:E8"/>
    <mergeCell ref="G8:H8"/>
    <mergeCell ref="J8:K8"/>
    <mergeCell ref="O8:P8"/>
    <mergeCell ref="R8:S8"/>
    <mergeCell ref="Y46:Y47"/>
    <mergeCell ref="Y43:Y44"/>
    <mergeCell ref="Y40:Y41"/>
    <mergeCell ref="X40:X41"/>
    <mergeCell ref="X46:X47"/>
    <mergeCell ref="Y75:Y76"/>
    <mergeCell ref="Y72:Y73"/>
    <mergeCell ref="Y69:Y70"/>
    <mergeCell ref="Y66:Y67"/>
    <mergeCell ref="Y63:Y64"/>
    <mergeCell ref="Y60:Y61"/>
    <mergeCell ref="Y56:Y57"/>
    <mergeCell ref="Y53:Y54"/>
    <mergeCell ref="Y50:Y51"/>
    <mergeCell ref="V53:W54"/>
    <mergeCell ref="V50:W51"/>
    <mergeCell ref="V46:W47"/>
    <mergeCell ref="V43:W44"/>
    <mergeCell ref="X66:X67"/>
    <mergeCell ref="X69:X70"/>
    <mergeCell ref="X72:X73"/>
    <mergeCell ref="X75:X76"/>
    <mergeCell ref="V40:W41"/>
    <mergeCell ref="V75:W76"/>
    <mergeCell ref="V72:W73"/>
    <mergeCell ref="V69:W70"/>
    <mergeCell ref="V66:W67"/>
    <mergeCell ref="V63:W64"/>
    <mergeCell ref="V60:W61"/>
    <mergeCell ref="V56:W57"/>
    <mergeCell ref="X53:X54"/>
    <mergeCell ref="X60:X61"/>
    <mergeCell ref="X43:X44"/>
    <mergeCell ref="X50:X51"/>
    <mergeCell ref="X56:X57"/>
    <mergeCell ref="X63:X64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7" firstPageNumber="4294963191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76"/>
  <sheetViews>
    <sheetView view="pageBreakPreview" zoomScaleNormal="100" zoomScaleSheetLayoutView="100" workbookViewId="0"/>
  </sheetViews>
  <sheetFormatPr defaultRowHeight="13.2"/>
  <cols>
    <col min="1" max="25" width="5.6640625" style="207" customWidth="1"/>
    <col min="26" max="256" width="8.88671875" style="207"/>
    <col min="257" max="281" width="5.6640625" style="207" customWidth="1"/>
    <col min="282" max="512" width="8.88671875" style="207"/>
    <col min="513" max="537" width="5.6640625" style="207" customWidth="1"/>
    <col min="538" max="768" width="8.88671875" style="207"/>
    <col min="769" max="793" width="5.6640625" style="207" customWidth="1"/>
    <col min="794" max="1024" width="8.88671875" style="207"/>
    <col min="1025" max="1049" width="5.6640625" style="207" customWidth="1"/>
    <col min="1050" max="1280" width="8.88671875" style="207"/>
    <col min="1281" max="1305" width="5.6640625" style="207" customWidth="1"/>
    <col min="1306" max="1536" width="8.88671875" style="207"/>
    <col min="1537" max="1561" width="5.6640625" style="207" customWidth="1"/>
    <col min="1562" max="1792" width="8.88671875" style="207"/>
    <col min="1793" max="1817" width="5.6640625" style="207" customWidth="1"/>
    <col min="1818" max="2048" width="8.88671875" style="207"/>
    <col min="2049" max="2073" width="5.6640625" style="207" customWidth="1"/>
    <col min="2074" max="2304" width="8.88671875" style="207"/>
    <col min="2305" max="2329" width="5.6640625" style="207" customWidth="1"/>
    <col min="2330" max="2560" width="8.88671875" style="207"/>
    <col min="2561" max="2585" width="5.6640625" style="207" customWidth="1"/>
    <col min="2586" max="2816" width="8.88671875" style="207"/>
    <col min="2817" max="2841" width="5.6640625" style="207" customWidth="1"/>
    <col min="2842" max="3072" width="8.88671875" style="207"/>
    <col min="3073" max="3097" width="5.6640625" style="207" customWidth="1"/>
    <col min="3098" max="3328" width="8.88671875" style="207"/>
    <col min="3329" max="3353" width="5.6640625" style="207" customWidth="1"/>
    <col min="3354" max="3584" width="8.88671875" style="207"/>
    <col min="3585" max="3609" width="5.6640625" style="207" customWidth="1"/>
    <col min="3610" max="3840" width="8.88671875" style="207"/>
    <col min="3841" max="3865" width="5.6640625" style="207" customWidth="1"/>
    <col min="3866" max="4096" width="8.88671875" style="207"/>
    <col min="4097" max="4121" width="5.6640625" style="207" customWidth="1"/>
    <col min="4122" max="4352" width="8.88671875" style="207"/>
    <col min="4353" max="4377" width="5.6640625" style="207" customWidth="1"/>
    <col min="4378" max="4608" width="8.88671875" style="207"/>
    <col min="4609" max="4633" width="5.6640625" style="207" customWidth="1"/>
    <col min="4634" max="4864" width="8.88671875" style="207"/>
    <col min="4865" max="4889" width="5.6640625" style="207" customWidth="1"/>
    <col min="4890" max="5120" width="8.88671875" style="207"/>
    <col min="5121" max="5145" width="5.6640625" style="207" customWidth="1"/>
    <col min="5146" max="5376" width="8.88671875" style="207"/>
    <col min="5377" max="5401" width="5.6640625" style="207" customWidth="1"/>
    <col min="5402" max="5632" width="8.88671875" style="207"/>
    <col min="5633" max="5657" width="5.6640625" style="207" customWidth="1"/>
    <col min="5658" max="5888" width="8.88671875" style="207"/>
    <col min="5889" max="5913" width="5.6640625" style="207" customWidth="1"/>
    <col min="5914" max="6144" width="8.88671875" style="207"/>
    <col min="6145" max="6169" width="5.6640625" style="207" customWidth="1"/>
    <col min="6170" max="6400" width="8.88671875" style="207"/>
    <col min="6401" max="6425" width="5.6640625" style="207" customWidth="1"/>
    <col min="6426" max="6656" width="8.88671875" style="207"/>
    <col min="6657" max="6681" width="5.6640625" style="207" customWidth="1"/>
    <col min="6682" max="6912" width="8.88671875" style="207"/>
    <col min="6913" max="6937" width="5.6640625" style="207" customWidth="1"/>
    <col min="6938" max="7168" width="8.88671875" style="207"/>
    <col min="7169" max="7193" width="5.6640625" style="207" customWidth="1"/>
    <col min="7194" max="7424" width="8.88671875" style="207"/>
    <col min="7425" max="7449" width="5.6640625" style="207" customWidth="1"/>
    <col min="7450" max="7680" width="8.88671875" style="207"/>
    <col min="7681" max="7705" width="5.6640625" style="207" customWidth="1"/>
    <col min="7706" max="7936" width="8.88671875" style="207"/>
    <col min="7937" max="7961" width="5.6640625" style="207" customWidth="1"/>
    <col min="7962" max="8192" width="8.88671875" style="207"/>
    <col min="8193" max="8217" width="5.6640625" style="207" customWidth="1"/>
    <col min="8218" max="8448" width="8.88671875" style="207"/>
    <col min="8449" max="8473" width="5.6640625" style="207" customWidth="1"/>
    <col min="8474" max="8704" width="8.88671875" style="207"/>
    <col min="8705" max="8729" width="5.6640625" style="207" customWidth="1"/>
    <col min="8730" max="8960" width="8.88671875" style="207"/>
    <col min="8961" max="8985" width="5.6640625" style="207" customWidth="1"/>
    <col min="8986" max="9216" width="8.88671875" style="207"/>
    <col min="9217" max="9241" width="5.6640625" style="207" customWidth="1"/>
    <col min="9242" max="9472" width="8.88671875" style="207"/>
    <col min="9473" max="9497" width="5.6640625" style="207" customWidth="1"/>
    <col min="9498" max="9728" width="8.88671875" style="207"/>
    <col min="9729" max="9753" width="5.6640625" style="207" customWidth="1"/>
    <col min="9754" max="9984" width="8.88671875" style="207"/>
    <col min="9985" max="10009" width="5.6640625" style="207" customWidth="1"/>
    <col min="10010" max="10240" width="8.88671875" style="207"/>
    <col min="10241" max="10265" width="5.6640625" style="207" customWidth="1"/>
    <col min="10266" max="10496" width="8.88671875" style="207"/>
    <col min="10497" max="10521" width="5.6640625" style="207" customWidth="1"/>
    <col min="10522" max="10752" width="8.88671875" style="207"/>
    <col min="10753" max="10777" width="5.6640625" style="207" customWidth="1"/>
    <col min="10778" max="11008" width="8.88671875" style="207"/>
    <col min="11009" max="11033" width="5.6640625" style="207" customWidth="1"/>
    <col min="11034" max="11264" width="8.88671875" style="207"/>
    <col min="11265" max="11289" width="5.6640625" style="207" customWidth="1"/>
    <col min="11290" max="11520" width="8.88671875" style="207"/>
    <col min="11521" max="11545" width="5.6640625" style="207" customWidth="1"/>
    <col min="11546" max="11776" width="8.88671875" style="207"/>
    <col min="11777" max="11801" width="5.6640625" style="207" customWidth="1"/>
    <col min="11802" max="12032" width="8.88671875" style="207"/>
    <col min="12033" max="12057" width="5.6640625" style="207" customWidth="1"/>
    <col min="12058" max="12288" width="8.88671875" style="207"/>
    <col min="12289" max="12313" width="5.6640625" style="207" customWidth="1"/>
    <col min="12314" max="12544" width="8.88671875" style="207"/>
    <col min="12545" max="12569" width="5.6640625" style="207" customWidth="1"/>
    <col min="12570" max="12800" width="8.88671875" style="207"/>
    <col min="12801" max="12825" width="5.6640625" style="207" customWidth="1"/>
    <col min="12826" max="13056" width="8.88671875" style="207"/>
    <col min="13057" max="13081" width="5.6640625" style="207" customWidth="1"/>
    <col min="13082" max="13312" width="8.88671875" style="207"/>
    <col min="13313" max="13337" width="5.6640625" style="207" customWidth="1"/>
    <col min="13338" max="13568" width="8.88671875" style="207"/>
    <col min="13569" max="13593" width="5.6640625" style="207" customWidth="1"/>
    <col min="13594" max="13824" width="8.88671875" style="207"/>
    <col min="13825" max="13849" width="5.6640625" style="207" customWidth="1"/>
    <col min="13850" max="14080" width="8.88671875" style="207"/>
    <col min="14081" max="14105" width="5.6640625" style="207" customWidth="1"/>
    <col min="14106" max="14336" width="8.88671875" style="207"/>
    <col min="14337" max="14361" width="5.6640625" style="207" customWidth="1"/>
    <col min="14362" max="14592" width="8.88671875" style="207"/>
    <col min="14593" max="14617" width="5.6640625" style="207" customWidth="1"/>
    <col min="14618" max="14848" width="8.88671875" style="207"/>
    <col min="14849" max="14873" width="5.6640625" style="207" customWidth="1"/>
    <col min="14874" max="15104" width="8.88671875" style="207"/>
    <col min="15105" max="15129" width="5.6640625" style="207" customWidth="1"/>
    <col min="15130" max="15360" width="8.88671875" style="207"/>
    <col min="15361" max="15385" width="5.6640625" style="207" customWidth="1"/>
    <col min="15386" max="15616" width="8.88671875" style="207"/>
    <col min="15617" max="15641" width="5.6640625" style="207" customWidth="1"/>
    <col min="15642" max="15872" width="8.88671875" style="207"/>
    <col min="15873" max="15897" width="5.6640625" style="207" customWidth="1"/>
    <col min="15898" max="16128" width="8.88671875" style="207"/>
    <col min="16129" max="16153" width="5.6640625" style="207" customWidth="1"/>
    <col min="16154" max="16384" width="8.88671875" style="207"/>
  </cols>
  <sheetData>
    <row r="1" spans="1:25" s="1" customFormat="1" ht="25.2" customHeight="1">
      <c r="A1" s="19" t="str">
        <f>U10組合せ!H4</f>
        <v>■第2日　10月13日</v>
      </c>
      <c r="B1" s="19"/>
      <c r="C1" s="121"/>
      <c r="D1" s="19"/>
      <c r="E1" s="19"/>
      <c r="F1" s="19"/>
      <c r="G1" s="19"/>
      <c r="H1" s="19"/>
      <c r="M1" s="628" t="s">
        <v>113</v>
      </c>
      <c r="N1" s="628"/>
      <c r="O1" s="628"/>
      <c r="P1" s="628"/>
      <c r="Q1" s="628"/>
      <c r="R1" s="629" t="str">
        <f>U10組合せ!Y65</f>
        <v>真岡ハイトラ運動公園運動広場１</v>
      </c>
      <c r="S1" s="629"/>
      <c r="T1" s="629"/>
      <c r="U1" s="629"/>
      <c r="V1" s="629"/>
      <c r="W1" s="629"/>
      <c r="X1" s="629"/>
      <c r="Y1" s="629"/>
    </row>
    <row r="2" spans="1:25" s="1" customFormat="1" ht="19.5" customHeight="1">
      <c r="D2" s="395" t="str">
        <f>U10組合せ!Q4</f>
        <v>決勝トーナメント（１・２回戦）</v>
      </c>
      <c r="E2" s="395"/>
      <c r="F2" s="395"/>
      <c r="G2" s="395"/>
      <c r="H2" s="395"/>
    </row>
    <row r="3" spans="1:25" ht="20.100000000000001" customHeight="1" thickBot="1">
      <c r="A3" s="215"/>
      <c r="B3" s="215"/>
      <c r="C3" s="215"/>
      <c r="D3" s="339"/>
      <c r="E3" s="339"/>
      <c r="F3" s="340"/>
      <c r="G3" s="334"/>
      <c r="H3" s="304"/>
      <c r="I3" s="335"/>
      <c r="J3" s="337"/>
      <c r="K3" s="630" t="s">
        <v>114</v>
      </c>
      <c r="L3" s="631"/>
      <c r="M3" s="631"/>
      <c r="N3" s="631"/>
      <c r="O3" s="632"/>
      <c r="P3" s="335"/>
      <c r="Q3" s="335"/>
      <c r="R3" s="304"/>
      <c r="S3" s="336"/>
      <c r="T3" s="341"/>
      <c r="U3" s="339"/>
      <c r="V3" s="339"/>
      <c r="W3" s="215"/>
      <c r="X3" s="215"/>
      <c r="Y3" s="215"/>
    </row>
    <row r="4" spans="1:25" ht="20.100000000000001" customHeight="1" thickTop="1">
      <c r="A4" s="22"/>
      <c r="B4" s="22"/>
      <c r="C4" s="314"/>
      <c r="D4" s="22"/>
      <c r="E4" s="22"/>
      <c r="F4" s="22" t="s">
        <v>106</v>
      </c>
      <c r="G4" s="22"/>
      <c r="H4" s="316"/>
      <c r="I4" s="22"/>
      <c r="J4" s="22"/>
      <c r="K4" s="22"/>
      <c r="L4" s="22"/>
      <c r="M4" s="22"/>
      <c r="N4" s="22"/>
      <c r="O4" s="22"/>
      <c r="P4" s="22"/>
      <c r="Q4" s="314"/>
      <c r="R4" s="22"/>
      <c r="S4" s="22"/>
      <c r="T4" s="22" t="s">
        <v>107</v>
      </c>
      <c r="U4" s="22"/>
      <c r="V4" s="314"/>
      <c r="W4" s="22"/>
      <c r="X4" s="22"/>
      <c r="Y4" s="22"/>
    </row>
    <row r="5" spans="1:25" ht="20.100000000000001" customHeight="1" thickBot="1">
      <c r="A5" s="22"/>
      <c r="B5" s="23"/>
      <c r="C5" s="315"/>
      <c r="D5" s="198"/>
      <c r="E5" s="22"/>
      <c r="F5" s="22"/>
      <c r="G5" s="22"/>
      <c r="H5" s="315"/>
      <c r="I5" s="198"/>
      <c r="J5" s="198"/>
      <c r="K5" s="22"/>
      <c r="L5" s="22"/>
      <c r="M5" s="22"/>
      <c r="N5" s="22"/>
      <c r="O5" s="22"/>
      <c r="P5" s="198"/>
      <c r="Q5" s="321"/>
      <c r="R5" s="23"/>
      <c r="S5" s="22"/>
      <c r="T5" s="22"/>
      <c r="U5" s="22"/>
      <c r="V5" s="315"/>
      <c r="W5" s="198"/>
      <c r="X5" s="198"/>
      <c r="Y5" s="22"/>
    </row>
    <row r="6" spans="1:25" ht="20.100000000000001" customHeight="1" thickTop="1">
      <c r="A6" s="28"/>
      <c r="B6" s="22"/>
      <c r="C6" s="22" t="s">
        <v>20</v>
      </c>
      <c r="D6" s="313"/>
      <c r="E6" s="311"/>
      <c r="F6" s="22"/>
      <c r="G6" s="28"/>
      <c r="H6" s="22"/>
      <c r="I6" s="22" t="s">
        <v>25</v>
      </c>
      <c r="J6" s="314"/>
      <c r="K6" s="195"/>
      <c r="L6" s="22"/>
      <c r="M6" s="22"/>
      <c r="N6" s="22"/>
      <c r="O6" s="314"/>
      <c r="P6" s="195"/>
      <c r="Q6" s="195" t="s">
        <v>29</v>
      </c>
      <c r="R6" s="238"/>
      <c r="S6" s="228"/>
      <c r="T6" s="22"/>
      <c r="U6" s="28"/>
      <c r="V6" s="27"/>
      <c r="W6" s="22" t="s">
        <v>30</v>
      </c>
      <c r="X6" s="314"/>
      <c r="Y6" s="22"/>
    </row>
    <row r="7" spans="1:25" ht="20.100000000000001" customHeight="1">
      <c r="A7" s="5"/>
      <c r="B7" s="1"/>
      <c r="C7" s="1"/>
      <c r="D7" s="312"/>
      <c r="E7" s="220"/>
      <c r="F7" s="1"/>
      <c r="G7" s="5"/>
      <c r="H7" s="1"/>
      <c r="I7" s="1"/>
      <c r="J7" s="312"/>
      <c r="K7" s="220"/>
      <c r="L7" s="1"/>
      <c r="M7" s="1"/>
      <c r="N7" s="1"/>
      <c r="O7" s="312"/>
      <c r="P7" s="1"/>
      <c r="Q7" s="1"/>
      <c r="R7" s="5"/>
      <c r="S7" s="1"/>
      <c r="T7" s="1"/>
      <c r="U7" s="1"/>
      <c r="V7" s="3"/>
      <c r="W7" s="1"/>
      <c r="X7" s="312"/>
      <c r="Y7" s="1"/>
    </row>
    <row r="8" spans="1:25" ht="20.100000000000001" customHeight="1">
      <c r="A8" s="633">
        <v>1</v>
      </c>
      <c r="B8" s="633"/>
      <c r="C8" s="1"/>
      <c r="D8" s="633">
        <v>2</v>
      </c>
      <c r="E8" s="633"/>
      <c r="F8" s="1"/>
      <c r="G8" s="633">
        <v>3</v>
      </c>
      <c r="H8" s="633"/>
      <c r="I8" s="1"/>
      <c r="J8" s="633">
        <v>4</v>
      </c>
      <c r="K8" s="633"/>
      <c r="L8" s="1"/>
      <c r="M8" s="1"/>
      <c r="N8" s="1"/>
      <c r="O8" s="633">
        <v>5</v>
      </c>
      <c r="P8" s="633"/>
      <c r="Q8" s="1"/>
      <c r="R8" s="633">
        <v>6</v>
      </c>
      <c r="S8" s="633"/>
      <c r="T8" s="1"/>
      <c r="U8" s="633">
        <v>7</v>
      </c>
      <c r="V8" s="633"/>
      <c r="W8" s="1"/>
      <c r="X8" s="633">
        <v>8</v>
      </c>
      <c r="Y8" s="633"/>
    </row>
    <row r="9" spans="1:25" ht="20.100000000000001" customHeight="1">
      <c r="A9" s="634" t="str">
        <f>IJ!G7</f>
        <v>ＦＣアリーバ</v>
      </c>
      <c r="B9" s="634"/>
      <c r="C9" s="228"/>
      <c r="D9" s="635" t="str">
        <f>IJ!R7</f>
        <v>ＪＦＣアミスタ市貝</v>
      </c>
      <c r="E9" s="635"/>
      <c r="F9" s="122"/>
      <c r="G9" s="648" t="str">
        <f>IJ!G58</f>
        <v>ＴＥＡＭ　é ｘｉｔｏ　　　</v>
      </c>
      <c r="H9" s="648"/>
      <c r="I9" s="122"/>
      <c r="J9" s="639" t="str">
        <f>IJ!R58</f>
        <v>清原陽東サッカースポーツ少年団</v>
      </c>
      <c r="K9" s="639"/>
      <c r="L9" s="122"/>
      <c r="M9" s="122"/>
      <c r="N9" s="122"/>
      <c r="O9" s="634" t="str">
        <f>KL!C7</f>
        <v>亀山サッカークラブ</v>
      </c>
      <c r="P9" s="634"/>
      <c r="Q9" s="122"/>
      <c r="R9" s="634" t="str">
        <f>KL!V7</f>
        <v>北押原ＦＣ</v>
      </c>
      <c r="S9" s="634"/>
      <c r="T9" s="122"/>
      <c r="U9" s="638" t="str">
        <f>KL!F58</f>
        <v>ＦＣ　ＣＡＳＡ　ＦＯＲＴＵＮＡ　ＯＹＡＭＡ</v>
      </c>
      <c r="V9" s="638"/>
      <c r="W9" s="122"/>
      <c r="X9" s="635" t="str">
        <f>KL!S58</f>
        <v>大谷北ＦＣフォルテ</v>
      </c>
      <c r="Y9" s="635"/>
    </row>
    <row r="10" spans="1:25" ht="20.100000000000001" customHeight="1">
      <c r="A10" s="634"/>
      <c r="B10" s="634"/>
      <c r="C10" s="228"/>
      <c r="D10" s="635"/>
      <c r="E10" s="635"/>
      <c r="F10" s="122"/>
      <c r="G10" s="648"/>
      <c r="H10" s="648"/>
      <c r="I10" s="122"/>
      <c r="J10" s="639"/>
      <c r="K10" s="639"/>
      <c r="L10" s="122"/>
      <c r="M10" s="122"/>
      <c r="N10" s="122"/>
      <c r="O10" s="634"/>
      <c r="P10" s="634"/>
      <c r="Q10" s="122"/>
      <c r="R10" s="634"/>
      <c r="S10" s="634"/>
      <c r="T10" s="122"/>
      <c r="U10" s="638"/>
      <c r="V10" s="638"/>
      <c r="W10" s="122"/>
      <c r="X10" s="635"/>
      <c r="Y10" s="635"/>
    </row>
    <row r="11" spans="1:25" ht="20.100000000000001" customHeight="1">
      <c r="A11" s="634"/>
      <c r="B11" s="634"/>
      <c r="C11" s="228"/>
      <c r="D11" s="635"/>
      <c r="E11" s="635"/>
      <c r="F11" s="122"/>
      <c r="G11" s="648"/>
      <c r="H11" s="648"/>
      <c r="I11" s="122"/>
      <c r="J11" s="639"/>
      <c r="K11" s="639"/>
      <c r="L11" s="122"/>
      <c r="M11" s="122"/>
      <c r="N11" s="122"/>
      <c r="O11" s="634"/>
      <c r="P11" s="634"/>
      <c r="Q11" s="122"/>
      <c r="R11" s="634"/>
      <c r="S11" s="634"/>
      <c r="T11" s="122"/>
      <c r="U11" s="638"/>
      <c r="V11" s="638"/>
      <c r="W11" s="122"/>
      <c r="X11" s="635"/>
      <c r="Y11" s="635"/>
    </row>
    <row r="12" spans="1:25" ht="20.100000000000001" customHeight="1">
      <c r="A12" s="634"/>
      <c r="B12" s="634"/>
      <c r="C12" s="228"/>
      <c r="D12" s="635"/>
      <c r="E12" s="635"/>
      <c r="F12" s="122"/>
      <c r="G12" s="648"/>
      <c r="H12" s="648"/>
      <c r="I12" s="122"/>
      <c r="J12" s="639"/>
      <c r="K12" s="639"/>
      <c r="L12" s="122"/>
      <c r="M12" s="122"/>
      <c r="N12" s="122"/>
      <c r="O12" s="634"/>
      <c r="P12" s="634"/>
      <c r="Q12" s="122"/>
      <c r="R12" s="634"/>
      <c r="S12" s="634"/>
      <c r="T12" s="122"/>
      <c r="U12" s="638"/>
      <c r="V12" s="638"/>
      <c r="W12" s="122"/>
      <c r="X12" s="635"/>
      <c r="Y12" s="635"/>
    </row>
    <row r="13" spans="1:25" ht="20.100000000000001" customHeight="1">
      <c r="A13" s="634"/>
      <c r="B13" s="634"/>
      <c r="C13" s="228"/>
      <c r="D13" s="635"/>
      <c r="E13" s="635"/>
      <c r="F13" s="122"/>
      <c r="G13" s="648"/>
      <c r="H13" s="648"/>
      <c r="I13" s="122"/>
      <c r="J13" s="639"/>
      <c r="K13" s="639"/>
      <c r="L13" s="122"/>
      <c r="M13" s="122"/>
      <c r="N13" s="122"/>
      <c r="O13" s="634"/>
      <c r="P13" s="634"/>
      <c r="Q13" s="122"/>
      <c r="R13" s="634"/>
      <c r="S13" s="634"/>
      <c r="T13" s="122"/>
      <c r="U13" s="638"/>
      <c r="V13" s="638"/>
      <c r="W13" s="122"/>
      <c r="X13" s="635"/>
      <c r="Y13" s="635"/>
    </row>
    <row r="14" spans="1:25" ht="20.100000000000001" customHeight="1">
      <c r="A14" s="634"/>
      <c r="B14" s="634"/>
      <c r="C14" s="228"/>
      <c r="D14" s="635"/>
      <c r="E14" s="635"/>
      <c r="F14" s="122"/>
      <c r="G14" s="648"/>
      <c r="H14" s="648"/>
      <c r="I14" s="122"/>
      <c r="J14" s="639"/>
      <c r="K14" s="639"/>
      <c r="L14" s="122"/>
      <c r="M14" s="122"/>
      <c r="N14" s="122"/>
      <c r="O14" s="634"/>
      <c r="P14" s="634"/>
      <c r="Q14" s="122"/>
      <c r="R14" s="634"/>
      <c r="S14" s="634"/>
      <c r="T14" s="122"/>
      <c r="U14" s="638"/>
      <c r="V14" s="638"/>
      <c r="W14" s="122"/>
      <c r="X14" s="635"/>
      <c r="Y14" s="635"/>
    </row>
    <row r="15" spans="1:25" ht="20.100000000000001" customHeight="1">
      <c r="A15" s="634"/>
      <c r="B15" s="634"/>
      <c r="C15" s="228"/>
      <c r="D15" s="635"/>
      <c r="E15" s="635"/>
      <c r="F15" s="122"/>
      <c r="G15" s="648"/>
      <c r="H15" s="648"/>
      <c r="I15" s="122"/>
      <c r="J15" s="639"/>
      <c r="K15" s="639"/>
      <c r="L15" s="122"/>
      <c r="M15" s="122"/>
      <c r="N15" s="122"/>
      <c r="O15" s="634"/>
      <c r="P15" s="634"/>
      <c r="Q15" s="122"/>
      <c r="R15" s="634"/>
      <c r="S15" s="634"/>
      <c r="T15" s="122"/>
      <c r="U15" s="638"/>
      <c r="V15" s="638"/>
      <c r="W15" s="122"/>
      <c r="X15" s="635"/>
      <c r="Y15" s="635"/>
    </row>
    <row r="16" spans="1:25" ht="20.100000000000001" customHeight="1">
      <c r="A16" s="634"/>
      <c r="B16" s="634"/>
      <c r="C16" s="228"/>
      <c r="D16" s="635"/>
      <c r="E16" s="635"/>
      <c r="F16" s="122"/>
      <c r="G16" s="648"/>
      <c r="H16" s="648"/>
      <c r="I16" s="122"/>
      <c r="J16" s="639"/>
      <c r="K16" s="639"/>
      <c r="L16" s="122"/>
      <c r="M16" s="122"/>
      <c r="N16" s="122"/>
      <c r="O16" s="634"/>
      <c r="P16" s="634"/>
      <c r="Q16" s="122"/>
      <c r="R16" s="634"/>
      <c r="S16" s="634"/>
      <c r="T16" s="122"/>
      <c r="U16" s="638"/>
      <c r="V16" s="638"/>
      <c r="W16" s="122"/>
      <c r="X16" s="635"/>
      <c r="Y16" s="635"/>
    </row>
    <row r="17" spans="1:25" ht="20.100000000000001" customHeight="1">
      <c r="A17" s="634"/>
      <c r="B17" s="634"/>
      <c r="C17" s="228"/>
      <c r="D17" s="635"/>
      <c r="E17" s="635"/>
      <c r="F17" s="122"/>
      <c r="G17" s="648"/>
      <c r="H17" s="648"/>
      <c r="I17" s="122"/>
      <c r="J17" s="639"/>
      <c r="K17" s="639"/>
      <c r="L17" s="122"/>
      <c r="M17" s="122"/>
      <c r="N17" s="122"/>
      <c r="O17" s="634"/>
      <c r="P17" s="634"/>
      <c r="Q17" s="122"/>
      <c r="R17" s="634"/>
      <c r="S17" s="634"/>
      <c r="T17" s="122"/>
      <c r="U17" s="638"/>
      <c r="V17" s="638"/>
      <c r="W17" s="122"/>
      <c r="X17" s="635"/>
      <c r="Y17" s="635"/>
    </row>
    <row r="18" spans="1:25" ht="20.100000000000001" customHeight="1">
      <c r="A18" s="634"/>
      <c r="B18" s="634"/>
      <c r="C18" s="228"/>
      <c r="D18" s="635"/>
      <c r="E18" s="635"/>
      <c r="F18" s="122"/>
      <c r="G18" s="648"/>
      <c r="H18" s="648"/>
      <c r="I18" s="122"/>
      <c r="J18" s="639"/>
      <c r="K18" s="639"/>
      <c r="L18" s="122"/>
      <c r="M18" s="122"/>
      <c r="N18" s="122"/>
      <c r="O18" s="634"/>
      <c r="P18" s="634"/>
      <c r="Q18" s="122"/>
      <c r="R18" s="634"/>
      <c r="S18" s="634"/>
      <c r="T18" s="122"/>
      <c r="U18" s="638"/>
      <c r="V18" s="638"/>
      <c r="W18" s="122"/>
      <c r="X18" s="635"/>
      <c r="Y18" s="635"/>
    </row>
    <row r="19" spans="1:25" ht="20.100000000000001" customHeight="1">
      <c r="A19" s="634"/>
      <c r="B19" s="634"/>
      <c r="C19" s="228"/>
      <c r="D19" s="635"/>
      <c r="E19" s="635"/>
      <c r="F19" s="122"/>
      <c r="G19" s="648"/>
      <c r="H19" s="648"/>
      <c r="I19" s="122"/>
      <c r="J19" s="639"/>
      <c r="K19" s="639"/>
      <c r="L19" s="122"/>
      <c r="M19" s="122"/>
      <c r="N19" s="122"/>
      <c r="O19" s="634"/>
      <c r="P19" s="634"/>
      <c r="Q19" s="122"/>
      <c r="R19" s="634"/>
      <c r="S19" s="634"/>
      <c r="T19" s="122"/>
      <c r="U19" s="638"/>
      <c r="V19" s="638"/>
      <c r="W19" s="122"/>
      <c r="X19" s="635"/>
      <c r="Y19" s="635"/>
    </row>
    <row r="20" spans="1:25" ht="20.100000000000001" customHeight="1">
      <c r="A20" s="123"/>
      <c r="B20" s="123"/>
      <c r="C20" s="226"/>
      <c r="D20" s="123"/>
      <c r="E20" s="123"/>
      <c r="F20" s="124"/>
      <c r="G20" s="123"/>
      <c r="H20" s="123"/>
      <c r="I20" s="124"/>
      <c r="J20" s="123"/>
      <c r="K20" s="123"/>
      <c r="L20" s="124"/>
      <c r="M20" s="124"/>
      <c r="N20" s="124"/>
      <c r="O20" s="230"/>
      <c r="P20" s="230"/>
      <c r="Q20" s="124"/>
      <c r="R20" s="230"/>
      <c r="S20" s="230"/>
      <c r="T20" s="124"/>
      <c r="U20" s="230"/>
      <c r="V20" s="230"/>
      <c r="W20" s="124"/>
      <c r="X20" s="123"/>
      <c r="Y20" s="123"/>
    </row>
    <row r="21" spans="1:25" ht="20.100000000000001" customHeight="1" thickBot="1">
      <c r="A21" s="215"/>
      <c r="B21" s="215"/>
      <c r="C21" s="215"/>
      <c r="D21" s="339"/>
      <c r="E21" s="339"/>
      <c r="F21" s="340"/>
      <c r="G21" s="334"/>
      <c r="H21" s="304"/>
      <c r="I21" s="335"/>
      <c r="J21" s="335"/>
      <c r="K21" s="630" t="s">
        <v>115</v>
      </c>
      <c r="L21" s="631"/>
      <c r="M21" s="631"/>
      <c r="N21" s="631"/>
      <c r="O21" s="632"/>
      <c r="P21" s="335"/>
      <c r="Q21" s="335"/>
      <c r="R21" s="339"/>
      <c r="S21" s="340"/>
      <c r="T21" s="304"/>
      <c r="U21" s="304"/>
      <c r="V21" s="304"/>
      <c r="W21" s="215"/>
      <c r="X21" s="215"/>
      <c r="Y21" s="215"/>
    </row>
    <row r="22" spans="1:25" ht="20.100000000000001" customHeight="1" thickTop="1">
      <c r="A22" s="22"/>
      <c r="B22" s="22"/>
      <c r="C22" s="195"/>
      <c r="D22" s="338"/>
      <c r="E22" s="22"/>
      <c r="F22" s="22" t="s">
        <v>109</v>
      </c>
      <c r="G22" s="22"/>
      <c r="H22" s="316"/>
      <c r="I22" s="22"/>
      <c r="J22" s="22"/>
      <c r="K22" s="22"/>
      <c r="L22" s="22"/>
      <c r="M22" s="22"/>
      <c r="N22" s="22"/>
      <c r="O22" s="22"/>
      <c r="P22" s="22"/>
      <c r="Q22" s="314"/>
      <c r="R22" s="22"/>
      <c r="S22" s="22"/>
      <c r="T22" s="22" t="s">
        <v>110</v>
      </c>
      <c r="U22" s="22"/>
      <c r="V22" s="316"/>
      <c r="W22" s="22"/>
      <c r="X22" s="22"/>
      <c r="Y22" s="22"/>
    </row>
    <row r="23" spans="1:25" ht="20.100000000000001" customHeight="1" thickBot="1">
      <c r="A23" s="22"/>
      <c r="B23" s="23"/>
      <c r="C23" s="23"/>
      <c r="D23" s="319"/>
      <c r="E23" s="22"/>
      <c r="F23" s="22"/>
      <c r="G23" s="22"/>
      <c r="H23" s="315"/>
      <c r="I23" s="319"/>
      <c r="J23" s="198"/>
      <c r="K23" s="22"/>
      <c r="L23" s="22"/>
      <c r="M23" s="22"/>
      <c r="N23" s="22"/>
      <c r="O23" s="22"/>
      <c r="P23" s="22"/>
      <c r="Q23" s="315"/>
      <c r="R23" s="198"/>
      <c r="S23" s="22"/>
      <c r="T23" s="22"/>
      <c r="U23" s="22"/>
      <c r="V23" s="321"/>
      <c r="W23" s="23"/>
      <c r="X23" s="23"/>
      <c r="Y23" s="22"/>
    </row>
    <row r="24" spans="1:25" ht="20.100000000000001" customHeight="1" thickTop="1">
      <c r="A24" s="28"/>
      <c r="B24" s="22"/>
      <c r="C24" s="22" t="s">
        <v>26</v>
      </c>
      <c r="D24" s="318"/>
      <c r="E24" s="317"/>
      <c r="F24" s="22"/>
      <c r="G24" s="28"/>
      <c r="H24" s="22"/>
      <c r="I24" s="22" t="s">
        <v>27</v>
      </c>
      <c r="J24" s="320"/>
      <c r="K24" s="195"/>
      <c r="L24" s="22"/>
      <c r="M24" s="22"/>
      <c r="N24" s="22"/>
      <c r="O24" s="28"/>
      <c r="P24" s="27"/>
      <c r="Q24" s="26" t="s">
        <v>32</v>
      </c>
      <c r="R24" s="313"/>
      <c r="S24" s="228"/>
      <c r="T24" s="22"/>
      <c r="U24" s="314"/>
      <c r="V24" s="195"/>
      <c r="W24" s="22" t="s">
        <v>111</v>
      </c>
      <c r="X24" s="28"/>
      <c r="Y24" s="22"/>
    </row>
    <row r="25" spans="1:25" ht="20.100000000000001" customHeight="1">
      <c r="A25" s="5"/>
      <c r="B25" s="1"/>
      <c r="C25" s="1"/>
      <c r="D25" s="1"/>
      <c r="E25" s="219"/>
      <c r="F25" s="1"/>
      <c r="G25" s="5"/>
      <c r="H25" s="1"/>
      <c r="I25" s="1"/>
      <c r="J25" s="312"/>
      <c r="K25" s="220"/>
      <c r="L25" s="1"/>
      <c r="M25" s="1"/>
      <c r="N25" s="1"/>
      <c r="O25" s="5"/>
      <c r="P25" s="1"/>
      <c r="Q25" s="1"/>
      <c r="R25" s="312"/>
      <c r="S25" s="1"/>
      <c r="T25" s="1"/>
      <c r="U25" s="312"/>
      <c r="V25" s="220"/>
      <c r="W25" s="1"/>
      <c r="X25" s="5"/>
      <c r="Y25" s="1"/>
    </row>
    <row r="26" spans="1:25" ht="20.100000000000001" customHeight="1">
      <c r="A26" s="633">
        <v>9</v>
      </c>
      <c r="B26" s="633"/>
      <c r="C26" s="1"/>
      <c r="D26" s="633">
        <v>10</v>
      </c>
      <c r="E26" s="633"/>
      <c r="F26" s="1"/>
      <c r="G26" s="633">
        <v>11</v>
      </c>
      <c r="H26" s="633"/>
      <c r="I26" s="1"/>
      <c r="J26" s="633">
        <v>12</v>
      </c>
      <c r="K26" s="633"/>
      <c r="L26" s="1"/>
      <c r="M26" s="1"/>
      <c r="N26" s="1"/>
      <c r="O26" s="633">
        <v>13</v>
      </c>
      <c r="P26" s="633"/>
      <c r="Q26" s="1"/>
      <c r="R26" s="633">
        <v>14</v>
      </c>
      <c r="S26" s="633"/>
      <c r="T26" s="1"/>
      <c r="U26" s="633">
        <v>15</v>
      </c>
      <c r="V26" s="633"/>
      <c r="W26" s="1"/>
      <c r="X26" s="633">
        <v>16</v>
      </c>
      <c r="Y26" s="633"/>
    </row>
    <row r="27" spans="1:25" ht="20.100000000000001" customHeight="1">
      <c r="A27" s="634" t="str">
        <f>MN!O7</f>
        <v>Ｐｅｇａｓｕｓ藤岡２００７</v>
      </c>
      <c r="B27" s="634"/>
      <c r="C27" s="228"/>
      <c r="D27" s="635" t="str">
        <f>MN!AD7</f>
        <v>ＦＣ　ＶＡＬＯＮ</v>
      </c>
      <c r="E27" s="635"/>
      <c r="F27" s="122"/>
      <c r="G27" s="634" t="str">
        <f>MN!J58</f>
        <v>今市ジュニオール</v>
      </c>
      <c r="H27" s="634"/>
      <c r="I27" s="122"/>
      <c r="J27" s="634" t="str">
        <f>MN!S58</f>
        <v>Ｋ－ＷＥＳＴ．ＦＣ２００１</v>
      </c>
      <c r="K27" s="634"/>
      <c r="L27" s="122"/>
      <c r="M27" s="122"/>
      <c r="N27" s="122"/>
      <c r="O27" s="634" t="str">
        <f>OP!G7</f>
        <v>Ｆ．Ｃ．栃木ジュニア</v>
      </c>
      <c r="P27" s="634"/>
      <c r="Q27" s="122"/>
      <c r="R27" s="649" t="str">
        <f>OP!AD7</f>
        <v>那須野ヶ原ＦＣボンジボーラ　ブルー</v>
      </c>
      <c r="S27" s="649"/>
      <c r="T27" s="277"/>
      <c r="U27" s="639" t="str">
        <f>OP!N58</f>
        <v>ＫＯＨＡＲＵ　ＰＲＯＵＤ栃木フットボールクラブ</v>
      </c>
      <c r="V27" s="639"/>
      <c r="W27" s="277"/>
      <c r="X27" s="639" t="str">
        <f>OP!S58</f>
        <v>ＭＯＲＡＮＧＯ栃木フットボールクラブＵ１２</v>
      </c>
      <c r="Y27" s="639"/>
    </row>
    <row r="28" spans="1:25" ht="20.100000000000001" customHeight="1">
      <c r="A28" s="634"/>
      <c r="B28" s="634"/>
      <c r="C28" s="228"/>
      <c r="D28" s="635"/>
      <c r="E28" s="635"/>
      <c r="F28" s="122"/>
      <c r="G28" s="634"/>
      <c r="H28" s="634"/>
      <c r="I28" s="122"/>
      <c r="J28" s="634"/>
      <c r="K28" s="634"/>
      <c r="L28" s="122"/>
      <c r="M28" s="122"/>
      <c r="N28" s="122"/>
      <c r="O28" s="634"/>
      <c r="P28" s="634"/>
      <c r="Q28" s="122"/>
      <c r="R28" s="649"/>
      <c r="S28" s="649"/>
      <c r="T28" s="277"/>
      <c r="U28" s="639"/>
      <c r="V28" s="639"/>
      <c r="W28" s="277"/>
      <c r="X28" s="639"/>
      <c r="Y28" s="639"/>
    </row>
    <row r="29" spans="1:25" ht="20.100000000000001" customHeight="1">
      <c r="A29" s="634"/>
      <c r="B29" s="634"/>
      <c r="C29" s="228"/>
      <c r="D29" s="635"/>
      <c r="E29" s="635"/>
      <c r="F29" s="122"/>
      <c r="G29" s="634"/>
      <c r="H29" s="634"/>
      <c r="I29" s="122"/>
      <c r="J29" s="634"/>
      <c r="K29" s="634"/>
      <c r="L29" s="122"/>
      <c r="M29" s="122"/>
      <c r="N29" s="122"/>
      <c r="O29" s="634"/>
      <c r="P29" s="634"/>
      <c r="Q29" s="122"/>
      <c r="R29" s="649"/>
      <c r="S29" s="649"/>
      <c r="T29" s="277"/>
      <c r="U29" s="639"/>
      <c r="V29" s="639"/>
      <c r="W29" s="277"/>
      <c r="X29" s="639"/>
      <c r="Y29" s="639"/>
    </row>
    <row r="30" spans="1:25" ht="20.100000000000001" customHeight="1">
      <c r="A30" s="634"/>
      <c r="B30" s="634"/>
      <c r="C30" s="228"/>
      <c r="D30" s="635"/>
      <c r="E30" s="635"/>
      <c r="F30" s="122"/>
      <c r="G30" s="634"/>
      <c r="H30" s="634"/>
      <c r="I30" s="122"/>
      <c r="J30" s="634"/>
      <c r="K30" s="634"/>
      <c r="L30" s="122"/>
      <c r="M30" s="122"/>
      <c r="N30" s="122"/>
      <c r="O30" s="634"/>
      <c r="P30" s="634"/>
      <c r="Q30" s="122"/>
      <c r="R30" s="649"/>
      <c r="S30" s="649"/>
      <c r="T30" s="277"/>
      <c r="U30" s="639"/>
      <c r="V30" s="639"/>
      <c r="W30" s="277"/>
      <c r="X30" s="639"/>
      <c r="Y30" s="639"/>
    </row>
    <row r="31" spans="1:25" ht="20.100000000000001" customHeight="1">
      <c r="A31" s="634"/>
      <c r="B31" s="634"/>
      <c r="C31" s="228"/>
      <c r="D31" s="635"/>
      <c r="E31" s="635"/>
      <c r="F31" s="122"/>
      <c r="G31" s="634"/>
      <c r="H31" s="634"/>
      <c r="I31" s="122"/>
      <c r="J31" s="634"/>
      <c r="K31" s="634"/>
      <c r="L31" s="122"/>
      <c r="M31" s="122"/>
      <c r="N31" s="122"/>
      <c r="O31" s="634"/>
      <c r="P31" s="634"/>
      <c r="Q31" s="122"/>
      <c r="R31" s="649"/>
      <c r="S31" s="649"/>
      <c r="T31" s="277"/>
      <c r="U31" s="639"/>
      <c r="V31" s="639"/>
      <c r="W31" s="277"/>
      <c r="X31" s="639"/>
      <c r="Y31" s="639"/>
    </row>
    <row r="32" spans="1:25" ht="20.100000000000001" customHeight="1">
      <c r="A32" s="634"/>
      <c r="B32" s="634"/>
      <c r="C32" s="228"/>
      <c r="D32" s="635"/>
      <c r="E32" s="635"/>
      <c r="F32" s="122"/>
      <c r="G32" s="634"/>
      <c r="H32" s="634"/>
      <c r="I32" s="122"/>
      <c r="J32" s="634"/>
      <c r="K32" s="634"/>
      <c r="L32" s="122"/>
      <c r="M32" s="122"/>
      <c r="N32" s="122"/>
      <c r="O32" s="634"/>
      <c r="P32" s="634"/>
      <c r="Q32" s="122"/>
      <c r="R32" s="649"/>
      <c r="S32" s="649"/>
      <c r="T32" s="277"/>
      <c r="U32" s="639"/>
      <c r="V32" s="639"/>
      <c r="W32" s="277"/>
      <c r="X32" s="639"/>
      <c r="Y32" s="639"/>
    </row>
    <row r="33" spans="1:28" ht="20.100000000000001" customHeight="1">
      <c r="A33" s="634"/>
      <c r="B33" s="634"/>
      <c r="C33" s="228"/>
      <c r="D33" s="635"/>
      <c r="E33" s="635"/>
      <c r="F33" s="122"/>
      <c r="G33" s="634"/>
      <c r="H33" s="634"/>
      <c r="I33" s="122"/>
      <c r="J33" s="634"/>
      <c r="K33" s="634"/>
      <c r="L33" s="122"/>
      <c r="M33" s="122"/>
      <c r="N33" s="122"/>
      <c r="O33" s="634"/>
      <c r="P33" s="634"/>
      <c r="Q33" s="122"/>
      <c r="R33" s="649"/>
      <c r="S33" s="649"/>
      <c r="T33" s="277"/>
      <c r="U33" s="639"/>
      <c r="V33" s="639"/>
      <c r="W33" s="277"/>
      <c r="X33" s="639"/>
      <c r="Y33" s="639"/>
    </row>
    <row r="34" spans="1:28" ht="20.100000000000001" customHeight="1">
      <c r="A34" s="634"/>
      <c r="B34" s="634"/>
      <c r="C34" s="228"/>
      <c r="D34" s="635"/>
      <c r="E34" s="635"/>
      <c r="F34" s="122"/>
      <c r="G34" s="634"/>
      <c r="H34" s="634"/>
      <c r="I34" s="122"/>
      <c r="J34" s="634"/>
      <c r="K34" s="634"/>
      <c r="L34" s="122"/>
      <c r="M34" s="122"/>
      <c r="N34" s="122"/>
      <c r="O34" s="634"/>
      <c r="P34" s="634"/>
      <c r="Q34" s="122"/>
      <c r="R34" s="649"/>
      <c r="S34" s="649"/>
      <c r="T34" s="277"/>
      <c r="U34" s="639"/>
      <c r="V34" s="639"/>
      <c r="W34" s="277"/>
      <c r="X34" s="639"/>
      <c r="Y34" s="639"/>
    </row>
    <row r="35" spans="1:28" ht="20.100000000000001" customHeight="1">
      <c r="A35" s="634"/>
      <c r="B35" s="634"/>
      <c r="C35" s="228"/>
      <c r="D35" s="635"/>
      <c r="E35" s="635"/>
      <c r="F35" s="122"/>
      <c r="G35" s="634"/>
      <c r="H35" s="634"/>
      <c r="I35" s="122"/>
      <c r="J35" s="634"/>
      <c r="K35" s="634"/>
      <c r="L35" s="122"/>
      <c r="M35" s="122"/>
      <c r="N35" s="122"/>
      <c r="O35" s="634"/>
      <c r="P35" s="634"/>
      <c r="Q35" s="122"/>
      <c r="R35" s="649"/>
      <c r="S35" s="649"/>
      <c r="T35" s="277"/>
      <c r="U35" s="639"/>
      <c r="V35" s="639"/>
      <c r="W35" s="277"/>
      <c r="X35" s="639"/>
      <c r="Y35" s="639"/>
    </row>
    <row r="36" spans="1:28" ht="20.100000000000001" customHeight="1">
      <c r="A36" s="634"/>
      <c r="B36" s="634"/>
      <c r="C36" s="228"/>
      <c r="D36" s="635"/>
      <c r="E36" s="635"/>
      <c r="F36" s="122"/>
      <c r="G36" s="634"/>
      <c r="H36" s="634"/>
      <c r="I36" s="122"/>
      <c r="J36" s="634"/>
      <c r="K36" s="634"/>
      <c r="L36" s="122"/>
      <c r="M36" s="122"/>
      <c r="N36" s="122"/>
      <c r="O36" s="634"/>
      <c r="P36" s="634"/>
      <c r="Q36" s="122"/>
      <c r="R36" s="649"/>
      <c r="S36" s="649"/>
      <c r="T36" s="277"/>
      <c r="U36" s="639"/>
      <c r="V36" s="639"/>
      <c r="W36" s="277"/>
      <c r="X36" s="639"/>
      <c r="Y36" s="639"/>
    </row>
    <row r="37" spans="1:28" ht="20.100000000000001" customHeight="1">
      <c r="A37" s="634"/>
      <c r="B37" s="634"/>
      <c r="C37" s="228"/>
      <c r="D37" s="635"/>
      <c r="E37" s="635"/>
      <c r="F37" s="122"/>
      <c r="G37" s="634"/>
      <c r="H37" s="634"/>
      <c r="I37" s="122"/>
      <c r="J37" s="634"/>
      <c r="K37" s="634"/>
      <c r="L37" s="122"/>
      <c r="M37" s="122"/>
      <c r="N37" s="122"/>
      <c r="O37" s="634"/>
      <c r="P37" s="634"/>
      <c r="Q37" s="122"/>
      <c r="R37" s="649"/>
      <c r="S37" s="649"/>
      <c r="T37" s="277"/>
      <c r="U37" s="639"/>
      <c r="V37" s="639"/>
      <c r="W37" s="277"/>
      <c r="X37" s="639"/>
      <c r="Y37" s="639"/>
    </row>
    <row r="38" spans="1:28" ht="20.100000000000001" customHeight="1">
      <c r="A38" s="6"/>
      <c r="B38" s="6"/>
      <c r="C38" s="6"/>
      <c r="D38" s="6"/>
      <c r="E38" s="6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6"/>
      <c r="Y38" s="6"/>
      <c r="Z38" s="6"/>
    </row>
    <row r="39" spans="1:28" ht="20.100000000000001" customHeight="1">
      <c r="A39" s="59" t="s">
        <v>112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V39" s="627" t="s">
        <v>118</v>
      </c>
      <c r="W39" s="627"/>
      <c r="X39" s="236" t="s">
        <v>117</v>
      </c>
      <c r="Y39" s="236" t="s">
        <v>119</v>
      </c>
    </row>
    <row r="40" spans="1:28" ht="18" customHeight="1">
      <c r="A40" s="397" t="s">
        <v>78</v>
      </c>
      <c r="B40" s="394" t="s">
        <v>4</v>
      </c>
      <c r="C40" s="403">
        <v>0.375</v>
      </c>
      <c r="D40" s="403"/>
      <c r="E40" s="395" t="str">
        <f>A9</f>
        <v>ＦＣアリーバ</v>
      </c>
      <c r="F40" s="395"/>
      <c r="G40" s="395"/>
      <c r="H40" s="395"/>
      <c r="I40" s="395"/>
      <c r="J40" s="496">
        <f>L40+L41</f>
        <v>0</v>
      </c>
      <c r="K40" s="641" t="s">
        <v>21</v>
      </c>
      <c r="L40" s="233">
        <v>0</v>
      </c>
      <c r="M40" s="233" t="s">
        <v>39</v>
      </c>
      <c r="N40" s="233">
        <v>1</v>
      </c>
      <c r="O40" s="641" t="s">
        <v>23</v>
      </c>
      <c r="P40" s="496">
        <f>N40+N41</f>
        <v>3</v>
      </c>
      <c r="Q40" s="643" t="str">
        <f>D9</f>
        <v>ＪＦＣアミスタ市貝</v>
      </c>
      <c r="R40" s="643"/>
      <c r="S40" s="643"/>
      <c r="T40" s="643"/>
      <c r="U40" s="643"/>
      <c r="V40" s="627" t="s">
        <v>24</v>
      </c>
      <c r="W40" s="627"/>
      <c r="X40" s="627" t="s">
        <v>117</v>
      </c>
      <c r="Y40" s="627">
        <v>5</v>
      </c>
      <c r="AB40" s="305"/>
    </row>
    <row r="41" spans="1:28" ht="18" customHeight="1">
      <c r="A41" s="397"/>
      <c r="B41" s="394"/>
      <c r="C41" s="403"/>
      <c r="D41" s="403"/>
      <c r="E41" s="395"/>
      <c r="F41" s="395"/>
      <c r="G41" s="395"/>
      <c r="H41" s="395"/>
      <c r="I41" s="395"/>
      <c r="J41" s="496"/>
      <c r="K41" s="641"/>
      <c r="L41" s="233">
        <v>0</v>
      </c>
      <c r="M41" s="233" t="s">
        <v>39</v>
      </c>
      <c r="N41" s="233">
        <v>2</v>
      </c>
      <c r="O41" s="641"/>
      <c r="P41" s="496"/>
      <c r="Q41" s="643"/>
      <c r="R41" s="643"/>
      <c r="S41" s="643"/>
      <c r="T41" s="643"/>
      <c r="U41" s="643"/>
      <c r="V41" s="627"/>
      <c r="W41" s="627"/>
      <c r="X41" s="627"/>
      <c r="Y41" s="627"/>
    </row>
    <row r="42" spans="1:28" ht="10.050000000000001" customHeight="1">
      <c r="A42" s="229"/>
      <c r="B42" s="227"/>
      <c r="C42" s="231"/>
      <c r="D42" s="231"/>
      <c r="E42" s="228"/>
      <c r="F42" s="228"/>
      <c r="G42" s="228"/>
      <c r="H42" s="228"/>
      <c r="I42" s="228"/>
      <c r="J42" s="233"/>
      <c r="K42" s="237"/>
      <c r="L42" s="233"/>
      <c r="M42" s="233"/>
      <c r="N42" s="233"/>
      <c r="O42" s="237"/>
      <c r="P42" s="233"/>
      <c r="Q42" s="228"/>
      <c r="R42" s="228"/>
      <c r="S42" s="228"/>
      <c r="T42" s="228"/>
      <c r="V42" s="17"/>
      <c r="W42" s="232"/>
      <c r="X42" s="232"/>
      <c r="Y42" s="232"/>
    </row>
    <row r="43" spans="1:28" ht="18" customHeight="1">
      <c r="A43" s="397" t="s">
        <v>40</v>
      </c>
      <c r="B43" s="394" t="s">
        <v>4</v>
      </c>
      <c r="C43" s="403">
        <v>0.375</v>
      </c>
      <c r="D43" s="403"/>
      <c r="E43" s="395" t="str">
        <f>G9</f>
        <v>ＴＥＡＭ　é ｘｉｔｏ　　　</v>
      </c>
      <c r="F43" s="395"/>
      <c r="G43" s="395"/>
      <c r="H43" s="395"/>
      <c r="I43" s="395"/>
      <c r="J43" s="496">
        <f>L43+L44</f>
        <v>0</v>
      </c>
      <c r="K43" s="641" t="s">
        <v>21</v>
      </c>
      <c r="L43" s="233">
        <v>0</v>
      </c>
      <c r="M43" s="233" t="s">
        <v>39</v>
      </c>
      <c r="N43" s="233">
        <v>1</v>
      </c>
      <c r="O43" s="641" t="s">
        <v>23</v>
      </c>
      <c r="P43" s="496">
        <f>N43+N44</f>
        <v>4</v>
      </c>
      <c r="Q43" s="650" t="str">
        <f>J9</f>
        <v>清原陽東サッカースポーツ少年団</v>
      </c>
      <c r="R43" s="650"/>
      <c r="S43" s="650"/>
      <c r="T43" s="650"/>
      <c r="U43" s="650"/>
      <c r="V43" s="627" t="s">
        <v>24</v>
      </c>
      <c r="W43" s="627"/>
      <c r="X43" s="627" t="s">
        <v>117</v>
      </c>
      <c r="Y43" s="627">
        <v>6</v>
      </c>
    </row>
    <row r="44" spans="1:28" ht="18" customHeight="1">
      <c r="A44" s="397"/>
      <c r="B44" s="394"/>
      <c r="C44" s="403"/>
      <c r="D44" s="403"/>
      <c r="E44" s="395"/>
      <c r="F44" s="395"/>
      <c r="G44" s="395"/>
      <c r="H44" s="395"/>
      <c r="I44" s="395"/>
      <c r="J44" s="496"/>
      <c r="K44" s="641"/>
      <c r="L44" s="233">
        <v>0</v>
      </c>
      <c r="M44" s="233" t="s">
        <v>39</v>
      </c>
      <c r="N44" s="233">
        <v>3</v>
      </c>
      <c r="O44" s="641"/>
      <c r="P44" s="496"/>
      <c r="Q44" s="650"/>
      <c r="R44" s="650"/>
      <c r="S44" s="650"/>
      <c r="T44" s="650"/>
      <c r="U44" s="650"/>
      <c r="V44" s="627"/>
      <c r="W44" s="627"/>
      <c r="X44" s="627"/>
      <c r="Y44" s="627"/>
    </row>
    <row r="45" spans="1:28" ht="10.050000000000001" customHeight="1">
      <c r="A45" s="229"/>
      <c r="B45" s="227"/>
      <c r="E45" s="228"/>
      <c r="F45" s="228"/>
      <c r="G45" s="228"/>
      <c r="H45" s="228"/>
      <c r="I45" s="228"/>
      <c r="J45" s="233"/>
      <c r="K45" s="237"/>
      <c r="L45" s="233"/>
      <c r="M45" s="233"/>
      <c r="N45" s="233"/>
      <c r="O45" s="237"/>
      <c r="P45" s="233"/>
      <c r="Q45" s="228"/>
      <c r="R45" s="228"/>
      <c r="S45" s="228"/>
      <c r="T45" s="228"/>
      <c r="V45" s="17"/>
      <c r="W45" s="232"/>
      <c r="X45" s="232"/>
      <c r="Y45" s="232"/>
    </row>
    <row r="46" spans="1:28" ht="18" customHeight="1">
      <c r="A46" s="397" t="s">
        <v>78</v>
      </c>
      <c r="B46" s="394" t="s">
        <v>5</v>
      </c>
      <c r="C46" s="403">
        <v>0.39930555555555558</v>
      </c>
      <c r="D46" s="403"/>
      <c r="E46" s="395" t="str">
        <f>A27</f>
        <v>Ｐｅｇａｓｕｓ藤岡２００７</v>
      </c>
      <c r="F46" s="395"/>
      <c r="G46" s="395"/>
      <c r="H46" s="395"/>
      <c r="I46" s="395"/>
      <c r="J46" s="496">
        <f>L46+L47</f>
        <v>0</v>
      </c>
      <c r="K46" s="641" t="s">
        <v>21</v>
      </c>
      <c r="L46" s="233">
        <v>0</v>
      </c>
      <c r="M46" s="233" t="s">
        <v>39</v>
      </c>
      <c r="N46" s="233">
        <v>2</v>
      </c>
      <c r="O46" s="641" t="s">
        <v>23</v>
      </c>
      <c r="P46" s="496">
        <f>N46+N47</f>
        <v>6</v>
      </c>
      <c r="Q46" s="643" t="str">
        <f>D27</f>
        <v>ＦＣ　ＶＡＬＯＮ</v>
      </c>
      <c r="R46" s="643"/>
      <c r="S46" s="643"/>
      <c r="T46" s="643"/>
      <c r="U46" s="643"/>
      <c r="V46" s="627" t="s">
        <v>24</v>
      </c>
      <c r="W46" s="627"/>
      <c r="X46" s="627" t="s">
        <v>117</v>
      </c>
      <c r="Y46" s="627">
        <v>13</v>
      </c>
    </row>
    <row r="47" spans="1:28" ht="18" customHeight="1">
      <c r="A47" s="397"/>
      <c r="B47" s="394"/>
      <c r="C47" s="403"/>
      <c r="D47" s="403"/>
      <c r="E47" s="395"/>
      <c r="F47" s="395"/>
      <c r="G47" s="395"/>
      <c r="H47" s="395"/>
      <c r="I47" s="395"/>
      <c r="J47" s="496"/>
      <c r="K47" s="641"/>
      <c r="L47" s="233">
        <v>0</v>
      </c>
      <c r="M47" s="233" t="s">
        <v>39</v>
      </c>
      <c r="N47" s="233">
        <v>4</v>
      </c>
      <c r="O47" s="641"/>
      <c r="P47" s="496"/>
      <c r="Q47" s="643"/>
      <c r="R47" s="643"/>
      <c r="S47" s="643"/>
      <c r="T47" s="643"/>
      <c r="U47" s="643"/>
      <c r="V47" s="627"/>
      <c r="W47" s="627"/>
      <c r="X47" s="627"/>
      <c r="Y47" s="627"/>
    </row>
    <row r="48" spans="1:28" ht="10.050000000000001" customHeight="1">
      <c r="A48" s="229"/>
      <c r="B48" s="227"/>
      <c r="C48" s="231"/>
      <c r="D48" s="231"/>
      <c r="E48" s="228"/>
      <c r="F48" s="228"/>
      <c r="G48" s="228"/>
      <c r="H48" s="228"/>
      <c r="I48" s="228"/>
      <c r="J48" s="233"/>
      <c r="K48" s="237"/>
      <c r="L48" s="233"/>
      <c r="M48" s="233"/>
      <c r="N48" s="233"/>
      <c r="O48" s="237"/>
      <c r="P48" s="233"/>
      <c r="Q48" s="228"/>
      <c r="R48" s="228"/>
      <c r="S48" s="228"/>
      <c r="T48" s="228"/>
      <c r="V48" s="17"/>
      <c r="W48" s="232"/>
      <c r="X48" s="232"/>
      <c r="Y48" s="232"/>
    </row>
    <row r="49" spans="1:28" ht="18" customHeight="1">
      <c r="A49" s="397" t="s">
        <v>40</v>
      </c>
      <c r="B49" s="394" t="s">
        <v>5</v>
      </c>
      <c r="C49" s="403">
        <v>0.39930555555555558</v>
      </c>
      <c r="D49" s="403"/>
      <c r="E49" s="395" t="str">
        <f>G27</f>
        <v>今市ジュニオール</v>
      </c>
      <c r="F49" s="395"/>
      <c r="G49" s="395"/>
      <c r="H49" s="395"/>
      <c r="I49" s="395"/>
      <c r="J49" s="496">
        <f>L49+L50</f>
        <v>0</v>
      </c>
      <c r="K49" s="641" t="s">
        <v>21</v>
      </c>
      <c r="L49" s="233">
        <v>0</v>
      </c>
      <c r="M49" s="233" t="s">
        <v>39</v>
      </c>
      <c r="N49" s="233">
        <v>0</v>
      </c>
      <c r="O49" s="641" t="s">
        <v>23</v>
      </c>
      <c r="P49" s="496">
        <f>N49+N50</f>
        <v>1</v>
      </c>
      <c r="Q49" s="643" t="str">
        <f>J27</f>
        <v>Ｋ－ＷＥＳＴ．ＦＣ２００１</v>
      </c>
      <c r="R49" s="643"/>
      <c r="S49" s="643"/>
      <c r="T49" s="643"/>
      <c r="U49" s="643"/>
      <c r="V49" s="627" t="s">
        <v>24</v>
      </c>
      <c r="W49" s="627"/>
      <c r="X49" s="627" t="s">
        <v>117</v>
      </c>
      <c r="Y49" s="627">
        <v>14</v>
      </c>
    </row>
    <row r="50" spans="1:28" ht="18" customHeight="1">
      <c r="A50" s="397"/>
      <c r="B50" s="394"/>
      <c r="C50" s="403"/>
      <c r="D50" s="403"/>
      <c r="E50" s="395"/>
      <c r="F50" s="395"/>
      <c r="G50" s="395"/>
      <c r="H50" s="395"/>
      <c r="I50" s="395"/>
      <c r="J50" s="496"/>
      <c r="K50" s="641"/>
      <c r="L50" s="233">
        <v>0</v>
      </c>
      <c r="M50" s="233" t="s">
        <v>39</v>
      </c>
      <c r="N50" s="233">
        <v>1</v>
      </c>
      <c r="O50" s="641"/>
      <c r="P50" s="496"/>
      <c r="Q50" s="643"/>
      <c r="R50" s="643"/>
      <c r="S50" s="643"/>
      <c r="T50" s="643"/>
      <c r="U50" s="643"/>
      <c r="V50" s="627"/>
      <c r="W50" s="627"/>
      <c r="X50" s="627"/>
      <c r="Y50" s="627"/>
    </row>
    <row r="51" spans="1:28" ht="10.050000000000001" customHeight="1">
      <c r="A51" s="229"/>
      <c r="B51" s="227"/>
      <c r="C51" s="231"/>
      <c r="D51" s="231"/>
      <c r="E51" s="228"/>
      <c r="F51" s="228"/>
      <c r="G51" s="228"/>
      <c r="H51" s="228"/>
      <c r="I51" s="228"/>
      <c r="J51" s="233"/>
      <c r="K51" s="237"/>
      <c r="L51" s="233"/>
      <c r="M51" s="233"/>
      <c r="N51" s="233"/>
      <c r="O51" s="237"/>
      <c r="P51" s="233"/>
      <c r="Q51" s="228"/>
      <c r="R51" s="228"/>
      <c r="S51" s="228"/>
      <c r="T51" s="228"/>
      <c r="V51" s="17"/>
      <c r="W51" s="232"/>
      <c r="X51" s="232"/>
      <c r="Y51" s="232"/>
    </row>
    <row r="52" spans="1:28" ht="18" customHeight="1">
      <c r="A52" s="397" t="s">
        <v>78</v>
      </c>
      <c r="B52" s="394" t="s">
        <v>6</v>
      </c>
      <c r="C52" s="403">
        <v>0.4236111111111111</v>
      </c>
      <c r="D52" s="403"/>
      <c r="E52" s="643" t="str">
        <f>O9</f>
        <v>亀山サッカークラブ</v>
      </c>
      <c r="F52" s="643"/>
      <c r="G52" s="643"/>
      <c r="H52" s="643"/>
      <c r="I52" s="643"/>
      <c r="J52" s="496">
        <f>L52+L53</f>
        <v>4</v>
      </c>
      <c r="K52" s="641" t="s">
        <v>21</v>
      </c>
      <c r="L52" s="233">
        <v>1</v>
      </c>
      <c r="M52" s="233" t="s">
        <v>39</v>
      </c>
      <c r="N52" s="233">
        <v>0</v>
      </c>
      <c r="O52" s="641" t="s">
        <v>23</v>
      </c>
      <c r="P52" s="496">
        <f>N52+N53</f>
        <v>0</v>
      </c>
      <c r="Q52" s="395" t="str">
        <f>R9</f>
        <v>北押原ＦＣ</v>
      </c>
      <c r="R52" s="395"/>
      <c r="S52" s="395"/>
      <c r="T52" s="395"/>
      <c r="U52" s="395"/>
      <c r="V52" s="627" t="s">
        <v>24</v>
      </c>
      <c r="W52" s="627"/>
      <c r="X52" s="627" t="s">
        <v>117</v>
      </c>
      <c r="Y52" s="627">
        <v>1</v>
      </c>
      <c r="AB52" s="305"/>
    </row>
    <row r="53" spans="1:28" ht="18" customHeight="1">
      <c r="A53" s="397"/>
      <c r="B53" s="394"/>
      <c r="C53" s="403"/>
      <c r="D53" s="403"/>
      <c r="E53" s="643"/>
      <c r="F53" s="643"/>
      <c r="G53" s="643"/>
      <c r="H53" s="643"/>
      <c r="I53" s="643"/>
      <c r="J53" s="496"/>
      <c r="K53" s="641"/>
      <c r="L53" s="233">
        <v>3</v>
      </c>
      <c r="M53" s="233" t="s">
        <v>39</v>
      </c>
      <c r="N53" s="233">
        <v>0</v>
      </c>
      <c r="O53" s="641"/>
      <c r="P53" s="496"/>
      <c r="Q53" s="395"/>
      <c r="R53" s="395"/>
      <c r="S53" s="395"/>
      <c r="T53" s="395"/>
      <c r="U53" s="395"/>
      <c r="V53" s="627"/>
      <c r="W53" s="627"/>
      <c r="X53" s="627"/>
      <c r="Y53" s="627"/>
    </row>
    <row r="54" spans="1:28" ht="10.050000000000001" customHeight="1">
      <c r="A54" s="229"/>
      <c r="B54" s="227"/>
      <c r="C54" s="231"/>
      <c r="D54" s="231"/>
      <c r="E54" s="228"/>
      <c r="F54" s="228"/>
      <c r="G54" s="228"/>
      <c r="H54" s="228"/>
      <c r="I54" s="228"/>
      <c r="J54" s="233"/>
      <c r="K54" s="237"/>
      <c r="L54" s="233"/>
      <c r="M54" s="233"/>
      <c r="N54" s="233"/>
      <c r="O54" s="237"/>
      <c r="P54" s="233"/>
      <c r="Q54" s="228"/>
      <c r="R54" s="228"/>
      <c r="S54" s="228"/>
      <c r="T54" s="228"/>
      <c r="V54" s="17"/>
      <c r="W54" s="232"/>
      <c r="X54" s="232"/>
      <c r="Y54" s="232"/>
    </row>
    <row r="55" spans="1:28" ht="18" customHeight="1">
      <c r="A55" s="397" t="s">
        <v>40</v>
      </c>
      <c r="B55" s="394" t="s">
        <v>6</v>
      </c>
      <c r="C55" s="403">
        <v>0.4236111111111111</v>
      </c>
      <c r="D55" s="403"/>
      <c r="E55" s="644" t="str">
        <f>U9</f>
        <v>ＦＣ　ＣＡＳＡ　ＦＯＲＴＵＮＡ　ＯＹＡＭＡ</v>
      </c>
      <c r="F55" s="644"/>
      <c r="G55" s="644"/>
      <c r="H55" s="644"/>
      <c r="I55" s="644"/>
      <c r="J55" s="496">
        <f>L55+L56</f>
        <v>0</v>
      </c>
      <c r="K55" s="641" t="s">
        <v>21</v>
      </c>
      <c r="L55" s="233">
        <v>0</v>
      </c>
      <c r="M55" s="233" t="s">
        <v>39</v>
      </c>
      <c r="N55" s="233">
        <v>2</v>
      </c>
      <c r="O55" s="641" t="s">
        <v>23</v>
      </c>
      <c r="P55" s="496">
        <f>N55+N56</f>
        <v>4</v>
      </c>
      <c r="Q55" s="643" t="str">
        <f>X9</f>
        <v>大谷北ＦＣフォルテ</v>
      </c>
      <c r="R55" s="643"/>
      <c r="S55" s="643"/>
      <c r="T55" s="643"/>
      <c r="U55" s="643"/>
      <c r="V55" s="627" t="s">
        <v>24</v>
      </c>
      <c r="W55" s="627"/>
      <c r="X55" s="627" t="s">
        <v>117</v>
      </c>
      <c r="Y55" s="627">
        <v>2</v>
      </c>
    </row>
    <row r="56" spans="1:28" ht="18" customHeight="1">
      <c r="A56" s="397"/>
      <c r="B56" s="394"/>
      <c r="C56" s="403"/>
      <c r="D56" s="403"/>
      <c r="E56" s="644"/>
      <c r="F56" s="644"/>
      <c r="G56" s="644"/>
      <c r="H56" s="644"/>
      <c r="I56" s="644"/>
      <c r="J56" s="496"/>
      <c r="K56" s="641"/>
      <c r="L56" s="233">
        <v>0</v>
      </c>
      <c r="M56" s="233" t="s">
        <v>39</v>
      </c>
      <c r="N56" s="233">
        <v>2</v>
      </c>
      <c r="O56" s="641"/>
      <c r="P56" s="496"/>
      <c r="Q56" s="643"/>
      <c r="R56" s="643"/>
      <c r="S56" s="643"/>
      <c r="T56" s="643"/>
      <c r="U56" s="643"/>
      <c r="V56" s="627"/>
      <c r="W56" s="627"/>
      <c r="X56" s="627"/>
      <c r="Y56" s="627"/>
    </row>
    <row r="57" spans="1:28" ht="10.050000000000001" customHeight="1">
      <c r="A57" s="229"/>
      <c r="B57" s="227"/>
      <c r="C57" s="231"/>
      <c r="D57" s="231"/>
      <c r="E57" s="228"/>
      <c r="F57" s="228"/>
      <c r="G57" s="228"/>
      <c r="H57" s="228"/>
      <c r="I57" s="228"/>
      <c r="J57" s="233"/>
      <c r="K57" s="237"/>
      <c r="L57" s="233"/>
      <c r="M57" s="233"/>
      <c r="N57" s="233"/>
      <c r="O57" s="237"/>
      <c r="P57" s="233"/>
      <c r="Q57" s="228"/>
      <c r="R57" s="228"/>
      <c r="S57" s="228"/>
      <c r="T57" s="228"/>
      <c r="V57" s="17"/>
      <c r="W57" s="232"/>
      <c r="X57" s="232"/>
      <c r="Y57" s="232"/>
    </row>
    <row r="58" spans="1:28" ht="18" customHeight="1">
      <c r="A58" s="397" t="s">
        <v>78</v>
      </c>
      <c r="B58" s="394" t="s">
        <v>7</v>
      </c>
      <c r="C58" s="403">
        <v>0.44791666666666669</v>
      </c>
      <c r="D58" s="403"/>
      <c r="E58" s="395" t="str">
        <f>O27</f>
        <v>Ｆ．Ｃ．栃木ジュニア</v>
      </c>
      <c r="F58" s="395"/>
      <c r="G58" s="395"/>
      <c r="H58" s="395"/>
      <c r="I58" s="395"/>
      <c r="J58" s="496">
        <f>L58+L59</f>
        <v>1</v>
      </c>
      <c r="K58" s="641" t="s">
        <v>21</v>
      </c>
      <c r="L58" s="233">
        <v>1</v>
      </c>
      <c r="M58" s="233" t="s">
        <v>39</v>
      </c>
      <c r="N58" s="233">
        <v>1</v>
      </c>
      <c r="O58" s="641" t="s">
        <v>23</v>
      </c>
      <c r="P58" s="496">
        <f>N58+N59</f>
        <v>1</v>
      </c>
      <c r="Q58" s="651" t="str">
        <f>R27</f>
        <v>那須野ヶ原ＦＣボンジボーラ　ブルー</v>
      </c>
      <c r="R58" s="651"/>
      <c r="S58" s="651"/>
      <c r="T58" s="651"/>
      <c r="U58" s="651"/>
      <c r="V58" s="627" t="s">
        <v>24</v>
      </c>
      <c r="W58" s="627"/>
      <c r="X58" s="627" t="s">
        <v>117</v>
      </c>
      <c r="Y58" s="627">
        <v>9</v>
      </c>
    </row>
    <row r="59" spans="1:28" ht="18" customHeight="1">
      <c r="A59" s="397"/>
      <c r="B59" s="394"/>
      <c r="C59" s="403"/>
      <c r="D59" s="403"/>
      <c r="E59" s="395"/>
      <c r="F59" s="395"/>
      <c r="G59" s="395"/>
      <c r="H59" s="395"/>
      <c r="I59" s="395"/>
      <c r="J59" s="496"/>
      <c r="K59" s="641"/>
      <c r="L59" s="233">
        <v>0</v>
      </c>
      <c r="M59" s="233" t="s">
        <v>39</v>
      </c>
      <c r="N59" s="233">
        <v>0</v>
      </c>
      <c r="O59" s="641"/>
      <c r="P59" s="496"/>
      <c r="Q59" s="651"/>
      <c r="R59" s="651"/>
      <c r="S59" s="651"/>
      <c r="T59" s="651"/>
      <c r="U59" s="651"/>
      <c r="V59" s="627"/>
      <c r="W59" s="627"/>
      <c r="X59" s="627"/>
      <c r="Y59" s="627"/>
    </row>
    <row r="60" spans="1:28" ht="18" customHeight="1">
      <c r="A60" s="229"/>
      <c r="B60" s="227"/>
      <c r="C60" s="231"/>
      <c r="D60" s="231"/>
      <c r="E60" s="228"/>
      <c r="F60" s="228"/>
      <c r="G60" s="228"/>
      <c r="H60" s="228"/>
      <c r="I60" s="228"/>
      <c r="J60" s="233"/>
      <c r="K60" s="327" t="s">
        <v>545</v>
      </c>
      <c r="L60" s="233">
        <v>1</v>
      </c>
      <c r="M60" s="233" t="s">
        <v>39</v>
      </c>
      <c r="N60" s="233">
        <v>2</v>
      </c>
      <c r="O60" s="237"/>
      <c r="P60" s="233"/>
      <c r="Q60" s="228"/>
      <c r="R60" s="228"/>
      <c r="S60" s="228"/>
      <c r="T60" s="228"/>
      <c r="U60" s="228"/>
      <c r="V60" s="236"/>
      <c r="W60" s="236"/>
      <c r="X60" s="236"/>
      <c r="Y60" s="236"/>
    </row>
    <row r="61" spans="1:28" ht="10.050000000000001" customHeight="1">
      <c r="A61" s="229"/>
      <c r="B61" s="306"/>
      <c r="C61" s="231"/>
      <c r="D61" s="231"/>
      <c r="E61" s="307"/>
      <c r="F61" s="307"/>
      <c r="G61" s="307"/>
      <c r="H61" s="307"/>
      <c r="I61" s="307"/>
      <c r="Q61" s="309"/>
      <c r="R61" s="309"/>
      <c r="S61" s="309"/>
      <c r="T61" s="309"/>
      <c r="U61" s="310"/>
      <c r="V61" s="6"/>
      <c r="W61" s="61"/>
      <c r="X61" s="61"/>
      <c r="Y61" s="61"/>
    </row>
    <row r="62" spans="1:28" ht="18" customHeight="1">
      <c r="A62" s="397" t="s">
        <v>40</v>
      </c>
      <c r="B62" s="394" t="s">
        <v>7</v>
      </c>
      <c r="C62" s="403">
        <v>0.44791666666666669</v>
      </c>
      <c r="D62" s="403"/>
      <c r="E62" s="651" t="str">
        <f>U27</f>
        <v>ＫＯＨＡＲＵ　ＰＲＯＵＤ栃木フットボールクラブ</v>
      </c>
      <c r="F62" s="651"/>
      <c r="G62" s="651"/>
      <c r="H62" s="651"/>
      <c r="I62" s="651"/>
      <c r="J62" s="496">
        <f>L62+L63</f>
        <v>3</v>
      </c>
      <c r="K62" s="641" t="s">
        <v>21</v>
      </c>
      <c r="L62" s="233">
        <v>1</v>
      </c>
      <c r="M62" s="233" t="s">
        <v>39</v>
      </c>
      <c r="N62" s="233">
        <v>0</v>
      </c>
      <c r="O62" s="641" t="s">
        <v>23</v>
      </c>
      <c r="P62" s="496">
        <f>N62+N63</f>
        <v>1</v>
      </c>
      <c r="Q62" s="644" t="str">
        <f>X27</f>
        <v>ＭＯＲＡＮＧＯ栃木フットボールクラブＵ１２</v>
      </c>
      <c r="R62" s="644"/>
      <c r="S62" s="644"/>
      <c r="T62" s="644"/>
      <c r="U62" s="644"/>
      <c r="V62" s="627" t="s">
        <v>24</v>
      </c>
      <c r="W62" s="627"/>
      <c r="X62" s="627" t="s">
        <v>117</v>
      </c>
      <c r="Y62" s="627">
        <v>10</v>
      </c>
    </row>
    <row r="63" spans="1:28" ht="18" customHeight="1">
      <c r="A63" s="397"/>
      <c r="B63" s="394"/>
      <c r="C63" s="403"/>
      <c r="D63" s="403"/>
      <c r="E63" s="651"/>
      <c r="F63" s="651"/>
      <c r="G63" s="651"/>
      <c r="H63" s="651"/>
      <c r="I63" s="651"/>
      <c r="J63" s="496"/>
      <c r="K63" s="641"/>
      <c r="L63" s="233">
        <v>2</v>
      </c>
      <c r="M63" s="233" t="s">
        <v>39</v>
      </c>
      <c r="N63" s="233">
        <v>1</v>
      </c>
      <c r="O63" s="641"/>
      <c r="P63" s="496"/>
      <c r="Q63" s="644"/>
      <c r="R63" s="644"/>
      <c r="S63" s="644"/>
      <c r="T63" s="644"/>
      <c r="U63" s="644"/>
      <c r="V63" s="627"/>
      <c r="W63" s="627"/>
      <c r="X63" s="627"/>
      <c r="Y63" s="627"/>
    </row>
    <row r="64" spans="1:28" ht="10.050000000000001" customHeight="1">
      <c r="A64" s="308"/>
      <c r="B64" s="306"/>
      <c r="C64" s="231"/>
      <c r="D64" s="231"/>
      <c r="E64" s="307"/>
      <c r="F64" s="307"/>
      <c r="G64" s="307"/>
      <c r="H64" s="307"/>
      <c r="I64" s="307"/>
      <c r="Q64" s="307"/>
      <c r="R64" s="307"/>
      <c r="S64" s="307"/>
      <c r="T64" s="307"/>
      <c r="W64" s="61"/>
      <c r="X64" s="61"/>
      <c r="Y64" s="61"/>
    </row>
    <row r="65" spans="1:25" ht="18" customHeight="1">
      <c r="A65" s="397" t="s">
        <v>78</v>
      </c>
      <c r="B65" s="394" t="s">
        <v>8</v>
      </c>
      <c r="C65" s="403">
        <v>0.47222222222222221</v>
      </c>
      <c r="D65" s="403"/>
      <c r="E65" s="643" t="str">
        <f>Q40</f>
        <v>ＪＦＣアミスタ市貝</v>
      </c>
      <c r="F65" s="643"/>
      <c r="G65" s="643"/>
      <c r="H65" s="643"/>
      <c r="I65" s="643"/>
      <c r="J65" s="496">
        <f>L65+L66</f>
        <v>8</v>
      </c>
      <c r="K65" s="641" t="s">
        <v>21</v>
      </c>
      <c r="L65" s="233">
        <v>4</v>
      </c>
      <c r="M65" s="233" t="s">
        <v>39</v>
      </c>
      <c r="N65" s="233">
        <v>0</v>
      </c>
      <c r="O65" s="641" t="s">
        <v>23</v>
      </c>
      <c r="P65" s="496">
        <f>N65+N66</f>
        <v>0</v>
      </c>
      <c r="Q65" s="652" t="str">
        <f>Q43</f>
        <v>清原陽東サッカースポーツ少年団</v>
      </c>
      <c r="R65" s="652"/>
      <c r="S65" s="652"/>
      <c r="T65" s="652"/>
      <c r="U65" s="652"/>
      <c r="V65" s="627" t="s">
        <v>24</v>
      </c>
      <c r="W65" s="627"/>
      <c r="X65" s="627" t="s">
        <v>117</v>
      </c>
      <c r="Y65" s="395">
        <v>7</v>
      </c>
    </row>
    <row r="66" spans="1:25" ht="18" customHeight="1">
      <c r="A66" s="397"/>
      <c r="B66" s="394"/>
      <c r="C66" s="403"/>
      <c r="D66" s="403"/>
      <c r="E66" s="643"/>
      <c r="F66" s="643"/>
      <c r="G66" s="643"/>
      <c r="H66" s="643"/>
      <c r="I66" s="643"/>
      <c r="J66" s="496"/>
      <c r="K66" s="641"/>
      <c r="L66" s="233">
        <v>4</v>
      </c>
      <c r="M66" s="233" t="s">
        <v>39</v>
      </c>
      <c r="N66" s="233">
        <v>0</v>
      </c>
      <c r="O66" s="641"/>
      <c r="P66" s="496"/>
      <c r="Q66" s="652"/>
      <c r="R66" s="652"/>
      <c r="S66" s="652"/>
      <c r="T66" s="652"/>
      <c r="U66" s="652"/>
      <c r="V66" s="627"/>
      <c r="W66" s="627"/>
      <c r="X66" s="627"/>
      <c r="Y66" s="395"/>
    </row>
    <row r="67" spans="1:25" ht="10.050000000000001" customHeight="1">
      <c r="A67" s="229"/>
      <c r="B67" s="306"/>
      <c r="C67" s="218"/>
      <c r="D67" s="218"/>
      <c r="E67" s="307"/>
      <c r="F67" s="307"/>
      <c r="G67" s="307"/>
      <c r="H67" s="307"/>
      <c r="I67" s="307"/>
      <c r="Q67" s="307"/>
      <c r="R67" s="307"/>
      <c r="S67" s="307"/>
      <c r="T67" s="307"/>
      <c r="W67" s="61"/>
      <c r="X67" s="61"/>
      <c r="Y67" s="61"/>
    </row>
    <row r="68" spans="1:25" ht="18" customHeight="1">
      <c r="A68" s="397" t="s">
        <v>40</v>
      </c>
      <c r="B68" s="394" t="s">
        <v>8</v>
      </c>
      <c r="C68" s="403">
        <v>0.47222222222222221</v>
      </c>
      <c r="D68" s="403"/>
      <c r="E68" s="643" t="str">
        <f>Q46</f>
        <v>ＦＣ　ＶＡＬＯＮ</v>
      </c>
      <c r="F68" s="643"/>
      <c r="G68" s="643"/>
      <c r="H68" s="643"/>
      <c r="I68" s="643"/>
      <c r="J68" s="496">
        <f>L68+L69</f>
        <v>4</v>
      </c>
      <c r="K68" s="641" t="s">
        <v>21</v>
      </c>
      <c r="L68" s="233">
        <v>3</v>
      </c>
      <c r="M68" s="233" t="s">
        <v>39</v>
      </c>
      <c r="N68" s="233">
        <v>0</v>
      </c>
      <c r="O68" s="641" t="s">
        <v>23</v>
      </c>
      <c r="P68" s="496">
        <f>N68+N69</f>
        <v>0</v>
      </c>
      <c r="Q68" s="395" t="str">
        <f>Q49</f>
        <v>Ｋ－ＷＥＳＴ．ＦＣ２００１</v>
      </c>
      <c r="R68" s="395"/>
      <c r="S68" s="395"/>
      <c r="T68" s="395"/>
      <c r="U68" s="395"/>
      <c r="V68" s="627" t="s">
        <v>24</v>
      </c>
      <c r="W68" s="627"/>
      <c r="X68" s="627" t="s">
        <v>117</v>
      </c>
      <c r="Y68" s="395">
        <v>15</v>
      </c>
    </row>
    <row r="69" spans="1:25" ht="18" customHeight="1">
      <c r="A69" s="397"/>
      <c r="B69" s="394"/>
      <c r="C69" s="403"/>
      <c r="D69" s="403"/>
      <c r="E69" s="643"/>
      <c r="F69" s="643"/>
      <c r="G69" s="643"/>
      <c r="H69" s="643"/>
      <c r="I69" s="643"/>
      <c r="J69" s="496"/>
      <c r="K69" s="641"/>
      <c r="L69" s="233">
        <v>1</v>
      </c>
      <c r="M69" s="233" t="s">
        <v>39</v>
      </c>
      <c r="N69" s="233">
        <v>0</v>
      </c>
      <c r="O69" s="641"/>
      <c r="P69" s="496"/>
      <c r="Q69" s="395"/>
      <c r="R69" s="395"/>
      <c r="S69" s="395"/>
      <c r="T69" s="395"/>
      <c r="U69" s="395"/>
      <c r="V69" s="627"/>
      <c r="W69" s="627"/>
      <c r="X69" s="627"/>
      <c r="Y69" s="395"/>
    </row>
    <row r="70" spans="1:25" ht="10.050000000000001" customHeight="1">
      <c r="A70" s="308"/>
      <c r="B70" s="306"/>
      <c r="C70" s="218"/>
      <c r="D70" s="218"/>
      <c r="E70" s="307"/>
      <c r="F70" s="307"/>
      <c r="G70" s="307"/>
      <c r="H70" s="307"/>
      <c r="I70" s="307"/>
      <c r="Q70" s="307"/>
      <c r="R70" s="307"/>
      <c r="S70" s="307"/>
      <c r="T70" s="307"/>
      <c r="W70" s="61"/>
      <c r="X70" s="61"/>
      <c r="Y70" s="61"/>
    </row>
    <row r="71" spans="1:25" ht="18" customHeight="1">
      <c r="A71" s="397" t="s">
        <v>78</v>
      </c>
      <c r="B71" s="394" t="s">
        <v>0</v>
      </c>
      <c r="C71" s="403">
        <v>0.49652777777777779</v>
      </c>
      <c r="D71" s="403"/>
      <c r="E71" s="395" t="str">
        <f>E52</f>
        <v>亀山サッカークラブ</v>
      </c>
      <c r="F71" s="395"/>
      <c r="G71" s="395"/>
      <c r="H71" s="395"/>
      <c r="I71" s="395"/>
      <c r="J71" s="496">
        <f>L71+L72</f>
        <v>0</v>
      </c>
      <c r="K71" s="641" t="s">
        <v>21</v>
      </c>
      <c r="L71" s="233">
        <v>0</v>
      </c>
      <c r="M71" s="233" t="s">
        <v>39</v>
      </c>
      <c r="N71" s="233">
        <v>1</v>
      </c>
      <c r="O71" s="641" t="s">
        <v>23</v>
      </c>
      <c r="P71" s="496">
        <f>N71+N72</f>
        <v>4</v>
      </c>
      <c r="Q71" s="643" t="str">
        <f>Q55</f>
        <v>大谷北ＦＣフォルテ</v>
      </c>
      <c r="R71" s="643"/>
      <c r="S71" s="643"/>
      <c r="T71" s="643"/>
      <c r="U71" s="643"/>
      <c r="V71" s="627" t="s">
        <v>24</v>
      </c>
      <c r="W71" s="627"/>
      <c r="X71" s="627" t="s">
        <v>117</v>
      </c>
      <c r="Y71" s="395">
        <v>3</v>
      </c>
    </row>
    <row r="72" spans="1:25" ht="18" customHeight="1">
      <c r="A72" s="397"/>
      <c r="B72" s="394"/>
      <c r="C72" s="403"/>
      <c r="D72" s="403"/>
      <c r="E72" s="395"/>
      <c r="F72" s="395"/>
      <c r="G72" s="395"/>
      <c r="H72" s="395"/>
      <c r="I72" s="395"/>
      <c r="J72" s="496"/>
      <c r="K72" s="641"/>
      <c r="L72" s="233">
        <v>0</v>
      </c>
      <c r="M72" s="233" t="s">
        <v>39</v>
      </c>
      <c r="N72" s="233">
        <v>3</v>
      </c>
      <c r="O72" s="641"/>
      <c r="P72" s="496"/>
      <c r="Q72" s="643"/>
      <c r="R72" s="643"/>
      <c r="S72" s="643"/>
      <c r="T72" s="643"/>
      <c r="U72" s="643"/>
      <c r="V72" s="627"/>
      <c r="W72" s="627"/>
      <c r="X72" s="627"/>
      <c r="Y72" s="395"/>
    </row>
    <row r="73" spans="1:25" ht="10.050000000000001" customHeight="1">
      <c r="A73" s="229"/>
      <c r="B73" s="306"/>
      <c r="C73" s="218"/>
      <c r="D73" s="218"/>
      <c r="E73" s="307"/>
      <c r="F73" s="307"/>
      <c r="G73" s="307"/>
      <c r="H73" s="307"/>
      <c r="I73" s="307"/>
      <c r="Q73" s="307"/>
      <c r="R73" s="307"/>
      <c r="S73" s="307"/>
      <c r="T73" s="307"/>
      <c r="W73" s="61"/>
      <c r="X73" s="61"/>
      <c r="Y73" s="61"/>
    </row>
    <row r="74" spans="1:25" ht="18" customHeight="1">
      <c r="A74" s="397" t="s">
        <v>40</v>
      </c>
      <c r="B74" s="394" t="s">
        <v>0</v>
      </c>
      <c r="C74" s="403">
        <v>0.49652777777777779</v>
      </c>
      <c r="D74" s="403"/>
      <c r="E74" s="651" t="str">
        <f>Q58</f>
        <v>那須野ヶ原ＦＣボンジボーラ　ブルー</v>
      </c>
      <c r="F74" s="651"/>
      <c r="G74" s="651"/>
      <c r="H74" s="651"/>
      <c r="I74" s="651"/>
      <c r="J74" s="496">
        <f>L74+L75</f>
        <v>6</v>
      </c>
      <c r="K74" s="641" t="s">
        <v>21</v>
      </c>
      <c r="L74" s="233">
        <v>3</v>
      </c>
      <c r="M74" s="233" t="s">
        <v>39</v>
      </c>
      <c r="N74" s="233">
        <v>0</v>
      </c>
      <c r="O74" s="641" t="s">
        <v>23</v>
      </c>
      <c r="P74" s="496">
        <f>N74+N75</f>
        <v>0</v>
      </c>
      <c r="Q74" s="653" t="str">
        <f>E62</f>
        <v>ＫＯＨＡＲＵ　ＰＲＯＵＤ栃木フットボールクラブ</v>
      </c>
      <c r="R74" s="653"/>
      <c r="S74" s="653"/>
      <c r="T74" s="653"/>
      <c r="U74" s="653"/>
      <c r="V74" s="627" t="s">
        <v>24</v>
      </c>
      <c r="W74" s="627"/>
      <c r="X74" s="627" t="s">
        <v>117</v>
      </c>
      <c r="Y74" s="395">
        <v>11</v>
      </c>
    </row>
    <row r="75" spans="1:25" ht="18" customHeight="1">
      <c r="A75" s="397"/>
      <c r="B75" s="394"/>
      <c r="C75" s="403"/>
      <c r="D75" s="403"/>
      <c r="E75" s="651"/>
      <c r="F75" s="651"/>
      <c r="G75" s="651"/>
      <c r="H75" s="651"/>
      <c r="I75" s="651"/>
      <c r="J75" s="496"/>
      <c r="K75" s="641"/>
      <c r="L75" s="233">
        <v>3</v>
      </c>
      <c r="M75" s="233" t="s">
        <v>39</v>
      </c>
      <c r="N75" s="233">
        <v>0</v>
      </c>
      <c r="O75" s="641"/>
      <c r="P75" s="496"/>
      <c r="Q75" s="653"/>
      <c r="R75" s="653"/>
      <c r="S75" s="653"/>
      <c r="T75" s="653"/>
      <c r="U75" s="653"/>
      <c r="V75" s="627"/>
      <c r="W75" s="627"/>
      <c r="X75" s="627"/>
      <c r="Y75" s="395"/>
    </row>
    <row r="76" spans="1:25" ht="10.050000000000001" customHeight="1"/>
  </sheetData>
  <mergeCells count="182">
    <mergeCell ref="A71:A72"/>
    <mergeCell ref="B71:B72"/>
    <mergeCell ref="C71:D72"/>
    <mergeCell ref="E71:I72"/>
    <mergeCell ref="J71:J72"/>
    <mergeCell ref="K71:K72"/>
    <mergeCell ref="O71:O72"/>
    <mergeCell ref="P71:P72"/>
    <mergeCell ref="Q74:U75"/>
    <mergeCell ref="Q71:U72"/>
    <mergeCell ref="A74:A75"/>
    <mergeCell ref="B74:B75"/>
    <mergeCell ref="C74:D75"/>
    <mergeCell ref="E74:I75"/>
    <mergeCell ref="J74:J75"/>
    <mergeCell ref="K74:K75"/>
    <mergeCell ref="O74:O75"/>
    <mergeCell ref="P74:P75"/>
    <mergeCell ref="A68:A69"/>
    <mergeCell ref="B68:B69"/>
    <mergeCell ref="C68:D69"/>
    <mergeCell ref="E68:I69"/>
    <mergeCell ref="J68:J69"/>
    <mergeCell ref="K68:K69"/>
    <mergeCell ref="O68:O69"/>
    <mergeCell ref="P68:P69"/>
    <mergeCell ref="Q68:U69"/>
    <mergeCell ref="A65:A66"/>
    <mergeCell ref="B65:B66"/>
    <mergeCell ref="C65:D66"/>
    <mergeCell ref="E65:I66"/>
    <mergeCell ref="J65:J66"/>
    <mergeCell ref="K65:K66"/>
    <mergeCell ref="O65:O66"/>
    <mergeCell ref="P65:P66"/>
    <mergeCell ref="Q65:U66"/>
    <mergeCell ref="A62:A63"/>
    <mergeCell ref="B62:B63"/>
    <mergeCell ref="C62:D63"/>
    <mergeCell ref="E62:I63"/>
    <mergeCell ref="J62:J63"/>
    <mergeCell ref="K62:K63"/>
    <mergeCell ref="O62:O63"/>
    <mergeCell ref="P62:P63"/>
    <mergeCell ref="Q62:U63"/>
    <mergeCell ref="A58:A59"/>
    <mergeCell ref="B58:B59"/>
    <mergeCell ref="C58:D59"/>
    <mergeCell ref="E58:I59"/>
    <mergeCell ref="J58:J59"/>
    <mergeCell ref="K58:K59"/>
    <mergeCell ref="O58:O59"/>
    <mergeCell ref="P58:P59"/>
    <mergeCell ref="Q58:U59"/>
    <mergeCell ref="A55:A56"/>
    <mergeCell ref="B55:B56"/>
    <mergeCell ref="C55:D56"/>
    <mergeCell ref="E55:I56"/>
    <mergeCell ref="J55:J56"/>
    <mergeCell ref="K55:K56"/>
    <mergeCell ref="O55:O56"/>
    <mergeCell ref="P55:P56"/>
    <mergeCell ref="Q55:U56"/>
    <mergeCell ref="A52:A53"/>
    <mergeCell ref="B52:B53"/>
    <mergeCell ref="C52:D53"/>
    <mergeCell ref="E52:I53"/>
    <mergeCell ref="J52:J53"/>
    <mergeCell ref="K52:K53"/>
    <mergeCell ref="O52:O53"/>
    <mergeCell ref="P52:P53"/>
    <mergeCell ref="Q52:U53"/>
    <mergeCell ref="A49:A50"/>
    <mergeCell ref="B49:B50"/>
    <mergeCell ref="C49:D50"/>
    <mergeCell ref="E49:I50"/>
    <mergeCell ref="J49:J50"/>
    <mergeCell ref="K49:K50"/>
    <mergeCell ref="O49:O50"/>
    <mergeCell ref="P49:P50"/>
    <mergeCell ref="Q49:U50"/>
    <mergeCell ref="A46:A47"/>
    <mergeCell ref="B46:B47"/>
    <mergeCell ref="C46:D47"/>
    <mergeCell ref="E46:I47"/>
    <mergeCell ref="J46:J47"/>
    <mergeCell ref="K46:K47"/>
    <mergeCell ref="O46:O47"/>
    <mergeCell ref="P46:P47"/>
    <mergeCell ref="Q46:U47"/>
    <mergeCell ref="A43:A44"/>
    <mergeCell ref="B43:B44"/>
    <mergeCell ref="C43:D44"/>
    <mergeCell ref="E43:I44"/>
    <mergeCell ref="J43:J44"/>
    <mergeCell ref="K43:K44"/>
    <mergeCell ref="O43:O44"/>
    <mergeCell ref="P43:P44"/>
    <mergeCell ref="Q43:U44"/>
    <mergeCell ref="A27:B37"/>
    <mergeCell ref="D27:E37"/>
    <mergeCell ref="G27:H37"/>
    <mergeCell ref="J27:K37"/>
    <mergeCell ref="O27:P37"/>
    <mergeCell ref="R27:S37"/>
    <mergeCell ref="U27:V37"/>
    <mergeCell ref="X27:Y37"/>
    <mergeCell ref="A40:A41"/>
    <mergeCell ref="B40:B41"/>
    <mergeCell ref="C40:D41"/>
    <mergeCell ref="E40:I41"/>
    <mergeCell ref="J40:J41"/>
    <mergeCell ref="K40:K41"/>
    <mergeCell ref="O40:O41"/>
    <mergeCell ref="P40:P41"/>
    <mergeCell ref="V39:W39"/>
    <mergeCell ref="Q40:U41"/>
    <mergeCell ref="K21:O21"/>
    <mergeCell ref="A26:B26"/>
    <mergeCell ref="D26:E26"/>
    <mergeCell ref="G26:H26"/>
    <mergeCell ref="J26:K26"/>
    <mergeCell ref="O26:P26"/>
    <mergeCell ref="U8:V8"/>
    <mergeCell ref="X8:Y8"/>
    <mergeCell ref="A9:B19"/>
    <mergeCell ref="D9:E19"/>
    <mergeCell ref="G9:H19"/>
    <mergeCell ref="J9:K19"/>
    <mergeCell ref="O9:P19"/>
    <mergeCell ref="R9:S19"/>
    <mergeCell ref="U9:V19"/>
    <mergeCell ref="X9:Y19"/>
    <mergeCell ref="R26:S26"/>
    <mergeCell ref="U26:V26"/>
    <mergeCell ref="X26:Y26"/>
    <mergeCell ref="M1:Q1"/>
    <mergeCell ref="R1:Y1"/>
    <mergeCell ref="D2:H2"/>
    <mergeCell ref="K3:O3"/>
    <mergeCell ref="A8:B8"/>
    <mergeCell ref="D8:E8"/>
    <mergeCell ref="G8:H8"/>
    <mergeCell ref="J8:K8"/>
    <mergeCell ref="O8:P8"/>
    <mergeCell ref="R8:S8"/>
    <mergeCell ref="Y46:Y47"/>
    <mergeCell ref="Y43:Y44"/>
    <mergeCell ref="Y40:Y41"/>
    <mergeCell ref="X40:X41"/>
    <mergeCell ref="X46:X47"/>
    <mergeCell ref="Y74:Y75"/>
    <mergeCell ref="Y71:Y72"/>
    <mergeCell ref="Y68:Y69"/>
    <mergeCell ref="Y65:Y66"/>
    <mergeCell ref="Y62:Y63"/>
    <mergeCell ref="Y58:Y59"/>
    <mergeCell ref="Y55:Y56"/>
    <mergeCell ref="Y52:Y53"/>
    <mergeCell ref="Y49:Y50"/>
    <mergeCell ref="V52:W53"/>
    <mergeCell ref="V49:W50"/>
    <mergeCell ref="V46:W47"/>
    <mergeCell ref="V43:W44"/>
    <mergeCell ref="X65:X66"/>
    <mergeCell ref="X68:X69"/>
    <mergeCell ref="X71:X72"/>
    <mergeCell ref="X74:X75"/>
    <mergeCell ref="V40:W41"/>
    <mergeCell ref="V74:W75"/>
    <mergeCell ref="V71:W72"/>
    <mergeCell ref="V68:W69"/>
    <mergeCell ref="V65:W66"/>
    <mergeCell ref="V62:W63"/>
    <mergeCell ref="V58:W59"/>
    <mergeCell ref="V55:W56"/>
    <mergeCell ref="X52:X53"/>
    <mergeCell ref="X58:X59"/>
    <mergeCell ref="X43:X44"/>
    <mergeCell ref="X49:X50"/>
    <mergeCell ref="X55:X56"/>
    <mergeCell ref="X62:X63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8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Z53"/>
  <sheetViews>
    <sheetView tabSelected="1" view="pageBreakPreview" zoomScaleNormal="100" zoomScaleSheetLayoutView="100" workbookViewId="0"/>
  </sheetViews>
  <sheetFormatPr defaultColWidth="9" defaultRowHeight="13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ht="30.75" customHeight="1">
      <c r="A1" s="19" t="str">
        <f>U10組合せ!H5</f>
        <v>■第3日　10月19日</v>
      </c>
      <c r="B1" s="9"/>
      <c r="C1" s="9"/>
      <c r="D1" s="9"/>
      <c r="E1" s="9"/>
      <c r="F1" s="9"/>
      <c r="G1" s="9"/>
      <c r="H1" s="9"/>
      <c r="O1" s="392" t="s">
        <v>11</v>
      </c>
      <c r="P1" s="392"/>
      <c r="Q1" s="392"/>
      <c r="R1" s="391" t="str">
        <f>U10組合せ!Q73</f>
        <v>真岡ハイトラ運動公園運動広場1</v>
      </c>
      <c r="S1" s="391"/>
      <c r="T1" s="391"/>
      <c r="U1" s="391"/>
      <c r="V1" s="391"/>
      <c r="W1" s="391"/>
      <c r="X1" s="391"/>
      <c r="Y1" s="391"/>
    </row>
    <row r="2" spans="1:25" s="1" customFormat="1" ht="28.05" customHeight="1">
      <c r="A2" s="19"/>
      <c r="B2" s="19"/>
      <c r="C2" s="130" t="str">
        <f>U10組合せ!Q5</f>
        <v>決勝トーナメント（準々決勝・準決勝・決勝）</v>
      </c>
      <c r="D2" s="130"/>
      <c r="E2" s="130"/>
      <c r="F2" s="130"/>
      <c r="G2" s="130"/>
      <c r="H2" s="130"/>
      <c r="I2" s="130"/>
      <c r="O2" s="20"/>
      <c r="P2" s="20"/>
      <c r="Q2" s="20"/>
      <c r="R2" s="21"/>
      <c r="S2" s="629"/>
      <c r="T2" s="629"/>
      <c r="U2" s="629"/>
      <c r="V2" s="629"/>
      <c r="W2" s="629"/>
      <c r="X2" s="629"/>
      <c r="Y2" s="21"/>
    </row>
    <row r="3" spans="1:25" s="1" customFormat="1" ht="28.05" customHeight="1" thickBot="1">
      <c r="A3" s="22"/>
      <c r="B3" s="22"/>
      <c r="C3" s="22"/>
      <c r="D3" s="22"/>
      <c r="E3" s="22"/>
      <c r="F3" s="22"/>
      <c r="G3" s="198"/>
      <c r="H3" s="198"/>
      <c r="I3" s="198"/>
      <c r="J3" s="198"/>
      <c r="K3" s="198"/>
      <c r="L3" s="198"/>
      <c r="M3" s="321"/>
      <c r="N3" s="23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s="1" customFormat="1" ht="28.05" customHeight="1" thickTop="1" thickBot="1">
      <c r="A4" s="22"/>
      <c r="B4" s="22"/>
      <c r="C4" s="22"/>
      <c r="D4" s="22"/>
      <c r="E4" s="23"/>
      <c r="F4" s="315"/>
      <c r="G4" s="687"/>
      <c r="H4" s="688"/>
      <c r="I4" s="688"/>
      <c r="J4" s="22"/>
      <c r="K4" s="22"/>
      <c r="L4" s="22"/>
      <c r="M4" s="395" t="s">
        <v>12</v>
      </c>
      <c r="N4" s="654"/>
      <c r="O4" s="26"/>
      <c r="P4" s="26"/>
      <c r="Q4" s="26"/>
      <c r="R4" s="25"/>
      <c r="S4" s="25"/>
      <c r="T4" s="691"/>
      <c r="U4" s="319"/>
      <c r="V4" s="198"/>
      <c r="W4" s="22"/>
      <c r="X4" s="22"/>
      <c r="Y4" s="22"/>
    </row>
    <row r="5" spans="1:25" s="1" customFormat="1" ht="28.05" customHeight="1" thickTop="1" thickBot="1">
      <c r="A5" s="22"/>
      <c r="B5" s="22"/>
      <c r="C5" s="198"/>
      <c r="D5" s="321"/>
      <c r="E5" s="26"/>
      <c r="F5" s="26"/>
      <c r="G5" s="22" t="s">
        <v>13</v>
      </c>
      <c r="H5" s="22"/>
      <c r="I5" s="689"/>
      <c r="J5" s="319"/>
      <c r="K5" s="198"/>
      <c r="L5" s="22"/>
      <c r="M5" s="22"/>
      <c r="N5" s="22"/>
      <c r="O5" s="22"/>
      <c r="P5" s="198"/>
      <c r="Q5" s="321"/>
      <c r="R5" s="26"/>
      <c r="S5" s="22"/>
      <c r="T5" s="22" t="s">
        <v>14</v>
      </c>
      <c r="U5" s="22"/>
      <c r="V5" s="692"/>
      <c r="W5" s="22"/>
      <c r="X5" s="22"/>
      <c r="Y5" s="22"/>
    </row>
    <row r="6" spans="1:25" s="1" customFormat="1" ht="28.05" customHeight="1" thickTop="1">
      <c r="A6" s="22"/>
      <c r="B6" s="314"/>
      <c r="C6" s="195"/>
      <c r="D6" s="195" t="s">
        <v>15</v>
      </c>
      <c r="E6" s="29"/>
      <c r="F6" s="30"/>
      <c r="G6" s="22"/>
      <c r="H6" s="22"/>
      <c r="I6" s="27"/>
      <c r="J6" s="195" t="s">
        <v>16</v>
      </c>
      <c r="K6" s="314"/>
      <c r="L6" s="195"/>
      <c r="M6" s="22"/>
      <c r="N6" s="22"/>
      <c r="O6" s="314"/>
      <c r="P6" s="195"/>
      <c r="Q6" s="195" t="s">
        <v>17</v>
      </c>
      <c r="R6" s="29"/>
      <c r="S6" s="7"/>
      <c r="T6" s="22"/>
      <c r="U6" s="314"/>
      <c r="V6" s="195"/>
      <c r="W6" s="26" t="s">
        <v>18</v>
      </c>
      <c r="X6" s="31"/>
      <c r="Y6" s="22"/>
    </row>
    <row r="7" spans="1:25" s="1" customFormat="1" ht="28.05" customHeight="1">
      <c r="A7" s="22"/>
      <c r="B7" s="315"/>
      <c r="C7" s="686" t="s">
        <v>49</v>
      </c>
      <c r="D7" s="395"/>
      <c r="E7" s="657"/>
      <c r="F7" s="30"/>
      <c r="G7" s="22"/>
      <c r="H7" s="22"/>
      <c r="I7" s="656" t="s">
        <v>50</v>
      </c>
      <c r="J7" s="686"/>
      <c r="K7" s="690"/>
      <c r="L7" s="195"/>
      <c r="M7" s="22"/>
      <c r="N7" s="22"/>
      <c r="O7" s="315"/>
      <c r="P7" s="686" t="s">
        <v>36</v>
      </c>
      <c r="Q7" s="395"/>
      <c r="R7" s="657"/>
      <c r="S7" s="7"/>
      <c r="T7" s="22"/>
      <c r="U7" s="315"/>
      <c r="V7" s="686" t="s">
        <v>41</v>
      </c>
      <c r="W7" s="395"/>
      <c r="X7" s="657"/>
      <c r="Y7" s="22"/>
    </row>
    <row r="8" spans="1:25" s="1" customFormat="1" ht="28.05" customHeight="1">
      <c r="A8" s="22"/>
      <c r="B8" s="655">
        <v>1</v>
      </c>
      <c r="C8" s="655"/>
      <c r="D8" s="22"/>
      <c r="E8" s="655">
        <v>2</v>
      </c>
      <c r="F8" s="655"/>
      <c r="G8" s="22"/>
      <c r="H8" s="655">
        <v>3</v>
      </c>
      <c r="I8" s="655"/>
      <c r="J8" s="22"/>
      <c r="K8" s="655">
        <v>4</v>
      </c>
      <c r="L8" s="655"/>
      <c r="M8" s="22"/>
      <c r="N8" s="22"/>
      <c r="O8" s="655">
        <v>5</v>
      </c>
      <c r="P8" s="655"/>
      <c r="Q8" s="22"/>
      <c r="R8" s="655">
        <v>6</v>
      </c>
      <c r="S8" s="655"/>
      <c r="T8" s="22"/>
      <c r="U8" s="655">
        <v>7</v>
      </c>
      <c r="V8" s="655"/>
      <c r="W8" s="22"/>
      <c r="X8" s="655">
        <v>8</v>
      </c>
      <c r="Y8" s="655"/>
    </row>
    <row r="9" spans="1:25" s="1" customFormat="1" ht="28.05" customHeight="1">
      <c r="B9" s="658" t="str">
        <f>U10組合せ!C28</f>
        <v>栃木ＳＣ　Ｕ－１２</v>
      </c>
      <c r="C9" s="658"/>
      <c r="D9" s="226"/>
      <c r="E9" s="659" t="str">
        <f>U10組合せ!C50</f>
        <v>ｕｎｉｏｎｓｐｏｒｔｓｃｌｕｂ</v>
      </c>
      <c r="F9" s="659"/>
      <c r="G9" s="15"/>
      <c r="H9" s="659" t="str">
        <f>U10組合せ!C82</f>
        <v>ヴェルフェ矢板Ｕ－１２ＶＥＲＴ</v>
      </c>
      <c r="I9" s="659"/>
      <c r="J9" s="15"/>
      <c r="K9" s="685" t="str">
        <f>U10組合せ!C112</f>
        <v>ともぞうサッカークラブ　Ｕ１０</v>
      </c>
      <c r="L9" s="685"/>
      <c r="M9" s="15"/>
      <c r="N9" s="15"/>
      <c r="O9" s="658" t="str">
        <f>U10組合せ!AF126</f>
        <v>ＪＦＣアミスタ市貝</v>
      </c>
      <c r="P9" s="658"/>
      <c r="Q9" s="15"/>
      <c r="R9" s="658" t="str">
        <f>U10組合せ!AF77</f>
        <v>大谷北ＦＣフォルテ</v>
      </c>
      <c r="S9" s="658"/>
      <c r="T9" s="15"/>
      <c r="U9" s="658" t="str">
        <f>U10組合せ!AF56</f>
        <v>ＦＣ　ＶＡＬＯＮ</v>
      </c>
      <c r="V9" s="658"/>
      <c r="W9" s="15"/>
      <c r="X9" s="660" t="str">
        <f>U10組合せ!AF24</f>
        <v>那須野ヶ原ＦＣボンジボーラ　ブルー</v>
      </c>
      <c r="Y9" s="660"/>
    </row>
    <row r="10" spans="1:25" s="1" customFormat="1" ht="28.05" customHeight="1">
      <c r="B10" s="658"/>
      <c r="C10" s="658"/>
      <c r="D10" s="226"/>
      <c r="E10" s="659"/>
      <c r="F10" s="659"/>
      <c r="G10" s="15"/>
      <c r="H10" s="659"/>
      <c r="I10" s="659"/>
      <c r="J10" s="15"/>
      <c r="K10" s="685"/>
      <c r="L10" s="685"/>
      <c r="M10" s="15"/>
      <c r="N10" s="15"/>
      <c r="O10" s="658"/>
      <c r="P10" s="658"/>
      <c r="Q10" s="15"/>
      <c r="R10" s="658"/>
      <c r="S10" s="658"/>
      <c r="T10" s="15"/>
      <c r="U10" s="658"/>
      <c r="V10" s="658"/>
      <c r="W10" s="15"/>
      <c r="X10" s="660"/>
      <c r="Y10" s="660"/>
    </row>
    <row r="11" spans="1:25" s="1" customFormat="1" ht="28.05" customHeight="1">
      <c r="B11" s="658"/>
      <c r="C11" s="658"/>
      <c r="D11" s="226"/>
      <c r="E11" s="659"/>
      <c r="F11" s="659"/>
      <c r="G11" s="15"/>
      <c r="H11" s="659"/>
      <c r="I11" s="659"/>
      <c r="J11" s="15"/>
      <c r="K11" s="685"/>
      <c r="L11" s="685"/>
      <c r="M11" s="15"/>
      <c r="N11" s="15"/>
      <c r="O11" s="658"/>
      <c r="P11" s="658"/>
      <c r="Q11" s="15"/>
      <c r="R11" s="658"/>
      <c r="S11" s="658"/>
      <c r="T11" s="15"/>
      <c r="U11" s="658"/>
      <c r="V11" s="658"/>
      <c r="W11" s="15"/>
      <c r="X11" s="660"/>
      <c r="Y11" s="660"/>
    </row>
    <row r="12" spans="1:25" s="1" customFormat="1" ht="28.05" customHeight="1">
      <c r="B12" s="658"/>
      <c r="C12" s="658"/>
      <c r="D12" s="226"/>
      <c r="E12" s="659"/>
      <c r="F12" s="659"/>
      <c r="G12" s="15"/>
      <c r="H12" s="659"/>
      <c r="I12" s="659"/>
      <c r="J12" s="15"/>
      <c r="K12" s="685"/>
      <c r="L12" s="685"/>
      <c r="M12" s="15"/>
      <c r="N12" s="15"/>
      <c r="O12" s="658"/>
      <c r="P12" s="658"/>
      <c r="Q12" s="15"/>
      <c r="R12" s="658"/>
      <c r="S12" s="658"/>
      <c r="T12" s="15"/>
      <c r="U12" s="658"/>
      <c r="V12" s="658"/>
      <c r="W12" s="15"/>
      <c r="X12" s="660"/>
      <c r="Y12" s="660"/>
    </row>
    <row r="13" spans="1:25" s="1" customFormat="1" ht="28.05" customHeight="1">
      <c r="B13" s="658"/>
      <c r="C13" s="658"/>
      <c r="D13" s="226"/>
      <c r="E13" s="659"/>
      <c r="F13" s="659"/>
      <c r="G13" s="15"/>
      <c r="H13" s="659"/>
      <c r="I13" s="659"/>
      <c r="J13" s="15"/>
      <c r="K13" s="685"/>
      <c r="L13" s="685"/>
      <c r="M13" s="15"/>
      <c r="N13" s="15"/>
      <c r="O13" s="658"/>
      <c r="P13" s="658"/>
      <c r="Q13" s="15"/>
      <c r="R13" s="658"/>
      <c r="S13" s="658"/>
      <c r="T13" s="15"/>
      <c r="U13" s="658"/>
      <c r="V13" s="658"/>
      <c r="W13" s="15"/>
      <c r="X13" s="660"/>
      <c r="Y13" s="660"/>
    </row>
    <row r="14" spans="1:25" s="1" customFormat="1" ht="28.05" customHeight="1">
      <c r="B14" s="658"/>
      <c r="C14" s="658"/>
      <c r="D14" s="226"/>
      <c r="E14" s="659"/>
      <c r="F14" s="659"/>
      <c r="G14" s="15"/>
      <c r="H14" s="659"/>
      <c r="I14" s="659"/>
      <c r="J14" s="15"/>
      <c r="K14" s="685"/>
      <c r="L14" s="685"/>
      <c r="M14" s="15"/>
      <c r="N14" s="15"/>
      <c r="O14" s="658"/>
      <c r="P14" s="658"/>
      <c r="Q14" s="15"/>
      <c r="R14" s="658"/>
      <c r="S14" s="658"/>
      <c r="T14" s="15"/>
      <c r="U14" s="658"/>
      <c r="V14" s="658"/>
      <c r="W14" s="15"/>
      <c r="X14" s="660"/>
      <c r="Y14" s="660"/>
    </row>
    <row r="15" spans="1:25" s="1" customFormat="1" ht="28.05" customHeight="1">
      <c r="B15" s="658"/>
      <c r="C15" s="658"/>
      <c r="D15" s="226"/>
      <c r="E15" s="659"/>
      <c r="F15" s="659"/>
      <c r="G15" s="15"/>
      <c r="H15" s="659"/>
      <c r="I15" s="659"/>
      <c r="J15" s="15"/>
      <c r="K15" s="685"/>
      <c r="L15" s="685"/>
      <c r="M15" s="15"/>
      <c r="N15" s="15"/>
      <c r="O15" s="658"/>
      <c r="P15" s="658"/>
      <c r="Q15" s="15"/>
      <c r="R15" s="658"/>
      <c r="S15" s="658"/>
      <c r="T15" s="15"/>
      <c r="U15" s="658"/>
      <c r="V15" s="658"/>
      <c r="W15" s="15"/>
      <c r="X15" s="660"/>
      <c r="Y15" s="660"/>
    </row>
    <row r="16" spans="1:25" s="1" customFormat="1" ht="28.05" customHeight="1">
      <c r="B16" s="658"/>
      <c r="C16" s="658"/>
      <c r="D16" s="226"/>
      <c r="E16" s="659"/>
      <c r="F16" s="659"/>
      <c r="G16" s="15"/>
      <c r="H16" s="659"/>
      <c r="I16" s="659"/>
      <c r="J16" s="15"/>
      <c r="K16" s="685"/>
      <c r="L16" s="685"/>
      <c r="M16" s="15"/>
      <c r="N16" s="15"/>
      <c r="O16" s="658"/>
      <c r="P16" s="658"/>
      <c r="Q16" s="15"/>
      <c r="R16" s="658"/>
      <c r="S16" s="658"/>
      <c r="T16" s="15"/>
      <c r="U16" s="658"/>
      <c r="V16" s="658"/>
      <c r="W16" s="15"/>
      <c r="X16" s="660"/>
      <c r="Y16" s="660"/>
    </row>
    <row r="17" spans="1:26" s="1" customFormat="1" ht="28.05" customHeight="1"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6" s="1" customFormat="1" ht="28.05" customHeight="1">
      <c r="A18" s="661" t="s">
        <v>19</v>
      </c>
      <c r="B18" s="661"/>
      <c r="C18" s="661"/>
      <c r="D18" s="661"/>
      <c r="V18" s="488" t="s">
        <v>116</v>
      </c>
      <c r="W18" s="488"/>
      <c r="X18" s="488"/>
      <c r="Y18" s="488"/>
      <c r="Z18" s="6"/>
    </row>
    <row r="19" spans="1:26" s="1" customFormat="1" ht="28.05" customHeight="1">
      <c r="A19" s="531" t="s">
        <v>20</v>
      </c>
      <c r="B19" s="531"/>
      <c r="C19" s="662">
        <v>0.375</v>
      </c>
      <c r="D19" s="662"/>
      <c r="E19" s="404" t="str">
        <f>B9</f>
        <v>栃木ＳＣ　Ｕ－１２</v>
      </c>
      <c r="F19" s="404"/>
      <c r="G19" s="404"/>
      <c r="H19" s="404"/>
      <c r="I19" s="404"/>
      <c r="J19" s="494">
        <f>L19+L20</f>
        <v>2</v>
      </c>
      <c r="K19" s="497" t="s">
        <v>21</v>
      </c>
      <c r="L19" s="281">
        <v>0</v>
      </c>
      <c r="M19" s="17" t="s">
        <v>22</v>
      </c>
      <c r="N19" s="281">
        <v>0</v>
      </c>
      <c r="O19" s="497" t="s">
        <v>23</v>
      </c>
      <c r="P19" s="494">
        <f>N19+N20</f>
        <v>0</v>
      </c>
      <c r="Q19" s="396" t="str">
        <f>E9</f>
        <v>ｕｎｉｏｎｓｐｏｒｔｓｃｌｕｂ</v>
      </c>
      <c r="R19" s="396"/>
      <c r="S19" s="396"/>
      <c r="T19" s="396"/>
      <c r="U19" s="396"/>
      <c r="V19" s="663" t="s">
        <v>24</v>
      </c>
      <c r="W19" s="663"/>
      <c r="X19" s="663"/>
      <c r="Y19" s="663"/>
    </row>
    <row r="20" spans="1:26" s="1" customFormat="1" ht="28.05" customHeight="1">
      <c r="A20" s="531"/>
      <c r="B20" s="531"/>
      <c r="C20" s="662"/>
      <c r="D20" s="662"/>
      <c r="E20" s="404"/>
      <c r="F20" s="404"/>
      <c r="G20" s="404"/>
      <c r="H20" s="404"/>
      <c r="I20" s="404"/>
      <c r="J20" s="494"/>
      <c r="K20" s="497"/>
      <c r="L20" s="281">
        <v>2</v>
      </c>
      <c r="M20" s="17" t="s">
        <v>22</v>
      </c>
      <c r="N20" s="281">
        <v>0</v>
      </c>
      <c r="O20" s="497"/>
      <c r="P20" s="494"/>
      <c r="Q20" s="396"/>
      <c r="R20" s="396"/>
      <c r="S20" s="396"/>
      <c r="T20" s="396"/>
      <c r="U20" s="396"/>
      <c r="V20" s="663"/>
      <c r="W20" s="663"/>
      <c r="X20" s="663"/>
      <c r="Y20" s="663"/>
    </row>
    <row r="21" spans="1:26" s="1" customFormat="1" ht="20.100000000000001" customHeight="1">
      <c r="B21" s="34"/>
      <c r="J21" s="693"/>
      <c r="K21" s="35"/>
      <c r="L21" s="36"/>
      <c r="M21" s="36"/>
      <c r="N21" s="36"/>
      <c r="O21" s="37"/>
      <c r="P21" s="36"/>
      <c r="V21" s="119"/>
      <c r="W21" s="119"/>
      <c r="X21" s="119"/>
      <c r="Y21" s="119"/>
    </row>
    <row r="22" spans="1:26" s="1" customFormat="1" ht="28.05" customHeight="1">
      <c r="A22" s="531" t="s">
        <v>25</v>
      </c>
      <c r="B22" s="531"/>
      <c r="C22" s="662">
        <v>0.375</v>
      </c>
      <c r="D22" s="662"/>
      <c r="E22" s="664" t="str">
        <f>H9</f>
        <v>ヴェルフェ矢板Ｕ－１２ＶＥＲＴ</v>
      </c>
      <c r="F22" s="664"/>
      <c r="G22" s="664"/>
      <c r="H22" s="664"/>
      <c r="I22" s="664"/>
      <c r="J22" s="494">
        <f>L22+L23</f>
        <v>0</v>
      </c>
      <c r="K22" s="497" t="s">
        <v>21</v>
      </c>
      <c r="L22" s="281">
        <v>0</v>
      </c>
      <c r="M22" s="17" t="s">
        <v>22</v>
      </c>
      <c r="N22" s="281">
        <v>0</v>
      </c>
      <c r="O22" s="497" t="s">
        <v>23</v>
      </c>
      <c r="P22" s="494">
        <f>N22+N23</f>
        <v>4</v>
      </c>
      <c r="Q22" s="616" t="str">
        <f>K9</f>
        <v>ともぞうサッカークラブ　Ｕ１０</v>
      </c>
      <c r="R22" s="616"/>
      <c r="S22" s="616"/>
      <c r="T22" s="616"/>
      <c r="U22" s="616"/>
      <c r="V22" s="663" t="s">
        <v>24</v>
      </c>
      <c r="W22" s="663"/>
      <c r="X22" s="663"/>
      <c r="Y22" s="663"/>
    </row>
    <row r="23" spans="1:26" s="1" customFormat="1" ht="28.05" customHeight="1">
      <c r="A23" s="531"/>
      <c r="B23" s="531"/>
      <c r="C23" s="662"/>
      <c r="D23" s="662"/>
      <c r="E23" s="664"/>
      <c r="F23" s="664"/>
      <c r="G23" s="664"/>
      <c r="H23" s="664"/>
      <c r="I23" s="664"/>
      <c r="J23" s="494"/>
      <c r="K23" s="497"/>
      <c r="L23" s="281">
        <v>0</v>
      </c>
      <c r="M23" s="17" t="s">
        <v>22</v>
      </c>
      <c r="N23" s="281">
        <v>4</v>
      </c>
      <c r="O23" s="497"/>
      <c r="P23" s="494"/>
      <c r="Q23" s="616"/>
      <c r="R23" s="616"/>
      <c r="S23" s="616"/>
      <c r="T23" s="616"/>
      <c r="U23" s="616"/>
      <c r="V23" s="663"/>
      <c r="W23" s="663"/>
      <c r="X23" s="663"/>
      <c r="Y23" s="663"/>
    </row>
    <row r="24" spans="1:26" s="1" customFormat="1" ht="20.100000000000001" customHeight="1">
      <c r="B24" s="34"/>
      <c r="J24" s="693"/>
      <c r="K24" s="35"/>
      <c r="L24" s="36"/>
      <c r="M24" s="36"/>
      <c r="N24" s="36"/>
      <c r="O24" s="37"/>
      <c r="P24" s="36"/>
      <c r="V24" s="119"/>
      <c r="W24" s="119"/>
      <c r="X24" s="119"/>
      <c r="Y24" s="119"/>
    </row>
    <row r="25" spans="1:26" s="1" customFormat="1" ht="28.05" customHeight="1">
      <c r="A25" s="531" t="s">
        <v>26</v>
      </c>
      <c r="B25" s="531"/>
      <c r="C25" s="662">
        <v>0.39930555555555558</v>
      </c>
      <c r="D25" s="662"/>
      <c r="E25" s="404" t="str">
        <f>O9</f>
        <v>ＪＦＣアミスタ市貝</v>
      </c>
      <c r="F25" s="404"/>
      <c r="G25" s="404"/>
      <c r="H25" s="404"/>
      <c r="I25" s="404"/>
      <c r="J25" s="494">
        <f>L25+L26</f>
        <v>3</v>
      </c>
      <c r="K25" s="497" t="s">
        <v>21</v>
      </c>
      <c r="L25" s="281">
        <v>1</v>
      </c>
      <c r="M25" s="17" t="s">
        <v>22</v>
      </c>
      <c r="N25" s="281">
        <v>0</v>
      </c>
      <c r="O25" s="497" t="s">
        <v>23</v>
      </c>
      <c r="P25" s="494">
        <f>N25+N26</f>
        <v>0</v>
      </c>
      <c r="Q25" s="396" t="str">
        <f>R9</f>
        <v>大谷北ＦＣフォルテ</v>
      </c>
      <c r="R25" s="396"/>
      <c r="S25" s="396"/>
      <c r="T25" s="396"/>
      <c r="U25" s="396"/>
      <c r="V25" s="663" t="s">
        <v>24</v>
      </c>
      <c r="W25" s="663"/>
      <c r="X25" s="663"/>
      <c r="Y25" s="663"/>
    </row>
    <row r="26" spans="1:26" s="1" customFormat="1" ht="28.05" customHeight="1">
      <c r="A26" s="531"/>
      <c r="B26" s="531"/>
      <c r="C26" s="662"/>
      <c r="D26" s="662"/>
      <c r="E26" s="404"/>
      <c r="F26" s="404"/>
      <c r="G26" s="404"/>
      <c r="H26" s="404"/>
      <c r="I26" s="404"/>
      <c r="J26" s="494"/>
      <c r="K26" s="497"/>
      <c r="L26" s="281">
        <v>2</v>
      </c>
      <c r="M26" s="17" t="s">
        <v>22</v>
      </c>
      <c r="N26" s="281">
        <v>0</v>
      </c>
      <c r="O26" s="497"/>
      <c r="P26" s="494"/>
      <c r="Q26" s="396"/>
      <c r="R26" s="396"/>
      <c r="S26" s="396"/>
      <c r="T26" s="396"/>
      <c r="U26" s="396"/>
      <c r="V26" s="663"/>
      <c r="W26" s="663"/>
      <c r="X26" s="663"/>
      <c r="Y26" s="663"/>
    </row>
    <row r="27" spans="1:26" s="1" customFormat="1" ht="20.100000000000001" customHeight="1">
      <c r="B27" s="34"/>
      <c r="J27" s="693"/>
      <c r="K27" s="35"/>
      <c r="L27" s="36"/>
      <c r="M27" s="36"/>
      <c r="N27" s="36"/>
      <c r="O27" s="37"/>
      <c r="P27" s="36"/>
      <c r="V27" s="119"/>
      <c r="W27" s="119"/>
      <c r="X27" s="119"/>
      <c r="Y27" s="119"/>
    </row>
    <row r="28" spans="1:26" s="1" customFormat="1" ht="28.05" customHeight="1">
      <c r="A28" s="531" t="s">
        <v>27</v>
      </c>
      <c r="B28" s="531"/>
      <c r="C28" s="662">
        <v>0.39930555555555558</v>
      </c>
      <c r="D28" s="662"/>
      <c r="E28" s="404" t="str">
        <f>U9</f>
        <v>ＦＣ　ＶＡＬＯＮ</v>
      </c>
      <c r="F28" s="404"/>
      <c r="G28" s="404"/>
      <c r="H28" s="404"/>
      <c r="I28" s="404"/>
      <c r="J28" s="494">
        <f>L28+L29</f>
        <v>1</v>
      </c>
      <c r="K28" s="497" t="s">
        <v>21</v>
      </c>
      <c r="L28" s="281">
        <v>0</v>
      </c>
      <c r="M28" s="17" t="s">
        <v>22</v>
      </c>
      <c r="N28" s="281">
        <v>0</v>
      </c>
      <c r="O28" s="497" t="s">
        <v>23</v>
      </c>
      <c r="P28" s="494">
        <f>N28+N29</f>
        <v>0</v>
      </c>
      <c r="Q28" s="474" t="str">
        <f>X9</f>
        <v>那須野ヶ原ＦＣボンジボーラ　ブルー</v>
      </c>
      <c r="R28" s="474"/>
      <c r="S28" s="474"/>
      <c r="T28" s="474"/>
      <c r="U28" s="474"/>
      <c r="V28" s="663" t="s">
        <v>24</v>
      </c>
      <c r="W28" s="663"/>
      <c r="X28" s="663"/>
      <c r="Y28" s="663"/>
    </row>
    <row r="29" spans="1:26" s="1" customFormat="1" ht="28.05" customHeight="1">
      <c r="A29" s="531"/>
      <c r="B29" s="531"/>
      <c r="C29" s="662"/>
      <c r="D29" s="662"/>
      <c r="E29" s="404"/>
      <c r="F29" s="404"/>
      <c r="G29" s="404"/>
      <c r="H29" s="404"/>
      <c r="I29" s="404"/>
      <c r="J29" s="494"/>
      <c r="K29" s="497"/>
      <c r="L29" s="281">
        <v>1</v>
      </c>
      <c r="M29" s="17" t="s">
        <v>22</v>
      </c>
      <c r="N29" s="281">
        <v>0</v>
      </c>
      <c r="O29" s="497"/>
      <c r="P29" s="494"/>
      <c r="Q29" s="474"/>
      <c r="R29" s="474"/>
      <c r="S29" s="474"/>
      <c r="T29" s="474"/>
      <c r="U29" s="474"/>
      <c r="V29" s="663"/>
      <c r="W29" s="663"/>
      <c r="X29" s="663"/>
      <c r="Y29" s="663"/>
    </row>
    <row r="30" spans="1:26" s="1" customFormat="1" ht="20.100000000000001" customHeight="1">
      <c r="A30" s="38"/>
      <c r="B30" s="34"/>
      <c r="C30" s="39"/>
      <c r="D30" s="39"/>
      <c r="F30" s="36"/>
      <c r="G30" s="36"/>
      <c r="H30" s="36"/>
      <c r="I30" s="36"/>
      <c r="J30" s="281"/>
      <c r="K30" s="283"/>
      <c r="L30" s="281"/>
      <c r="M30" s="281"/>
      <c r="N30" s="281"/>
      <c r="O30" s="283"/>
      <c r="P30" s="281"/>
      <c r="Q30" s="34"/>
      <c r="R30" s="34"/>
      <c r="S30" s="34"/>
      <c r="T30" s="34"/>
      <c r="V30" s="114"/>
      <c r="W30" s="114"/>
      <c r="X30" s="114"/>
      <c r="Y30" s="114"/>
    </row>
    <row r="31" spans="1:26" s="1" customFormat="1" ht="28.05" customHeight="1">
      <c r="A31" s="661" t="s">
        <v>28</v>
      </c>
      <c r="B31" s="661"/>
      <c r="C31" s="661"/>
      <c r="D31" s="661"/>
      <c r="V31" s="119"/>
      <c r="W31" s="119"/>
      <c r="X31" s="119"/>
      <c r="Y31" s="119"/>
    </row>
    <row r="32" spans="1:26" s="1" customFormat="1" ht="28.05" customHeight="1">
      <c r="A32" s="531" t="s">
        <v>29</v>
      </c>
      <c r="B32" s="531"/>
      <c r="C32" s="662">
        <v>0.44791666666666669</v>
      </c>
      <c r="D32" s="662"/>
      <c r="E32" s="396" t="str">
        <f>E19</f>
        <v>栃木ＳＣ　Ｕ－１２</v>
      </c>
      <c r="F32" s="396"/>
      <c r="G32" s="396"/>
      <c r="H32" s="396"/>
      <c r="I32" s="396"/>
      <c r="J32" s="494">
        <f>L32+L33</f>
        <v>1</v>
      </c>
      <c r="K32" s="497" t="s">
        <v>21</v>
      </c>
      <c r="L32" s="281">
        <v>1</v>
      </c>
      <c r="M32" s="17" t="s">
        <v>22</v>
      </c>
      <c r="N32" s="281">
        <v>1</v>
      </c>
      <c r="O32" s="497" t="s">
        <v>23</v>
      </c>
      <c r="P32" s="494">
        <f>N32+N33</f>
        <v>2</v>
      </c>
      <c r="Q32" s="616" t="str">
        <f>Q22</f>
        <v>ともぞうサッカークラブ　Ｕ１０</v>
      </c>
      <c r="R32" s="616"/>
      <c r="S32" s="616"/>
      <c r="T32" s="616"/>
      <c r="U32" s="616"/>
      <c r="V32" s="663" t="s">
        <v>24</v>
      </c>
      <c r="W32" s="663"/>
      <c r="X32" s="663"/>
      <c r="Y32" s="663"/>
    </row>
    <row r="33" spans="1:25" s="1" customFormat="1" ht="28.05" customHeight="1">
      <c r="A33" s="531"/>
      <c r="B33" s="531"/>
      <c r="C33" s="662"/>
      <c r="D33" s="662"/>
      <c r="E33" s="396"/>
      <c r="F33" s="396"/>
      <c r="G33" s="396"/>
      <c r="H33" s="396"/>
      <c r="I33" s="396"/>
      <c r="J33" s="494"/>
      <c r="K33" s="497"/>
      <c r="L33" s="281">
        <v>0</v>
      </c>
      <c r="M33" s="17" t="s">
        <v>22</v>
      </c>
      <c r="N33" s="281">
        <v>1</v>
      </c>
      <c r="O33" s="497"/>
      <c r="P33" s="494"/>
      <c r="Q33" s="616"/>
      <c r="R33" s="616"/>
      <c r="S33" s="616"/>
      <c r="T33" s="616"/>
      <c r="U33" s="616"/>
      <c r="V33" s="663"/>
      <c r="W33" s="663"/>
      <c r="X33" s="663"/>
      <c r="Y33" s="663"/>
    </row>
    <row r="34" spans="1:25" s="1" customFormat="1" ht="20.100000000000001" customHeight="1">
      <c r="B34" s="34"/>
      <c r="V34" s="119"/>
      <c r="W34" s="119"/>
      <c r="X34" s="119"/>
      <c r="Y34" s="119"/>
    </row>
    <row r="35" spans="1:25" s="1" customFormat="1" ht="28.05" customHeight="1">
      <c r="A35" s="531" t="s">
        <v>30</v>
      </c>
      <c r="B35" s="531"/>
      <c r="C35" s="662">
        <v>0.44791666666666669</v>
      </c>
      <c r="D35" s="662"/>
      <c r="E35" s="396" t="str">
        <f>E25</f>
        <v>ＪＦＣアミスタ市貝</v>
      </c>
      <c r="F35" s="396"/>
      <c r="G35" s="396"/>
      <c r="H35" s="396"/>
      <c r="I35" s="396"/>
      <c r="J35" s="494">
        <f>L35+L36</f>
        <v>0</v>
      </c>
      <c r="K35" s="497" t="s">
        <v>21</v>
      </c>
      <c r="L35" s="281">
        <v>0</v>
      </c>
      <c r="M35" s="17" t="s">
        <v>22</v>
      </c>
      <c r="N35" s="281">
        <v>0</v>
      </c>
      <c r="O35" s="497" t="s">
        <v>23</v>
      </c>
      <c r="P35" s="494">
        <f>N35+N36</f>
        <v>1</v>
      </c>
      <c r="Q35" s="562" t="str">
        <f>E28</f>
        <v>ＦＣ　ＶＡＬＯＮ</v>
      </c>
      <c r="R35" s="562"/>
      <c r="S35" s="562"/>
      <c r="T35" s="562"/>
      <c r="U35" s="562"/>
      <c r="V35" s="663" t="s">
        <v>24</v>
      </c>
      <c r="W35" s="663"/>
      <c r="X35" s="663"/>
      <c r="Y35" s="663"/>
    </row>
    <row r="36" spans="1:25" s="1" customFormat="1" ht="28.05" customHeight="1">
      <c r="A36" s="531"/>
      <c r="B36" s="531"/>
      <c r="C36" s="662"/>
      <c r="D36" s="662"/>
      <c r="E36" s="396"/>
      <c r="F36" s="396"/>
      <c r="G36" s="396"/>
      <c r="H36" s="396"/>
      <c r="I36" s="396"/>
      <c r="J36" s="494"/>
      <c r="K36" s="497"/>
      <c r="L36" s="281">
        <v>0</v>
      </c>
      <c r="M36" s="17" t="s">
        <v>22</v>
      </c>
      <c r="N36" s="281">
        <v>1</v>
      </c>
      <c r="O36" s="497"/>
      <c r="P36" s="494"/>
      <c r="Q36" s="562"/>
      <c r="R36" s="562"/>
      <c r="S36" s="562"/>
      <c r="T36" s="562"/>
      <c r="U36" s="562"/>
      <c r="V36" s="663"/>
      <c r="W36" s="663"/>
      <c r="X36" s="663"/>
      <c r="Y36" s="663"/>
    </row>
    <row r="37" spans="1:25" s="1" customFormat="1" ht="20.100000000000001" customHeight="1">
      <c r="A37" s="38"/>
      <c r="B37" s="34"/>
      <c r="C37" s="39"/>
      <c r="D37" s="39"/>
      <c r="F37" s="36"/>
      <c r="G37" s="36"/>
      <c r="H37" s="36"/>
      <c r="I37" s="36"/>
      <c r="J37" s="281"/>
      <c r="K37" s="283"/>
      <c r="L37" s="281"/>
      <c r="M37" s="281"/>
      <c r="N37" s="281"/>
      <c r="O37" s="283"/>
      <c r="P37" s="281"/>
      <c r="Q37" s="34"/>
      <c r="R37" s="34"/>
      <c r="S37" s="34"/>
      <c r="T37" s="34"/>
      <c r="V37" s="114"/>
      <c r="W37" s="114"/>
      <c r="X37" s="114"/>
      <c r="Y37" s="114"/>
    </row>
    <row r="38" spans="1:25" s="1" customFormat="1" ht="28.05" customHeight="1">
      <c r="A38" s="661" t="s">
        <v>31</v>
      </c>
      <c r="B38" s="661"/>
      <c r="C38" s="661"/>
      <c r="D38" s="661"/>
      <c r="V38" s="120"/>
      <c r="W38" s="120"/>
      <c r="X38" s="120"/>
      <c r="Y38" s="120"/>
    </row>
    <row r="39" spans="1:25" s="1" customFormat="1" ht="28.05" customHeight="1">
      <c r="A39" s="531" t="s">
        <v>32</v>
      </c>
      <c r="B39" s="531"/>
      <c r="C39" s="662">
        <v>0.49652777777777779</v>
      </c>
      <c r="D39" s="662"/>
      <c r="E39" s="616" t="str">
        <f>Q32</f>
        <v>ともぞうサッカークラブ　Ｕ１０</v>
      </c>
      <c r="F39" s="616"/>
      <c r="G39" s="616"/>
      <c r="H39" s="616"/>
      <c r="I39" s="616"/>
      <c r="J39" s="385">
        <f>L39+L40+L41+L42</f>
        <v>4</v>
      </c>
      <c r="K39" s="665" t="s">
        <v>21</v>
      </c>
      <c r="L39" s="281">
        <v>1</v>
      </c>
      <c r="M39" s="17" t="s">
        <v>22</v>
      </c>
      <c r="N39" s="281">
        <v>0</v>
      </c>
      <c r="O39" s="665" t="s">
        <v>23</v>
      </c>
      <c r="P39" s="385">
        <f>N39+N40+N41+N42</f>
        <v>1</v>
      </c>
      <c r="Q39" s="396" t="str">
        <f>Q35</f>
        <v>ＦＣ　ＶＡＬＯＮ</v>
      </c>
      <c r="R39" s="396"/>
      <c r="S39" s="396"/>
      <c r="T39" s="396"/>
      <c r="U39" s="396"/>
      <c r="V39" s="663" t="s">
        <v>24</v>
      </c>
      <c r="W39" s="663"/>
      <c r="X39" s="663"/>
      <c r="Y39" s="663"/>
    </row>
    <row r="40" spans="1:25" s="1" customFormat="1" ht="28.05" customHeight="1">
      <c r="A40" s="531"/>
      <c r="B40" s="531"/>
      <c r="C40" s="662"/>
      <c r="D40" s="662"/>
      <c r="E40" s="616"/>
      <c r="F40" s="616"/>
      <c r="G40" s="616"/>
      <c r="H40" s="616"/>
      <c r="I40" s="616"/>
      <c r="J40" s="385"/>
      <c r="K40" s="665"/>
      <c r="L40" s="281">
        <v>0</v>
      </c>
      <c r="M40" s="17" t="s">
        <v>22</v>
      </c>
      <c r="N40" s="281">
        <v>1</v>
      </c>
      <c r="O40" s="665"/>
      <c r="P40" s="385"/>
      <c r="Q40" s="396"/>
      <c r="R40" s="396"/>
      <c r="S40" s="396"/>
      <c r="T40" s="396"/>
      <c r="U40" s="396"/>
      <c r="V40" s="663"/>
      <c r="W40" s="663"/>
      <c r="X40" s="663"/>
      <c r="Y40" s="663"/>
    </row>
    <row r="41" spans="1:25" s="1" customFormat="1" ht="28.05" customHeight="1">
      <c r="A41" s="282"/>
      <c r="B41" s="282"/>
      <c r="C41" s="285"/>
      <c r="D41" s="285"/>
      <c r="E41" s="354"/>
      <c r="F41" s="354"/>
      <c r="G41" s="354"/>
      <c r="H41" s="354"/>
      <c r="I41" s="354"/>
      <c r="J41" s="385"/>
      <c r="K41" s="665" t="s">
        <v>21</v>
      </c>
      <c r="L41" s="281">
        <v>1</v>
      </c>
      <c r="M41" s="17" t="s">
        <v>22</v>
      </c>
      <c r="N41" s="281">
        <v>0</v>
      </c>
      <c r="O41" s="665" t="s">
        <v>23</v>
      </c>
      <c r="P41" s="385"/>
      <c r="Q41" s="280"/>
      <c r="R41" s="280"/>
      <c r="S41" s="280"/>
      <c r="T41" s="280"/>
      <c r="U41" s="280"/>
      <c r="V41" s="284"/>
      <c r="W41" s="284"/>
      <c r="X41" s="284"/>
      <c r="Y41" s="284"/>
    </row>
    <row r="42" spans="1:25" ht="28.05" customHeight="1">
      <c r="J42" s="385"/>
      <c r="K42" s="665"/>
      <c r="L42" s="281">
        <v>2</v>
      </c>
      <c r="M42" s="17" t="s">
        <v>22</v>
      </c>
      <c r="N42" s="281">
        <v>0</v>
      </c>
      <c r="O42" s="665"/>
      <c r="P42" s="385"/>
    </row>
    <row r="43" spans="1:25" ht="28.05" customHeight="1">
      <c r="A43" s="41" t="s">
        <v>33</v>
      </c>
      <c r="B43" s="42"/>
      <c r="C43" s="43"/>
      <c r="D43" s="43"/>
      <c r="E43" s="44"/>
      <c r="F43" s="44"/>
      <c r="G43" s="44"/>
      <c r="H43" s="44"/>
      <c r="I43" s="40"/>
      <c r="J43" s="8"/>
      <c r="K43" s="16"/>
      <c r="L43" s="16"/>
      <c r="M43" s="16"/>
      <c r="N43" s="8"/>
      <c r="O43" s="33"/>
      <c r="P43" s="44"/>
      <c r="Q43" s="44"/>
      <c r="R43" s="44"/>
      <c r="S43" s="44"/>
      <c r="T43" s="42"/>
      <c r="U43" s="42"/>
      <c r="V43" s="42"/>
      <c r="W43" s="42"/>
    </row>
    <row r="44" spans="1:25" ht="28.05" customHeight="1">
      <c r="A44" s="1"/>
      <c r="B44" s="42"/>
      <c r="C44" s="43"/>
      <c r="D44" s="43"/>
      <c r="E44" s="44"/>
      <c r="F44" s="44"/>
      <c r="G44" s="44"/>
      <c r="H44" s="44"/>
      <c r="I44" s="40"/>
      <c r="J44" s="8"/>
      <c r="K44" s="16"/>
      <c r="L44" s="16"/>
      <c r="M44" s="4"/>
      <c r="N44" s="8"/>
      <c r="O44" s="54"/>
      <c r="P44" s="54"/>
      <c r="Q44" s="54"/>
      <c r="R44" s="54"/>
      <c r="S44" s="54"/>
      <c r="T44" s="55"/>
      <c r="U44" s="55"/>
      <c r="V44" s="55"/>
      <c r="W44" s="55"/>
    </row>
    <row r="45" spans="1:25" ht="28.05" customHeight="1">
      <c r="B45" s="666" t="s">
        <v>34</v>
      </c>
      <c r="C45" s="666"/>
      <c r="D45" s="666" t="s">
        <v>259</v>
      </c>
      <c r="E45" s="666"/>
      <c r="F45" s="666"/>
      <c r="G45" s="666"/>
      <c r="H45" s="666"/>
      <c r="I45" s="666"/>
      <c r="J45" s="666"/>
      <c r="K45" s="666"/>
      <c r="L45" s="14"/>
      <c r="M45" s="14"/>
      <c r="N45" s="668"/>
      <c r="O45" s="666" t="s">
        <v>37</v>
      </c>
      <c r="P45" s="666"/>
      <c r="Q45" s="668" t="s">
        <v>389</v>
      </c>
      <c r="R45" s="668"/>
      <c r="S45" s="668"/>
      <c r="T45" s="668"/>
      <c r="U45" s="668"/>
      <c r="V45" s="668"/>
      <c r="W45" s="668"/>
      <c r="X45" s="668"/>
    </row>
    <row r="46" spans="1:25" ht="28.05" customHeight="1">
      <c r="B46" s="667"/>
      <c r="C46" s="667"/>
      <c r="D46" s="667"/>
      <c r="E46" s="667"/>
      <c r="F46" s="667"/>
      <c r="G46" s="667"/>
      <c r="H46" s="667"/>
      <c r="I46" s="667"/>
      <c r="J46" s="667"/>
      <c r="K46" s="667"/>
      <c r="L46" s="14"/>
      <c r="M46" s="14"/>
      <c r="N46" s="668"/>
      <c r="O46" s="667"/>
      <c r="P46" s="667"/>
      <c r="Q46" s="694"/>
      <c r="R46" s="694"/>
      <c r="S46" s="694"/>
      <c r="T46" s="694"/>
      <c r="U46" s="694"/>
      <c r="V46" s="694"/>
      <c r="W46" s="694"/>
      <c r="X46" s="694"/>
    </row>
    <row r="47" spans="1:25" ht="28.05" customHeight="1">
      <c r="B47" s="666" t="s">
        <v>35</v>
      </c>
      <c r="C47" s="666"/>
      <c r="D47" s="666" t="s">
        <v>303</v>
      </c>
      <c r="E47" s="666"/>
      <c r="F47" s="666"/>
      <c r="G47" s="666"/>
      <c r="H47" s="666"/>
      <c r="I47" s="666"/>
      <c r="J47" s="666"/>
      <c r="K47" s="666"/>
      <c r="L47" s="14"/>
      <c r="M47" s="14"/>
      <c r="N47" s="668"/>
      <c r="O47" s="666" t="s">
        <v>37</v>
      </c>
      <c r="P47" s="666"/>
      <c r="Q47" s="695" t="str">
        <f>Q28</f>
        <v>那須野ヶ原ＦＣボンジボーラ　ブルー</v>
      </c>
      <c r="R47" s="695"/>
      <c r="S47" s="695"/>
      <c r="T47" s="695"/>
      <c r="U47" s="695"/>
      <c r="V47" s="695"/>
      <c r="W47" s="695"/>
      <c r="X47" s="695"/>
    </row>
    <row r="48" spans="1:25" ht="28.05" customHeight="1">
      <c r="B48" s="667"/>
      <c r="C48" s="667"/>
      <c r="D48" s="667"/>
      <c r="E48" s="667"/>
      <c r="F48" s="667"/>
      <c r="G48" s="667"/>
      <c r="H48" s="667"/>
      <c r="I48" s="667"/>
      <c r="J48" s="667"/>
      <c r="K48" s="667"/>
      <c r="L48" s="14"/>
      <c r="M48" s="14"/>
      <c r="N48" s="668"/>
      <c r="O48" s="667"/>
      <c r="P48" s="667"/>
      <c r="Q48" s="696"/>
      <c r="R48" s="696"/>
      <c r="S48" s="696"/>
      <c r="T48" s="696"/>
      <c r="U48" s="696"/>
      <c r="V48" s="696"/>
      <c r="W48" s="696"/>
      <c r="X48" s="696"/>
    </row>
    <row r="49" spans="2:24" ht="28.05" customHeight="1">
      <c r="B49" s="666" t="s">
        <v>38</v>
      </c>
      <c r="C49" s="666"/>
      <c r="D49" s="666" t="str">
        <f>E32</f>
        <v>栃木ＳＣ　Ｕ－１２</v>
      </c>
      <c r="E49" s="666"/>
      <c r="F49" s="666"/>
      <c r="G49" s="666"/>
      <c r="H49" s="666"/>
      <c r="I49" s="666"/>
      <c r="J49" s="666"/>
      <c r="K49" s="666"/>
      <c r="L49" s="14"/>
      <c r="M49" s="14"/>
      <c r="N49" s="668"/>
      <c r="O49" s="666" t="s">
        <v>37</v>
      </c>
      <c r="P49" s="666"/>
      <c r="Q49" s="666" t="str">
        <f>Q19</f>
        <v>ｕｎｉｏｎｓｐｏｒｔｓｃｌｕｂ</v>
      </c>
      <c r="R49" s="666"/>
      <c r="S49" s="666"/>
      <c r="T49" s="666"/>
      <c r="U49" s="666"/>
      <c r="V49" s="666"/>
      <c r="W49" s="666"/>
      <c r="X49" s="666"/>
    </row>
    <row r="50" spans="2:24" ht="28.05" customHeight="1">
      <c r="B50" s="667"/>
      <c r="C50" s="667"/>
      <c r="D50" s="667"/>
      <c r="E50" s="667"/>
      <c r="F50" s="667"/>
      <c r="G50" s="667"/>
      <c r="H50" s="667"/>
      <c r="I50" s="667"/>
      <c r="J50" s="667"/>
      <c r="K50" s="667"/>
      <c r="L50" s="14"/>
      <c r="M50" s="14"/>
      <c r="N50" s="668"/>
      <c r="O50" s="667"/>
      <c r="P50" s="667"/>
      <c r="Q50" s="667"/>
      <c r="R50" s="667"/>
      <c r="S50" s="667"/>
      <c r="T50" s="667"/>
      <c r="U50" s="667"/>
      <c r="V50" s="667"/>
      <c r="W50" s="667"/>
      <c r="X50" s="667"/>
    </row>
    <row r="51" spans="2:24" ht="28.05" customHeight="1">
      <c r="B51" s="666" t="s">
        <v>38</v>
      </c>
      <c r="C51" s="666"/>
      <c r="D51" s="666" t="str">
        <f>E35</f>
        <v>ＪＦＣアミスタ市貝</v>
      </c>
      <c r="E51" s="666"/>
      <c r="F51" s="666"/>
      <c r="G51" s="666"/>
      <c r="H51" s="666"/>
      <c r="I51" s="666"/>
      <c r="J51" s="666"/>
      <c r="K51" s="666"/>
      <c r="L51" s="14"/>
      <c r="M51" s="14"/>
      <c r="N51" s="668"/>
      <c r="O51" s="666" t="s">
        <v>37</v>
      </c>
      <c r="P51" s="666"/>
      <c r="Q51" s="668" t="str">
        <f>Q25</f>
        <v>大谷北ＦＣフォルテ</v>
      </c>
      <c r="R51" s="668"/>
      <c r="S51" s="668"/>
      <c r="T51" s="668"/>
      <c r="U51" s="668"/>
      <c r="V51" s="668"/>
      <c r="W51" s="668"/>
      <c r="X51" s="668"/>
    </row>
    <row r="52" spans="2:24" ht="28.05" customHeight="1">
      <c r="B52" s="667"/>
      <c r="C52" s="667"/>
      <c r="D52" s="667"/>
      <c r="E52" s="667"/>
      <c r="F52" s="667"/>
      <c r="G52" s="667"/>
      <c r="H52" s="667"/>
      <c r="I52" s="667"/>
      <c r="J52" s="667"/>
      <c r="K52" s="667"/>
      <c r="L52" s="14"/>
      <c r="M52" s="14"/>
      <c r="N52" s="668"/>
      <c r="O52" s="667"/>
      <c r="P52" s="667"/>
      <c r="Q52" s="694"/>
      <c r="R52" s="694"/>
      <c r="S52" s="694"/>
      <c r="T52" s="694"/>
      <c r="U52" s="694"/>
      <c r="V52" s="694"/>
      <c r="W52" s="694"/>
      <c r="X52" s="694"/>
    </row>
    <row r="53" spans="2:24" ht="28.05" customHeight="1">
      <c r="B53" s="4"/>
      <c r="C53" s="4"/>
      <c r="D53" s="4"/>
      <c r="N53" s="55"/>
      <c r="O53" s="6"/>
      <c r="P53" s="6"/>
      <c r="Q53" s="6"/>
      <c r="R53" s="6"/>
      <c r="T53" s="55"/>
      <c r="U53" s="6"/>
      <c r="V53" s="6"/>
      <c r="W53" s="6"/>
      <c r="X53" s="6"/>
    </row>
  </sheetData>
  <mergeCells count="113">
    <mergeCell ref="B51:C52"/>
    <mergeCell ref="D51:K52"/>
    <mergeCell ref="N51:N52"/>
    <mergeCell ref="O51:P52"/>
    <mergeCell ref="O49:P50"/>
    <mergeCell ref="Q51:X52"/>
    <mergeCell ref="Q49:X50"/>
    <mergeCell ref="B49:C50"/>
    <mergeCell ref="D49:K50"/>
    <mergeCell ref="N49:N50"/>
    <mergeCell ref="Q39:U40"/>
    <mergeCell ref="V39:Y40"/>
    <mergeCell ref="B45:C46"/>
    <mergeCell ref="D45:K46"/>
    <mergeCell ref="N45:N46"/>
    <mergeCell ref="O47:P48"/>
    <mergeCell ref="O45:P46"/>
    <mergeCell ref="Q47:X48"/>
    <mergeCell ref="Q45:X46"/>
    <mergeCell ref="K41:K42"/>
    <mergeCell ref="O41:O42"/>
    <mergeCell ref="J39:J42"/>
    <mergeCell ref="P39:P42"/>
    <mergeCell ref="A38:D38"/>
    <mergeCell ref="A39:B40"/>
    <mergeCell ref="C39:D40"/>
    <mergeCell ref="E39:I40"/>
    <mergeCell ref="K39:K40"/>
    <mergeCell ref="O39:O40"/>
    <mergeCell ref="B47:C48"/>
    <mergeCell ref="D47:K48"/>
    <mergeCell ref="N47:N48"/>
    <mergeCell ref="A35:B36"/>
    <mergeCell ref="C35:D36"/>
    <mergeCell ref="E35:I36"/>
    <mergeCell ref="J35:J36"/>
    <mergeCell ref="K35:K36"/>
    <mergeCell ref="O35:O36"/>
    <mergeCell ref="P35:P36"/>
    <mergeCell ref="Q35:U36"/>
    <mergeCell ref="V35:Y36"/>
    <mergeCell ref="P28:P29"/>
    <mergeCell ref="Q28:U29"/>
    <mergeCell ref="V28:Y29"/>
    <mergeCell ref="A31:D31"/>
    <mergeCell ref="A32:B33"/>
    <mergeCell ref="C32:D33"/>
    <mergeCell ref="E32:I33"/>
    <mergeCell ref="J32:J33"/>
    <mergeCell ref="K32:K33"/>
    <mergeCell ref="O32:O33"/>
    <mergeCell ref="A28:B29"/>
    <mergeCell ref="C28:D29"/>
    <mergeCell ref="E28:I29"/>
    <mergeCell ref="J28:J29"/>
    <mergeCell ref="K28:K29"/>
    <mergeCell ref="O28:O29"/>
    <mergeCell ref="P32:P33"/>
    <mergeCell ref="Q32:U33"/>
    <mergeCell ref="V32:Y33"/>
    <mergeCell ref="A25:B26"/>
    <mergeCell ref="C25:D26"/>
    <mergeCell ref="E25:I26"/>
    <mergeCell ref="J25:J26"/>
    <mergeCell ref="K25:K26"/>
    <mergeCell ref="O25:O26"/>
    <mergeCell ref="P25:P26"/>
    <mergeCell ref="Q25:U26"/>
    <mergeCell ref="V25:Y26"/>
    <mergeCell ref="A22:B23"/>
    <mergeCell ref="C22:D23"/>
    <mergeCell ref="E22:I23"/>
    <mergeCell ref="J22:J23"/>
    <mergeCell ref="K22:K23"/>
    <mergeCell ref="O22:O23"/>
    <mergeCell ref="P22:P23"/>
    <mergeCell ref="Q22:U23"/>
    <mergeCell ref="V22:Y23"/>
    <mergeCell ref="A19:B20"/>
    <mergeCell ref="C19:D20"/>
    <mergeCell ref="E19:I20"/>
    <mergeCell ref="J19:J20"/>
    <mergeCell ref="K19:K20"/>
    <mergeCell ref="O19:O20"/>
    <mergeCell ref="P19:P20"/>
    <mergeCell ref="Q19:U20"/>
    <mergeCell ref="V19:Y20"/>
    <mergeCell ref="B9:C16"/>
    <mergeCell ref="E9:F16"/>
    <mergeCell ref="H9:I16"/>
    <mergeCell ref="K9:L16"/>
    <mergeCell ref="O9:P16"/>
    <mergeCell ref="R9:S16"/>
    <mergeCell ref="U9:V16"/>
    <mergeCell ref="X9:Y16"/>
    <mergeCell ref="A18:D18"/>
    <mergeCell ref="V18:Y18"/>
    <mergeCell ref="O1:Q1"/>
    <mergeCell ref="R1:Y1"/>
    <mergeCell ref="S2:X2"/>
    <mergeCell ref="M4:N4"/>
    <mergeCell ref="B8:C8"/>
    <mergeCell ref="E8:F8"/>
    <mergeCell ref="H8:I8"/>
    <mergeCell ref="K8:L8"/>
    <mergeCell ref="O8:P8"/>
    <mergeCell ref="R8:S8"/>
    <mergeCell ref="U8:V8"/>
    <mergeCell ref="X8:Y8"/>
    <mergeCell ref="V7:X7"/>
    <mergeCell ref="P7:R7"/>
    <mergeCell ref="I7:K7"/>
    <mergeCell ref="C7:E7"/>
  </mergeCells>
  <phoneticPr fontId="3"/>
  <printOptions horizontalCentered="1" verticalCentered="1"/>
  <pageMargins left="0.59" right="0.59" top="0.39" bottom="0.39" header="0" footer="0"/>
  <pageSetup paperSize="9" scale="55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topLeftCell="A31" zoomScale="70" zoomScaleNormal="100" zoomScaleSheetLayoutView="70" workbookViewId="0">
      <selection activeCell="U63" sqref="U63"/>
    </sheetView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9" t="str">
        <f>U10組合せ!H3</f>
        <v>■第1日　10月12日</v>
      </c>
      <c r="B1" s="57"/>
      <c r="C1" s="57"/>
      <c r="D1" s="57"/>
      <c r="E1" s="57"/>
      <c r="F1" s="57"/>
      <c r="G1" s="57"/>
      <c r="H1" s="57"/>
      <c r="I1" s="391" t="str">
        <f>U10組合せ!Q3</f>
        <v>１次ラウンド</v>
      </c>
      <c r="J1" s="391"/>
      <c r="K1" s="391"/>
      <c r="L1" s="391"/>
      <c r="M1" s="391"/>
      <c r="N1" s="84"/>
      <c r="O1" s="84"/>
      <c r="P1" s="84"/>
      <c r="Q1" s="84"/>
      <c r="R1" s="84"/>
      <c r="T1" s="392" t="s">
        <v>80</v>
      </c>
      <c r="U1" s="392"/>
      <c r="V1" s="392"/>
      <c r="W1" s="392"/>
      <c r="X1" s="391" t="str">
        <f>U10組合せ!A8</f>
        <v>真岡ハイトラ運動公園陸上競技場</v>
      </c>
      <c r="Y1" s="391"/>
      <c r="Z1" s="391"/>
      <c r="AA1" s="391"/>
      <c r="AB1" s="391"/>
      <c r="AC1" s="391"/>
      <c r="AD1" s="391"/>
      <c r="AE1" s="391"/>
      <c r="AF1" s="391"/>
      <c r="AG1" s="391"/>
    </row>
    <row r="2" spans="1:33" ht="15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62"/>
      <c r="S2" s="62"/>
      <c r="T2" s="62"/>
      <c r="U2" s="62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>
      <c r="A3" s="9"/>
      <c r="B3" s="9"/>
      <c r="C3" s="9"/>
      <c r="D3" s="9"/>
      <c r="E3" s="9"/>
      <c r="F3" s="9"/>
      <c r="G3" s="9"/>
      <c r="I3" s="392" t="s">
        <v>83</v>
      </c>
      <c r="J3" s="392"/>
      <c r="M3" s="62"/>
      <c r="R3" s="62"/>
      <c r="S3" s="62"/>
      <c r="T3" s="62"/>
      <c r="U3" s="62"/>
      <c r="V3" s="10"/>
      <c r="X3" s="392" t="s">
        <v>84</v>
      </c>
      <c r="Y3" s="392"/>
      <c r="Z3" s="9"/>
    </row>
    <row r="4" spans="1:33" ht="20.100000000000001" customHeight="1">
      <c r="A4" s="1"/>
      <c r="B4" s="1"/>
      <c r="C4" s="1"/>
      <c r="D4" s="1"/>
      <c r="E4" s="1"/>
      <c r="F4" s="1"/>
      <c r="G4" s="1"/>
      <c r="H4" s="1"/>
      <c r="I4" s="1"/>
      <c r="J4" s="8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85"/>
      <c r="Z4" s="1"/>
      <c r="AA4" s="1"/>
      <c r="AB4" s="1"/>
      <c r="AC4" s="1"/>
      <c r="AD4" s="1"/>
    </row>
    <row r="5" spans="1:33" ht="20.100000000000001" customHeight="1">
      <c r="A5" s="1"/>
      <c r="B5" s="1"/>
      <c r="C5" s="1"/>
      <c r="D5" s="47"/>
      <c r="E5" s="12"/>
      <c r="F5" s="12"/>
      <c r="G5" s="86"/>
      <c r="H5" s="11"/>
      <c r="I5" s="87"/>
      <c r="J5" s="12"/>
      <c r="K5" s="13"/>
      <c r="L5" s="47"/>
      <c r="M5" s="12"/>
      <c r="N5" s="12"/>
      <c r="O5" s="13"/>
      <c r="P5" s="1"/>
      <c r="Q5" s="1"/>
      <c r="R5" s="1"/>
      <c r="S5" s="47"/>
      <c r="T5" s="12"/>
      <c r="U5" s="12"/>
      <c r="V5" s="86"/>
      <c r="W5" s="11"/>
      <c r="X5" s="87"/>
      <c r="Y5" s="12"/>
      <c r="Z5" s="13"/>
      <c r="AA5" s="47"/>
      <c r="AB5" s="12"/>
      <c r="AC5" s="12"/>
      <c r="AD5" s="13"/>
    </row>
    <row r="6" spans="1:33" ht="20.100000000000001" customHeight="1">
      <c r="A6" s="1"/>
      <c r="B6" s="1"/>
      <c r="C6" s="393">
        <v>1</v>
      </c>
      <c r="D6" s="393"/>
      <c r="E6" s="18"/>
      <c r="F6" s="1"/>
      <c r="G6" s="393">
        <v>2</v>
      </c>
      <c r="H6" s="393"/>
      <c r="I6" s="18"/>
      <c r="J6" s="1"/>
      <c r="K6" s="393">
        <v>3</v>
      </c>
      <c r="L6" s="393"/>
      <c r="M6" s="18"/>
      <c r="N6" s="1"/>
      <c r="O6" s="393">
        <v>4</v>
      </c>
      <c r="P6" s="393"/>
      <c r="Q6" s="1"/>
      <c r="R6" s="393">
        <v>5</v>
      </c>
      <c r="S6" s="393"/>
      <c r="T6" s="18"/>
      <c r="U6" s="1"/>
      <c r="V6" s="393">
        <v>6</v>
      </c>
      <c r="W6" s="393"/>
      <c r="X6" s="18"/>
      <c r="Y6" s="1"/>
      <c r="Z6" s="393">
        <v>7</v>
      </c>
      <c r="AA6" s="393"/>
      <c r="AB6" s="18"/>
      <c r="AC6" s="1"/>
      <c r="AD6" s="393">
        <v>8</v>
      </c>
      <c r="AE6" s="393"/>
    </row>
    <row r="7" spans="1:33" ht="20.100000000000001" customHeight="1">
      <c r="A7" s="1"/>
      <c r="B7" s="1"/>
      <c r="C7" s="401" t="str">
        <f>U10組合せ!C8</f>
        <v>ＴＥＡＭ　リフレＳＣ</v>
      </c>
      <c r="D7" s="401"/>
      <c r="E7" s="60"/>
      <c r="F7" s="82"/>
      <c r="G7" s="401" t="str">
        <f>U10組合せ!C10</f>
        <v>大田原城山サッカークラブ</v>
      </c>
      <c r="H7" s="401"/>
      <c r="I7" s="60"/>
      <c r="J7" s="88"/>
      <c r="K7" s="401" t="str">
        <f>U10組合せ!C12</f>
        <v>足利サッカークラブジュニア</v>
      </c>
      <c r="L7" s="401"/>
      <c r="M7" s="60"/>
      <c r="N7" s="88"/>
      <c r="O7" s="401" t="str">
        <f>U10組合せ!C14</f>
        <v>ＦＣプリメーロ</v>
      </c>
      <c r="P7" s="401"/>
      <c r="Q7" s="88"/>
      <c r="R7" s="401" t="str">
        <f>U10組合せ!C16</f>
        <v>ＦＣ中村Ｕ－１０</v>
      </c>
      <c r="S7" s="401"/>
      <c r="T7" s="60"/>
      <c r="U7" s="88"/>
      <c r="V7" s="401" t="str">
        <f>U10組合せ!C18</f>
        <v>Ｓ４　スペランツァ</v>
      </c>
      <c r="W7" s="401"/>
      <c r="X7" s="60"/>
      <c r="Y7" s="88"/>
      <c r="Z7" s="401" t="str">
        <f>U10組合せ!C20</f>
        <v>さくらボン・ディ・ボーラ</v>
      </c>
      <c r="AA7" s="401"/>
      <c r="AB7" s="60"/>
      <c r="AC7" s="88"/>
      <c r="AD7" s="401" t="str">
        <f>U10組合せ!C22</f>
        <v>藤原ＦＣ</v>
      </c>
      <c r="AE7" s="401"/>
    </row>
    <row r="8" spans="1:33" ht="20.100000000000001" customHeight="1">
      <c r="A8" s="1"/>
      <c r="B8" s="1"/>
      <c r="C8" s="401"/>
      <c r="D8" s="401"/>
      <c r="E8" s="60"/>
      <c r="F8" s="82"/>
      <c r="G8" s="401"/>
      <c r="H8" s="401"/>
      <c r="I8" s="60"/>
      <c r="J8" s="88"/>
      <c r="K8" s="401"/>
      <c r="L8" s="401"/>
      <c r="M8" s="60"/>
      <c r="N8" s="88"/>
      <c r="O8" s="401"/>
      <c r="P8" s="401"/>
      <c r="Q8" s="88"/>
      <c r="R8" s="401"/>
      <c r="S8" s="401"/>
      <c r="T8" s="60"/>
      <c r="U8" s="88"/>
      <c r="V8" s="401"/>
      <c r="W8" s="401"/>
      <c r="X8" s="60"/>
      <c r="Y8" s="88"/>
      <c r="Z8" s="401"/>
      <c r="AA8" s="401"/>
      <c r="AB8" s="60"/>
      <c r="AC8" s="88"/>
      <c r="AD8" s="401"/>
      <c r="AE8" s="401"/>
    </row>
    <row r="9" spans="1:33" ht="20.100000000000001" customHeight="1">
      <c r="A9" s="1"/>
      <c r="B9" s="1"/>
      <c r="C9" s="401"/>
      <c r="D9" s="401"/>
      <c r="E9" s="60"/>
      <c r="F9" s="82"/>
      <c r="G9" s="401"/>
      <c r="H9" s="401"/>
      <c r="I9" s="60"/>
      <c r="J9" s="88"/>
      <c r="K9" s="401"/>
      <c r="L9" s="401"/>
      <c r="M9" s="60"/>
      <c r="N9" s="88"/>
      <c r="O9" s="401"/>
      <c r="P9" s="401"/>
      <c r="Q9" s="88"/>
      <c r="R9" s="401"/>
      <c r="S9" s="401"/>
      <c r="T9" s="60"/>
      <c r="U9" s="88"/>
      <c r="V9" s="401"/>
      <c r="W9" s="401"/>
      <c r="X9" s="60"/>
      <c r="Y9" s="88"/>
      <c r="Z9" s="401"/>
      <c r="AA9" s="401"/>
      <c r="AB9" s="60"/>
      <c r="AC9" s="88"/>
      <c r="AD9" s="401"/>
      <c r="AE9" s="401"/>
    </row>
    <row r="10" spans="1:33" ht="19.5" customHeight="1">
      <c r="A10" s="1"/>
      <c r="B10" s="1"/>
      <c r="C10" s="401"/>
      <c r="D10" s="401"/>
      <c r="E10" s="60"/>
      <c r="F10" s="82"/>
      <c r="G10" s="401"/>
      <c r="H10" s="401"/>
      <c r="I10" s="60"/>
      <c r="J10" s="88"/>
      <c r="K10" s="401"/>
      <c r="L10" s="401"/>
      <c r="M10" s="60"/>
      <c r="N10" s="88"/>
      <c r="O10" s="401"/>
      <c r="P10" s="401"/>
      <c r="Q10" s="88"/>
      <c r="R10" s="401"/>
      <c r="S10" s="401"/>
      <c r="T10" s="60"/>
      <c r="U10" s="88"/>
      <c r="V10" s="401"/>
      <c r="W10" s="401"/>
      <c r="X10" s="60"/>
      <c r="Y10" s="88"/>
      <c r="Z10" s="401"/>
      <c r="AA10" s="401"/>
      <c r="AB10" s="60"/>
      <c r="AC10" s="88"/>
      <c r="AD10" s="401"/>
      <c r="AE10" s="401"/>
    </row>
    <row r="11" spans="1:33" ht="20.100000000000001" customHeight="1">
      <c r="A11" s="1"/>
      <c r="B11" s="1"/>
      <c r="C11" s="401"/>
      <c r="D11" s="401"/>
      <c r="E11" s="60"/>
      <c r="F11" s="82"/>
      <c r="G11" s="401"/>
      <c r="H11" s="401"/>
      <c r="I11" s="60"/>
      <c r="J11" s="88"/>
      <c r="K11" s="401"/>
      <c r="L11" s="401"/>
      <c r="M11" s="60"/>
      <c r="N11" s="88"/>
      <c r="O11" s="401"/>
      <c r="P11" s="401"/>
      <c r="Q11" s="88"/>
      <c r="R11" s="401"/>
      <c r="S11" s="401"/>
      <c r="T11" s="60"/>
      <c r="U11" s="88"/>
      <c r="V11" s="401"/>
      <c r="W11" s="401"/>
      <c r="X11" s="60"/>
      <c r="Y11" s="88"/>
      <c r="Z11" s="401"/>
      <c r="AA11" s="401"/>
      <c r="AB11" s="60"/>
      <c r="AC11" s="88"/>
      <c r="AD11" s="401"/>
      <c r="AE11" s="401"/>
    </row>
    <row r="12" spans="1:33" ht="20.100000000000001" customHeight="1">
      <c r="A12" s="1"/>
      <c r="B12" s="1"/>
      <c r="C12" s="401"/>
      <c r="D12" s="401"/>
      <c r="E12" s="60"/>
      <c r="F12" s="82"/>
      <c r="G12" s="401"/>
      <c r="H12" s="401"/>
      <c r="I12" s="60"/>
      <c r="J12" s="88"/>
      <c r="K12" s="401"/>
      <c r="L12" s="401"/>
      <c r="M12" s="60"/>
      <c r="N12" s="88"/>
      <c r="O12" s="401"/>
      <c r="P12" s="401"/>
      <c r="Q12" s="88"/>
      <c r="R12" s="401"/>
      <c r="S12" s="401"/>
      <c r="T12" s="60"/>
      <c r="U12" s="88"/>
      <c r="V12" s="401"/>
      <c r="W12" s="401"/>
      <c r="X12" s="60"/>
      <c r="Y12" s="88"/>
      <c r="Z12" s="401"/>
      <c r="AA12" s="401"/>
      <c r="AB12" s="60"/>
      <c r="AC12" s="88"/>
      <c r="AD12" s="401"/>
      <c r="AE12" s="401"/>
    </row>
    <row r="13" spans="1:33" ht="20.100000000000001" customHeight="1">
      <c r="A13" s="1"/>
      <c r="B13" s="1"/>
      <c r="C13" s="401"/>
      <c r="D13" s="401"/>
      <c r="E13" s="60"/>
      <c r="F13" s="82"/>
      <c r="G13" s="401"/>
      <c r="H13" s="401"/>
      <c r="I13" s="60"/>
      <c r="J13" s="88"/>
      <c r="K13" s="401"/>
      <c r="L13" s="401"/>
      <c r="M13" s="60"/>
      <c r="N13" s="88"/>
      <c r="O13" s="401"/>
      <c r="P13" s="401"/>
      <c r="Q13" s="88"/>
      <c r="R13" s="401"/>
      <c r="S13" s="401"/>
      <c r="T13" s="60"/>
      <c r="U13" s="88"/>
      <c r="V13" s="401"/>
      <c r="W13" s="401"/>
      <c r="X13" s="60"/>
      <c r="Y13" s="88"/>
      <c r="Z13" s="401"/>
      <c r="AA13" s="401"/>
      <c r="AB13" s="60"/>
      <c r="AC13" s="88"/>
      <c r="AD13" s="401"/>
      <c r="AE13" s="401"/>
    </row>
    <row r="14" spans="1:33" ht="19.5" customHeight="1">
      <c r="A14" s="1"/>
      <c r="B14" s="1"/>
      <c r="C14" s="401"/>
      <c r="D14" s="401"/>
      <c r="E14" s="60"/>
      <c r="F14" s="82"/>
      <c r="G14" s="401"/>
      <c r="H14" s="401"/>
      <c r="I14" s="60"/>
      <c r="J14" s="88"/>
      <c r="K14" s="401"/>
      <c r="L14" s="401"/>
      <c r="M14" s="60"/>
      <c r="N14" s="88"/>
      <c r="O14" s="401"/>
      <c r="P14" s="401"/>
      <c r="Q14" s="88"/>
      <c r="R14" s="401"/>
      <c r="S14" s="401"/>
      <c r="T14" s="60"/>
      <c r="U14" s="88"/>
      <c r="V14" s="401"/>
      <c r="W14" s="401"/>
      <c r="X14" s="60"/>
      <c r="Y14" s="88"/>
      <c r="Z14" s="401"/>
      <c r="AA14" s="401"/>
      <c r="AB14" s="60"/>
      <c r="AC14" s="88"/>
      <c r="AD14" s="401"/>
      <c r="AE14" s="401"/>
    </row>
    <row r="15" spans="1:33" ht="19.2">
      <c r="B15" s="59" t="s">
        <v>85</v>
      </c>
      <c r="D15" s="59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89"/>
      <c r="AD15" s="96" t="s">
        <v>118</v>
      </c>
      <c r="AE15" s="96" t="s">
        <v>117</v>
      </c>
      <c r="AF15" s="96" t="s">
        <v>119</v>
      </c>
      <c r="AG15" s="90"/>
    </row>
    <row r="16" spans="1:33" ht="13.5" customHeight="1">
      <c r="B16" s="393" t="s">
        <v>86</v>
      </c>
      <c r="C16" s="393" t="s">
        <v>4</v>
      </c>
      <c r="D16" s="403">
        <v>0.5</v>
      </c>
      <c r="E16" s="403"/>
      <c r="F16" s="403"/>
      <c r="G16" s="396" t="str">
        <f>C7</f>
        <v>ＴＥＡＭ　リフレＳＣ</v>
      </c>
      <c r="H16" s="396"/>
      <c r="I16" s="396"/>
      <c r="J16" s="396"/>
      <c r="K16" s="396"/>
      <c r="L16" s="396"/>
      <c r="M16" s="396"/>
      <c r="N16" s="684">
        <f>P16+P17</f>
        <v>0</v>
      </c>
      <c r="O16" s="405" t="s">
        <v>9</v>
      </c>
      <c r="P16" s="109">
        <v>0</v>
      </c>
      <c r="Q16" s="7" t="s">
        <v>39</v>
      </c>
      <c r="R16" s="109">
        <v>0</v>
      </c>
      <c r="S16" s="405" t="s">
        <v>10</v>
      </c>
      <c r="T16" s="684">
        <f>R16+R17</f>
        <v>0</v>
      </c>
      <c r="U16" s="396" t="str">
        <f>G7</f>
        <v>大田原城山サッカークラブ</v>
      </c>
      <c r="V16" s="396"/>
      <c r="W16" s="396"/>
      <c r="X16" s="396"/>
      <c r="Y16" s="396"/>
      <c r="Z16" s="396"/>
      <c r="AA16" s="396"/>
      <c r="AC16" s="397" t="s">
        <v>91</v>
      </c>
      <c r="AD16" s="406">
        <v>5</v>
      </c>
      <c r="AE16" s="406" t="s">
        <v>117</v>
      </c>
      <c r="AF16" s="406">
        <v>6</v>
      </c>
      <c r="AG16" s="394" t="s">
        <v>92</v>
      </c>
    </row>
    <row r="17" spans="2:33" ht="14.1" customHeight="1">
      <c r="B17" s="393"/>
      <c r="C17" s="393"/>
      <c r="D17" s="403"/>
      <c r="E17" s="403"/>
      <c r="F17" s="403"/>
      <c r="G17" s="396"/>
      <c r="H17" s="396"/>
      <c r="I17" s="396"/>
      <c r="J17" s="396"/>
      <c r="K17" s="396"/>
      <c r="L17" s="396"/>
      <c r="M17" s="396"/>
      <c r="N17" s="684"/>
      <c r="O17" s="405"/>
      <c r="P17" s="109">
        <v>0</v>
      </c>
      <c r="Q17" s="7" t="s">
        <v>39</v>
      </c>
      <c r="R17" s="109">
        <v>0</v>
      </c>
      <c r="S17" s="405"/>
      <c r="T17" s="684"/>
      <c r="U17" s="396"/>
      <c r="V17" s="396"/>
      <c r="W17" s="396"/>
      <c r="X17" s="396"/>
      <c r="Y17" s="396"/>
      <c r="Z17" s="396"/>
      <c r="AA17" s="396"/>
      <c r="AC17" s="397"/>
      <c r="AD17" s="406"/>
      <c r="AE17" s="406"/>
      <c r="AF17" s="406"/>
      <c r="AG17" s="394"/>
    </row>
    <row r="18" spans="2:33" ht="14.1" customHeight="1">
      <c r="B18" s="393" t="s">
        <v>87</v>
      </c>
      <c r="C18" s="393" t="s">
        <v>4</v>
      </c>
      <c r="D18" s="403">
        <v>0.5</v>
      </c>
      <c r="E18" s="403"/>
      <c r="F18" s="403"/>
      <c r="G18" s="396" t="str">
        <f>K7</f>
        <v>足利サッカークラブジュニア</v>
      </c>
      <c r="H18" s="396"/>
      <c r="I18" s="396"/>
      <c r="J18" s="396"/>
      <c r="K18" s="396"/>
      <c r="L18" s="396"/>
      <c r="M18" s="396"/>
      <c r="N18" s="684">
        <f>P18+P19</f>
        <v>0</v>
      </c>
      <c r="O18" s="405" t="s">
        <v>9</v>
      </c>
      <c r="P18" s="109">
        <v>0</v>
      </c>
      <c r="Q18" s="7" t="s">
        <v>39</v>
      </c>
      <c r="R18" s="109">
        <v>0</v>
      </c>
      <c r="S18" s="405" t="s">
        <v>10</v>
      </c>
      <c r="T18" s="684">
        <f>R18+R19</f>
        <v>0</v>
      </c>
      <c r="U18" s="396" t="str">
        <f>O7</f>
        <v>ＦＣプリメーロ</v>
      </c>
      <c r="V18" s="396"/>
      <c r="W18" s="396"/>
      <c r="X18" s="396"/>
      <c r="Y18" s="396"/>
      <c r="Z18" s="396"/>
      <c r="AA18" s="396"/>
      <c r="AC18" s="397" t="s">
        <v>91</v>
      </c>
      <c r="AD18" s="406">
        <v>7</v>
      </c>
      <c r="AE18" s="406" t="s">
        <v>117</v>
      </c>
      <c r="AF18" s="406">
        <v>8</v>
      </c>
      <c r="AG18" s="394" t="s">
        <v>92</v>
      </c>
    </row>
    <row r="19" spans="2:33" ht="14.1" customHeight="1">
      <c r="B19" s="393"/>
      <c r="C19" s="393"/>
      <c r="D19" s="403"/>
      <c r="E19" s="403"/>
      <c r="F19" s="403"/>
      <c r="G19" s="396"/>
      <c r="H19" s="396"/>
      <c r="I19" s="396"/>
      <c r="J19" s="396"/>
      <c r="K19" s="396"/>
      <c r="L19" s="396"/>
      <c r="M19" s="396"/>
      <c r="N19" s="684"/>
      <c r="O19" s="405"/>
      <c r="P19" s="109">
        <v>0</v>
      </c>
      <c r="Q19" s="7" t="s">
        <v>39</v>
      </c>
      <c r="R19" s="109">
        <v>0</v>
      </c>
      <c r="S19" s="405"/>
      <c r="T19" s="684"/>
      <c r="U19" s="396"/>
      <c r="V19" s="396"/>
      <c r="W19" s="396"/>
      <c r="X19" s="396"/>
      <c r="Y19" s="396"/>
      <c r="Z19" s="396"/>
      <c r="AA19" s="396"/>
      <c r="AC19" s="397"/>
      <c r="AD19" s="406"/>
      <c r="AE19" s="406"/>
      <c r="AF19" s="406"/>
      <c r="AG19" s="394"/>
    </row>
    <row r="20" spans="2:33" ht="14.1" customHeight="1">
      <c r="B20" s="393" t="s">
        <v>86</v>
      </c>
      <c r="C20" s="393" t="s">
        <v>5</v>
      </c>
      <c r="D20" s="403">
        <v>0.52430555555555558</v>
      </c>
      <c r="E20" s="403"/>
      <c r="F20" s="403"/>
      <c r="G20" s="396" t="str">
        <f>R7</f>
        <v>ＦＣ中村Ｕ－１０</v>
      </c>
      <c r="H20" s="396"/>
      <c r="I20" s="396"/>
      <c r="J20" s="396"/>
      <c r="K20" s="396"/>
      <c r="L20" s="396"/>
      <c r="M20" s="396"/>
      <c r="N20" s="684">
        <f>P20+P21</f>
        <v>0</v>
      </c>
      <c r="O20" s="405" t="s">
        <v>9</v>
      </c>
      <c r="P20" s="109">
        <v>0</v>
      </c>
      <c r="Q20" s="7" t="s">
        <v>39</v>
      </c>
      <c r="R20" s="109">
        <v>0</v>
      </c>
      <c r="S20" s="405" t="s">
        <v>10</v>
      </c>
      <c r="T20" s="684">
        <f>R20+R21</f>
        <v>0</v>
      </c>
      <c r="U20" s="396" t="str">
        <f>V7</f>
        <v>Ｓ４　スペランツァ</v>
      </c>
      <c r="V20" s="396"/>
      <c r="W20" s="396"/>
      <c r="X20" s="396"/>
      <c r="Y20" s="396"/>
      <c r="Z20" s="396"/>
      <c r="AA20" s="396"/>
      <c r="AC20" s="397" t="s">
        <v>91</v>
      </c>
      <c r="AD20" s="406">
        <v>1</v>
      </c>
      <c r="AE20" s="406" t="s">
        <v>117</v>
      </c>
      <c r="AF20" s="406">
        <v>2</v>
      </c>
      <c r="AG20" s="394" t="s">
        <v>92</v>
      </c>
    </row>
    <row r="21" spans="2:33" ht="14.1" customHeight="1">
      <c r="B21" s="393"/>
      <c r="C21" s="393"/>
      <c r="D21" s="403"/>
      <c r="E21" s="403"/>
      <c r="F21" s="403"/>
      <c r="G21" s="396"/>
      <c r="H21" s="396"/>
      <c r="I21" s="396"/>
      <c r="J21" s="396"/>
      <c r="K21" s="396"/>
      <c r="L21" s="396"/>
      <c r="M21" s="396"/>
      <c r="N21" s="684"/>
      <c r="O21" s="405"/>
      <c r="P21" s="109">
        <v>0</v>
      </c>
      <c r="Q21" s="7" t="s">
        <v>39</v>
      </c>
      <c r="R21" s="109">
        <v>0</v>
      </c>
      <c r="S21" s="405"/>
      <c r="T21" s="684"/>
      <c r="U21" s="396"/>
      <c r="V21" s="396"/>
      <c r="W21" s="396"/>
      <c r="X21" s="396"/>
      <c r="Y21" s="396"/>
      <c r="Z21" s="396"/>
      <c r="AA21" s="396"/>
      <c r="AC21" s="397"/>
      <c r="AD21" s="406"/>
      <c r="AE21" s="406"/>
      <c r="AF21" s="406"/>
      <c r="AG21" s="394"/>
    </row>
    <row r="22" spans="2:33" ht="14.1" customHeight="1">
      <c r="B22" s="393" t="s">
        <v>87</v>
      </c>
      <c r="C22" s="393" t="s">
        <v>5</v>
      </c>
      <c r="D22" s="403">
        <v>0.52430555555555558</v>
      </c>
      <c r="E22" s="403"/>
      <c r="F22" s="403"/>
      <c r="G22" s="396" t="str">
        <f>Z7</f>
        <v>さくらボン・ディ・ボーラ</v>
      </c>
      <c r="H22" s="396"/>
      <c r="I22" s="396"/>
      <c r="J22" s="396"/>
      <c r="K22" s="396"/>
      <c r="L22" s="396"/>
      <c r="M22" s="396"/>
      <c r="N22" s="684">
        <f>P22+P23</f>
        <v>0</v>
      </c>
      <c r="O22" s="405" t="s">
        <v>9</v>
      </c>
      <c r="P22" s="109">
        <v>0</v>
      </c>
      <c r="Q22" s="7" t="s">
        <v>39</v>
      </c>
      <c r="R22" s="109">
        <v>0</v>
      </c>
      <c r="S22" s="405" t="s">
        <v>10</v>
      </c>
      <c r="T22" s="684">
        <f>R22+R23</f>
        <v>0</v>
      </c>
      <c r="U22" s="396" t="str">
        <f>AD7</f>
        <v>藤原ＦＣ</v>
      </c>
      <c r="V22" s="396"/>
      <c r="W22" s="396"/>
      <c r="X22" s="396"/>
      <c r="Y22" s="396"/>
      <c r="Z22" s="396"/>
      <c r="AA22" s="396"/>
      <c r="AC22" s="397" t="s">
        <v>91</v>
      </c>
      <c r="AD22" s="406">
        <v>3</v>
      </c>
      <c r="AE22" s="406" t="s">
        <v>117</v>
      </c>
      <c r="AF22" s="406">
        <v>4</v>
      </c>
      <c r="AG22" s="394" t="s">
        <v>92</v>
      </c>
    </row>
    <row r="23" spans="2:33" ht="14.1" customHeight="1">
      <c r="B23" s="393"/>
      <c r="C23" s="393"/>
      <c r="D23" s="403"/>
      <c r="E23" s="403"/>
      <c r="F23" s="403"/>
      <c r="G23" s="396"/>
      <c r="H23" s="396"/>
      <c r="I23" s="396"/>
      <c r="J23" s="396"/>
      <c r="K23" s="396"/>
      <c r="L23" s="396"/>
      <c r="M23" s="396"/>
      <c r="N23" s="684"/>
      <c r="O23" s="405"/>
      <c r="P23" s="109">
        <v>0</v>
      </c>
      <c r="Q23" s="7" t="s">
        <v>39</v>
      </c>
      <c r="R23" s="109">
        <v>0</v>
      </c>
      <c r="S23" s="405"/>
      <c r="T23" s="684"/>
      <c r="U23" s="396"/>
      <c r="V23" s="396"/>
      <c r="W23" s="396"/>
      <c r="X23" s="396"/>
      <c r="Y23" s="396"/>
      <c r="Z23" s="396"/>
      <c r="AA23" s="396"/>
      <c r="AC23" s="397"/>
      <c r="AD23" s="406"/>
      <c r="AE23" s="406"/>
      <c r="AF23" s="406"/>
      <c r="AG23" s="394"/>
    </row>
    <row r="24" spans="2:33" ht="14.1" customHeight="1">
      <c r="B24" s="393" t="s">
        <v>86</v>
      </c>
      <c r="C24" s="393" t="s">
        <v>6</v>
      </c>
      <c r="D24" s="403">
        <v>0.54861111111111116</v>
      </c>
      <c r="E24" s="403"/>
      <c r="F24" s="403"/>
      <c r="G24" s="396" t="str">
        <f>C7</f>
        <v>ＴＥＡＭ　リフレＳＣ</v>
      </c>
      <c r="H24" s="396"/>
      <c r="I24" s="396"/>
      <c r="J24" s="396"/>
      <c r="K24" s="396"/>
      <c r="L24" s="396"/>
      <c r="M24" s="396"/>
      <c r="N24" s="684">
        <f>P24+P25</f>
        <v>0</v>
      </c>
      <c r="O24" s="405" t="s">
        <v>9</v>
      </c>
      <c r="P24" s="109">
        <v>0</v>
      </c>
      <c r="Q24" s="7" t="s">
        <v>39</v>
      </c>
      <c r="R24" s="109">
        <v>0</v>
      </c>
      <c r="S24" s="405" t="s">
        <v>10</v>
      </c>
      <c r="T24" s="684">
        <f>R24+R25</f>
        <v>0</v>
      </c>
      <c r="U24" s="396" t="str">
        <f>K7</f>
        <v>足利サッカークラブジュニア</v>
      </c>
      <c r="V24" s="396"/>
      <c r="W24" s="396"/>
      <c r="X24" s="396"/>
      <c r="Y24" s="396"/>
      <c r="Z24" s="396"/>
      <c r="AA24" s="396"/>
      <c r="AC24" s="397" t="s">
        <v>91</v>
      </c>
      <c r="AD24" s="406">
        <v>6</v>
      </c>
      <c r="AE24" s="406" t="s">
        <v>117</v>
      </c>
      <c r="AF24" s="406">
        <v>7</v>
      </c>
      <c r="AG24" s="394" t="s">
        <v>92</v>
      </c>
    </row>
    <row r="25" spans="2:33" ht="14.1" customHeight="1">
      <c r="B25" s="393"/>
      <c r="C25" s="393"/>
      <c r="D25" s="403"/>
      <c r="E25" s="403"/>
      <c r="F25" s="403"/>
      <c r="G25" s="396"/>
      <c r="H25" s="396"/>
      <c r="I25" s="396"/>
      <c r="J25" s="396"/>
      <c r="K25" s="396"/>
      <c r="L25" s="396"/>
      <c r="M25" s="396"/>
      <c r="N25" s="684"/>
      <c r="O25" s="405"/>
      <c r="P25" s="109">
        <v>0</v>
      </c>
      <c r="Q25" s="7" t="s">
        <v>39</v>
      </c>
      <c r="R25" s="109">
        <v>0</v>
      </c>
      <c r="S25" s="405"/>
      <c r="T25" s="684"/>
      <c r="U25" s="396"/>
      <c r="V25" s="396"/>
      <c r="W25" s="396"/>
      <c r="X25" s="396"/>
      <c r="Y25" s="396"/>
      <c r="Z25" s="396"/>
      <c r="AA25" s="396"/>
      <c r="AC25" s="397"/>
      <c r="AD25" s="406"/>
      <c r="AE25" s="406"/>
      <c r="AF25" s="406"/>
      <c r="AG25" s="394"/>
    </row>
    <row r="26" spans="2:33" ht="14.1" customHeight="1">
      <c r="B26" s="393" t="s">
        <v>87</v>
      </c>
      <c r="C26" s="393" t="s">
        <v>6</v>
      </c>
      <c r="D26" s="403">
        <v>0.54861111111111116</v>
      </c>
      <c r="E26" s="403"/>
      <c r="F26" s="403"/>
      <c r="G26" s="396" t="str">
        <f>G7</f>
        <v>大田原城山サッカークラブ</v>
      </c>
      <c r="H26" s="396"/>
      <c r="I26" s="396"/>
      <c r="J26" s="396"/>
      <c r="K26" s="396"/>
      <c r="L26" s="396"/>
      <c r="M26" s="396"/>
      <c r="N26" s="684">
        <f>P26+P27</f>
        <v>0</v>
      </c>
      <c r="O26" s="405" t="s">
        <v>9</v>
      </c>
      <c r="P26" s="109">
        <v>0</v>
      </c>
      <c r="Q26" s="7" t="s">
        <v>39</v>
      </c>
      <c r="R26" s="109">
        <v>0</v>
      </c>
      <c r="S26" s="405" t="s">
        <v>10</v>
      </c>
      <c r="T26" s="684">
        <f>R26+R27</f>
        <v>0</v>
      </c>
      <c r="U26" s="396" t="str">
        <f>O7</f>
        <v>ＦＣプリメーロ</v>
      </c>
      <c r="V26" s="396"/>
      <c r="W26" s="396"/>
      <c r="X26" s="396"/>
      <c r="Y26" s="396"/>
      <c r="Z26" s="396"/>
      <c r="AA26" s="396"/>
      <c r="AC26" s="397" t="s">
        <v>91</v>
      </c>
      <c r="AD26" s="406">
        <v>8</v>
      </c>
      <c r="AE26" s="406" t="s">
        <v>117</v>
      </c>
      <c r="AF26" s="406">
        <v>5</v>
      </c>
      <c r="AG26" s="394" t="s">
        <v>92</v>
      </c>
    </row>
    <row r="27" spans="2:33" ht="14.1" customHeight="1">
      <c r="B27" s="393"/>
      <c r="C27" s="393"/>
      <c r="D27" s="403"/>
      <c r="E27" s="403"/>
      <c r="F27" s="403"/>
      <c r="G27" s="396"/>
      <c r="H27" s="396"/>
      <c r="I27" s="396"/>
      <c r="J27" s="396"/>
      <c r="K27" s="396"/>
      <c r="L27" s="396"/>
      <c r="M27" s="396"/>
      <c r="N27" s="684"/>
      <c r="O27" s="405"/>
      <c r="P27" s="109">
        <v>0</v>
      </c>
      <c r="Q27" s="7" t="s">
        <v>39</v>
      </c>
      <c r="R27" s="109">
        <v>0</v>
      </c>
      <c r="S27" s="405"/>
      <c r="T27" s="684"/>
      <c r="U27" s="396"/>
      <c r="V27" s="396"/>
      <c r="W27" s="396"/>
      <c r="X27" s="396"/>
      <c r="Y27" s="396"/>
      <c r="Z27" s="396"/>
      <c r="AA27" s="396"/>
      <c r="AC27" s="397"/>
      <c r="AD27" s="406"/>
      <c r="AE27" s="406"/>
      <c r="AF27" s="406"/>
      <c r="AG27" s="394"/>
    </row>
    <row r="28" spans="2:33" ht="14.1" customHeight="1">
      <c r="B28" s="393" t="s">
        <v>86</v>
      </c>
      <c r="C28" s="393" t="s">
        <v>7</v>
      </c>
      <c r="D28" s="403">
        <v>0.57291666666666663</v>
      </c>
      <c r="E28" s="403"/>
      <c r="F28" s="403"/>
      <c r="G28" s="396" t="str">
        <f>R7</f>
        <v>ＦＣ中村Ｕ－１０</v>
      </c>
      <c r="H28" s="396"/>
      <c r="I28" s="396"/>
      <c r="J28" s="396"/>
      <c r="K28" s="396"/>
      <c r="L28" s="396"/>
      <c r="M28" s="396"/>
      <c r="N28" s="684">
        <f>P28+P29</f>
        <v>0</v>
      </c>
      <c r="O28" s="405" t="s">
        <v>9</v>
      </c>
      <c r="P28" s="109">
        <v>0</v>
      </c>
      <c r="Q28" s="7" t="s">
        <v>39</v>
      </c>
      <c r="R28" s="109">
        <v>0</v>
      </c>
      <c r="S28" s="405" t="s">
        <v>10</v>
      </c>
      <c r="T28" s="684">
        <f>R28+R29</f>
        <v>0</v>
      </c>
      <c r="U28" s="396" t="str">
        <f>Z7</f>
        <v>さくらボン・ディ・ボーラ</v>
      </c>
      <c r="V28" s="396"/>
      <c r="W28" s="396"/>
      <c r="X28" s="396"/>
      <c r="Y28" s="396"/>
      <c r="Z28" s="396"/>
      <c r="AA28" s="396"/>
      <c r="AC28" s="397" t="s">
        <v>91</v>
      </c>
      <c r="AD28" s="406">
        <v>2</v>
      </c>
      <c r="AE28" s="406" t="s">
        <v>117</v>
      </c>
      <c r="AF28" s="406">
        <v>3</v>
      </c>
      <c r="AG28" s="394" t="s">
        <v>92</v>
      </c>
    </row>
    <row r="29" spans="2:33" ht="14.1" customHeight="1">
      <c r="B29" s="393"/>
      <c r="C29" s="393"/>
      <c r="D29" s="403"/>
      <c r="E29" s="403"/>
      <c r="F29" s="403"/>
      <c r="G29" s="396"/>
      <c r="H29" s="396"/>
      <c r="I29" s="396"/>
      <c r="J29" s="396"/>
      <c r="K29" s="396"/>
      <c r="L29" s="396"/>
      <c r="M29" s="396"/>
      <c r="N29" s="684"/>
      <c r="O29" s="405"/>
      <c r="P29" s="109">
        <v>0</v>
      </c>
      <c r="Q29" s="7" t="s">
        <v>39</v>
      </c>
      <c r="R29" s="109">
        <v>0</v>
      </c>
      <c r="S29" s="405"/>
      <c r="T29" s="684"/>
      <c r="U29" s="396"/>
      <c r="V29" s="396"/>
      <c r="W29" s="396"/>
      <c r="X29" s="396"/>
      <c r="Y29" s="396"/>
      <c r="Z29" s="396"/>
      <c r="AA29" s="396"/>
      <c r="AC29" s="397"/>
      <c r="AD29" s="406"/>
      <c r="AE29" s="406"/>
      <c r="AF29" s="406"/>
      <c r="AG29" s="394"/>
    </row>
    <row r="30" spans="2:33" ht="14.1" customHeight="1">
      <c r="B30" s="393" t="s">
        <v>87</v>
      </c>
      <c r="C30" s="393" t="s">
        <v>7</v>
      </c>
      <c r="D30" s="403">
        <v>0.57291666666666663</v>
      </c>
      <c r="E30" s="403"/>
      <c r="F30" s="403"/>
      <c r="G30" s="396" t="str">
        <f>V7</f>
        <v>Ｓ４　スペランツァ</v>
      </c>
      <c r="H30" s="396"/>
      <c r="I30" s="396"/>
      <c r="J30" s="396"/>
      <c r="K30" s="396"/>
      <c r="L30" s="396"/>
      <c r="M30" s="396"/>
      <c r="N30" s="684">
        <f>P30+P31</f>
        <v>0</v>
      </c>
      <c r="O30" s="405" t="s">
        <v>9</v>
      </c>
      <c r="P30" s="109">
        <v>0</v>
      </c>
      <c r="Q30" s="7" t="s">
        <v>39</v>
      </c>
      <c r="R30" s="109">
        <v>0</v>
      </c>
      <c r="S30" s="405" t="s">
        <v>10</v>
      </c>
      <c r="T30" s="684">
        <f>R30+R31</f>
        <v>0</v>
      </c>
      <c r="U30" s="396" t="str">
        <f>AD7</f>
        <v>藤原ＦＣ</v>
      </c>
      <c r="V30" s="396"/>
      <c r="W30" s="396"/>
      <c r="X30" s="396"/>
      <c r="Y30" s="396"/>
      <c r="Z30" s="396"/>
      <c r="AA30" s="396"/>
      <c r="AC30" s="397" t="s">
        <v>91</v>
      </c>
      <c r="AD30" s="406">
        <v>4</v>
      </c>
      <c r="AE30" s="406" t="s">
        <v>117</v>
      </c>
      <c r="AF30" s="406">
        <v>1</v>
      </c>
      <c r="AG30" s="394" t="s">
        <v>92</v>
      </c>
    </row>
    <row r="31" spans="2:33" ht="14.1" customHeight="1">
      <c r="B31" s="393"/>
      <c r="C31" s="393"/>
      <c r="D31" s="403"/>
      <c r="E31" s="403"/>
      <c r="F31" s="403"/>
      <c r="G31" s="396"/>
      <c r="H31" s="396"/>
      <c r="I31" s="396"/>
      <c r="J31" s="396"/>
      <c r="K31" s="396"/>
      <c r="L31" s="396"/>
      <c r="M31" s="396"/>
      <c r="N31" s="684"/>
      <c r="O31" s="405"/>
      <c r="P31" s="109">
        <v>0</v>
      </c>
      <c r="Q31" s="7" t="s">
        <v>39</v>
      </c>
      <c r="R31" s="109">
        <v>0</v>
      </c>
      <c r="S31" s="405"/>
      <c r="T31" s="684"/>
      <c r="U31" s="396"/>
      <c r="V31" s="396"/>
      <c r="W31" s="396"/>
      <c r="X31" s="396"/>
      <c r="Y31" s="396"/>
      <c r="Z31" s="396"/>
      <c r="AA31" s="396"/>
      <c r="AC31" s="397"/>
      <c r="AD31" s="406"/>
      <c r="AE31" s="406"/>
      <c r="AF31" s="406"/>
      <c r="AG31" s="394"/>
    </row>
    <row r="32" spans="2:33" ht="14.1" customHeight="1">
      <c r="B32" s="393" t="s">
        <v>86</v>
      </c>
      <c r="C32" s="393" t="s">
        <v>8</v>
      </c>
      <c r="D32" s="403">
        <v>0.59722222222222221</v>
      </c>
      <c r="E32" s="403"/>
      <c r="F32" s="403"/>
      <c r="G32" s="396" t="str">
        <f>C7</f>
        <v>ＴＥＡＭ　リフレＳＣ</v>
      </c>
      <c r="H32" s="396"/>
      <c r="I32" s="396"/>
      <c r="J32" s="396"/>
      <c r="K32" s="396"/>
      <c r="L32" s="396"/>
      <c r="M32" s="396"/>
      <c r="N32" s="684">
        <f>P32+P33</f>
        <v>0</v>
      </c>
      <c r="O32" s="405" t="s">
        <v>9</v>
      </c>
      <c r="P32" s="109">
        <v>0</v>
      </c>
      <c r="Q32" s="7" t="s">
        <v>39</v>
      </c>
      <c r="R32" s="109">
        <v>0</v>
      </c>
      <c r="S32" s="405" t="s">
        <v>10</v>
      </c>
      <c r="T32" s="684">
        <f>R32+R33</f>
        <v>0</v>
      </c>
      <c r="U32" s="396" t="str">
        <f>O7</f>
        <v>ＦＣプリメーロ</v>
      </c>
      <c r="V32" s="396"/>
      <c r="W32" s="396"/>
      <c r="X32" s="396"/>
      <c r="Y32" s="396"/>
      <c r="Z32" s="396"/>
      <c r="AA32" s="396"/>
      <c r="AC32" s="397" t="s">
        <v>91</v>
      </c>
      <c r="AD32" s="406">
        <v>7</v>
      </c>
      <c r="AE32" s="406" t="s">
        <v>117</v>
      </c>
      <c r="AF32" s="406">
        <v>8</v>
      </c>
      <c r="AG32" s="394" t="s">
        <v>92</v>
      </c>
    </row>
    <row r="33" spans="2:33" ht="14.1" customHeight="1">
      <c r="B33" s="393"/>
      <c r="C33" s="393"/>
      <c r="D33" s="403"/>
      <c r="E33" s="403"/>
      <c r="F33" s="403"/>
      <c r="G33" s="396"/>
      <c r="H33" s="396"/>
      <c r="I33" s="396"/>
      <c r="J33" s="396"/>
      <c r="K33" s="396"/>
      <c r="L33" s="396"/>
      <c r="M33" s="396"/>
      <c r="N33" s="684"/>
      <c r="O33" s="405"/>
      <c r="P33" s="109">
        <v>0</v>
      </c>
      <c r="Q33" s="7" t="s">
        <v>39</v>
      </c>
      <c r="R33" s="109">
        <v>0</v>
      </c>
      <c r="S33" s="405"/>
      <c r="T33" s="684"/>
      <c r="U33" s="396"/>
      <c r="V33" s="396"/>
      <c r="W33" s="396"/>
      <c r="X33" s="396"/>
      <c r="Y33" s="396"/>
      <c r="Z33" s="396"/>
      <c r="AA33" s="396"/>
      <c r="AC33" s="397"/>
      <c r="AD33" s="406"/>
      <c r="AE33" s="406"/>
      <c r="AF33" s="406"/>
      <c r="AG33" s="394"/>
    </row>
    <row r="34" spans="2:33" ht="14.1" customHeight="1">
      <c r="B34" s="393" t="s">
        <v>87</v>
      </c>
      <c r="C34" s="393" t="s">
        <v>8</v>
      </c>
      <c r="D34" s="403">
        <v>0.59722222222222221</v>
      </c>
      <c r="E34" s="403"/>
      <c r="F34" s="403"/>
      <c r="G34" s="396" t="str">
        <f>G7</f>
        <v>大田原城山サッカークラブ</v>
      </c>
      <c r="H34" s="396"/>
      <c r="I34" s="396"/>
      <c r="J34" s="396"/>
      <c r="K34" s="396"/>
      <c r="L34" s="396"/>
      <c r="M34" s="396"/>
      <c r="N34" s="684">
        <f>P34+P35</f>
        <v>0</v>
      </c>
      <c r="O34" s="405" t="s">
        <v>9</v>
      </c>
      <c r="P34" s="109">
        <v>0</v>
      </c>
      <c r="Q34" s="7" t="s">
        <v>39</v>
      </c>
      <c r="R34" s="109">
        <v>0</v>
      </c>
      <c r="S34" s="405" t="s">
        <v>10</v>
      </c>
      <c r="T34" s="684">
        <f>R34+R35</f>
        <v>0</v>
      </c>
      <c r="U34" s="396" t="str">
        <f>K7</f>
        <v>足利サッカークラブジュニア</v>
      </c>
      <c r="V34" s="396"/>
      <c r="W34" s="396"/>
      <c r="X34" s="396"/>
      <c r="Y34" s="396"/>
      <c r="Z34" s="396"/>
      <c r="AA34" s="396"/>
      <c r="AC34" s="397" t="s">
        <v>91</v>
      </c>
      <c r="AD34" s="406">
        <v>5</v>
      </c>
      <c r="AE34" s="406" t="s">
        <v>117</v>
      </c>
      <c r="AF34" s="406">
        <v>6</v>
      </c>
      <c r="AG34" s="394" t="s">
        <v>92</v>
      </c>
    </row>
    <row r="35" spans="2:33" ht="14.1" customHeight="1">
      <c r="B35" s="393"/>
      <c r="C35" s="393"/>
      <c r="D35" s="403"/>
      <c r="E35" s="403"/>
      <c r="F35" s="403"/>
      <c r="G35" s="396"/>
      <c r="H35" s="396"/>
      <c r="I35" s="396"/>
      <c r="J35" s="396"/>
      <c r="K35" s="396"/>
      <c r="L35" s="396"/>
      <c r="M35" s="396"/>
      <c r="N35" s="684"/>
      <c r="O35" s="405"/>
      <c r="P35" s="109">
        <v>0</v>
      </c>
      <c r="Q35" s="7" t="s">
        <v>39</v>
      </c>
      <c r="R35" s="109">
        <v>0</v>
      </c>
      <c r="S35" s="405"/>
      <c r="T35" s="684"/>
      <c r="U35" s="396"/>
      <c r="V35" s="396"/>
      <c r="W35" s="396"/>
      <c r="X35" s="396"/>
      <c r="Y35" s="396"/>
      <c r="Z35" s="396"/>
      <c r="AA35" s="396"/>
      <c r="AC35" s="397"/>
      <c r="AD35" s="406"/>
      <c r="AE35" s="406"/>
      <c r="AF35" s="406"/>
      <c r="AG35" s="394"/>
    </row>
    <row r="36" spans="2:33" ht="14.1" customHeight="1">
      <c r="B36" s="393" t="s">
        <v>86</v>
      </c>
      <c r="C36" s="393" t="s">
        <v>0</v>
      </c>
      <c r="D36" s="403">
        <v>0.62152777777777779</v>
      </c>
      <c r="E36" s="403"/>
      <c r="F36" s="403"/>
      <c r="G36" s="396" t="str">
        <f>R7</f>
        <v>ＦＣ中村Ｕ－１０</v>
      </c>
      <c r="H36" s="396"/>
      <c r="I36" s="396"/>
      <c r="J36" s="396"/>
      <c r="K36" s="396"/>
      <c r="L36" s="396"/>
      <c r="M36" s="396"/>
      <c r="N36" s="684">
        <f>P36+P37</f>
        <v>0</v>
      </c>
      <c r="O36" s="405" t="s">
        <v>9</v>
      </c>
      <c r="P36" s="109">
        <v>0</v>
      </c>
      <c r="Q36" s="7" t="s">
        <v>39</v>
      </c>
      <c r="R36" s="109">
        <v>0</v>
      </c>
      <c r="S36" s="405" t="s">
        <v>10</v>
      </c>
      <c r="T36" s="684">
        <f>R36+R37</f>
        <v>0</v>
      </c>
      <c r="U36" s="396" t="str">
        <f>AD7</f>
        <v>藤原ＦＣ</v>
      </c>
      <c r="V36" s="396"/>
      <c r="W36" s="396"/>
      <c r="X36" s="396"/>
      <c r="Y36" s="396"/>
      <c r="Z36" s="396"/>
      <c r="AA36" s="396"/>
      <c r="AC36" s="397" t="s">
        <v>91</v>
      </c>
      <c r="AD36" s="406">
        <v>3</v>
      </c>
      <c r="AE36" s="406" t="s">
        <v>117</v>
      </c>
      <c r="AF36" s="406">
        <v>4</v>
      </c>
      <c r="AG36" s="394" t="s">
        <v>92</v>
      </c>
    </row>
    <row r="37" spans="2:33" ht="14.1" customHeight="1">
      <c r="B37" s="393"/>
      <c r="C37" s="393"/>
      <c r="D37" s="403"/>
      <c r="E37" s="403"/>
      <c r="F37" s="403"/>
      <c r="G37" s="396"/>
      <c r="H37" s="396"/>
      <c r="I37" s="396"/>
      <c r="J37" s="396"/>
      <c r="K37" s="396"/>
      <c r="L37" s="396"/>
      <c r="M37" s="396"/>
      <c r="N37" s="684"/>
      <c r="O37" s="405"/>
      <c r="P37" s="109">
        <v>0</v>
      </c>
      <c r="Q37" s="7" t="s">
        <v>39</v>
      </c>
      <c r="R37" s="109">
        <v>0</v>
      </c>
      <c r="S37" s="405"/>
      <c r="T37" s="684"/>
      <c r="U37" s="396"/>
      <c r="V37" s="396"/>
      <c r="W37" s="396"/>
      <c r="X37" s="396"/>
      <c r="Y37" s="396"/>
      <c r="Z37" s="396"/>
      <c r="AA37" s="396"/>
      <c r="AC37" s="397"/>
      <c r="AD37" s="406"/>
      <c r="AE37" s="406"/>
      <c r="AF37" s="406"/>
      <c r="AG37" s="394"/>
    </row>
    <row r="38" spans="2:33" ht="14.1" customHeight="1">
      <c r="B38" s="393" t="s">
        <v>87</v>
      </c>
      <c r="C38" s="393" t="s">
        <v>0</v>
      </c>
      <c r="D38" s="403">
        <v>0.62152777777777779</v>
      </c>
      <c r="E38" s="403"/>
      <c r="F38" s="403"/>
      <c r="G38" s="396" t="str">
        <f>V7</f>
        <v>Ｓ４　スペランツァ</v>
      </c>
      <c r="H38" s="396"/>
      <c r="I38" s="396"/>
      <c r="J38" s="396"/>
      <c r="K38" s="396"/>
      <c r="L38" s="396"/>
      <c r="M38" s="396"/>
      <c r="N38" s="684">
        <f>P38+P39</f>
        <v>0</v>
      </c>
      <c r="O38" s="405" t="s">
        <v>9</v>
      </c>
      <c r="P38" s="109">
        <v>0</v>
      </c>
      <c r="Q38" s="7" t="s">
        <v>39</v>
      </c>
      <c r="R38" s="109">
        <v>0</v>
      </c>
      <c r="S38" s="405" t="s">
        <v>10</v>
      </c>
      <c r="T38" s="684">
        <f>R38+R39</f>
        <v>0</v>
      </c>
      <c r="U38" s="396" t="str">
        <f>Z7</f>
        <v>さくらボン・ディ・ボーラ</v>
      </c>
      <c r="V38" s="396"/>
      <c r="W38" s="396"/>
      <c r="X38" s="396"/>
      <c r="Y38" s="396"/>
      <c r="Z38" s="396"/>
      <c r="AA38" s="396"/>
      <c r="AC38" s="397" t="s">
        <v>91</v>
      </c>
      <c r="AD38" s="406">
        <v>1</v>
      </c>
      <c r="AE38" s="406" t="s">
        <v>117</v>
      </c>
      <c r="AF38" s="406">
        <v>2</v>
      </c>
      <c r="AG38" s="394" t="s">
        <v>92</v>
      </c>
    </row>
    <row r="39" spans="2:33" ht="14.1" customHeight="1">
      <c r="B39" s="393"/>
      <c r="C39" s="393"/>
      <c r="D39" s="403"/>
      <c r="E39" s="403"/>
      <c r="F39" s="403"/>
      <c r="G39" s="396"/>
      <c r="H39" s="396"/>
      <c r="I39" s="396"/>
      <c r="J39" s="396"/>
      <c r="K39" s="396"/>
      <c r="L39" s="396"/>
      <c r="M39" s="396"/>
      <c r="N39" s="684"/>
      <c r="O39" s="405"/>
      <c r="P39" s="109">
        <v>0</v>
      </c>
      <c r="Q39" s="7" t="s">
        <v>39</v>
      </c>
      <c r="R39" s="109">
        <v>0</v>
      </c>
      <c r="S39" s="405"/>
      <c r="T39" s="684"/>
      <c r="U39" s="396"/>
      <c r="V39" s="396"/>
      <c r="W39" s="396"/>
      <c r="X39" s="396"/>
      <c r="Y39" s="396"/>
      <c r="Z39" s="396"/>
      <c r="AA39" s="396"/>
      <c r="AC39" s="397"/>
      <c r="AD39" s="406"/>
      <c r="AE39" s="406"/>
      <c r="AF39" s="406"/>
      <c r="AG39" s="394"/>
    </row>
    <row r="40" spans="2:33" ht="8.1" customHeight="1"/>
    <row r="41" spans="2:33" ht="19.5" customHeight="1">
      <c r="B41" s="410" t="str">
        <f>I3 &amp;"リーグ"</f>
        <v>Aリーグ</v>
      </c>
      <c r="C41" s="411"/>
      <c r="D41" s="411"/>
      <c r="E41" s="412"/>
      <c r="F41" s="430" t="str">
        <f>B43</f>
        <v>ＴＥＡＭ　リフレＳＣ</v>
      </c>
      <c r="G41" s="432"/>
      <c r="H41" s="430" t="str">
        <f>B45</f>
        <v>大田原城山サッカークラブ</v>
      </c>
      <c r="I41" s="432"/>
      <c r="J41" s="430" t="str">
        <f>B47</f>
        <v>足利サッカークラブジュニア</v>
      </c>
      <c r="K41" s="432"/>
      <c r="L41" s="430" t="str">
        <f>B49</f>
        <v>ＦＣプリメーロ</v>
      </c>
      <c r="M41" s="432"/>
      <c r="N41" s="416" t="s">
        <v>1</v>
      </c>
      <c r="O41" s="416" t="s">
        <v>2</v>
      </c>
      <c r="P41" s="416" t="s">
        <v>3</v>
      </c>
      <c r="Q41" s="92"/>
      <c r="R41" s="410" t="str">
        <f>X3 &amp;"リーグ"</f>
        <v>AAリーグ</v>
      </c>
      <c r="S41" s="411"/>
      <c r="T41" s="411"/>
      <c r="U41" s="412"/>
      <c r="V41" s="430" t="str">
        <f>R7</f>
        <v>ＦＣ中村Ｕ－１０</v>
      </c>
      <c r="W41" s="432"/>
      <c r="X41" s="430" t="str">
        <f>V7</f>
        <v>Ｓ４　スペランツァ</v>
      </c>
      <c r="Y41" s="432"/>
      <c r="Z41" s="430" t="str">
        <f>Z7</f>
        <v>さくらボン・ディ・ボーラ</v>
      </c>
      <c r="AA41" s="432"/>
      <c r="AB41" s="430" t="str">
        <f>AD7</f>
        <v>藤原ＦＣ</v>
      </c>
      <c r="AC41" s="432"/>
      <c r="AD41" s="416" t="s">
        <v>1</v>
      </c>
      <c r="AE41" s="416" t="s">
        <v>2</v>
      </c>
      <c r="AF41" s="416" t="s">
        <v>3</v>
      </c>
    </row>
    <row r="42" spans="2:33" ht="20.100000000000001" customHeight="1">
      <c r="B42" s="413"/>
      <c r="C42" s="414"/>
      <c r="D42" s="414"/>
      <c r="E42" s="415"/>
      <c r="F42" s="433"/>
      <c r="G42" s="435"/>
      <c r="H42" s="433"/>
      <c r="I42" s="435"/>
      <c r="J42" s="433"/>
      <c r="K42" s="435"/>
      <c r="L42" s="433"/>
      <c r="M42" s="435"/>
      <c r="N42" s="417"/>
      <c r="O42" s="417"/>
      <c r="P42" s="417"/>
      <c r="Q42" s="92"/>
      <c r="R42" s="413"/>
      <c r="S42" s="414"/>
      <c r="T42" s="414"/>
      <c r="U42" s="415"/>
      <c r="V42" s="433"/>
      <c r="W42" s="435"/>
      <c r="X42" s="433"/>
      <c r="Y42" s="435"/>
      <c r="Z42" s="433"/>
      <c r="AA42" s="435"/>
      <c r="AB42" s="433"/>
      <c r="AC42" s="435"/>
      <c r="AD42" s="417"/>
      <c r="AE42" s="417"/>
      <c r="AF42" s="417"/>
    </row>
    <row r="43" spans="2:33" ht="20.100000000000001" customHeight="1">
      <c r="B43" s="430" t="str">
        <f>C7</f>
        <v>ＴＥＡＭ　リフレＳＣ</v>
      </c>
      <c r="C43" s="431"/>
      <c r="D43" s="431"/>
      <c r="E43" s="432"/>
      <c r="F43" s="672"/>
      <c r="G43" s="673"/>
      <c r="H43" s="118">
        <f>N16</f>
        <v>0</v>
      </c>
      <c r="I43" s="118">
        <f>T16</f>
        <v>0</v>
      </c>
      <c r="J43" s="118">
        <f>N24</f>
        <v>0</v>
      </c>
      <c r="K43" s="118">
        <f>T24</f>
        <v>0</v>
      </c>
      <c r="L43" s="118">
        <f>N32</f>
        <v>0</v>
      </c>
      <c r="M43" s="118">
        <f>T32</f>
        <v>0</v>
      </c>
      <c r="N43" s="676">
        <f>COUNTIF(F44:M44,"○")*3+COUNTIF(F44:M44,"△")</f>
        <v>3</v>
      </c>
      <c r="O43" s="676">
        <f>H43-I43+J43-K43+L43-M43</f>
        <v>0</v>
      </c>
      <c r="P43" s="678"/>
      <c r="Q43" s="18"/>
      <c r="R43" s="430" t="str">
        <f>R7</f>
        <v>ＦＣ中村Ｕ－１０</v>
      </c>
      <c r="S43" s="431"/>
      <c r="T43" s="431"/>
      <c r="U43" s="432"/>
      <c r="V43" s="672"/>
      <c r="W43" s="673"/>
      <c r="X43" s="118">
        <f>N20</f>
        <v>0</v>
      </c>
      <c r="Y43" s="118">
        <f>T20</f>
        <v>0</v>
      </c>
      <c r="Z43" s="118">
        <f>N28</f>
        <v>0</v>
      </c>
      <c r="AA43" s="118">
        <f>T28</f>
        <v>0</v>
      </c>
      <c r="AB43" s="118">
        <f>N36</f>
        <v>0</v>
      </c>
      <c r="AC43" s="118">
        <f>T36</f>
        <v>0</v>
      </c>
      <c r="AD43" s="676">
        <f>COUNTIF(V44:AC44,"○")*3+COUNTIF(V44:AC44,"△")</f>
        <v>3</v>
      </c>
      <c r="AE43" s="676">
        <f>X43-Y43+Z43-AA43+AB43-AC43</f>
        <v>0</v>
      </c>
      <c r="AF43" s="678"/>
    </row>
    <row r="44" spans="2:33" ht="20.100000000000001" customHeight="1">
      <c r="B44" s="433"/>
      <c r="C44" s="434"/>
      <c r="D44" s="434"/>
      <c r="E44" s="435"/>
      <c r="F44" s="674"/>
      <c r="G44" s="675"/>
      <c r="H44" s="670" t="str">
        <f>IF(H43&gt;I43,"○",IF(H43&lt;I43,"×",IF(H43=I43,"△")))</f>
        <v>△</v>
      </c>
      <c r="I44" s="671"/>
      <c r="J44" s="670" t="str">
        <f>IF(J43&gt;K43,"○",IF(J43&lt;K43,"×",IF(J43=K43,"△")))</f>
        <v>△</v>
      </c>
      <c r="K44" s="671"/>
      <c r="L44" s="670" t="str">
        <f>IF(L43&gt;M43,"○",IF(L43&lt;M43,"×",IF(L43=M43,"△")))</f>
        <v>△</v>
      </c>
      <c r="M44" s="671"/>
      <c r="N44" s="677"/>
      <c r="O44" s="677"/>
      <c r="P44" s="679"/>
      <c r="Q44" s="18"/>
      <c r="R44" s="433"/>
      <c r="S44" s="434"/>
      <c r="T44" s="434"/>
      <c r="U44" s="435"/>
      <c r="V44" s="674"/>
      <c r="W44" s="675"/>
      <c r="X44" s="670" t="str">
        <f>IF(X43&gt;Y43,"○",IF(X43&lt;Y43,"×",IF(X43=Y43,"△")))</f>
        <v>△</v>
      </c>
      <c r="Y44" s="671"/>
      <c r="Z44" s="670" t="str">
        <f>IF(Z43&gt;AA43,"○",IF(Z43&lt;AA43,"×",IF(Z43=AA43,"△")))</f>
        <v>△</v>
      </c>
      <c r="AA44" s="671"/>
      <c r="AB44" s="670" t="str">
        <f>IF(AB43&gt;AC43,"○",IF(AB43&lt;AC43,"×",IF(AB43=AC43,"△")))</f>
        <v>△</v>
      </c>
      <c r="AC44" s="671"/>
      <c r="AD44" s="677"/>
      <c r="AE44" s="677"/>
      <c r="AF44" s="679"/>
    </row>
    <row r="45" spans="2:33" ht="20.100000000000001" customHeight="1">
      <c r="B45" s="430" t="str">
        <f>G7</f>
        <v>大田原城山サッカークラブ</v>
      </c>
      <c r="C45" s="431"/>
      <c r="D45" s="431"/>
      <c r="E45" s="432"/>
      <c r="F45" s="118">
        <f>I43</f>
        <v>0</v>
      </c>
      <c r="G45" s="118">
        <f>H43</f>
        <v>0</v>
      </c>
      <c r="H45" s="672"/>
      <c r="I45" s="673"/>
      <c r="J45" s="118">
        <f>N34</f>
        <v>0</v>
      </c>
      <c r="K45" s="118">
        <f>T34</f>
        <v>0</v>
      </c>
      <c r="L45" s="118">
        <f>N26</f>
        <v>0</v>
      </c>
      <c r="M45" s="118">
        <f>T26</f>
        <v>0</v>
      </c>
      <c r="N45" s="676">
        <f>COUNTIF(F46:M46,"○")*3+COUNTIF(F46:M46,"△")</f>
        <v>3</v>
      </c>
      <c r="O45" s="676">
        <f>F45-G45+J45-K45+L45-M45</f>
        <v>0</v>
      </c>
      <c r="P45" s="678"/>
      <c r="Q45" s="18"/>
      <c r="R45" s="430" t="str">
        <f>V7</f>
        <v>Ｓ４　スペランツァ</v>
      </c>
      <c r="S45" s="431"/>
      <c r="T45" s="431"/>
      <c r="U45" s="432"/>
      <c r="V45" s="118">
        <f>Y43</f>
        <v>0</v>
      </c>
      <c r="W45" s="118">
        <f>X43</f>
        <v>0</v>
      </c>
      <c r="X45" s="672"/>
      <c r="Y45" s="673"/>
      <c r="Z45" s="118">
        <f>N38</f>
        <v>0</v>
      </c>
      <c r="AA45" s="118">
        <f>T38</f>
        <v>0</v>
      </c>
      <c r="AB45" s="118">
        <f>N30</f>
        <v>0</v>
      </c>
      <c r="AC45" s="118">
        <f>T30</f>
        <v>0</v>
      </c>
      <c r="AD45" s="676">
        <f>COUNTIF(V46:AC46,"○")*3+COUNTIF(V46:AC46,"△")</f>
        <v>3</v>
      </c>
      <c r="AE45" s="676">
        <f>V45-W45+Z45-AA45+AB45-AC45</f>
        <v>0</v>
      </c>
      <c r="AF45" s="678"/>
    </row>
    <row r="46" spans="2:33" ht="20.100000000000001" customHeight="1">
      <c r="B46" s="433"/>
      <c r="C46" s="434"/>
      <c r="D46" s="434"/>
      <c r="E46" s="435"/>
      <c r="F46" s="670" t="str">
        <f>IF(F45&gt;G45,"○",IF(F45&lt;G45,"×",IF(F45=G45,"△")))</f>
        <v>△</v>
      </c>
      <c r="G46" s="671"/>
      <c r="H46" s="674"/>
      <c r="I46" s="675"/>
      <c r="J46" s="670" t="str">
        <f>IF(J45&gt;K45,"○",IF(J45&lt;K45,"×",IF(J45=K45,"△")))</f>
        <v>△</v>
      </c>
      <c r="K46" s="671"/>
      <c r="L46" s="670" t="str">
        <f>IF(L45&gt;M45,"○",IF(L45&lt;M45,"×",IF(L45=M45,"△")))</f>
        <v>△</v>
      </c>
      <c r="M46" s="671"/>
      <c r="N46" s="677"/>
      <c r="O46" s="677"/>
      <c r="P46" s="679"/>
      <c r="Q46" s="18"/>
      <c r="R46" s="433"/>
      <c r="S46" s="434"/>
      <c r="T46" s="434"/>
      <c r="U46" s="435"/>
      <c r="V46" s="670" t="str">
        <f>IF(V45&gt;W45,"○",IF(V45&lt;W45,"×",IF(V45=W45,"△")))</f>
        <v>△</v>
      </c>
      <c r="W46" s="671"/>
      <c r="X46" s="674"/>
      <c r="Y46" s="675"/>
      <c r="Z46" s="670" t="str">
        <f>IF(Z45&gt;AA45,"○",IF(Z45&lt;AA45,"×",IF(Z45=AA45,"△")))</f>
        <v>△</v>
      </c>
      <c r="AA46" s="671"/>
      <c r="AB46" s="670" t="str">
        <f>IF(AB45&gt;AC45,"○",IF(AB45&lt;AC45,"×",IF(AB45=AC45,"△")))</f>
        <v>△</v>
      </c>
      <c r="AC46" s="671"/>
      <c r="AD46" s="677"/>
      <c r="AE46" s="677"/>
      <c r="AF46" s="679"/>
    </row>
    <row r="47" spans="2:33" ht="20.100000000000001" customHeight="1">
      <c r="B47" s="430" t="str">
        <f>K7</f>
        <v>足利サッカークラブジュニア</v>
      </c>
      <c r="C47" s="431"/>
      <c r="D47" s="431"/>
      <c r="E47" s="432"/>
      <c r="F47" s="118">
        <f>K43</f>
        <v>0</v>
      </c>
      <c r="G47" s="118">
        <f>J43</f>
        <v>0</v>
      </c>
      <c r="H47" s="118">
        <f>K45</f>
        <v>0</v>
      </c>
      <c r="I47" s="118">
        <f>J45</f>
        <v>0</v>
      </c>
      <c r="J47" s="672"/>
      <c r="K47" s="673"/>
      <c r="L47" s="118">
        <f>N18</f>
        <v>0</v>
      </c>
      <c r="M47" s="118">
        <f>T18</f>
        <v>0</v>
      </c>
      <c r="N47" s="676">
        <f>COUNTIF(F48:M48,"○")*3+COUNTIF(F48:M48,"△")</f>
        <v>3</v>
      </c>
      <c r="O47" s="676">
        <f>F47-G47+H47-I47+L47-M47</f>
        <v>0</v>
      </c>
      <c r="P47" s="678"/>
      <c r="Q47" s="18"/>
      <c r="R47" s="430" t="str">
        <f>Z7</f>
        <v>さくらボン・ディ・ボーラ</v>
      </c>
      <c r="S47" s="431"/>
      <c r="T47" s="431"/>
      <c r="U47" s="432"/>
      <c r="V47" s="118">
        <f>AA43</f>
        <v>0</v>
      </c>
      <c r="W47" s="118">
        <f>Z43</f>
        <v>0</v>
      </c>
      <c r="X47" s="118">
        <f>AA45</f>
        <v>0</v>
      </c>
      <c r="Y47" s="118">
        <f>Z45</f>
        <v>0</v>
      </c>
      <c r="Z47" s="672"/>
      <c r="AA47" s="673"/>
      <c r="AB47" s="118">
        <f>N22</f>
        <v>0</v>
      </c>
      <c r="AC47" s="118">
        <f>T22</f>
        <v>0</v>
      </c>
      <c r="AD47" s="676">
        <f>COUNTIF(V48:AC48,"○")*3+COUNTIF(V48:AC48,"△")</f>
        <v>3</v>
      </c>
      <c r="AE47" s="676">
        <f>V47-W47+X47-Y47+AB47-AC47</f>
        <v>0</v>
      </c>
      <c r="AF47" s="678"/>
    </row>
    <row r="48" spans="2:33" ht="20.100000000000001" customHeight="1">
      <c r="B48" s="433"/>
      <c r="C48" s="434"/>
      <c r="D48" s="434"/>
      <c r="E48" s="435"/>
      <c r="F48" s="670" t="str">
        <f>IF(F47&gt;G47,"○",IF(F47&lt;G47,"×",IF(F47=G47,"△")))</f>
        <v>△</v>
      </c>
      <c r="G48" s="671"/>
      <c r="H48" s="670" t="str">
        <f>IF(H47&gt;I47,"○",IF(H47&lt;I47,"×",IF(H47=I47,"△")))</f>
        <v>△</v>
      </c>
      <c r="I48" s="671"/>
      <c r="J48" s="674"/>
      <c r="K48" s="675"/>
      <c r="L48" s="670" t="str">
        <f>IF(L47&gt;M47,"○",IF(L47&lt;M47,"×",IF(L47=M47,"△")))</f>
        <v>△</v>
      </c>
      <c r="M48" s="671"/>
      <c r="N48" s="677"/>
      <c r="O48" s="677"/>
      <c r="P48" s="679"/>
      <c r="Q48" s="18"/>
      <c r="R48" s="433"/>
      <c r="S48" s="434"/>
      <c r="T48" s="434"/>
      <c r="U48" s="435"/>
      <c r="V48" s="670" t="str">
        <f>IF(V47&gt;W47,"○",IF(V47&lt;W47,"×",IF(V47=W47,"△")))</f>
        <v>△</v>
      </c>
      <c r="W48" s="671"/>
      <c r="X48" s="670" t="str">
        <f>IF(X47&gt;Y47,"○",IF(X47&lt;Y47,"×",IF(X47=Y47,"△")))</f>
        <v>△</v>
      </c>
      <c r="Y48" s="671"/>
      <c r="Z48" s="674"/>
      <c r="AA48" s="675"/>
      <c r="AB48" s="670" t="str">
        <f>IF(AB47&gt;AC47,"○",IF(AB47&lt;AC47,"×",IF(AB47=AC47,"△")))</f>
        <v>△</v>
      </c>
      <c r="AC48" s="671"/>
      <c r="AD48" s="677"/>
      <c r="AE48" s="677"/>
      <c r="AF48" s="679"/>
    </row>
    <row r="49" spans="1:33" ht="20.100000000000001" customHeight="1">
      <c r="B49" s="430" t="str">
        <f>O7</f>
        <v>ＦＣプリメーロ</v>
      </c>
      <c r="C49" s="431"/>
      <c r="D49" s="431"/>
      <c r="E49" s="432"/>
      <c r="F49" s="118">
        <f>M43</f>
        <v>0</v>
      </c>
      <c r="G49" s="118">
        <f>L43</f>
        <v>0</v>
      </c>
      <c r="H49" s="118">
        <f>M45</f>
        <v>0</v>
      </c>
      <c r="I49" s="118">
        <f>L45</f>
        <v>0</v>
      </c>
      <c r="J49" s="118">
        <f>M47</f>
        <v>0</v>
      </c>
      <c r="K49" s="118">
        <f>L47</f>
        <v>0</v>
      </c>
      <c r="L49" s="672"/>
      <c r="M49" s="673"/>
      <c r="N49" s="676">
        <f>COUNTIF(F50:M50,"○")*3+COUNTIF(F50:M50,"△")</f>
        <v>3</v>
      </c>
      <c r="O49" s="676">
        <f>F49-G49+H49-I49+J49-K49</f>
        <v>0</v>
      </c>
      <c r="P49" s="678"/>
      <c r="Q49" s="18"/>
      <c r="R49" s="430" t="str">
        <f>AD7</f>
        <v>藤原ＦＣ</v>
      </c>
      <c r="S49" s="431"/>
      <c r="T49" s="431"/>
      <c r="U49" s="432"/>
      <c r="V49" s="118">
        <f>AC43</f>
        <v>0</v>
      </c>
      <c r="W49" s="118">
        <f>AB43</f>
        <v>0</v>
      </c>
      <c r="X49" s="118">
        <f>AC45</f>
        <v>0</v>
      </c>
      <c r="Y49" s="118">
        <f>AB45</f>
        <v>0</v>
      </c>
      <c r="Z49" s="118">
        <f>AC47</f>
        <v>0</v>
      </c>
      <c r="AA49" s="118">
        <f>AB47</f>
        <v>0</v>
      </c>
      <c r="AB49" s="672"/>
      <c r="AC49" s="673"/>
      <c r="AD49" s="676">
        <f>COUNTIF(V50:AC50,"○")*3+COUNTIF(V50:AC50,"△")</f>
        <v>3</v>
      </c>
      <c r="AE49" s="676">
        <f>V49-W49+X49-Y49+Z49-AA49</f>
        <v>0</v>
      </c>
      <c r="AF49" s="678"/>
    </row>
    <row r="50" spans="1:33" ht="20.100000000000001" customHeight="1">
      <c r="B50" s="433"/>
      <c r="C50" s="434"/>
      <c r="D50" s="434"/>
      <c r="E50" s="435"/>
      <c r="F50" s="670" t="str">
        <f>IF(F49&gt;G49,"○",IF(F49&lt;G49,"×",IF(F49=G49,"△")))</f>
        <v>△</v>
      </c>
      <c r="G50" s="671"/>
      <c r="H50" s="670" t="str">
        <f>IF(H49&gt;I49,"○",IF(H49&lt;I49,"×",IF(H49=I49,"△")))</f>
        <v>△</v>
      </c>
      <c r="I50" s="671"/>
      <c r="J50" s="670" t="str">
        <f>IF(J49&gt;K49,"○",IF(J49&lt;K49,"×",IF(J49=K49,"△")))</f>
        <v>△</v>
      </c>
      <c r="K50" s="671"/>
      <c r="L50" s="674"/>
      <c r="M50" s="675"/>
      <c r="N50" s="677"/>
      <c r="O50" s="677"/>
      <c r="P50" s="679"/>
      <c r="Q50" s="18"/>
      <c r="R50" s="433"/>
      <c r="S50" s="434"/>
      <c r="T50" s="434"/>
      <c r="U50" s="435"/>
      <c r="V50" s="670" t="str">
        <f>IF(V49&gt;W49,"○",IF(V49&lt;W49,"×",IF(V49=W49,"△")))</f>
        <v>△</v>
      </c>
      <c r="W50" s="671"/>
      <c r="X50" s="670" t="str">
        <f>IF(X49&gt;Y49,"○",IF(X49&lt;Y49,"×",IF(X49=Y49,"△")))</f>
        <v>△</v>
      </c>
      <c r="Y50" s="671"/>
      <c r="Z50" s="670" t="str">
        <f>IF(Z49&gt;AA49,"○",IF(Z49&lt;AA49,"×",IF(Z49=AA49,"△")))</f>
        <v>△</v>
      </c>
      <c r="AA50" s="671"/>
      <c r="AB50" s="674"/>
      <c r="AC50" s="675"/>
      <c r="AD50" s="677"/>
      <c r="AE50" s="677"/>
      <c r="AF50" s="679"/>
    </row>
    <row r="51" spans="1:33" ht="20.100000000000001" customHeight="1"/>
    <row r="52" spans="1:33" ht="21.75" customHeight="1">
      <c r="A52" s="9" t="str">
        <f>A1</f>
        <v>■第1日　10月12日</v>
      </c>
      <c r="B52" s="57"/>
      <c r="C52" s="57"/>
      <c r="D52" s="57"/>
      <c r="E52" s="57"/>
      <c r="F52" s="57"/>
      <c r="G52" s="57"/>
      <c r="H52" s="57"/>
      <c r="I52" s="391" t="str">
        <f>I1</f>
        <v>１次ラウンド</v>
      </c>
      <c r="J52" s="391"/>
      <c r="K52" s="391"/>
      <c r="L52" s="391"/>
      <c r="M52" s="391"/>
      <c r="N52" s="84"/>
      <c r="O52" s="84"/>
      <c r="P52" s="84"/>
      <c r="Q52" s="84"/>
      <c r="R52" s="84"/>
      <c r="T52" s="392" t="s">
        <v>127</v>
      </c>
      <c r="U52" s="392"/>
      <c r="V52" s="392"/>
      <c r="W52" s="392"/>
      <c r="X52" s="391"/>
      <c r="Y52" s="391"/>
      <c r="Z52" s="391"/>
      <c r="AA52" s="391"/>
      <c r="AB52" s="391"/>
      <c r="AC52" s="391"/>
      <c r="AD52" s="391"/>
      <c r="AE52" s="391"/>
      <c r="AF52" s="391"/>
      <c r="AG52" s="391"/>
    </row>
    <row r="53" spans="1:3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62"/>
      <c r="S53" s="62"/>
      <c r="T53" s="62"/>
      <c r="U53" s="62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>
      <c r="A54" s="9"/>
      <c r="B54" s="9"/>
      <c r="C54" s="9"/>
      <c r="D54" s="9"/>
      <c r="E54" s="9"/>
      <c r="F54" s="9"/>
      <c r="G54" s="9"/>
      <c r="I54" s="392" t="s">
        <v>40</v>
      </c>
      <c r="J54" s="392"/>
      <c r="M54" s="62"/>
      <c r="R54" s="62"/>
      <c r="S54" s="62"/>
      <c r="T54" s="62"/>
      <c r="U54" s="62"/>
      <c r="V54" s="392" t="s">
        <v>75</v>
      </c>
      <c r="W54" s="392"/>
      <c r="Z54" s="9"/>
    </row>
    <row r="55" spans="1:33" ht="20.100000000000001" customHeight="1">
      <c r="A55" s="1"/>
      <c r="B55" s="1"/>
      <c r="C55" s="1"/>
      <c r="D55" s="1"/>
      <c r="E55" s="1"/>
      <c r="F55" s="1"/>
      <c r="G55" s="1"/>
      <c r="H55" s="1"/>
      <c r="I55" s="1"/>
      <c r="J55" s="85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85"/>
      <c r="X55" s="2"/>
      <c r="Y55" s="2"/>
      <c r="Z55" s="1"/>
      <c r="AA55" s="1"/>
      <c r="AB55" s="1"/>
      <c r="AC55" s="1"/>
      <c r="AD55" s="1"/>
    </row>
    <row r="56" spans="1:33" ht="20.100000000000001" customHeight="1">
      <c r="A56" s="1"/>
      <c r="B56" s="1"/>
      <c r="C56" s="1"/>
      <c r="D56" s="47"/>
      <c r="E56" s="12"/>
      <c r="F56" s="12"/>
      <c r="G56" s="86"/>
      <c r="H56" s="11"/>
      <c r="I56" s="87"/>
      <c r="J56" s="12"/>
      <c r="K56" s="13"/>
      <c r="L56" s="47"/>
      <c r="M56" s="12"/>
      <c r="N56" s="12"/>
      <c r="O56" s="13"/>
      <c r="P56" s="1"/>
      <c r="Q56" s="1"/>
      <c r="R56" s="1"/>
      <c r="S56" s="47"/>
      <c r="T56" s="12"/>
      <c r="U56" s="12"/>
      <c r="V56" s="86"/>
      <c r="W56" s="11"/>
      <c r="X56" s="87"/>
      <c r="Y56" s="12"/>
      <c r="Z56" s="13"/>
      <c r="AA56" s="3"/>
      <c r="AB56" s="1"/>
      <c r="AC56" s="1"/>
      <c r="AD56" s="1"/>
    </row>
    <row r="57" spans="1:33" ht="20.100000000000001" customHeight="1">
      <c r="A57" s="1"/>
      <c r="B57" s="1"/>
      <c r="C57" s="393">
        <v>1</v>
      </c>
      <c r="D57" s="393"/>
      <c r="E57" s="18"/>
      <c r="F57" s="1"/>
      <c r="G57" s="393">
        <v>2</v>
      </c>
      <c r="H57" s="393"/>
      <c r="I57" s="18"/>
      <c r="J57" s="1"/>
      <c r="K57" s="393">
        <v>3</v>
      </c>
      <c r="L57" s="393"/>
      <c r="M57" s="18"/>
      <c r="N57" s="1"/>
      <c r="O57" s="393">
        <v>4</v>
      </c>
      <c r="P57" s="393"/>
      <c r="Q57" s="1"/>
      <c r="R57" s="393">
        <v>5</v>
      </c>
      <c r="S57" s="393"/>
      <c r="T57" s="18"/>
      <c r="U57" s="1"/>
      <c r="V57" s="393">
        <v>6</v>
      </c>
      <c r="W57" s="393"/>
      <c r="X57" s="18"/>
      <c r="Y57" s="1"/>
      <c r="Z57" s="393">
        <v>7</v>
      </c>
      <c r="AA57" s="393"/>
      <c r="AB57" s="18"/>
      <c r="AC57" s="1"/>
      <c r="AD57" s="393"/>
      <c r="AE57" s="393"/>
    </row>
    <row r="58" spans="1:33" ht="20.100000000000001" customHeight="1">
      <c r="A58" s="1"/>
      <c r="B58" s="1"/>
      <c r="C58" s="401">
        <v>1</v>
      </c>
      <c r="D58" s="401"/>
      <c r="E58" s="60"/>
      <c r="F58" s="82"/>
      <c r="G58" s="401">
        <v>2</v>
      </c>
      <c r="H58" s="401"/>
      <c r="I58" s="60"/>
      <c r="J58" s="88"/>
      <c r="K58" s="401">
        <v>3</v>
      </c>
      <c r="L58" s="401"/>
      <c r="M58" s="60"/>
      <c r="N58" s="88"/>
      <c r="O58" s="401">
        <v>4</v>
      </c>
      <c r="P58" s="401"/>
      <c r="Q58" s="88"/>
      <c r="R58" s="401">
        <v>5</v>
      </c>
      <c r="S58" s="401"/>
      <c r="T58" s="60"/>
      <c r="U58" s="88"/>
      <c r="V58" s="401">
        <v>6</v>
      </c>
      <c r="W58" s="401"/>
      <c r="X58" s="60"/>
      <c r="Y58" s="88"/>
      <c r="Z58" s="401">
        <v>7</v>
      </c>
      <c r="AA58" s="401"/>
      <c r="AB58" s="60"/>
      <c r="AC58" s="88"/>
      <c r="AD58" s="401"/>
      <c r="AE58" s="401"/>
    </row>
    <row r="59" spans="1:33" ht="20.100000000000001" customHeight="1">
      <c r="A59" s="1"/>
      <c r="B59" s="1"/>
      <c r="C59" s="401"/>
      <c r="D59" s="401"/>
      <c r="E59" s="60"/>
      <c r="F59" s="82"/>
      <c r="G59" s="401"/>
      <c r="H59" s="401"/>
      <c r="I59" s="60"/>
      <c r="J59" s="88"/>
      <c r="K59" s="401"/>
      <c r="L59" s="401"/>
      <c r="M59" s="60"/>
      <c r="N59" s="88"/>
      <c r="O59" s="401"/>
      <c r="P59" s="401"/>
      <c r="Q59" s="88"/>
      <c r="R59" s="401"/>
      <c r="S59" s="401"/>
      <c r="T59" s="60"/>
      <c r="U59" s="88"/>
      <c r="V59" s="401"/>
      <c r="W59" s="401"/>
      <c r="X59" s="60"/>
      <c r="Y59" s="88"/>
      <c r="Z59" s="401"/>
      <c r="AA59" s="401"/>
      <c r="AB59" s="60"/>
      <c r="AC59" s="88"/>
      <c r="AD59" s="401"/>
      <c r="AE59" s="401"/>
    </row>
    <row r="60" spans="1:33" ht="20.100000000000001" customHeight="1">
      <c r="A60" s="1"/>
      <c r="B60" s="1"/>
      <c r="C60" s="401"/>
      <c r="D60" s="401"/>
      <c r="E60" s="60"/>
      <c r="F60" s="82"/>
      <c r="G60" s="401"/>
      <c r="H60" s="401"/>
      <c r="I60" s="60"/>
      <c r="J60" s="88"/>
      <c r="K60" s="401"/>
      <c r="L60" s="401"/>
      <c r="M60" s="60"/>
      <c r="N60" s="88"/>
      <c r="O60" s="401"/>
      <c r="P60" s="401"/>
      <c r="Q60" s="88"/>
      <c r="R60" s="401"/>
      <c r="S60" s="401"/>
      <c r="T60" s="60"/>
      <c r="U60" s="88"/>
      <c r="V60" s="401"/>
      <c r="W60" s="401"/>
      <c r="X60" s="60"/>
      <c r="Y60" s="88"/>
      <c r="Z60" s="401"/>
      <c r="AA60" s="401"/>
      <c r="AB60" s="60"/>
      <c r="AC60" s="88"/>
      <c r="AD60" s="401"/>
      <c r="AE60" s="401"/>
    </row>
    <row r="61" spans="1:33" ht="19.5" customHeight="1">
      <c r="A61" s="1"/>
      <c r="B61" s="1"/>
      <c r="C61" s="401"/>
      <c r="D61" s="401"/>
      <c r="E61" s="60"/>
      <c r="F61" s="82"/>
      <c r="G61" s="401"/>
      <c r="H61" s="401"/>
      <c r="I61" s="60"/>
      <c r="J61" s="88"/>
      <c r="K61" s="401"/>
      <c r="L61" s="401"/>
      <c r="M61" s="60"/>
      <c r="N61" s="88"/>
      <c r="O61" s="401"/>
      <c r="P61" s="401"/>
      <c r="Q61" s="88"/>
      <c r="R61" s="401"/>
      <c r="S61" s="401"/>
      <c r="T61" s="60"/>
      <c r="U61" s="88"/>
      <c r="V61" s="401"/>
      <c r="W61" s="401"/>
      <c r="X61" s="60"/>
      <c r="Y61" s="88"/>
      <c r="Z61" s="401"/>
      <c r="AA61" s="401"/>
      <c r="AB61" s="60"/>
      <c r="AC61" s="88"/>
      <c r="AD61" s="401"/>
      <c r="AE61" s="401"/>
    </row>
    <row r="62" spans="1:33" ht="20.100000000000001" customHeight="1">
      <c r="A62" s="1"/>
      <c r="B62" s="1"/>
      <c r="C62" s="401"/>
      <c r="D62" s="401"/>
      <c r="E62" s="60"/>
      <c r="F62" s="82"/>
      <c r="G62" s="401"/>
      <c r="H62" s="401"/>
      <c r="I62" s="60"/>
      <c r="J62" s="88"/>
      <c r="K62" s="401"/>
      <c r="L62" s="401"/>
      <c r="M62" s="60"/>
      <c r="N62" s="88"/>
      <c r="O62" s="401"/>
      <c r="P62" s="401"/>
      <c r="Q62" s="88"/>
      <c r="R62" s="401"/>
      <c r="S62" s="401"/>
      <c r="T62" s="60"/>
      <c r="U62" s="88"/>
      <c r="V62" s="401"/>
      <c r="W62" s="401"/>
      <c r="X62" s="60"/>
      <c r="Y62" s="88"/>
      <c r="Z62" s="401"/>
      <c r="AA62" s="401"/>
      <c r="AB62" s="60"/>
      <c r="AC62" s="88"/>
      <c r="AD62" s="401"/>
      <c r="AE62" s="401"/>
    </row>
    <row r="63" spans="1:33" ht="20.100000000000001" customHeight="1">
      <c r="A63" s="1"/>
      <c r="B63" s="1"/>
      <c r="C63" s="401"/>
      <c r="D63" s="401"/>
      <c r="E63" s="60"/>
      <c r="F63" s="82"/>
      <c r="G63" s="401"/>
      <c r="H63" s="401"/>
      <c r="I63" s="60"/>
      <c r="J63" s="88"/>
      <c r="K63" s="401"/>
      <c r="L63" s="401"/>
      <c r="M63" s="60"/>
      <c r="N63" s="88"/>
      <c r="O63" s="401"/>
      <c r="P63" s="401"/>
      <c r="Q63" s="88"/>
      <c r="R63" s="401"/>
      <c r="S63" s="401"/>
      <c r="T63" s="60"/>
      <c r="U63" s="88"/>
      <c r="V63" s="401"/>
      <c r="W63" s="401"/>
      <c r="X63" s="60"/>
      <c r="Y63" s="88"/>
      <c r="Z63" s="401"/>
      <c r="AA63" s="401"/>
      <c r="AB63" s="60"/>
      <c r="AC63" s="88"/>
      <c r="AD63" s="401"/>
      <c r="AE63" s="401"/>
    </row>
    <row r="64" spans="1:33" ht="20.100000000000001" customHeight="1">
      <c r="A64" s="1"/>
      <c r="B64" s="1"/>
      <c r="C64" s="401"/>
      <c r="D64" s="401"/>
      <c r="E64" s="60"/>
      <c r="F64" s="82"/>
      <c r="G64" s="401"/>
      <c r="H64" s="401"/>
      <c r="I64" s="60"/>
      <c r="J64" s="88"/>
      <c r="K64" s="401"/>
      <c r="L64" s="401"/>
      <c r="M64" s="60"/>
      <c r="N64" s="88"/>
      <c r="O64" s="401"/>
      <c r="P64" s="401"/>
      <c r="Q64" s="88"/>
      <c r="R64" s="401"/>
      <c r="S64" s="401"/>
      <c r="T64" s="60"/>
      <c r="U64" s="88"/>
      <c r="V64" s="401"/>
      <c r="W64" s="401"/>
      <c r="X64" s="60"/>
      <c r="Y64" s="88"/>
      <c r="Z64" s="401"/>
      <c r="AA64" s="401"/>
      <c r="AB64" s="60"/>
      <c r="AC64" s="88"/>
      <c r="AD64" s="401"/>
      <c r="AE64" s="401"/>
    </row>
    <row r="65" spans="1:33" ht="19.5" customHeight="1">
      <c r="A65" s="1"/>
      <c r="B65" s="1"/>
      <c r="C65" s="401"/>
      <c r="D65" s="401"/>
      <c r="E65" s="60"/>
      <c r="F65" s="82"/>
      <c r="G65" s="401"/>
      <c r="H65" s="401"/>
      <c r="I65" s="60"/>
      <c r="J65" s="88"/>
      <c r="K65" s="401"/>
      <c r="L65" s="401"/>
      <c r="M65" s="60"/>
      <c r="N65" s="88"/>
      <c r="O65" s="401"/>
      <c r="P65" s="401"/>
      <c r="Q65" s="88"/>
      <c r="R65" s="401"/>
      <c r="S65" s="401"/>
      <c r="T65" s="60"/>
      <c r="U65" s="88"/>
      <c r="V65" s="401"/>
      <c r="W65" s="401"/>
      <c r="X65" s="60"/>
      <c r="Y65" s="88"/>
      <c r="Z65" s="401"/>
      <c r="AA65" s="401"/>
      <c r="AB65" s="60"/>
      <c r="AC65" s="88"/>
      <c r="AD65" s="401"/>
      <c r="AE65" s="401"/>
    </row>
    <row r="66" spans="1:33" ht="19.2">
      <c r="B66" s="59" t="s">
        <v>85</v>
      </c>
      <c r="D66" s="59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131"/>
      <c r="AC66" s="132"/>
      <c r="AD66" s="133" t="s">
        <v>118</v>
      </c>
      <c r="AE66" s="133" t="s">
        <v>117</v>
      </c>
      <c r="AF66" s="133" t="s">
        <v>119</v>
      </c>
      <c r="AG66" s="134"/>
    </row>
    <row r="67" spans="1:33" ht="13.5" customHeight="1">
      <c r="B67" s="393" t="s">
        <v>86</v>
      </c>
      <c r="C67" s="393" t="s">
        <v>4</v>
      </c>
      <c r="D67" s="403">
        <v>0.5</v>
      </c>
      <c r="E67" s="403"/>
      <c r="F67" s="403"/>
      <c r="G67" s="396">
        <f>C58</f>
        <v>1</v>
      </c>
      <c r="H67" s="396"/>
      <c r="I67" s="396"/>
      <c r="J67" s="396"/>
      <c r="K67" s="396"/>
      <c r="L67" s="396"/>
      <c r="M67" s="396"/>
      <c r="N67" s="684">
        <f>P67+P68</f>
        <v>0</v>
      </c>
      <c r="O67" s="405" t="s">
        <v>9</v>
      </c>
      <c r="P67" s="109">
        <v>0</v>
      </c>
      <c r="Q67" s="7" t="s">
        <v>39</v>
      </c>
      <c r="R67" s="109">
        <v>0</v>
      </c>
      <c r="S67" s="405" t="s">
        <v>10</v>
      </c>
      <c r="T67" s="684">
        <f>R67+R68</f>
        <v>0</v>
      </c>
      <c r="U67" s="396">
        <f>G58</f>
        <v>2</v>
      </c>
      <c r="V67" s="396"/>
      <c r="W67" s="396"/>
      <c r="X67" s="396"/>
      <c r="Y67" s="396"/>
      <c r="Z67" s="396"/>
      <c r="AA67" s="396"/>
      <c r="AB67" s="669"/>
      <c r="AC67" s="669" t="s">
        <v>91</v>
      </c>
      <c r="AD67" s="682">
        <v>5</v>
      </c>
      <c r="AE67" s="682" t="s">
        <v>117</v>
      </c>
      <c r="AF67" s="682">
        <v>6</v>
      </c>
      <c r="AG67" s="683" t="s">
        <v>92</v>
      </c>
    </row>
    <row r="68" spans="1:33" ht="14.1" customHeight="1">
      <c r="B68" s="393"/>
      <c r="C68" s="393"/>
      <c r="D68" s="403"/>
      <c r="E68" s="403"/>
      <c r="F68" s="403"/>
      <c r="G68" s="396"/>
      <c r="H68" s="396"/>
      <c r="I68" s="396"/>
      <c r="J68" s="396"/>
      <c r="K68" s="396"/>
      <c r="L68" s="396"/>
      <c r="M68" s="396"/>
      <c r="N68" s="684"/>
      <c r="O68" s="405"/>
      <c r="P68" s="109">
        <v>0</v>
      </c>
      <c r="Q68" s="7" t="s">
        <v>39</v>
      </c>
      <c r="R68" s="109">
        <v>0</v>
      </c>
      <c r="S68" s="405"/>
      <c r="T68" s="684"/>
      <c r="U68" s="396"/>
      <c r="V68" s="396"/>
      <c r="W68" s="396"/>
      <c r="X68" s="396"/>
      <c r="Y68" s="396"/>
      <c r="Z68" s="396"/>
      <c r="AA68" s="396"/>
      <c r="AB68" s="669"/>
      <c r="AC68" s="669"/>
      <c r="AD68" s="682"/>
      <c r="AE68" s="682"/>
      <c r="AF68" s="682"/>
      <c r="AG68" s="683"/>
    </row>
    <row r="69" spans="1:33" ht="14.1" customHeight="1">
      <c r="B69" s="393" t="s">
        <v>87</v>
      </c>
      <c r="C69" s="393" t="s">
        <v>4</v>
      </c>
      <c r="D69" s="403">
        <v>0.5</v>
      </c>
      <c r="E69" s="403"/>
      <c r="F69" s="403"/>
      <c r="G69" s="396">
        <f>K58</f>
        <v>3</v>
      </c>
      <c r="H69" s="396"/>
      <c r="I69" s="396"/>
      <c r="J69" s="396"/>
      <c r="K69" s="396"/>
      <c r="L69" s="396"/>
      <c r="M69" s="396"/>
      <c r="N69" s="684">
        <f>P69+P70</f>
        <v>0</v>
      </c>
      <c r="O69" s="405" t="s">
        <v>9</v>
      </c>
      <c r="P69" s="109">
        <v>0</v>
      </c>
      <c r="Q69" s="7" t="s">
        <v>39</v>
      </c>
      <c r="R69" s="109">
        <v>0</v>
      </c>
      <c r="S69" s="405" t="s">
        <v>10</v>
      </c>
      <c r="T69" s="684">
        <f>R69+R70</f>
        <v>0</v>
      </c>
      <c r="U69" s="531">
        <f>O58</f>
        <v>4</v>
      </c>
      <c r="V69" s="531"/>
      <c r="W69" s="531"/>
      <c r="X69" s="531"/>
      <c r="Y69" s="531"/>
      <c r="Z69" s="531"/>
      <c r="AA69" s="531"/>
      <c r="AB69" s="669"/>
      <c r="AC69" s="669" t="s">
        <v>91</v>
      </c>
      <c r="AD69" s="682">
        <v>7</v>
      </c>
      <c r="AE69" s="682" t="s">
        <v>117</v>
      </c>
      <c r="AF69" s="682">
        <v>2</v>
      </c>
      <c r="AG69" s="683" t="s">
        <v>92</v>
      </c>
    </row>
    <row r="70" spans="1:33" ht="14.1" customHeight="1">
      <c r="B70" s="393"/>
      <c r="C70" s="393"/>
      <c r="D70" s="403"/>
      <c r="E70" s="403"/>
      <c r="F70" s="403"/>
      <c r="G70" s="396"/>
      <c r="H70" s="396"/>
      <c r="I70" s="396"/>
      <c r="J70" s="396"/>
      <c r="K70" s="396"/>
      <c r="L70" s="396"/>
      <c r="M70" s="396"/>
      <c r="N70" s="684"/>
      <c r="O70" s="405"/>
      <c r="P70" s="109">
        <v>0</v>
      </c>
      <c r="Q70" s="7" t="s">
        <v>39</v>
      </c>
      <c r="R70" s="109">
        <v>0</v>
      </c>
      <c r="S70" s="405"/>
      <c r="T70" s="684"/>
      <c r="U70" s="531"/>
      <c r="V70" s="531"/>
      <c r="W70" s="531"/>
      <c r="X70" s="531"/>
      <c r="Y70" s="531"/>
      <c r="Z70" s="531"/>
      <c r="AA70" s="531"/>
      <c r="AB70" s="669"/>
      <c r="AC70" s="669"/>
      <c r="AD70" s="682"/>
      <c r="AE70" s="682"/>
      <c r="AF70" s="682"/>
      <c r="AG70" s="683"/>
    </row>
    <row r="71" spans="1:33" ht="14.1" customHeight="1">
      <c r="B71" s="393" t="s">
        <v>86</v>
      </c>
      <c r="C71" s="393" t="s">
        <v>5</v>
      </c>
      <c r="D71" s="403">
        <v>0.52083333333333337</v>
      </c>
      <c r="E71" s="403"/>
      <c r="F71" s="403"/>
      <c r="G71" s="396">
        <f>R58</f>
        <v>5</v>
      </c>
      <c r="H71" s="396"/>
      <c r="I71" s="396"/>
      <c r="J71" s="396"/>
      <c r="K71" s="396"/>
      <c r="L71" s="396"/>
      <c r="M71" s="396"/>
      <c r="N71" s="684">
        <f>P71+P72</f>
        <v>0</v>
      </c>
      <c r="O71" s="405" t="s">
        <v>9</v>
      </c>
      <c r="P71" s="109">
        <v>0</v>
      </c>
      <c r="Q71" s="7" t="s">
        <v>39</v>
      </c>
      <c r="R71" s="109">
        <v>0</v>
      </c>
      <c r="S71" s="405" t="s">
        <v>10</v>
      </c>
      <c r="T71" s="684">
        <f>R71+R72</f>
        <v>0</v>
      </c>
      <c r="U71" s="396">
        <f>V58</f>
        <v>6</v>
      </c>
      <c r="V71" s="396"/>
      <c r="W71" s="396"/>
      <c r="X71" s="396"/>
      <c r="Y71" s="396"/>
      <c r="Z71" s="396"/>
      <c r="AA71" s="396"/>
      <c r="AB71" s="669"/>
      <c r="AC71" s="669" t="s">
        <v>91</v>
      </c>
      <c r="AD71" s="682">
        <v>3</v>
      </c>
      <c r="AE71" s="682" t="s">
        <v>117</v>
      </c>
      <c r="AF71" s="682">
        <v>1</v>
      </c>
      <c r="AG71" s="683" t="s">
        <v>92</v>
      </c>
    </row>
    <row r="72" spans="1:33" ht="14.1" customHeight="1">
      <c r="B72" s="393"/>
      <c r="C72" s="393"/>
      <c r="D72" s="403"/>
      <c r="E72" s="403"/>
      <c r="F72" s="403"/>
      <c r="G72" s="396"/>
      <c r="H72" s="396"/>
      <c r="I72" s="396"/>
      <c r="J72" s="396"/>
      <c r="K72" s="396"/>
      <c r="L72" s="396"/>
      <c r="M72" s="396"/>
      <c r="N72" s="684"/>
      <c r="O72" s="405"/>
      <c r="P72" s="109">
        <v>0</v>
      </c>
      <c r="Q72" s="7" t="s">
        <v>39</v>
      </c>
      <c r="R72" s="109">
        <v>0</v>
      </c>
      <c r="S72" s="405"/>
      <c r="T72" s="684"/>
      <c r="U72" s="396"/>
      <c r="V72" s="396"/>
      <c r="W72" s="396"/>
      <c r="X72" s="396"/>
      <c r="Y72" s="396"/>
      <c r="Z72" s="396"/>
      <c r="AA72" s="396"/>
      <c r="AB72" s="669"/>
      <c r="AC72" s="669"/>
      <c r="AD72" s="682"/>
      <c r="AE72" s="682"/>
      <c r="AF72" s="682"/>
      <c r="AG72" s="683"/>
    </row>
    <row r="73" spans="1:33" ht="14.1" customHeight="1">
      <c r="B73" s="393" t="s">
        <v>87</v>
      </c>
      <c r="C73" s="393" t="s">
        <v>5</v>
      </c>
      <c r="D73" s="403">
        <v>0.52083333333333337</v>
      </c>
      <c r="E73" s="403"/>
      <c r="F73" s="403"/>
      <c r="G73" s="531"/>
      <c r="H73" s="531"/>
      <c r="I73" s="531"/>
      <c r="J73" s="531"/>
      <c r="K73" s="531"/>
      <c r="L73" s="531"/>
      <c r="M73" s="531"/>
      <c r="N73" s="684"/>
      <c r="O73" s="405"/>
      <c r="P73" s="109"/>
      <c r="Q73" s="7"/>
      <c r="R73" s="109"/>
      <c r="S73" s="405"/>
      <c r="T73" s="684"/>
      <c r="U73" s="396"/>
      <c r="V73" s="396"/>
      <c r="W73" s="396"/>
      <c r="X73" s="396"/>
      <c r="Y73" s="396"/>
      <c r="Z73" s="396"/>
      <c r="AA73" s="396"/>
      <c r="AB73" s="669"/>
      <c r="AC73" s="669"/>
      <c r="AD73" s="682"/>
      <c r="AE73" s="682"/>
      <c r="AF73" s="682"/>
      <c r="AG73" s="683"/>
    </row>
    <row r="74" spans="1:33" ht="14.1" customHeight="1">
      <c r="B74" s="393"/>
      <c r="C74" s="393"/>
      <c r="D74" s="403"/>
      <c r="E74" s="403"/>
      <c r="F74" s="403"/>
      <c r="G74" s="531"/>
      <c r="H74" s="531"/>
      <c r="I74" s="531"/>
      <c r="J74" s="531"/>
      <c r="K74" s="531"/>
      <c r="L74" s="531"/>
      <c r="M74" s="531"/>
      <c r="N74" s="684"/>
      <c r="O74" s="405"/>
      <c r="P74" s="109"/>
      <c r="Q74" s="7"/>
      <c r="R74" s="109"/>
      <c r="S74" s="405"/>
      <c r="T74" s="684"/>
      <c r="U74" s="396"/>
      <c r="V74" s="396"/>
      <c r="W74" s="396"/>
      <c r="X74" s="396"/>
      <c r="Y74" s="396"/>
      <c r="Z74" s="396"/>
      <c r="AA74" s="396"/>
      <c r="AB74" s="669"/>
      <c r="AC74" s="669"/>
      <c r="AD74" s="682"/>
      <c r="AE74" s="682"/>
      <c r="AF74" s="682"/>
      <c r="AG74" s="683"/>
    </row>
    <row r="75" spans="1:33" ht="14.1" customHeight="1">
      <c r="B75" s="393" t="s">
        <v>86</v>
      </c>
      <c r="C75" s="393" t="s">
        <v>6</v>
      </c>
      <c r="D75" s="403">
        <v>0.54166666666666663</v>
      </c>
      <c r="E75" s="403"/>
      <c r="F75" s="403"/>
      <c r="G75" s="396">
        <f>C58</f>
        <v>1</v>
      </c>
      <c r="H75" s="396"/>
      <c r="I75" s="396"/>
      <c r="J75" s="396"/>
      <c r="K75" s="396"/>
      <c r="L75" s="396"/>
      <c r="M75" s="396"/>
      <c r="N75" s="684">
        <f>P75+P76</f>
        <v>0</v>
      </c>
      <c r="O75" s="405" t="s">
        <v>9</v>
      </c>
      <c r="P75" s="109">
        <v>0</v>
      </c>
      <c r="Q75" s="7" t="s">
        <v>39</v>
      </c>
      <c r="R75" s="109">
        <v>0</v>
      </c>
      <c r="S75" s="405" t="s">
        <v>10</v>
      </c>
      <c r="T75" s="684">
        <f>R75+R76</f>
        <v>0</v>
      </c>
      <c r="U75" s="396">
        <f>K58</f>
        <v>3</v>
      </c>
      <c r="V75" s="396"/>
      <c r="W75" s="396"/>
      <c r="X75" s="396"/>
      <c r="Y75" s="396"/>
      <c r="Z75" s="396"/>
      <c r="AA75" s="396"/>
      <c r="AB75" s="669"/>
      <c r="AC75" s="669" t="s">
        <v>91</v>
      </c>
      <c r="AD75" s="682">
        <v>6</v>
      </c>
      <c r="AE75" s="682" t="s">
        <v>117</v>
      </c>
      <c r="AF75" s="682">
        <v>7</v>
      </c>
      <c r="AG75" s="683" t="s">
        <v>92</v>
      </c>
    </row>
    <row r="76" spans="1:33" ht="14.1" customHeight="1">
      <c r="B76" s="393"/>
      <c r="C76" s="393"/>
      <c r="D76" s="403"/>
      <c r="E76" s="403"/>
      <c r="F76" s="403"/>
      <c r="G76" s="396"/>
      <c r="H76" s="396"/>
      <c r="I76" s="396"/>
      <c r="J76" s="396"/>
      <c r="K76" s="396"/>
      <c r="L76" s="396"/>
      <c r="M76" s="396"/>
      <c r="N76" s="684"/>
      <c r="O76" s="405"/>
      <c r="P76" s="109">
        <v>0</v>
      </c>
      <c r="Q76" s="7" t="s">
        <v>39</v>
      </c>
      <c r="R76" s="109">
        <v>0</v>
      </c>
      <c r="S76" s="405"/>
      <c r="T76" s="684"/>
      <c r="U76" s="396"/>
      <c r="V76" s="396"/>
      <c r="W76" s="396"/>
      <c r="X76" s="396"/>
      <c r="Y76" s="396"/>
      <c r="Z76" s="396"/>
      <c r="AA76" s="396"/>
      <c r="AB76" s="669"/>
      <c r="AC76" s="669"/>
      <c r="AD76" s="682"/>
      <c r="AE76" s="682"/>
      <c r="AF76" s="682"/>
      <c r="AG76" s="683"/>
    </row>
    <row r="77" spans="1:33" ht="14.1" customHeight="1">
      <c r="B77" s="393" t="s">
        <v>87</v>
      </c>
      <c r="C77" s="393" t="s">
        <v>6</v>
      </c>
      <c r="D77" s="403">
        <v>0.54166666666666663</v>
      </c>
      <c r="E77" s="403"/>
      <c r="F77" s="403"/>
      <c r="G77" s="396">
        <f>G58</f>
        <v>2</v>
      </c>
      <c r="H77" s="396"/>
      <c r="I77" s="396"/>
      <c r="J77" s="396"/>
      <c r="K77" s="396"/>
      <c r="L77" s="396"/>
      <c r="M77" s="396"/>
      <c r="N77" s="684">
        <f>P77+P78</f>
        <v>0</v>
      </c>
      <c r="O77" s="405" t="s">
        <v>9</v>
      </c>
      <c r="P77" s="109">
        <v>0</v>
      </c>
      <c r="Q77" s="7" t="s">
        <v>39</v>
      </c>
      <c r="R77" s="109">
        <v>0</v>
      </c>
      <c r="S77" s="405" t="s">
        <v>10</v>
      </c>
      <c r="T77" s="684">
        <f>R77+R78</f>
        <v>0</v>
      </c>
      <c r="U77" s="531">
        <f>O58</f>
        <v>4</v>
      </c>
      <c r="V77" s="531"/>
      <c r="W77" s="531"/>
      <c r="X77" s="531"/>
      <c r="Y77" s="531"/>
      <c r="Z77" s="531"/>
      <c r="AA77" s="531"/>
      <c r="AB77" s="669"/>
      <c r="AC77" s="669" t="s">
        <v>91</v>
      </c>
      <c r="AD77" s="682">
        <v>5</v>
      </c>
      <c r="AE77" s="682" t="s">
        <v>117</v>
      </c>
      <c r="AF77" s="682">
        <v>3</v>
      </c>
      <c r="AG77" s="683" t="s">
        <v>92</v>
      </c>
    </row>
    <row r="78" spans="1:33" ht="14.1" customHeight="1">
      <c r="B78" s="393"/>
      <c r="C78" s="393"/>
      <c r="D78" s="403"/>
      <c r="E78" s="403"/>
      <c r="F78" s="403"/>
      <c r="G78" s="396"/>
      <c r="H78" s="396"/>
      <c r="I78" s="396"/>
      <c r="J78" s="396"/>
      <c r="K78" s="396"/>
      <c r="L78" s="396"/>
      <c r="M78" s="396"/>
      <c r="N78" s="684"/>
      <c r="O78" s="405"/>
      <c r="P78" s="109">
        <v>0</v>
      </c>
      <c r="Q78" s="7" t="s">
        <v>39</v>
      </c>
      <c r="R78" s="109">
        <v>0</v>
      </c>
      <c r="S78" s="405"/>
      <c r="T78" s="684"/>
      <c r="U78" s="531"/>
      <c r="V78" s="531"/>
      <c r="W78" s="531"/>
      <c r="X78" s="531"/>
      <c r="Y78" s="531"/>
      <c r="Z78" s="531"/>
      <c r="AA78" s="531"/>
      <c r="AB78" s="669"/>
      <c r="AC78" s="669"/>
      <c r="AD78" s="682"/>
      <c r="AE78" s="682"/>
      <c r="AF78" s="682"/>
      <c r="AG78" s="683"/>
    </row>
    <row r="79" spans="1:33" ht="14.1" customHeight="1">
      <c r="B79" s="393" t="s">
        <v>86</v>
      </c>
      <c r="C79" s="393" t="s">
        <v>7</v>
      </c>
      <c r="D79" s="403">
        <v>0.5625</v>
      </c>
      <c r="E79" s="403"/>
      <c r="F79" s="403"/>
      <c r="G79" s="396">
        <f>R58</f>
        <v>5</v>
      </c>
      <c r="H79" s="396"/>
      <c r="I79" s="396"/>
      <c r="J79" s="396"/>
      <c r="K79" s="396"/>
      <c r="L79" s="396"/>
      <c r="M79" s="396"/>
      <c r="N79" s="684">
        <f>P79+P80</f>
        <v>0</v>
      </c>
      <c r="O79" s="405" t="s">
        <v>9</v>
      </c>
      <c r="P79" s="109">
        <v>0</v>
      </c>
      <c r="Q79" s="7" t="s">
        <v>39</v>
      </c>
      <c r="R79" s="109">
        <v>0</v>
      </c>
      <c r="S79" s="405" t="s">
        <v>10</v>
      </c>
      <c r="T79" s="684">
        <f>R79+R80</f>
        <v>0</v>
      </c>
      <c r="U79" s="531">
        <f>Z58</f>
        <v>7</v>
      </c>
      <c r="V79" s="531"/>
      <c r="W79" s="531"/>
      <c r="X79" s="531"/>
      <c r="Y79" s="531"/>
      <c r="Z79" s="531"/>
      <c r="AA79" s="531"/>
      <c r="AB79" s="669"/>
      <c r="AC79" s="669" t="s">
        <v>91</v>
      </c>
      <c r="AD79" s="682">
        <v>4</v>
      </c>
      <c r="AE79" s="682" t="s">
        <v>117</v>
      </c>
      <c r="AF79" s="682">
        <v>1</v>
      </c>
      <c r="AG79" s="683" t="s">
        <v>92</v>
      </c>
    </row>
    <row r="80" spans="1:33" ht="14.1" customHeight="1">
      <c r="B80" s="393"/>
      <c r="C80" s="393"/>
      <c r="D80" s="403"/>
      <c r="E80" s="403"/>
      <c r="F80" s="403"/>
      <c r="G80" s="396"/>
      <c r="H80" s="396"/>
      <c r="I80" s="396"/>
      <c r="J80" s="396"/>
      <c r="K80" s="396"/>
      <c r="L80" s="396"/>
      <c r="M80" s="396"/>
      <c r="N80" s="684"/>
      <c r="O80" s="405"/>
      <c r="P80" s="109">
        <v>0</v>
      </c>
      <c r="Q80" s="7" t="s">
        <v>39</v>
      </c>
      <c r="R80" s="109">
        <v>0</v>
      </c>
      <c r="S80" s="405"/>
      <c r="T80" s="684"/>
      <c r="U80" s="531"/>
      <c r="V80" s="531"/>
      <c r="W80" s="531"/>
      <c r="X80" s="531"/>
      <c r="Y80" s="531"/>
      <c r="Z80" s="531"/>
      <c r="AA80" s="531"/>
      <c r="AB80" s="669"/>
      <c r="AC80" s="669"/>
      <c r="AD80" s="682"/>
      <c r="AE80" s="682"/>
      <c r="AF80" s="682"/>
      <c r="AG80" s="683"/>
    </row>
    <row r="81" spans="2:33" ht="14.1" customHeight="1">
      <c r="B81" s="393" t="s">
        <v>87</v>
      </c>
      <c r="C81" s="393" t="s">
        <v>7</v>
      </c>
      <c r="D81" s="403">
        <v>0.5625</v>
      </c>
      <c r="E81" s="403"/>
      <c r="F81" s="403"/>
      <c r="G81" s="396"/>
      <c r="H81" s="396"/>
      <c r="I81" s="396"/>
      <c r="J81" s="396"/>
      <c r="K81" s="396"/>
      <c r="L81" s="396"/>
      <c r="M81" s="396"/>
      <c r="N81" s="684"/>
      <c r="O81" s="405"/>
      <c r="P81" s="109"/>
      <c r="Q81" s="7"/>
      <c r="R81" s="109"/>
      <c r="S81" s="405"/>
      <c r="T81" s="684"/>
      <c r="U81" s="396"/>
      <c r="V81" s="396"/>
      <c r="W81" s="396"/>
      <c r="X81" s="396"/>
      <c r="Y81" s="396"/>
      <c r="Z81" s="396"/>
      <c r="AA81" s="396"/>
      <c r="AB81" s="669"/>
      <c r="AC81" s="669"/>
      <c r="AD81" s="682"/>
      <c r="AE81" s="682"/>
      <c r="AF81" s="682"/>
      <c r="AG81" s="683"/>
    </row>
    <row r="82" spans="2:33" ht="14.1" customHeight="1">
      <c r="B82" s="393"/>
      <c r="C82" s="393"/>
      <c r="D82" s="403"/>
      <c r="E82" s="403"/>
      <c r="F82" s="403"/>
      <c r="G82" s="396"/>
      <c r="H82" s="396"/>
      <c r="I82" s="396"/>
      <c r="J82" s="396"/>
      <c r="K82" s="396"/>
      <c r="L82" s="396"/>
      <c r="M82" s="396"/>
      <c r="N82" s="684"/>
      <c r="O82" s="405"/>
      <c r="P82" s="109"/>
      <c r="Q82" s="7"/>
      <c r="R82" s="109"/>
      <c r="S82" s="405"/>
      <c r="T82" s="684"/>
      <c r="U82" s="396"/>
      <c r="V82" s="396"/>
      <c r="W82" s="396"/>
      <c r="X82" s="396"/>
      <c r="Y82" s="396"/>
      <c r="Z82" s="396"/>
      <c r="AA82" s="396"/>
      <c r="AB82" s="669"/>
      <c r="AC82" s="669"/>
      <c r="AD82" s="682"/>
      <c r="AE82" s="682"/>
      <c r="AF82" s="682"/>
      <c r="AG82" s="683"/>
    </row>
    <row r="83" spans="2:33" ht="14.1" customHeight="1">
      <c r="B83" s="393" t="s">
        <v>86</v>
      </c>
      <c r="C83" s="393" t="s">
        <v>8</v>
      </c>
      <c r="D83" s="403">
        <v>0.58333333333333337</v>
      </c>
      <c r="E83" s="403"/>
      <c r="F83" s="403"/>
      <c r="G83" s="396">
        <f>C58</f>
        <v>1</v>
      </c>
      <c r="H83" s="396"/>
      <c r="I83" s="396"/>
      <c r="J83" s="396"/>
      <c r="K83" s="396"/>
      <c r="L83" s="396"/>
      <c r="M83" s="396"/>
      <c r="N83" s="684">
        <f>P83+P84</f>
        <v>0</v>
      </c>
      <c r="O83" s="405" t="s">
        <v>9</v>
      </c>
      <c r="P83" s="109">
        <v>0</v>
      </c>
      <c r="Q83" s="7" t="s">
        <v>39</v>
      </c>
      <c r="R83" s="109">
        <v>0</v>
      </c>
      <c r="S83" s="405" t="s">
        <v>10</v>
      </c>
      <c r="T83" s="684">
        <f>R83+R84</f>
        <v>0</v>
      </c>
      <c r="U83" s="531">
        <f>O58</f>
        <v>4</v>
      </c>
      <c r="V83" s="531"/>
      <c r="W83" s="531"/>
      <c r="X83" s="531"/>
      <c r="Y83" s="531"/>
      <c r="Z83" s="531"/>
      <c r="AA83" s="531"/>
      <c r="AB83" s="669"/>
      <c r="AC83" s="669" t="s">
        <v>91</v>
      </c>
      <c r="AD83" s="682">
        <v>7</v>
      </c>
      <c r="AE83" s="682" t="s">
        <v>117</v>
      </c>
      <c r="AF83" s="682">
        <v>5</v>
      </c>
      <c r="AG83" s="683" t="s">
        <v>92</v>
      </c>
    </row>
    <row r="84" spans="2:33" ht="14.1" customHeight="1">
      <c r="B84" s="393"/>
      <c r="C84" s="393"/>
      <c r="D84" s="403"/>
      <c r="E84" s="403"/>
      <c r="F84" s="403"/>
      <c r="G84" s="396"/>
      <c r="H84" s="396"/>
      <c r="I84" s="396"/>
      <c r="J84" s="396"/>
      <c r="K84" s="396"/>
      <c r="L84" s="396"/>
      <c r="M84" s="396"/>
      <c r="N84" s="684"/>
      <c r="O84" s="405"/>
      <c r="P84" s="109">
        <v>0</v>
      </c>
      <c r="Q84" s="7" t="s">
        <v>39</v>
      </c>
      <c r="R84" s="109">
        <v>0</v>
      </c>
      <c r="S84" s="405"/>
      <c r="T84" s="684"/>
      <c r="U84" s="531"/>
      <c r="V84" s="531"/>
      <c r="W84" s="531"/>
      <c r="X84" s="531"/>
      <c r="Y84" s="531"/>
      <c r="Z84" s="531"/>
      <c r="AA84" s="531"/>
      <c r="AB84" s="669"/>
      <c r="AC84" s="669"/>
      <c r="AD84" s="682"/>
      <c r="AE84" s="682"/>
      <c r="AF84" s="682"/>
      <c r="AG84" s="683"/>
    </row>
    <row r="85" spans="2:33" ht="14.1" customHeight="1">
      <c r="B85" s="393" t="s">
        <v>87</v>
      </c>
      <c r="C85" s="393" t="s">
        <v>8</v>
      </c>
      <c r="D85" s="403">
        <v>0.58333333333333337</v>
      </c>
      <c r="E85" s="403"/>
      <c r="F85" s="403"/>
      <c r="G85" s="396">
        <f>G58</f>
        <v>2</v>
      </c>
      <c r="H85" s="396"/>
      <c r="I85" s="396"/>
      <c r="J85" s="396"/>
      <c r="K85" s="396"/>
      <c r="L85" s="396"/>
      <c r="M85" s="396"/>
      <c r="N85" s="684">
        <f>P85+P86</f>
        <v>0</v>
      </c>
      <c r="O85" s="405" t="s">
        <v>9</v>
      </c>
      <c r="P85" s="109">
        <v>0</v>
      </c>
      <c r="Q85" s="7" t="s">
        <v>39</v>
      </c>
      <c r="R85" s="109">
        <v>0</v>
      </c>
      <c r="S85" s="405" t="s">
        <v>10</v>
      </c>
      <c r="T85" s="684">
        <f>R85+R86</f>
        <v>0</v>
      </c>
      <c r="U85" s="396">
        <f>K58</f>
        <v>3</v>
      </c>
      <c r="V85" s="396"/>
      <c r="W85" s="396"/>
      <c r="X85" s="396"/>
      <c r="Y85" s="396"/>
      <c r="Z85" s="396"/>
      <c r="AA85" s="396"/>
      <c r="AB85" s="669"/>
      <c r="AC85" s="669" t="s">
        <v>91</v>
      </c>
      <c r="AD85" s="682">
        <v>6</v>
      </c>
      <c r="AE85" s="682" t="s">
        <v>117</v>
      </c>
      <c r="AF85" s="682">
        <v>4</v>
      </c>
      <c r="AG85" s="683" t="s">
        <v>92</v>
      </c>
    </row>
    <row r="86" spans="2:33" ht="14.1" customHeight="1">
      <c r="B86" s="393"/>
      <c r="C86" s="393"/>
      <c r="D86" s="403"/>
      <c r="E86" s="403"/>
      <c r="F86" s="403"/>
      <c r="G86" s="396"/>
      <c r="H86" s="396"/>
      <c r="I86" s="396"/>
      <c r="J86" s="396"/>
      <c r="K86" s="396"/>
      <c r="L86" s="396"/>
      <c r="M86" s="396"/>
      <c r="N86" s="684"/>
      <c r="O86" s="405"/>
      <c r="P86" s="109">
        <v>0</v>
      </c>
      <c r="Q86" s="7" t="s">
        <v>39</v>
      </c>
      <c r="R86" s="109">
        <v>0</v>
      </c>
      <c r="S86" s="405"/>
      <c r="T86" s="684"/>
      <c r="U86" s="396"/>
      <c r="V86" s="396"/>
      <c r="W86" s="396"/>
      <c r="X86" s="396"/>
      <c r="Y86" s="396"/>
      <c r="Z86" s="396"/>
      <c r="AA86" s="396"/>
      <c r="AB86" s="669"/>
      <c r="AC86" s="669"/>
      <c r="AD86" s="682"/>
      <c r="AE86" s="682"/>
      <c r="AF86" s="682"/>
      <c r="AG86" s="683"/>
    </row>
    <row r="87" spans="2:33" ht="14.1" customHeight="1">
      <c r="B87" s="393" t="s">
        <v>86</v>
      </c>
      <c r="C87" s="393" t="s">
        <v>0</v>
      </c>
      <c r="D87" s="403">
        <v>0.60416666666666663</v>
      </c>
      <c r="E87" s="403"/>
      <c r="F87" s="403"/>
      <c r="G87" s="396">
        <f>V58</f>
        <v>6</v>
      </c>
      <c r="H87" s="396"/>
      <c r="I87" s="396"/>
      <c r="J87" s="396"/>
      <c r="K87" s="396"/>
      <c r="L87" s="396"/>
      <c r="M87" s="396"/>
      <c r="N87" s="684">
        <f>P87+P88</f>
        <v>0</v>
      </c>
      <c r="O87" s="405" t="s">
        <v>9</v>
      </c>
      <c r="P87" s="109">
        <v>0</v>
      </c>
      <c r="Q87" s="7" t="s">
        <v>39</v>
      </c>
      <c r="R87" s="109">
        <v>0</v>
      </c>
      <c r="S87" s="405" t="s">
        <v>10</v>
      </c>
      <c r="T87" s="684">
        <f>R87+R88</f>
        <v>0</v>
      </c>
      <c r="U87" s="396">
        <f>Z58</f>
        <v>7</v>
      </c>
      <c r="V87" s="396"/>
      <c r="W87" s="396"/>
      <c r="X87" s="396"/>
      <c r="Y87" s="396"/>
      <c r="Z87" s="396"/>
      <c r="AA87" s="396"/>
      <c r="AB87" s="669"/>
      <c r="AC87" s="669" t="s">
        <v>91</v>
      </c>
      <c r="AD87" s="682">
        <v>2</v>
      </c>
      <c r="AE87" s="682" t="s">
        <v>117</v>
      </c>
      <c r="AF87" s="682">
        <v>1</v>
      </c>
      <c r="AG87" s="683" t="s">
        <v>92</v>
      </c>
    </row>
    <row r="88" spans="2:33" ht="14.1" customHeight="1">
      <c r="B88" s="393"/>
      <c r="C88" s="393"/>
      <c r="D88" s="403"/>
      <c r="E88" s="403"/>
      <c r="F88" s="403"/>
      <c r="G88" s="396"/>
      <c r="H88" s="396"/>
      <c r="I88" s="396"/>
      <c r="J88" s="396"/>
      <c r="K88" s="396"/>
      <c r="L88" s="396"/>
      <c r="M88" s="396"/>
      <c r="N88" s="684"/>
      <c r="O88" s="405"/>
      <c r="P88" s="109">
        <v>0</v>
      </c>
      <c r="Q88" s="7" t="s">
        <v>39</v>
      </c>
      <c r="R88" s="109">
        <v>0</v>
      </c>
      <c r="S88" s="405"/>
      <c r="T88" s="684"/>
      <c r="U88" s="396"/>
      <c r="V88" s="396"/>
      <c r="W88" s="396"/>
      <c r="X88" s="396"/>
      <c r="Y88" s="396"/>
      <c r="Z88" s="396"/>
      <c r="AA88" s="396"/>
      <c r="AB88" s="669"/>
      <c r="AC88" s="669"/>
      <c r="AD88" s="682"/>
      <c r="AE88" s="682"/>
      <c r="AF88" s="682"/>
      <c r="AG88" s="683"/>
    </row>
    <row r="89" spans="2:33" ht="14.1" customHeight="1">
      <c r="B89" s="393" t="s">
        <v>87</v>
      </c>
      <c r="C89" s="393" t="s">
        <v>0</v>
      </c>
      <c r="D89" s="403">
        <v>0.60416666666666663</v>
      </c>
      <c r="E89" s="403"/>
      <c r="F89" s="403"/>
      <c r="G89" s="396"/>
      <c r="H89" s="396"/>
      <c r="I89" s="396"/>
      <c r="J89" s="396"/>
      <c r="K89" s="396"/>
      <c r="L89" s="396"/>
      <c r="M89" s="396"/>
      <c r="N89" s="680"/>
      <c r="O89" s="405"/>
      <c r="P89" s="91"/>
      <c r="Q89" s="7"/>
      <c r="R89" s="91"/>
      <c r="S89" s="405"/>
      <c r="T89" s="680"/>
      <c r="U89" s="531"/>
      <c r="V89" s="531"/>
      <c r="W89" s="531"/>
      <c r="X89" s="531"/>
      <c r="Y89" s="531"/>
      <c r="Z89" s="531"/>
      <c r="AA89" s="531"/>
      <c r="AB89" s="397"/>
      <c r="AC89" s="397"/>
      <c r="AD89" s="681"/>
      <c r="AE89" s="681"/>
      <c r="AF89" s="681"/>
      <c r="AG89" s="394"/>
    </row>
    <row r="90" spans="2:33" ht="14.1" customHeight="1">
      <c r="B90" s="393"/>
      <c r="C90" s="393"/>
      <c r="D90" s="403"/>
      <c r="E90" s="403"/>
      <c r="F90" s="403"/>
      <c r="G90" s="396"/>
      <c r="H90" s="396"/>
      <c r="I90" s="396"/>
      <c r="J90" s="396"/>
      <c r="K90" s="396"/>
      <c r="L90" s="396"/>
      <c r="M90" s="396"/>
      <c r="N90" s="680"/>
      <c r="O90" s="405"/>
      <c r="P90" s="91"/>
      <c r="Q90" s="7"/>
      <c r="R90" s="91"/>
      <c r="S90" s="405"/>
      <c r="T90" s="680"/>
      <c r="U90" s="531"/>
      <c r="V90" s="531"/>
      <c r="W90" s="531"/>
      <c r="X90" s="531"/>
      <c r="Y90" s="531"/>
      <c r="Z90" s="531"/>
      <c r="AA90" s="531"/>
      <c r="AB90" s="397"/>
      <c r="AC90" s="397"/>
      <c r="AD90" s="681"/>
      <c r="AE90" s="681"/>
      <c r="AF90" s="681"/>
      <c r="AG90" s="394"/>
    </row>
    <row r="91" spans="2:33" ht="8.1" customHeight="1"/>
    <row r="92" spans="2:33" ht="19.5" customHeight="1">
      <c r="B92" s="410" t="str">
        <f>I54 &amp;"リーグ"</f>
        <v>Bリーグ</v>
      </c>
      <c r="C92" s="411"/>
      <c r="D92" s="411"/>
      <c r="E92" s="412"/>
      <c r="F92" s="430">
        <f>B94</f>
        <v>1</v>
      </c>
      <c r="G92" s="432"/>
      <c r="H92" s="430">
        <f>B96</f>
        <v>2</v>
      </c>
      <c r="I92" s="432"/>
      <c r="J92" s="430">
        <f>B98</f>
        <v>3</v>
      </c>
      <c r="K92" s="432"/>
      <c r="L92" s="430">
        <f>B100</f>
        <v>4</v>
      </c>
      <c r="M92" s="432"/>
      <c r="N92" s="416" t="s">
        <v>1</v>
      </c>
      <c r="O92" s="416" t="s">
        <v>2</v>
      </c>
      <c r="P92" s="416" t="s">
        <v>3</v>
      </c>
      <c r="Q92" s="92"/>
      <c r="R92" s="410" t="str">
        <f>V54 &amp;"リーグ"</f>
        <v>BBリーグ</v>
      </c>
      <c r="S92" s="411"/>
      <c r="T92" s="411"/>
      <c r="U92" s="412"/>
      <c r="V92" s="430">
        <f>R58</f>
        <v>5</v>
      </c>
      <c r="W92" s="432"/>
      <c r="X92" s="430">
        <f>V58</f>
        <v>6</v>
      </c>
      <c r="Y92" s="432"/>
      <c r="Z92" s="430">
        <f>Z58</f>
        <v>7</v>
      </c>
      <c r="AA92" s="432"/>
      <c r="AB92" s="416" t="s">
        <v>1</v>
      </c>
      <c r="AC92" s="416" t="s">
        <v>2</v>
      </c>
      <c r="AD92" s="416" t="s">
        <v>3</v>
      </c>
    </row>
    <row r="93" spans="2:33" ht="20.100000000000001" customHeight="1">
      <c r="B93" s="413"/>
      <c r="C93" s="414"/>
      <c r="D93" s="414"/>
      <c r="E93" s="415"/>
      <c r="F93" s="433"/>
      <c r="G93" s="435"/>
      <c r="H93" s="433"/>
      <c r="I93" s="435"/>
      <c r="J93" s="433"/>
      <c r="K93" s="435"/>
      <c r="L93" s="433"/>
      <c r="M93" s="435"/>
      <c r="N93" s="417"/>
      <c r="O93" s="417"/>
      <c r="P93" s="417"/>
      <c r="Q93" s="92"/>
      <c r="R93" s="413"/>
      <c r="S93" s="414"/>
      <c r="T93" s="414"/>
      <c r="U93" s="415"/>
      <c r="V93" s="433"/>
      <c r="W93" s="435"/>
      <c r="X93" s="433"/>
      <c r="Y93" s="435"/>
      <c r="Z93" s="433"/>
      <c r="AA93" s="435"/>
      <c r="AB93" s="417"/>
      <c r="AC93" s="417"/>
      <c r="AD93" s="417"/>
    </row>
    <row r="94" spans="2:33" ht="20.100000000000001" customHeight="1">
      <c r="B94" s="430">
        <f>C58</f>
        <v>1</v>
      </c>
      <c r="C94" s="431"/>
      <c r="D94" s="431"/>
      <c r="E94" s="432"/>
      <c r="F94" s="672"/>
      <c r="G94" s="673"/>
      <c r="H94" s="118">
        <f>N67</f>
        <v>0</v>
      </c>
      <c r="I94" s="118">
        <f>T67</f>
        <v>0</v>
      </c>
      <c r="J94" s="118">
        <f>N75</f>
        <v>0</v>
      </c>
      <c r="K94" s="118">
        <f>T75</f>
        <v>0</v>
      </c>
      <c r="L94" s="118">
        <f>N83</f>
        <v>0</v>
      </c>
      <c r="M94" s="118">
        <f>T83</f>
        <v>0</v>
      </c>
      <c r="N94" s="676">
        <f>COUNTIF(F95:M95,"○")*3+COUNTIF(F95:M95,"△")</f>
        <v>3</v>
      </c>
      <c r="O94" s="676">
        <f>H94-I94+J94-K94+L94-M94</f>
        <v>0</v>
      </c>
      <c r="P94" s="678"/>
      <c r="Q94" s="18"/>
      <c r="R94" s="430">
        <f>R58</f>
        <v>5</v>
      </c>
      <c r="S94" s="431"/>
      <c r="T94" s="431"/>
      <c r="U94" s="432"/>
      <c r="V94" s="672"/>
      <c r="W94" s="673"/>
      <c r="X94" s="118">
        <f>N71</f>
        <v>0</v>
      </c>
      <c r="Y94" s="118">
        <f>T71</f>
        <v>0</v>
      </c>
      <c r="Z94" s="118">
        <f>N79</f>
        <v>0</v>
      </c>
      <c r="AA94" s="118">
        <f>T79</f>
        <v>0</v>
      </c>
      <c r="AB94" s="676">
        <f>COUNTIF(V95:AA95,"○")*3+COUNTIF(V95:AA95,"△")</f>
        <v>2</v>
      </c>
      <c r="AC94" s="676">
        <f>X94-Y94+Z94-AA94</f>
        <v>0</v>
      </c>
      <c r="AD94" s="678"/>
    </row>
    <row r="95" spans="2:33" ht="20.100000000000001" customHeight="1">
      <c r="B95" s="433"/>
      <c r="C95" s="434"/>
      <c r="D95" s="434"/>
      <c r="E95" s="435"/>
      <c r="F95" s="674"/>
      <c r="G95" s="675"/>
      <c r="H95" s="670" t="str">
        <f>IF(H94&gt;I94,"○",IF(H94&lt;I94,"×",IF(H94=I94,"△")))</f>
        <v>△</v>
      </c>
      <c r="I95" s="671"/>
      <c r="J95" s="670" t="str">
        <f>IF(J94&gt;K94,"○",IF(J94&lt;K94,"×",IF(J94=K94,"△")))</f>
        <v>△</v>
      </c>
      <c r="K95" s="671"/>
      <c r="L95" s="670" t="str">
        <f>IF(L94&gt;M94,"○",IF(L94&lt;M94,"×",IF(L94=M94,"△")))</f>
        <v>△</v>
      </c>
      <c r="M95" s="671"/>
      <c r="N95" s="677"/>
      <c r="O95" s="677"/>
      <c r="P95" s="679"/>
      <c r="Q95" s="18"/>
      <c r="R95" s="433"/>
      <c r="S95" s="434"/>
      <c r="T95" s="434"/>
      <c r="U95" s="435"/>
      <c r="V95" s="674"/>
      <c r="W95" s="675"/>
      <c r="X95" s="670" t="str">
        <f>IF(X94&gt;Y94,"○",IF(X94&lt;Y94,"×",IF(X94=Y94,"△")))</f>
        <v>△</v>
      </c>
      <c r="Y95" s="671"/>
      <c r="Z95" s="670" t="str">
        <f>IF(Z94&gt;AA94,"○",IF(Z94&lt;AA94,"×",IF(Z94=AA94,"△")))</f>
        <v>△</v>
      </c>
      <c r="AA95" s="671"/>
      <c r="AB95" s="677"/>
      <c r="AC95" s="677"/>
      <c r="AD95" s="679"/>
    </row>
    <row r="96" spans="2:33" ht="20.100000000000001" customHeight="1">
      <c r="B96" s="430">
        <f>G58</f>
        <v>2</v>
      </c>
      <c r="C96" s="431"/>
      <c r="D96" s="431"/>
      <c r="E96" s="432"/>
      <c r="F96" s="118">
        <f>I94</f>
        <v>0</v>
      </c>
      <c r="G96" s="118">
        <f>H94</f>
        <v>0</v>
      </c>
      <c r="H96" s="672"/>
      <c r="I96" s="673"/>
      <c r="J96" s="118">
        <f>N85</f>
        <v>0</v>
      </c>
      <c r="K96" s="118">
        <f>T85</f>
        <v>0</v>
      </c>
      <c r="L96" s="118">
        <f>N77</f>
        <v>0</v>
      </c>
      <c r="M96" s="118">
        <f>T77</f>
        <v>0</v>
      </c>
      <c r="N96" s="676">
        <f>COUNTIF(F97:M97,"○")*3+COUNTIF(F97:M97,"△")</f>
        <v>3</v>
      </c>
      <c r="O96" s="676">
        <f>F96-G96+J96-K96+L96-M96</f>
        <v>0</v>
      </c>
      <c r="P96" s="678"/>
      <c r="Q96" s="18"/>
      <c r="R96" s="430">
        <f>V58</f>
        <v>6</v>
      </c>
      <c r="S96" s="431"/>
      <c r="T96" s="431"/>
      <c r="U96" s="432"/>
      <c r="V96" s="118">
        <f>Y94</f>
        <v>0</v>
      </c>
      <c r="W96" s="118">
        <f>X94</f>
        <v>0</v>
      </c>
      <c r="X96" s="672"/>
      <c r="Y96" s="673"/>
      <c r="Z96" s="118">
        <f>N87</f>
        <v>0</v>
      </c>
      <c r="AA96" s="118">
        <f>T87</f>
        <v>0</v>
      </c>
      <c r="AB96" s="676">
        <f>COUNTIF(V97:AA97,"○")*3+COUNTIF(V97:AA97,"△")</f>
        <v>2</v>
      </c>
      <c r="AC96" s="676">
        <f>V96-W96+Z96-AA96</f>
        <v>0</v>
      </c>
      <c r="AD96" s="678"/>
    </row>
    <row r="97" spans="2:30" ht="20.100000000000001" customHeight="1">
      <c r="B97" s="433"/>
      <c r="C97" s="434"/>
      <c r="D97" s="434"/>
      <c r="E97" s="435"/>
      <c r="F97" s="670" t="str">
        <f>IF(F96&gt;G96,"○",IF(F96&lt;G96,"×",IF(F96=G96,"△")))</f>
        <v>△</v>
      </c>
      <c r="G97" s="671"/>
      <c r="H97" s="674"/>
      <c r="I97" s="675"/>
      <c r="J97" s="670" t="str">
        <f>IF(J96&gt;K96,"○",IF(J96&lt;K96,"×",IF(J96=K96,"△")))</f>
        <v>△</v>
      </c>
      <c r="K97" s="671"/>
      <c r="L97" s="670" t="str">
        <f>IF(L96&gt;M96,"○",IF(L96&lt;M96,"×",IF(L96=M96,"△")))</f>
        <v>△</v>
      </c>
      <c r="M97" s="671"/>
      <c r="N97" s="677"/>
      <c r="O97" s="677"/>
      <c r="P97" s="679"/>
      <c r="Q97" s="18"/>
      <c r="R97" s="433"/>
      <c r="S97" s="434"/>
      <c r="T97" s="434"/>
      <c r="U97" s="435"/>
      <c r="V97" s="670" t="str">
        <f>IF(V96&gt;W96,"○",IF(V96&lt;W96,"×",IF(V96=W96,"△")))</f>
        <v>△</v>
      </c>
      <c r="W97" s="671"/>
      <c r="X97" s="674"/>
      <c r="Y97" s="675"/>
      <c r="Z97" s="670" t="str">
        <f>IF(Z96&gt;AA96,"○",IF(Z96&lt;AA96,"×",IF(Z96=AA96,"△")))</f>
        <v>△</v>
      </c>
      <c r="AA97" s="671"/>
      <c r="AB97" s="677"/>
      <c r="AC97" s="677"/>
      <c r="AD97" s="679"/>
    </row>
    <row r="98" spans="2:30" ht="20.100000000000001" customHeight="1">
      <c r="B98" s="430">
        <f>K58</f>
        <v>3</v>
      </c>
      <c r="C98" s="431"/>
      <c r="D98" s="431"/>
      <c r="E98" s="432"/>
      <c r="F98" s="118">
        <f>K94</f>
        <v>0</v>
      </c>
      <c r="G98" s="118">
        <f>J94</f>
        <v>0</v>
      </c>
      <c r="H98" s="118">
        <f>K96</f>
        <v>0</v>
      </c>
      <c r="I98" s="118">
        <f>J96</f>
        <v>0</v>
      </c>
      <c r="J98" s="672"/>
      <c r="K98" s="673"/>
      <c r="L98" s="118">
        <f>N69</f>
        <v>0</v>
      </c>
      <c r="M98" s="118">
        <f>T69</f>
        <v>0</v>
      </c>
      <c r="N98" s="676">
        <f>COUNTIF(F99:M99,"○")*3+COUNTIF(F99:M99,"△")</f>
        <v>3</v>
      </c>
      <c r="O98" s="676">
        <f>F98-G98+H98-I98+L98-M98</f>
        <v>0</v>
      </c>
      <c r="P98" s="678"/>
      <c r="Q98" s="18"/>
      <c r="R98" s="430">
        <f>Z58</f>
        <v>7</v>
      </c>
      <c r="S98" s="431"/>
      <c r="T98" s="431"/>
      <c r="U98" s="432"/>
      <c r="V98" s="118">
        <f>AA94</f>
        <v>0</v>
      </c>
      <c r="W98" s="118">
        <f>Z94</f>
        <v>0</v>
      </c>
      <c r="X98" s="118">
        <f>AA96</f>
        <v>0</v>
      </c>
      <c r="Y98" s="118">
        <f>Z96</f>
        <v>0</v>
      </c>
      <c r="Z98" s="672"/>
      <c r="AA98" s="673"/>
      <c r="AB98" s="676">
        <f>COUNTIF(V99:AA99,"○")*3+COUNTIF(V99:AA99,"△")</f>
        <v>2</v>
      </c>
      <c r="AC98" s="676">
        <f>V98-W98+X98-Y98</f>
        <v>0</v>
      </c>
      <c r="AD98" s="678"/>
    </row>
    <row r="99" spans="2:30" ht="20.100000000000001" customHeight="1">
      <c r="B99" s="433"/>
      <c r="C99" s="434"/>
      <c r="D99" s="434"/>
      <c r="E99" s="435"/>
      <c r="F99" s="670" t="str">
        <f>IF(F98&gt;G98,"○",IF(F98&lt;G98,"×",IF(F98=G98,"△")))</f>
        <v>△</v>
      </c>
      <c r="G99" s="671"/>
      <c r="H99" s="670" t="str">
        <f>IF(H98&gt;I98,"○",IF(H98&lt;I98,"×",IF(H98=I98,"△")))</f>
        <v>△</v>
      </c>
      <c r="I99" s="671"/>
      <c r="J99" s="674"/>
      <c r="K99" s="675"/>
      <c r="L99" s="670" t="str">
        <f>IF(L98&gt;M98,"○",IF(L98&lt;M98,"×",IF(L98=M98,"△")))</f>
        <v>△</v>
      </c>
      <c r="M99" s="671"/>
      <c r="N99" s="677"/>
      <c r="O99" s="677"/>
      <c r="P99" s="679"/>
      <c r="Q99" s="18"/>
      <c r="R99" s="433"/>
      <c r="S99" s="434"/>
      <c r="T99" s="434"/>
      <c r="U99" s="435"/>
      <c r="V99" s="670" t="str">
        <f>IF(V98&gt;W98,"○",IF(V98&lt;W98,"×",IF(V98=W98,"△")))</f>
        <v>△</v>
      </c>
      <c r="W99" s="671"/>
      <c r="X99" s="670" t="str">
        <f>IF(X98&gt;Y98,"○",IF(X98&lt;Y98,"×",IF(X98=Y98,"△")))</f>
        <v>△</v>
      </c>
      <c r="Y99" s="671"/>
      <c r="Z99" s="674"/>
      <c r="AA99" s="675"/>
      <c r="AB99" s="677"/>
      <c r="AC99" s="677"/>
      <c r="AD99" s="679"/>
    </row>
    <row r="100" spans="2:30" ht="20.100000000000001" customHeight="1">
      <c r="B100" s="430">
        <f>O58</f>
        <v>4</v>
      </c>
      <c r="C100" s="431"/>
      <c r="D100" s="431"/>
      <c r="E100" s="432"/>
      <c r="F100" s="118">
        <f>M94</f>
        <v>0</v>
      </c>
      <c r="G100" s="118">
        <f>L94</f>
        <v>0</v>
      </c>
      <c r="H100" s="118">
        <f>M96</f>
        <v>0</v>
      </c>
      <c r="I100" s="118">
        <f>L96</f>
        <v>0</v>
      </c>
      <c r="J100" s="118">
        <f>M98</f>
        <v>0</v>
      </c>
      <c r="K100" s="118">
        <f>L98</f>
        <v>0</v>
      </c>
      <c r="L100" s="672"/>
      <c r="M100" s="673"/>
      <c r="N100" s="676">
        <f>COUNTIF(F101:M101,"○")*3+COUNTIF(F101:M101,"△")</f>
        <v>3</v>
      </c>
      <c r="O100" s="676">
        <f>F100-G100+H100-I100+J100-K100</f>
        <v>0</v>
      </c>
      <c r="P100" s="678"/>
      <c r="Q100" s="18"/>
    </row>
    <row r="101" spans="2:30" ht="20.100000000000001" customHeight="1">
      <c r="B101" s="433"/>
      <c r="C101" s="434"/>
      <c r="D101" s="434"/>
      <c r="E101" s="435"/>
      <c r="F101" s="670" t="str">
        <f>IF(F100&gt;G100,"○",IF(F100&lt;G100,"×",IF(F100=G100,"△")))</f>
        <v>△</v>
      </c>
      <c r="G101" s="671"/>
      <c r="H101" s="670" t="str">
        <f>IF(H100&gt;I100,"○",IF(H100&lt;I100,"×",IF(H100=I100,"△")))</f>
        <v>△</v>
      </c>
      <c r="I101" s="671"/>
      <c r="J101" s="670" t="str">
        <f>IF(J100&gt;K100,"○",IF(J100&lt;K100,"×",IF(J100=K100,"△")))</f>
        <v>△</v>
      </c>
      <c r="K101" s="671"/>
      <c r="L101" s="674"/>
      <c r="M101" s="675"/>
      <c r="N101" s="677"/>
      <c r="O101" s="677"/>
      <c r="P101" s="679"/>
      <c r="Q101" s="18"/>
    </row>
    <row r="102" spans="2:30" ht="20.100000000000001" customHeight="1"/>
  </sheetData>
  <mergeCells count="538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AD57:AE57"/>
    <mergeCell ref="C58:D65"/>
    <mergeCell ref="G58:H65"/>
    <mergeCell ref="K58:L65"/>
    <mergeCell ref="O58:P65"/>
    <mergeCell ref="R58:S65"/>
    <mergeCell ref="V58:W65"/>
    <mergeCell ref="Z58:AA65"/>
    <mergeCell ref="I52:M52"/>
    <mergeCell ref="T52:W52"/>
    <mergeCell ref="X52:AG52"/>
    <mergeCell ref="I54:J54"/>
    <mergeCell ref="C57:D57"/>
    <mergeCell ref="G57:H57"/>
    <mergeCell ref="K57:L57"/>
    <mergeCell ref="O57:P57"/>
    <mergeCell ref="R57:S57"/>
    <mergeCell ref="AG71:AG72"/>
    <mergeCell ref="T71:T72"/>
    <mergeCell ref="U71:AA72"/>
    <mergeCell ref="AC71:AC72"/>
    <mergeCell ref="AD58:AE65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C67:AC68"/>
    <mergeCell ref="AD67:AD68"/>
    <mergeCell ref="AE67:AE68"/>
    <mergeCell ref="O69:O70"/>
    <mergeCell ref="S69:S70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G71:M72"/>
    <mergeCell ref="N71:N72"/>
    <mergeCell ref="O71:O72"/>
    <mergeCell ref="S71:S72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AC77:AC78"/>
    <mergeCell ref="AD77:AD78"/>
    <mergeCell ref="AE77:AE78"/>
    <mergeCell ref="AF77:AF78"/>
    <mergeCell ref="AB77:AB78"/>
    <mergeCell ref="AD79:AD80"/>
    <mergeCell ref="AE79:AE80"/>
    <mergeCell ref="AF79:AF80"/>
    <mergeCell ref="AG79:AG80"/>
    <mergeCell ref="AC79:AC80"/>
    <mergeCell ref="B81:B82"/>
    <mergeCell ref="C81:C82"/>
    <mergeCell ref="D81:F82"/>
    <mergeCell ref="G81:M82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AG85:AG86"/>
    <mergeCell ref="B87:B88"/>
    <mergeCell ref="C87:C88"/>
    <mergeCell ref="D87:F88"/>
    <mergeCell ref="G87:M88"/>
    <mergeCell ref="N87:N88"/>
    <mergeCell ref="AE87:AE88"/>
    <mergeCell ref="AF87:AF88"/>
    <mergeCell ref="AG87:AG88"/>
    <mergeCell ref="T87:T88"/>
    <mergeCell ref="U87:AA88"/>
    <mergeCell ref="AC87:AC88"/>
    <mergeCell ref="AD87:AD88"/>
    <mergeCell ref="AB87:AB88"/>
    <mergeCell ref="AC85:AC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O87:O88"/>
    <mergeCell ref="S87:S88"/>
    <mergeCell ref="AC83:AC84"/>
    <mergeCell ref="AD83:AD84"/>
    <mergeCell ref="AE83:AE84"/>
    <mergeCell ref="AF83:AF84"/>
    <mergeCell ref="AD85:AD86"/>
    <mergeCell ref="AE85:AE86"/>
    <mergeCell ref="AF85:AF86"/>
    <mergeCell ref="AG89:AG90"/>
    <mergeCell ref="B92:E93"/>
    <mergeCell ref="F92:G93"/>
    <mergeCell ref="H92:I93"/>
    <mergeCell ref="J92:K93"/>
    <mergeCell ref="L92:M93"/>
    <mergeCell ref="N92:N93"/>
    <mergeCell ref="O92:O93"/>
    <mergeCell ref="P92:P93"/>
    <mergeCell ref="R92:U93"/>
    <mergeCell ref="T89:T90"/>
    <mergeCell ref="U89:AA90"/>
    <mergeCell ref="AC89:AC90"/>
    <mergeCell ref="AD89:AD90"/>
    <mergeCell ref="AE89:AE90"/>
    <mergeCell ref="AF89:AF90"/>
    <mergeCell ref="AB89:AB90"/>
    <mergeCell ref="B89:B90"/>
    <mergeCell ref="C89:C90"/>
    <mergeCell ref="D89:F90"/>
    <mergeCell ref="G89:M90"/>
    <mergeCell ref="N89:N90"/>
    <mergeCell ref="O89:O90"/>
    <mergeCell ref="S89:S90"/>
    <mergeCell ref="B94:E95"/>
    <mergeCell ref="F94:G95"/>
    <mergeCell ref="N94:N95"/>
    <mergeCell ref="O94:O95"/>
    <mergeCell ref="P94:P95"/>
    <mergeCell ref="R94:U95"/>
    <mergeCell ref="V94:W95"/>
    <mergeCell ref="AD94:AD95"/>
    <mergeCell ref="V92:W93"/>
    <mergeCell ref="X92:Y93"/>
    <mergeCell ref="Z92:AA93"/>
    <mergeCell ref="AD92:AD93"/>
    <mergeCell ref="AB92:AB93"/>
    <mergeCell ref="AC92:AC93"/>
    <mergeCell ref="AC94:AC95"/>
    <mergeCell ref="AD96:AD97"/>
    <mergeCell ref="F97:G97"/>
    <mergeCell ref="J97:K97"/>
    <mergeCell ref="L97:M97"/>
    <mergeCell ref="V97:W97"/>
    <mergeCell ref="Z97:AA97"/>
    <mergeCell ref="B96:E97"/>
    <mergeCell ref="H96:I97"/>
    <mergeCell ref="N96:N97"/>
    <mergeCell ref="O96:O97"/>
    <mergeCell ref="P96:P97"/>
    <mergeCell ref="R96:U97"/>
    <mergeCell ref="AC96:AC97"/>
    <mergeCell ref="B100:E101"/>
    <mergeCell ref="L100:M101"/>
    <mergeCell ref="N100:N101"/>
    <mergeCell ref="O100:O101"/>
    <mergeCell ref="P100:P101"/>
    <mergeCell ref="Z98:AA99"/>
    <mergeCell ref="AD98:AD99"/>
    <mergeCell ref="F99:G99"/>
    <mergeCell ref="H99:I99"/>
    <mergeCell ref="L99:M99"/>
    <mergeCell ref="V99:W99"/>
    <mergeCell ref="X99:Y99"/>
    <mergeCell ref="B98:E99"/>
    <mergeCell ref="J98:K99"/>
    <mergeCell ref="N98:N99"/>
    <mergeCell ref="O98:O99"/>
    <mergeCell ref="P98:P99"/>
    <mergeCell ref="R98:U99"/>
    <mergeCell ref="AC98:AC99"/>
    <mergeCell ref="V54:W54"/>
    <mergeCell ref="AB67:AB68"/>
    <mergeCell ref="AB69:AB70"/>
    <mergeCell ref="AB71:AB72"/>
    <mergeCell ref="AB73:AB74"/>
    <mergeCell ref="AB75:AB76"/>
    <mergeCell ref="F101:G101"/>
    <mergeCell ref="H101:I101"/>
    <mergeCell ref="J101:K101"/>
    <mergeCell ref="X96:Y97"/>
    <mergeCell ref="H95:I95"/>
    <mergeCell ref="J95:K95"/>
    <mergeCell ref="L95:M95"/>
    <mergeCell ref="X95:Y95"/>
    <mergeCell ref="Z95:AA95"/>
    <mergeCell ref="AB94:AB95"/>
    <mergeCell ref="V57:W57"/>
    <mergeCell ref="Z57:AA57"/>
    <mergeCell ref="AB96:AB97"/>
    <mergeCell ref="AB98:AB99"/>
    <mergeCell ref="AB79:AB80"/>
    <mergeCell ref="AB81:AB82"/>
    <mergeCell ref="AB83:AB84"/>
    <mergeCell ref="AB85:AB8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13</vt:i4>
      </vt:variant>
    </vt:vector>
  </HeadingPairs>
  <TitlesOfParts>
    <vt:vector size="27" baseType="lpstr">
      <vt:lpstr>抽選結果</vt:lpstr>
      <vt:lpstr>U10組合せ</vt:lpstr>
      <vt:lpstr>AB</vt:lpstr>
      <vt:lpstr>CD</vt:lpstr>
      <vt:lpstr>FF</vt:lpstr>
      <vt:lpstr>GH</vt:lpstr>
      <vt:lpstr>IJ</vt:lpstr>
      <vt:lpstr>KL</vt:lpstr>
      <vt:lpstr>MN</vt:lpstr>
      <vt:lpstr>OP</vt:lpstr>
      <vt:lpstr>２日目ab</vt:lpstr>
      <vt:lpstr>２日目cd</vt:lpstr>
      <vt:lpstr>準々決勝・準決勝・決勝</vt:lpstr>
      <vt:lpstr>8×7</vt:lpstr>
      <vt:lpstr>'２日目ab'!Print_Area</vt:lpstr>
      <vt:lpstr>'２日目cd'!Print_Area</vt:lpstr>
      <vt:lpstr>'8×7'!Print_Area</vt:lpstr>
      <vt:lpstr>AB!Print_Area</vt:lpstr>
      <vt:lpstr>CD!Print_Area</vt:lpstr>
      <vt:lpstr>FF!Print_Area</vt:lpstr>
      <vt:lpstr>GH!Print_Area</vt:lpstr>
      <vt:lpstr>IJ!Print_Area</vt:lpstr>
      <vt:lpstr>KL!Print_Area</vt:lpstr>
      <vt:lpstr>MN!Print_Area</vt:lpstr>
      <vt:lpstr>OP!Print_Area</vt:lpstr>
      <vt:lpstr>準々決勝・準決勝・決勝!Print_Area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2024-09-21T07:24:54Z</cp:lastPrinted>
  <dcterms:created xsi:type="dcterms:W3CDTF">2005-09-26T14:53:02Z</dcterms:created>
  <dcterms:modified xsi:type="dcterms:W3CDTF">2024-10-19T11:50:35Z</dcterms:modified>
</cp:coreProperties>
</file>